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ՏԱՇԻՐ 120-Ն\"/>
    </mc:Choice>
  </mc:AlternateContent>
  <xr:revisionPtr revIDLastSave="0" documentId="13_ncr:1_{6674BC3F-F07F-4D62-9218-9215BB5F430C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ekamut" sheetId="2" r:id="rId8"/>
    <sheet name="gortcarn" sheetId="3" r:id="rId9"/>
    <sheet name="tnt" sheetId="4" r:id="rId10"/>
    <sheet name="mnac" sheetId="72" r:id="rId11"/>
    <sheet name="tnt-gortcar" sheetId="71" r:id="rId12"/>
    <sheet name="Лист10" sheetId="125" state="hidden" r:id="rId13"/>
    <sheet name="subv aparat" sheetId="109" state="hidden" r:id="rId14"/>
    <sheet name="aparat" sheetId="29" state="hidden" r:id="rId15"/>
    <sheet name="zags" sheetId="21" state="hidden" r:id="rId16"/>
    <sheet name="1.5.1" sheetId="61" state="hidden" r:id="rId17"/>
    <sheet name="sybv 1,6,1" sheetId="114" state="hidden" r:id="rId18"/>
    <sheet name="1.6.1" sheetId="59" state="hidden" r:id="rId19"/>
    <sheet name="arandzin aih" sheetId="20" state="hidden" r:id="rId20"/>
    <sheet name="anasnabyz" sheetId="25" state="hidden" r:id="rId21"/>
    <sheet name="subv gux" sheetId="110" state="hidden" r:id="rId22"/>
    <sheet name=" gux" sheetId="106" state="hidden" r:id="rId23"/>
    <sheet name="subv chanap" sheetId="104" state="hidden" r:id="rId24"/>
    <sheet name="arandzin chanaparh" sheetId="18" state="hidden" r:id="rId25"/>
    <sheet name="tnt.harab." sheetId="35" state="hidden" r:id="rId26"/>
    <sheet name="arandzin axbahan." sheetId="39" state="hidden" r:id="rId27"/>
    <sheet name="subven kext.grer" sheetId="129" state="hidden" r:id="rId28"/>
    <sheet name="kext.grer" sheetId="67" state="hidden" r:id="rId29"/>
    <sheet name="subven sher" sheetId="112" state="hidden" r:id="rId30"/>
    <sheet name="Shner" sheetId="65" state="hidden" r:id="rId31"/>
    <sheet name="subv rhamat" sheetId="105" state="hidden" r:id="rId32"/>
    <sheet name="rhamat" sheetId="60" state="hidden" r:id="rId33"/>
    <sheet name="subv bnak" sheetId="107" state="hidden" r:id="rId34"/>
    <sheet name="bnak.chin" sheetId="75" state="hidden" r:id="rId35"/>
    <sheet name="poxoc.lus պ" sheetId="77" state="hidden" r:id="rId36"/>
    <sheet name="subv pox iusav" sheetId="108" state="hidden" r:id="rId37"/>
    <sheet name="poxoc.lusav." sheetId="42" state="hidden" r:id="rId38"/>
    <sheet name="suzi" sheetId="117" state="hidden" r:id="rId39"/>
    <sheet name="komynal" sheetId="119" state="hidden" r:id="rId40"/>
    <sheet name="qts" sheetId="54" state="hidden" r:id="rId41"/>
    <sheet name="qts partq" sheetId="52" state="hidden" r:id="rId42"/>
    <sheet name="Sheet3" sheetId="62" state="hidden" r:id="rId43"/>
    <sheet name="arandzin aroxg" sheetId="11" state="hidden" r:id="rId44"/>
    <sheet name="sybven 8,1,1" sheetId="115" state="hidden" r:id="rId45"/>
    <sheet name="arandzin sport" sheetId="16" state="hidden" r:id="rId46"/>
    <sheet name="kino" sheetId="64" state="hidden" r:id="rId47"/>
    <sheet name="gradaran" sheetId="55" state="hidden" r:id="rId48"/>
    <sheet name="mch kentron" sheetId="100" state="hidden" r:id="rId49"/>
    <sheet name="  mshakujti tun" sheetId="48" state="hidden" r:id="rId50"/>
    <sheet name="ajl mchak" sheetId="58" state="hidden" r:id="rId51"/>
    <sheet name="subv mank" sheetId="116" state="hidden" r:id="rId52"/>
    <sheet name="mankap" sheetId="27" state="hidden" r:id="rId53"/>
    <sheet name="mankap partq" sheetId="57" state="hidden" r:id="rId54"/>
    <sheet name="barz.krt" sheetId="73" state="hidden" r:id="rId55"/>
    <sheet name="arandzin dproc" sheetId="13" state="hidden" r:id="rId56"/>
    <sheet name="artadproc" sheetId="49" state="hidden" r:id="rId57"/>
    <sheet name="sub art dp" sheetId="127" state="hidden" r:id="rId58"/>
    <sheet name="sporti dproc" sheetId="50" state="hidden" r:id="rId59"/>
    <sheet name="Лист11" sheetId="126" state="hidden" r:id="rId60"/>
    <sheet name="sort droc sub" sheetId="53" state="hidden" r:id="rId61"/>
    <sheet name="Лист13" sheetId="128" state="hidden" r:id="rId62"/>
    <sheet name="arvesti dproc" sheetId="24" state="hidden" r:id="rId63"/>
    <sheet name="soc haraz.korcrac" sheetId="36" state="hidden" r:id="rId64"/>
    <sheet name="10-4-1" sheetId="102" state="hidden" r:id="rId65"/>
    <sheet name="arandzin soc" sheetId="12" state="hidden" r:id="rId66"/>
    <sheet name="10.5.1" sheetId="74" state="hidden" r:id="rId67"/>
    <sheet name="bjudj. chnax.caxs" sheetId="22" state="hidden" r:id="rId68"/>
    <sheet name="caxser eramsjak" sheetId="31" state="hidden" r:id="rId69"/>
    <sheet name="ekamut eramsjak" sheetId="30" state="hidden" r:id="rId70"/>
    <sheet name="4" sheetId="81" state="hidden" r:id="rId71"/>
    <sheet name="3" sheetId="80" state="hidden" r:id="rId72"/>
    <sheet name="2" sheetId="79" state="hidden" r:id="rId73"/>
    <sheet name="1" sheetId="78" state="hidden" r:id="rId74"/>
    <sheet name="Лист2" sheetId="83" state="hidden" r:id="rId75"/>
    <sheet name="Лист3" sheetId="86" state="hidden" r:id="rId76"/>
    <sheet name="Лист4" sheetId="87" state="hidden" r:id="rId77"/>
    <sheet name="blagod" sheetId="90" state="hidden" r:id="rId78"/>
    <sheet name="katnar" sheetId="91" state="hidden" r:id="rId79"/>
    <sheet name="lernov" sheetId="92" state="hidden" r:id="rId80"/>
    <sheet name="medov" sheetId="93" state="hidden" r:id="rId81"/>
    <sheet name="sarat" sheetId="94" state="hidden" r:id="rId82"/>
    <sheet name="novos" sheetId="95" state="hidden" r:id="rId83"/>
    <sheet name="mexvh" sheetId="96" state="hidden" r:id="rId84"/>
    <sheet name="dachtad" sheetId="97" state="hidden" r:id="rId85"/>
    <sheet name="Лист7" sheetId="98" state="hidden" r:id="rId86"/>
    <sheet name="Лист8" sheetId="101" state="hidden" r:id="rId87"/>
    <sheet name="սառչապետ" sheetId="120" state="hidden" r:id="rId88"/>
    <sheet name="մեծավ" sheetId="121" state="hidden" r:id="rId89"/>
    <sheet name="arv dp" sheetId="122" state="hidden" r:id="rId90"/>
    <sheet name="մեծ առվ դպ" sheetId="123" state="hidden" r:id="rId91"/>
    <sheet name="Лист12" sheetId="124" state="hidden" r:id="rId92"/>
  </sheets>
  <definedNames>
    <definedName name="_xlnm.Print_Area" localSheetId="7">ekamut!$A$5:$G$167</definedName>
    <definedName name="_xlnm.Print_Titles" localSheetId="7">ekamut!$8:$11</definedName>
    <definedName name="_xlnm.Print_Titles" localSheetId="8">gortcarn!$7:$9</definedName>
    <definedName name="_xlnm.Print_Titles" localSheetId="9">tnt!$9:$11</definedName>
  </definedNames>
  <calcPr calcId="191029"/>
  <fileRecoveryPr autoRecover="0"/>
</workbook>
</file>

<file path=xl/calcChain.xml><?xml version="1.0" encoding="utf-8"?>
<calcChain xmlns="http://schemas.openxmlformats.org/spreadsheetml/2006/main">
  <c r="F155" i="129" l="1"/>
  <c r="J155" i="129" s="1"/>
  <c r="J154" i="129"/>
  <c r="J153" i="129"/>
  <c r="I152" i="129"/>
  <c r="I151" i="129" s="1"/>
  <c r="H152" i="129"/>
  <c r="H151" i="129" s="1"/>
  <c r="G152" i="129"/>
  <c r="G151" i="129" s="1"/>
  <c r="D152" i="129"/>
  <c r="D151" i="129"/>
  <c r="J138" i="129"/>
  <c r="J137" i="129"/>
  <c r="I135" i="129"/>
  <c r="H135" i="129"/>
  <c r="G135" i="129"/>
  <c r="G131" i="129" s="1"/>
  <c r="F135" i="129"/>
  <c r="J135" i="129" s="1"/>
  <c r="J131" i="129" s="1"/>
  <c r="D135" i="129"/>
  <c r="I131" i="129"/>
  <c r="H131" i="129"/>
  <c r="D131" i="129"/>
  <c r="J114" i="129"/>
  <c r="I99" i="129"/>
  <c r="H99" i="129"/>
  <c r="G99" i="129"/>
  <c r="F99" i="129"/>
  <c r="J99" i="129" s="1"/>
  <c r="D99" i="129"/>
  <c r="F77" i="129"/>
  <c r="J77" i="129" s="1"/>
  <c r="F76" i="129"/>
  <c r="J76" i="129" s="1"/>
  <c r="J75" i="129"/>
  <c r="F75" i="129"/>
  <c r="F74" i="129"/>
  <c r="F73" i="129"/>
  <c r="J73" i="129" s="1"/>
  <c r="F72" i="129"/>
  <c r="J72" i="129" s="1"/>
  <c r="F71" i="129"/>
  <c r="J71" i="129" s="1"/>
  <c r="F70" i="129"/>
  <c r="I69" i="129"/>
  <c r="H69" i="129"/>
  <c r="G69" i="129"/>
  <c r="D69" i="129"/>
  <c r="F68" i="129"/>
  <c r="J68" i="129" s="1"/>
  <c r="F67" i="129"/>
  <c r="I66" i="129"/>
  <c r="H66" i="129"/>
  <c r="G66" i="129"/>
  <c r="D66" i="129"/>
  <c r="J65" i="129"/>
  <c r="I64" i="129"/>
  <c r="H64" i="129"/>
  <c r="G64" i="129"/>
  <c r="F64" i="129"/>
  <c r="J64" i="129" s="1"/>
  <c r="D64" i="129"/>
  <c r="F63" i="129"/>
  <c r="J63" i="129" s="1"/>
  <c r="J62" i="129"/>
  <c r="F62" i="129"/>
  <c r="F61" i="129"/>
  <c r="J61" i="129" s="1"/>
  <c r="F60" i="129"/>
  <c r="J60" i="129" s="1"/>
  <c r="F59" i="129"/>
  <c r="J59" i="129" s="1"/>
  <c r="F58" i="129"/>
  <c r="F57" i="129"/>
  <c r="J57" i="129" s="1"/>
  <c r="F56" i="129"/>
  <c r="F55" i="129" s="1"/>
  <c r="J55" i="129" s="1"/>
  <c r="I55" i="129"/>
  <c r="H55" i="129"/>
  <c r="G55" i="129"/>
  <c r="D55" i="129"/>
  <c r="F54" i="129"/>
  <c r="F53" i="129"/>
  <c r="F52" i="129"/>
  <c r="F51" i="129" s="1"/>
  <c r="I51" i="129"/>
  <c r="H51" i="129"/>
  <c r="G51" i="129"/>
  <c r="D51" i="129"/>
  <c r="F49" i="129"/>
  <c r="F48" i="129"/>
  <c r="F47" i="129"/>
  <c r="J47" i="129" s="1"/>
  <c r="F46" i="129"/>
  <c r="J46" i="129" s="1"/>
  <c r="F45" i="129"/>
  <c r="F44" i="129"/>
  <c r="I43" i="129"/>
  <c r="H43" i="129"/>
  <c r="G43" i="129"/>
  <c r="D43" i="129"/>
  <c r="F41" i="129"/>
  <c r="J41" i="129" s="1"/>
  <c r="F40" i="129"/>
  <c r="F39" i="129"/>
  <c r="F38" i="129"/>
  <c r="F37" i="129"/>
  <c r="F36" i="129"/>
  <c r="J36" i="129" s="1"/>
  <c r="F35" i="129"/>
  <c r="I34" i="129"/>
  <c r="H34" i="129"/>
  <c r="G34" i="129"/>
  <c r="D34" i="129"/>
  <c r="I33" i="129"/>
  <c r="H33" i="129"/>
  <c r="G33" i="129"/>
  <c r="D33" i="129"/>
  <c r="H42" i="129" l="1"/>
  <c r="H32" i="129" s="1"/>
  <c r="H175" i="129" s="1"/>
  <c r="F131" i="129"/>
  <c r="G42" i="129"/>
  <c r="I42" i="129"/>
  <c r="F66" i="129"/>
  <c r="F34" i="129"/>
  <c r="F33" i="129" s="1"/>
  <c r="F43" i="129"/>
  <c r="F69" i="129"/>
  <c r="J69" i="129" s="1"/>
  <c r="I32" i="129"/>
  <c r="I175" i="129" s="1"/>
  <c r="D42" i="129"/>
  <c r="F42" i="129"/>
  <c r="J42" i="129" s="1"/>
  <c r="D32" i="129"/>
  <c r="D175" i="129" s="1"/>
  <c r="G32" i="129"/>
  <c r="G175" i="129" s="1"/>
  <c r="J56" i="129"/>
  <c r="J35" i="129"/>
  <c r="J34" i="129" s="1"/>
  <c r="J33" i="129" s="1"/>
  <c r="J52" i="129"/>
  <c r="J51" i="129" s="1"/>
  <c r="F152" i="129"/>
  <c r="J45" i="129"/>
  <c r="J43" i="129" s="1"/>
  <c r="J70" i="129"/>
  <c r="J67" i="129"/>
  <c r="J66" i="129" s="1"/>
  <c r="J32" i="129" l="1"/>
  <c r="J151" i="129"/>
  <c r="J152" i="129"/>
  <c r="F151" i="129"/>
  <c r="F32" i="129"/>
  <c r="F175" i="129" s="1"/>
  <c r="J175" i="129" s="1"/>
  <c r="F155" i="67" l="1"/>
  <c r="J520" i="71" s="1"/>
  <c r="J500" i="71" l="1"/>
  <c r="J498" i="71" s="1"/>
  <c r="H520" i="71"/>
  <c r="J155" i="67"/>
  <c r="D58" i="30" l="1"/>
  <c r="E58" i="30"/>
  <c r="D29" i="30"/>
  <c r="E29" i="30"/>
  <c r="F29" i="30"/>
  <c r="K29" i="30"/>
  <c r="G29" i="30" s="1"/>
  <c r="E32" i="50" l="1"/>
  <c r="F58" i="30" l="1"/>
  <c r="K58" i="30"/>
  <c r="G58" i="30" s="1"/>
  <c r="F155" i="128" l="1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J75" i="128"/>
  <c r="J73" i="128"/>
  <c r="J72" i="128"/>
  <c r="J71" i="128"/>
  <c r="F70" i="128"/>
  <c r="J70" i="128" s="1"/>
  <c r="I69" i="128"/>
  <c r="H69" i="128"/>
  <c r="G69" i="128"/>
  <c r="D69" i="128"/>
  <c r="J68" i="128"/>
  <c r="J67" i="128"/>
  <c r="J66" i="128" s="1"/>
  <c r="I66" i="128"/>
  <c r="H66" i="128"/>
  <c r="G66" i="128"/>
  <c r="F66" i="128"/>
  <c r="D66" i="128"/>
  <c r="F65" i="128"/>
  <c r="J65" i="128" s="1"/>
  <c r="I64" i="128"/>
  <c r="H64" i="128"/>
  <c r="H42" i="128" s="1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I42" i="128" s="1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6" i="128"/>
  <c r="J46" i="128" s="1"/>
  <c r="F45" i="128"/>
  <c r="J45" i="128" s="1"/>
  <c r="I43" i="128"/>
  <c r="H43" i="128"/>
  <c r="G43" i="128"/>
  <c r="D43" i="128"/>
  <c r="F41" i="128"/>
  <c r="J41" i="128" s="1"/>
  <c r="J36" i="128"/>
  <c r="F35" i="128"/>
  <c r="F34" i="128" s="1"/>
  <c r="F33" i="128" s="1"/>
  <c r="I34" i="128"/>
  <c r="I33" i="128" s="1"/>
  <c r="H34" i="128"/>
  <c r="H33" i="128" s="1"/>
  <c r="G34" i="128"/>
  <c r="G33" i="128" s="1"/>
  <c r="D34" i="128"/>
  <c r="D33" i="128"/>
  <c r="E32" i="128"/>
  <c r="E175" i="128" s="1"/>
  <c r="D42" i="128" l="1"/>
  <c r="D32" i="128" s="1"/>
  <c r="D175" i="128" s="1"/>
  <c r="H32" i="128"/>
  <c r="H175" i="128" s="1"/>
  <c r="G42" i="128"/>
  <c r="I32" i="128"/>
  <c r="I175" i="128" s="1"/>
  <c r="F69" i="128"/>
  <c r="J69" i="128" s="1"/>
  <c r="G32" i="128"/>
  <c r="G175" i="128" s="1"/>
  <c r="J152" i="128"/>
  <c r="J151" i="128"/>
  <c r="F151" i="128"/>
  <c r="J47" i="128"/>
  <c r="J43" i="128" s="1"/>
  <c r="J154" i="128"/>
  <c r="J76" i="128"/>
  <c r="J135" i="128"/>
  <c r="J131" i="128" s="1"/>
  <c r="J35" i="128"/>
  <c r="J34" i="128" s="1"/>
  <c r="J33" i="128" s="1"/>
  <c r="F42" i="128" l="1"/>
  <c r="F155" i="50"/>
  <c r="J42" i="128" l="1"/>
  <c r="J32" i="128" s="1"/>
  <c r="J175" i="128" s="1"/>
  <c r="F32" i="128"/>
  <c r="F175" i="128" s="1"/>
  <c r="J155" i="50"/>
  <c r="J939" i="71"/>
  <c r="H939" i="71" s="1"/>
  <c r="F155" i="127" l="1"/>
  <c r="J155" i="127" s="1"/>
  <c r="F154" i="127"/>
  <c r="J153" i="127"/>
  <c r="I152" i="127"/>
  <c r="H152" i="127"/>
  <c r="G152" i="127"/>
  <c r="D152" i="127"/>
  <c r="I151" i="127"/>
  <c r="H151" i="127"/>
  <c r="G151" i="127"/>
  <c r="D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J75" i="127"/>
  <c r="J73" i="127"/>
  <c r="J72" i="127"/>
  <c r="J71" i="127"/>
  <c r="F70" i="127"/>
  <c r="J70" i="127" s="1"/>
  <c r="I69" i="127"/>
  <c r="H69" i="127"/>
  <c r="G69" i="127"/>
  <c r="D69" i="127"/>
  <c r="J68" i="127"/>
  <c r="J67" i="127"/>
  <c r="J66" i="127" s="1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I55" i="127"/>
  <c r="I42" i="127" s="1"/>
  <c r="H55" i="127"/>
  <c r="H42" i="127" s="1"/>
  <c r="G55" i="127"/>
  <c r="D55" i="127"/>
  <c r="J52" i="127"/>
  <c r="J51" i="127"/>
  <c r="I51" i="127"/>
  <c r="H51" i="127"/>
  <c r="G51" i="127"/>
  <c r="F51" i="127"/>
  <c r="D51" i="127"/>
  <c r="F47" i="127"/>
  <c r="F43" i="127" s="1"/>
  <c r="J46" i="127"/>
  <c r="F46" i="127"/>
  <c r="F45" i="127"/>
  <c r="J45" i="127" s="1"/>
  <c r="I43" i="127"/>
  <c r="H43" i="127"/>
  <c r="G43" i="127"/>
  <c r="D43" i="127"/>
  <c r="F41" i="127"/>
  <c r="J41" i="127" s="1"/>
  <c r="J36" i="127"/>
  <c r="F35" i="127"/>
  <c r="F34" i="127" s="1"/>
  <c r="F33" i="127" s="1"/>
  <c r="I34" i="127"/>
  <c r="I33" i="127" s="1"/>
  <c r="H34" i="127"/>
  <c r="H33" i="127" s="1"/>
  <c r="G34" i="127"/>
  <c r="G33" i="127" s="1"/>
  <c r="D34" i="127"/>
  <c r="D33" i="127"/>
  <c r="E32" i="127"/>
  <c r="E175" i="127" s="1"/>
  <c r="I32" i="127" l="1"/>
  <c r="I175" i="127" s="1"/>
  <c r="G42" i="127"/>
  <c r="F152" i="127"/>
  <c r="F151" i="127" s="1"/>
  <c r="J938" i="71"/>
  <c r="J893" i="71" s="1"/>
  <c r="F55" i="127"/>
  <c r="J55" i="127" s="1"/>
  <c r="D42" i="127"/>
  <c r="H32" i="127"/>
  <c r="H175" i="127" s="1"/>
  <c r="F69" i="127"/>
  <c r="J69" i="127" s="1"/>
  <c r="D32" i="127"/>
  <c r="D175" i="127" s="1"/>
  <c r="J152" i="127"/>
  <c r="J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F42" i="127" l="1"/>
  <c r="E139" i="65"/>
  <c r="I135" i="29"/>
  <c r="H135" i="29"/>
  <c r="G135" i="29"/>
  <c r="E135" i="29"/>
  <c r="F146" i="29"/>
  <c r="J146" i="29" s="1"/>
  <c r="I176" i="71" l="1"/>
  <c r="H176" i="71" s="1"/>
  <c r="E167" i="4"/>
  <c r="J42" i="127"/>
  <c r="J32" i="127" s="1"/>
  <c r="J175" i="127" s="1"/>
  <c r="F32" i="127"/>
  <c r="F175" i="127" s="1"/>
  <c r="D167" i="4"/>
  <c r="J158" i="124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H131" i="124" s="1"/>
  <c r="G135" i="124"/>
  <c r="G131" i="124" s="1"/>
  <c r="D135" i="124"/>
  <c r="D131" i="124"/>
  <c r="F105" i="124"/>
  <c r="J105" i="124" s="1"/>
  <c r="J99" i="124" s="1"/>
  <c r="J92" i="124" s="1"/>
  <c r="I99" i="124"/>
  <c r="H99" i="124"/>
  <c r="G99" i="124"/>
  <c r="F99" i="124"/>
  <c r="F92" i="124" s="1"/>
  <c r="E99" i="124"/>
  <c r="E92" i="124" s="1"/>
  <c r="E32" i="124" s="1"/>
  <c r="E175" i="124" s="1"/>
  <c r="D99" i="124"/>
  <c r="D92" i="124" s="1"/>
  <c r="D32" i="124" s="1"/>
  <c r="I92" i="124"/>
  <c r="H92" i="124"/>
  <c r="H32" i="124" s="1"/>
  <c r="G92" i="124"/>
  <c r="G32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F70" i="124"/>
  <c r="J70" i="124" s="1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F65" i="124"/>
  <c r="J65" i="124" s="1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G43" i="124"/>
  <c r="D43" i="124"/>
  <c r="F41" i="124"/>
  <c r="J41" i="124" s="1"/>
  <c r="J36" i="124"/>
  <c r="F35" i="124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J153" i="123"/>
  <c r="I152" i="123"/>
  <c r="I151" i="123" s="1"/>
  <c r="H152" i="123"/>
  <c r="H151" i="123" s="1"/>
  <c r="G152" i="123"/>
  <c r="G151" i="123" s="1"/>
  <c r="D152" i="123"/>
  <c r="D151" i="123" s="1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F76" i="123"/>
  <c r="J76" i="123" s="1"/>
  <c r="J75" i="123"/>
  <c r="J73" i="123"/>
  <c r="J72" i="123"/>
  <c r="J71" i="123"/>
  <c r="F70" i="123"/>
  <c r="J70" i="123" s="1"/>
  <c r="I69" i="123"/>
  <c r="H69" i="123"/>
  <c r="G69" i="123"/>
  <c r="D69" i="123"/>
  <c r="J68" i="123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F47" i="123"/>
  <c r="J47" i="123" s="1"/>
  <c r="F46" i="123"/>
  <c r="J46" i="123" s="1"/>
  <c r="J45" i="123"/>
  <c r="F45" i="123"/>
  <c r="I43" i="123"/>
  <c r="H43" i="123"/>
  <c r="G43" i="123"/>
  <c r="D43" i="123"/>
  <c r="F41" i="123"/>
  <c r="J41" i="123" s="1"/>
  <c r="J36" i="123"/>
  <c r="F35" i="123"/>
  <c r="J35" i="123" s="1"/>
  <c r="I34" i="123"/>
  <c r="I33" i="123" s="1"/>
  <c r="H34" i="123"/>
  <c r="H33" i="123" s="1"/>
  <c r="G34" i="123"/>
  <c r="G33" i="123" s="1"/>
  <c r="D34" i="123"/>
  <c r="D33" i="123" s="1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G151" i="122" s="1"/>
  <c r="D152" i="122"/>
  <c r="D151" i="122" s="1"/>
  <c r="H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D55" i="122"/>
  <c r="J52" i="122"/>
  <c r="J51" i="122" s="1"/>
  <c r="I51" i="122"/>
  <c r="H51" i="122"/>
  <c r="G51" i="122"/>
  <c r="F51" i="122"/>
  <c r="D51" i="122"/>
  <c r="F47" i="122"/>
  <c r="J47" i="122" s="1"/>
  <c r="F46" i="122"/>
  <c r="J46" i="122" s="1"/>
  <c r="F45" i="122"/>
  <c r="J45" i="122" s="1"/>
  <c r="I43" i="122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G42" i="122" l="1"/>
  <c r="G32" i="122" s="1"/>
  <c r="G175" i="122" s="1"/>
  <c r="J34" i="123"/>
  <c r="J33" i="123" s="1"/>
  <c r="F152" i="123"/>
  <c r="J151" i="123" s="1"/>
  <c r="G42" i="124"/>
  <c r="H42" i="124"/>
  <c r="D42" i="123"/>
  <c r="G42" i="123"/>
  <c r="G32" i="123" s="1"/>
  <c r="G175" i="123" s="1"/>
  <c r="J43" i="122"/>
  <c r="J66" i="123"/>
  <c r="I42" i="122"/>
  <c r="I32" i="122" s="1"/>
  <c r="I175" i="122" s="1"/>
  <c r="F34" i="124"/>
  <c r="F33" i="124" s="1"/>
  <c r="F32" i="124" s="1"/>
  <c r="F135" i="124"/>
  <c r="F131" i="124" s="1"/>
  <c r="F69" i="123"/>
  <c r="J69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F34" i="123"/>
  <c r="F33" i="123" s="1"/>
  <c r="F131" i="122"/>
  <c r="J68" i="124"/>
  <c r="J66" i="124" s="1"/>
  <c r="J43" i="123"/>
  <c r="F64" i="123"/>
  <c r="J64" i="123" s="1"/>
  <c r="D42" i="124"/>
  <c r="F69" i="124"/>
  <c r="J69" i="124" s="1"/>
  <c r="D42" i="122"/>
  <c r="D32" i="122" s="1"/>
  <c r="D175" i="122" s="1"/>
  <c r="F131" i="123"/>
  <c r="H42" i="122"/>
  <c r="H32" i="122" s="1"/>
  <c r="H175" i="122" s="1"/>
  <c r="F78" i="124"/>
  <c r="H175" i="124"/>
  <c r="G175" i="124"/>
  <c r="D175" i="124"/>
  <c r="F152" i="124"/>
  <c r="I42" i="124"/>
  <c r="I175" i="124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J63" i="122"/>
  <c r="F43" i="122"/>
  <c r="F42" i="122" s="1"/>
  <c r="J42" i="122" s="1"/>
  <c r="J32" i="122" s="1"/>
  <c r="J175" i="122" s="1"/>
  <c r="J135" i="124" l="1"/>
  <c r="J131" i="124" s="1"/>
  <c r="F42" i="123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F77" i="121"/>
  <c r="J77" i="121" s="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H151" i="120" s="1"/>
  <c r="G152" i="120"/>
  <c r="G151" i="120" s="1"/>
  <c r="D152" i="120"/>
  <c r="D151" i="120" s="1"/>
  <c r="I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D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F45" i="120"/>
  <c r="J45" i="120" s="1"/>
  <c r="J43" i="120" s="1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I33" i="120" s="1"/>
  <c r="H34" i="120"/>
  <c r="H33" i="120" s="1"/>
  <c r="G34" i="120"/>
  <c r="G33" i="120" s="1"/>
  <c r="D34" i="120"/>
  <c r="D33" i="120" s="1"/>
  <c r="J138" i="120" l="1"/>
  <c r="F66" i="120"/>
  <c r="J154" i="120"/>
  <c r="H42" i="120"/>
  <c r="H32" i="120" s="1"/>
  <c r="H175" i="120" s="1"/>
  <c r="I42" i="120"/>
  <c r="I32" i="120" s="1"/>
  <c r="I175" i="120" s="1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F34" i="121"/>
  <c r="J34" i="121" s="1"/>
  <c r="G42" i="121"/>
  <c r="G32" i="121" s="1"/>
  <c r="G175" i="121" s="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43" i="121"/>
  <c r="F151" i="121"/>
  <c r="J67" i="121"/>
  <c r="J66" i="121" s="1"/>
  <c r="F34" i="120"/>
  <c r="J34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H100" i="106"/>
  <c r="H33" i="106" s="1"/>
  <c r="K97" i="31" s="1"/>
  <c r="G100" i="106"/>
  <c r="G33" i="106" s="1"/>
  <c r="E100" i="106"/>
  <c r="E33" i="106" s="1"/>
  <c r="F113" i="106"/>
  <c r="J113" i="106" s="1"/>
  <c r="J100" i="106" s="1"/>
  <c r="J33" i="106" s="1"/>
  <c r="F33" i="121" l="1"/>
  <c r="I368" i="71"/>
  <c r="H368" i="71" s="1"/>
  <c r="F100" i="106"/>
  <c r="F33" i="106" s="1"/>
  <c r="F42" i="121"/>
  <c r="J42" i="121" s="1"/>
  <c r="J33" i="121"/>
  <c r="F42" i="120"/>
  <c r="J42" i="120" s="1"/>
  <c r="J33" i="120"/>
  <c r="G32" i="60"/>
  <c r="I366" i="71" l="1"/>
  <c r="F32" i="121"/>
  <c r="F175" i="121" s="1"/>
  <c r="F32" i="120"/>
  <c r="F63" i="60"/>
  <c r="J63" i="60" l="1"/>
  <c r="I559" i="71"/>
  <c r="H559" i="71" s="1"/>
  <c r="J32" i="121"/>
  <c r="J175" i="121" s="1"/>
  <c r="F175" i="120"/>
  <c r="J32" i="120"/>
  <c r="J175" i="120" s="1"/>
  <c r="I43" i="39"/>
  <c r="E32" i="54" l="1"/>
  <c r="E32" i="119"/>
  <c r="E32" i="42" l="1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F158" i="117"/>
  <c r="J158" i="117" s="1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F114" i="117"/>
  <c r="J114" i="117" s="1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F48" i="117"/>
  <c r="J48" i="117" s="1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D42" i="119" l="1"/>
  <c r="J131" i="119"/>
  <c r="F34" i="117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151" i="119" s="1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s="1"/>
  <c r="J152" i="119" l="1"/>
  <c r="J151" i="119" s="1"/>
  <c r="F151" i="117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J857" i="71" l="1"/>
  <c r="J873" i="7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H69" i="30"/>
  <c r="H14" i="30"/>
  <c r="I14" i="30"/>
  <c r="J14" i="30"/>
  <c r="I111" i="30"/>
  <c r="H111" i="30"/>
  <c r="K114" i="30"/>
  <c r="K111" i="30" s="1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O108" i="30" l="1"/>
  <c r="G53" i="30"/>
  <c r="G52" i="30" s="1"/>
  <c r="I42" i="42" l="1"/>
  <c r="H42" i="42"/>
  <c r="G42" i="42"/>
  <c r="E42" i="42"/>
  <c r="D42" i="42"/>
  <c r="F63" i="42"/>
  <c r="I69" i="60"/>
  <c r="H69" i="60"/>
  <c r="G69" i="60"/>
  <c r="D69" i="60"/>
  <c r="F42" i="42" l="1"/>
  <c r="J63" i="42"/>
  <c r="J42" i="42" s="1"/>
  <c r="I575" i="71"/>
  <c r="H575" i="71" s="1"/>
  <c r="E180" i="2"/>
  <c r="E170" i="2"/>
  <c r="E166" i="2"/>
  <c r="E160" i="2"/>
  <c r="E152" i="2"/>
  <c r="E146" i="2"/>
  <c r="E145" i="2"/>
  <c r="E142" i="2"/>
  <c r="E139" i="2"/>
  <c r="E136" i="2"/>
  <c r="E124" i="2"/>
  <c r="E119" i="2"/>
  <c r="E115" i="2"/>
  <c r="E114" i="2"/>
  <c r="E99" i="2"/>
  <c r="E92" i="2"/>
  <c r="E84" i="2"/>
  <c r="E78" i="2"/>
  <c r="E53" i="2"/>
  <c r="E52" i="2"/>
  <c r="E48" i="2"/>
  <c r="E43" i="2"/>
  <c r="E42" i="2"/>
  <c r="E39" i="2"/>
  <c r="E36" i="2"/>
  <c r="E35" i="2"/>
  <c r="E32" i="2"/>
  <c r="E31" i="2"/>
  <c r="E27" i="2"/>
  <c r="E24" i="2"/>
  <c r="E21" i="2"/>
  <c r="E20" i="2"/>
  <c r="E19" i="2"/>
  <c r="F173" i="2"/>
  <c r="E173" i="2" s="1"/>
  <c r="F162" i="2"/>
  <c r="E162" i="2" s="1"/>
  <c r="F157" i="2"/>
  <c r="E157" i="2" s="1"/>
  <c r="F129" i="2"/>
  <c r="F127" i="2" s="1"/>
  <c r="E127" i="2" s="1"/>
  <c r="F120" i="2"/>
  <c r="E120" i="2" s="1"/>
  <c r="F111" i="2"/>
  <c r="E111" i="2" s="1"/>
  <c r="F86" i="2"/>
  <c r="F80" i="2" s="1"/>
  <c r="F50" i="2"/>
  <c r="E50" i="2" s="1"/>
  <c r="F25" i="2"/>
  <c r="E25" i="2" s="1"/>
  <c r="F22" i="2"/>
  <c r="E22" i="2" s="1"/>
  <c r="F16" i="2"/>
  <c r="E16" i="2" s="1"/>
  <c r="G173" i="2"/>
  <c r="G167" i="2"/>
  <c r="E167" i="2" s="1"/>
  <c r="G96" i="2"/>
  <c r="E96" i="2" s="1"/>
  <c r="G75" i="2"/>
  <c r="E75" i="2" s="1"/>
  <c r="F105" i="50"/>
  <c r="J105" i="50" s="1"/>
  <c r="D138" i="16"/>
  <c r="D138" i="115"/>
  <c r="F105" i="54"/>
  <c r="E129" i="2" l="1"/>
  <c r="G101" i="2"/>
  <c r="E80" i="2"/>
  <c r="F63" i="2"/>
  <c r="J105" i="54"/>
  <c r="I611" i="71"/>
  <c r="H611" i="71" s="1"/>
  <c r="G63" i="2"/>
  <c r="G10" i="2" s="1"/>
  <c r="F101" i="2"/>
  <c r="E101" i="2"/>
  <c r="F13" i="2"/>
  <c r="E13" i="2" s="1"/>
  <c r="E63" i="2" l="1"/>
  <c r="E10" i="2"/>
  <c r="F10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I55" i="116" s="1"/>
  <c r="H63" i="116"/>
  <c r="G63" i="116"/>
  <c r="G55" i="116" s="1"/>
  <c r="D63" i="116"/>
  <c r="F63" i="116" s="1"/>
  <c r="J62" i="116"/>
  <c r="J61" i="116"/>
  <c r="J60" i="116"/>
  <c r="J59" i="116"/>
  <c r="J57" i="116"/>
  <c r="J56" i="116"/>
  <c r="H55" i="116"/>
  <c r="F52" i="116"/>
  <c r="F51" i="116" s="1"/>
  <c r="I51" i="116"/>
  <c r="H51" i="116"/>
  <c r="G51" i="116"/>
  <c r="D51" i="116"/>
  <c r="J47" i="116"/>
  <c r="I46" i="116"/>
  <c r="H46" i="116"/>
  <c r="G46" i="116"/>
  <c r="D46" i="116"/>
  <c r="F46" i="116" s="1"/>
  <c r="J46" i="116" s="1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38" i="115" s="1"/>
  <c r="F135" i="115" s="1"/>
  <c r="J135" i="115" s="1"/>
  <c r="F140" i="115"/>
  <c r="J140" i="115" s="1"/>
  <c r="J138" i="115" s="1"/>
  <c r="I138" i="115"/>
  <c r="H138" i="115"/>
  <c r="G138" i="115"/>
  <c r="G135" i="115" s="1"/>
  <c r="I135" i="115"/>
  <c r="H135" i="115"/>
  <c r="D135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H159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F155" i="114"/>
  <c r="F153" i="114" s="1"/>
  <c r="J154" i="114"/>
  <c r="I153" i="114"/>
  <c r="H153" i="114"/>
  <c r="H152" i="114" s="1"/>
  <c r="G153" i="114"/>
  <c r="G152" i="114" s="1"/>
  <c r="D153" i="114"/>
  <c r="D152" i="114" s="1"/>
  <c r="I152" i="114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G69" i="116" l="1"/>
  <c r="J121" i="115"/>
  <c r="I69" i="116"/>
  <c r="G159" i="115"/>
  <c r="H43" i="114"/>
  <c r="E175" i="116"/>
  <c r="F43" i="114"/>
  <c r="J43" i="114" s="1"/>
  <c r="G43" i="114"/>
  <c r="J141" i="115"/>
  <c r="F64" i="116"/>
  <c r="J64" i="116" s="1"/>
  <c r="D69" i="116"/>
  <c r="H69" i="116"/>
  <c r="J67" i="114"/>
  <c r="D43" i="114"/>
  <c r="H43" i="116"/>
  <c r="J35" i="114"/>
  <c r="J34" i="114" s="1"/>
  <c r="I42" i="115"/>
  <c r="I32" i="115" s="1"/>
  <c r="I159" i="115" s="1"/>
  <c r="I43" i="116"/>
  <c r="I42" i="116" s="1"/>
  <c r="I32" i="116" s="1"/>
  <c r="I175" i="116" s="1"/>
  <c r="D55" i="116"/>
  <c r="D42" i="116" s="1"/>
  <c r="G42" i="116"/>
  <c r="G32" i="116" s="1"/>
  <c r="G175" i="116" s="1"/>
  <c r="E176" i="114"/>
  <c r="J42" i="115"/>
  <c r="J32" i="115" s="1"/>
  <c r="J157" i="116"/>
  <c r="F152" i="116"/>
  <c r="J151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F45" i="116"/>
  <c r="J154" i="116"/>
  <c r="J52" i="116"/>
  <c r="J51" i="116" s="1"/>
  <c r="F69" i="115"/>
  <c r="F42" i="115" s="1"/>
  <c r="F32" i="115" s="1"/>
  <c r="F159" i="115" s="1"/>
  <c r="J159" i="115" s="1"/>
  <c r="G33" i="114"/>
  <c r="G176" i="114" s="1"/>
  <c r="H33" i="114"/>
  <c r="H176" i="114" s="1"/>
  <c r="I43" i="114"/>
  <c r="I33" i="114" s="1"/>
  <c r="I176" i="114" s="1"/>
  <c r="D176" i="114"/>
  <c r="F33" i="114"/>
  <c r="J153" i="114"/>
  <c r="J152" i="114"/>
  <c r="F152" i="114"/>
  <c r="J77" i="114"/>
  <c r="F132" i="114"/>
  <c r="J155" i="114"/>
  <c r="D32" i="116" l="1"/>
  <c r="D175" i="116" s="1"/>
  <c r="H42" i="116"/>
  <c r="H32" i="116" s="1"/>
  <c r="H175" i="116" s="1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s="1"/>
  <c r="J33" i="116" l="1"/>
  <c r="F42" i="116"/>
  <c r="J42" i="116" s="1"/>
  <c r="E34" i="35"/>
  <c r="F32" i="116" l="1"/>
  <c r="F175" i="116" s="1"/>
  <c r="J32" i="116"/>
  <c r="J175" i="116" s="1"/>
  <c r="E32" i="35"/>
  <c r="E50" i="35"/>
  <c r="I140" i="29" l="1"/>
  <c r="H140" i="29"/>
  <c r="H131" i="29" s="1"/>
  <c r="G140" i="29"/>
  <c r="G131" i="29" s="1"/>
  <c r="E140" i="29"/>
  <c r="E131" i="29" s="1"/>
  <c r="D140" i="29"/>
  <c r="F141" i="29"/>
  <c r="I175" i="71" s="1"/>
  <c r="H175" i="71" l="1"/>
  <c r="F140" i="29"/>
  <c r="J141" i="29"/>
  <c r="J140" i="29" s="1"/>
  <c r="I113" i="42"/>
  <c r="H113" i="42"/>
  <c r="G113" i="42"/>
  <c r="G32" i="42" s="1"/>
  <c r="E113" i="42"/>
  <c r="D113" i="42"/>
  <c r="F123" i="42"/>
  <c r="J123" i="42" s="1"/>
  <c r="J113" i="42" s="1"/>
  <c r="I579" i="71" l="1"/>
  <c r="H579" i="71" s="1"/>
  <c r="F113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60" i="4"/>
  <c r="E158" i="4" s="1"/>
  <c r="D158" i="4" s="1"/>
  <c r="D160" i="4" l="1"/>
  <c r="D92" i="42"/>
  <c r="D32" i="42" s="1"/>
  <c r="H30" i="71" l="1"/>
  <c r="E92" i="42"/>
  <c r="I92" i="42"/>
  <c r="I32" i="42" s="1"/>
  <c r="H92" i="42"/>
  <c r="H32" i="42" s="1"/>
  <c r="F98" i="42"/>
  <c r="F92" i="42" s="1"/>
  <c r="I578" i="71" l="1"/>
  <c r="H578" i="71" s="1"/>
  <c r="E122" i="4"/>
  <c r="J98" i="42"/>
  <c r="J92" i="42" s="1"/>
  <c r="J41" i="4"/>
  <c r="D122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39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111" i="30"/>
  <c r="L64" i="30" s="1"/>
  <c r="M111" i="30"/>
  <c r="M64" i="30" s="1"/>
  <c r="N111" i="30"/>
  <c r="N64" i="30" s="1"/>
  <c r="O111" i="30"/>
  <c r="O64" i="30" s="1"/>
  <c r="O113" i="30"/>
  <c r="G113" i="30" s="1"/>
  <c r="G78" i="29" l="1"/>
  <c r="E78" i="29"/>
  <c r="F114" i="29"/>
  <c r="F92" i="29" s="1"/>
  <c r="J92" i="29" s="1"/>
  <c r="J114" i="29" l="1"/>
  <c r="I130" i="71"/>
  <c r="H130" i="71" s="1"/>
  <c r="H1013" i="71"/>
  <c r="E139" i="112" l="1"/>
  <c r="F139" i="112" s="1"/>
  <c r="J139" i="112" s="1"/>
  <c r="E32" i="16" l="1"/>
  <c r="F99" i="16"/>
  <c r="J99" i="16" s="1"/>
  <c r="I719" i="71" l="1"/>
  <c r="H719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H34" i="112" s="1"/>
  <c r="G68" i="112"/>
  <c r="G34" i="112" s="1"/>
  <c r="D68" i="112"/>
  <c r="D34" i="112" s="1"/>
  <c r="F65" i="112"/>
  <c r="F48" i="112"/>
  <c r="J48" i="112" s="1"/>
  <c r="F47" i="112"/>
  <c r="F46" i="112"/>
  <c r="H45" i="112"/>
  <c r="G45" i="112"/>
  <c r="D45" i="112"/>
  <c r="I34" i="112"/>
  <c r="E34" i="112"/>
  <c r="E160" i="112" s="1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N61" i="30"/>
  <c r="N45" i="30" s="1"/>
  <c r="N8" i="30" s="1"/>
  <c r="L61" i="30"/>
  <c r="I116" i="30"/>
  <c r="J116" i="30"/>
  <c r="K116" i="30"/>
  <c r="H116" i="30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I16" i="30"/>
  <c r="E16" i="30" s="1"/>
  <c r="J16" i="30"/>
  <c r="F16" i="30" s="1"/>
  <c r="H16" i="30"/>
  <c r="D16" i="30" s="1"/>
  <c r="I10" i="30"/>
  <c r="E10" i="30" s="1"/>
  <c r="J10" i="30"/>
  <c r="F10" i="30" s="1"/>
  <c r="H10" i="30"/>
  <c r="D10" i="30" s="1"/>
  <c r="J79" i="30"/>
  <c r="J78" i="30" s="1"/>
  <c r="F78" i="30" s="1"/>
  <c r="I79" i="30"/>
  <c r="E79" i="30" s="1"/>
  <c r="H79" i="30"/>
  <c r="D79" i="30" s="1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J69" i="30"/>
  <c r="F69" i="30" s="1"/>
  <c r="I69" i="30"/>
  <c r="E69" i="30" s="1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F28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45" i="30" l="1"/>
  <c r="L8" i="30" s="1"/>
  <c r="M45" i="30"/>
  <c r="M8" i="30" s="1"/>
  <c r="I78" i="30"/>
  <c r="E78" i="30" s="1"/>
  <c r="F79" i="30"/>
  <c r="H78" i="30"/>
  <c r="D78" i="30" s="1"/>
  <c r="I9" i="30"/>
  <c r="E9" i="30" s="1"/>
  <c r="O61" i="30"/>
  <c r="O45" i="30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H45" i="30" s="1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I64" i="30" l="1"/>
  <c r="E64" i="30" s="1"/>
  <c r="H64" i="30"/>
  <c r="D64" i="30" s="1"/>
  <c r="K64" i="30"/>
  <c r="G64" i="30" s="1"/>
  <c r="J55" i="30"/>
  <c r="J54" i="30" s="1"/>
  <c r="J45" i="30" s="1"/>
  <c r="F45" i="30" s="1"/>
  <c r="E55" i="30"/>
  <c r="I54" i="30"/>
  <c r="I45" i="30" s="1"/>
  <c r="E45" i="30" s="1"/>
  <c r="D54" i="30"/>
  <c r="D45" i="30" s="1"/>
  <c r="G10" i="30"/>
  <c r="H8" i="30" l="1"/>
  <c r="D8" i="30" s="1"/>
  <c r="E54" i="30"/>
  <c r="F55" i="30"/>
  <c r="I8" i="30" l="1"/>
  <c r="E8" i="30" s="1"/>
  <c r="F54" i="30"/>
  <c r="J8" i="30" l="1"/>
  <c r="F8" i="30" s="1"/>
  <c r="K16" i="30" l="1"/>
  <c r="G16" i="30" l="1"/>
  <c r="K9" i="30"/>
  <c r="K8" i="30" l="1"/>
  <c r="G8" i="30" s="1"/>
  <c r="G9" i="30"/>
  <c r="I139" i="65" l="1"/>
  <c r="H139" i="65"/>
  <c r="G139" i="65"/>
  <c r="E136" i="65"/>
  <c r="G136" i="65"/>
  <c r="N161" i="31" s="1"/>
  <c r="F139" i="42" l="1"/>
  <c r="J139" i="42" s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68" i="110" l="1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E76" i="72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F114" i="107"/>
  <c r="J114" i="107" s="1"/>
  <c r="I99" i="107"/>
  <c r="H99" i="107"/>
  <c r="G99" i="107"/>
  <c r="F99" i="107"/>
  <c r="J99" i="107" s="1"/>
  <c r="D99" i="107"/>
  <c r="F77" i="107"/>
  <c r="J77" i="107" s="1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I33" i="107" s="1"/>
  <c r="H34" i="107"/>
  <c r="G34" i="107"/>
  <c r="G33" i="107" s="1"/>
  <c r="D34" i="107"/>
  <c r="D33" i="107" s="1"/>
  <c r="H33" i="107"/>
  <c r="E32" i="107"/>
  <c r="E175" i="107" s="1"/>
  <c r="D32" i="107"/>
  <c r="F142" i="106"/>
  <c r="J369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J580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66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69" i="71"/>
  <c r="H366" i="71" s="1"/>
  <c r="J364" i="71"/>
  <c r="J366" i="71"/>
  <c r="Q95" i="31"/>
  <c r="H566" i="71"/>
  <c r="F135" i="106"/>
  <c r="I99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94" i="71" s="1"/>
  <c r="H994" i="71" s="1"/>
  <c r="F150" i="22"/>
  <c r="J77" i="12" l="1"/>
  <c r="I97" i="3"/>
  <c r="G97" i="3" s="1"/>
  <c r="J150" i="22"/>
  <c r="F159" i="106"/>
  <c r="J159" i="106" s="1"/>
  <c r="F159" i="104"/>
  <c r="J159" i="104" s="1"/>
  <c r="G99" i="3" l="1"/>
  <c r="E32" i="12"/>
  <c r="F76" i="12"/>
  <c r="I993" i="71" s="1"/>
  <c r="H993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J103" i="102" l="1"/>
  <c r="J99" i="102" s="1"/>
  <c r="F32" i="102"/>
  <c r="I967" i="71"/>
  <c r="H967" i="71" s="1"/>
  <c r="M284" i="31"/>
  <c r="I286" i="31"/>
  <c r="I284" i="31" s="1"/>
  <c r="I965" i="71"/>
  <c r="I963" i="71" s="1"/>
  <c r="H963" i="71" s="1"/>
  <c r="F103" i="102"/>
  <c r="F99" i="102" s="1"/>
  <c r="F158" i="102" s="1"/>
  <c r="H288" i="3" s="1"/>
  <c r="H965" i="71" l="1"/>
  <c r="H286" i="3"/>
  <c r="G286" i="3" s="1"/>
  <c r="G288" i="3"/>
  <c r="J32" i="102"/>
  <c r="J158" i="102" s="1"/>
  <c r="H175" i="22" l="1"/>
  <c r="E152" i="54" l="1"/>
  <c r="E151" i="54" s="1"/>
  <c r="E137" i="42" l="1"/>
  <c r="E134" i="42" s="1"/>
  <c r="I1013" i="71" l="1"/>
  <c r="F143" i="60" l="1"/>
  <c r="F155" i="29" l="1"/>
  <c r="F155" i="75"/>
  <c r="J545" i="71" l="1"/>
  <c r="J177" i="71"/>
  <c r="F155" i="24"/>
  <c r="J155" i="24" l="1"/>
  <c r="H938" i="71" l="1"/>
  <c r="F52" i="50" l="1"/>
  <c r="I901" i="71" s="1"/>
  <c r="H901" i="71" s="1"/>
  <c r="D32" i="13"/>
  <c r="I99" i="100"/>
  <c r="I32" i="13"/>
  <c r="H32" i="13"/>
  <c r="G32" i="13"/>
  <c r="F117" i="13"/>
  <c r="I870" i="71" s="1"/>
  <c r="G99" i="100"/>
  <c r="H99" i="100"/>
  <c r="J117" i="13" l="1"/>
  <c r="D83" i="72"/>
  <c r="F52" i="54" l="1"/>
  <c r="I602" i="71" s="1"/>
  <c r="H602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22" i="71" s="1"/>
  <c r="H722" i="71" l="1"/>
  <c r="J144" i="16"/>
  <c r="F102" i="60"/>
  <c r="J102" i="60" s="1"/>
  <c r="D32" i="60"/>
  <c r="I562" i="71" l="1"/>
  <c r="D136" i="65"/>
  <c r="H562" i="71" l="1"/>
  <c r="I136" i="65" l="1"/>
  <c r="P161" i="31" s="1"/>
  <c r="H136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5" i="65" l="1"/>
  <c r="J145" i="65" l="1"/>
  <c r="J534" i="71"/>
  <c r="H534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59" i="71"/>
  <c r="H759" i="71" s="1"/>
  <c r="F99" i="100"/>
  <c r="F92" i="100" s="1"/>
  <c r="J158" i="100"/>
  <c r="J157" i="100"/>
  <c r="F154" i="100"/>
  <c r="J154" i="100" s="1"/>
  <c r="J153" i="100"/>
  <c r="I152" i="100"/>
  <c r="H152" i="100"/>
  <c r="G152" i="100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H151" i="100" l="1"/>
  <c r="O220" i="31"/>
  <c r="G151" i="100"/>
  <c r="N220" i="31"/>
  <c r="I151" i="100"/>
  <c r="P220" i="31"/>
  <c r="J47" i="100"/>
  <c r="I749" i="71"/>
  <c r="H749" i="71" s="1"/>
  <c r="F152" i="100"/>
  <c r="J152" i="100" s="1"/>
  <c r="Q220" i="31" s="1"/>
  <c r="H42" i="100"/>
  <c r="I42" i="100"/>
  <c r="F43" i="100"/>
  <c r="F66" i="100"/>
  <c r="G42" i="100"/>
  <c r="J34" i="100"/>
  <c r="J33" i="100" s="1"/>
  <c r="H175" i="100"/>
  <c r="F135" i="100"/>
  <c r="J135" i="100" s="1"/>
  <c r="J131" i="100" s="1"/>
  <c r="F78" i="100"/>
  <c r="J67" i="100"/>
  <c r="J66" i="100" s="1"/>
  <c r="J63" i="100"/>
  <c r="D42" i="100"/>
  <c r="D175" i="100" s="1"/>
  <c r="J43" i="100"/>
  <c r="I175" i="100"/>
  <c r="F69" i="100"/>
  <c r="J69" i="100" s="1"/>
  <c r="F34" i="100"/>
  <c r="F33" i="100" s="1"/>
  <c r="G175" i="100" l="1"/>
  <c r="F131" i="100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H279" i="71" l="1"/>
  <c r="I69" i="20" l="1"/>
  <c r="H69" i="20"/>
  <c r="G69" i="20"/>
  <c r="D69" i="20"/>
  <c r="F77" i="20"/>
  <c r="I277" i="71" s="1"/>
  <c r="H277" i="71" s="1"/>
  <c r="H113" i="20"/>
  <c r="G113" i="20"/>
  <c r="I66" i="20"/>
  <c r="H66" i="20"/>
  <c r="G66" i="20"/>
  <c r="D66" i="20"/>
  <c r="F67" i="20"/>
  <c r="I276" i="71" s="1"/>
  <c r="H276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98" i="71" s="1"/>
  <c r="H598" i="71" s="1"/>
  <c r="D152" i="29"/>
  <c r="I152" i="75" l="1"/>
  <c r="P166" i="31" s="1"/>
  <c r="H152" i="75"/>
  <c r="O166" i="31" s="1"/>
  <c r="G152" i="75"/>
  <c r="D82" i="72" l="1"/>
  <c r="F45" i="48"/>
  <c r="F64" i="48"/>
  <c r="I754" i="71" s="1"/>
  <c r="H754" i="71" s="1"/>
  <c r="J149" i="22" l="1"/>
  <c r="J32" i="22" s="1"/>
  <c r="F67" i="48"/>
  <c r="I756" i="71" s="1"/>
  <c r="H756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F34" i="79" l="1"/>
  <c r="F135" i="79"/>
  <c r="J135" i="79" s="1"/>
  <c r="J131" i="79" s="1"/>
  <c r="F51" i="79"/>
  <c r="J65" i="79"/>
  <c r="D42" i="79"/>
  <c r="D32" i="79"/>
  <c r="D175" i="79" s="1"/>
  <c r="G42" i="79"/>
  <c r="G32" i="79" s="1"/>
  <c r="G175" i="79" s="1"/>
  <c r="I702" i="71"/>
  <c r="H702" i="71" s="1"/>
  <c r="J65" i="11"/>
  <c r="J63" i="79"/>
  <c r="F152" i="79"/>
  <c r="J152" i="79" s="1"/>
  <c r="H42" i="79"/>
  <c r="H32" i="79" s="1"/>
  <c r="H175" i="79" s="1"/>
  <c r="F69" i="79"/>
  <c r="J69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65" i="71" s="1"/>
  <c r="H565" i="71" s="1"/>
  <c r="E121" i="4" l="1"/>
  <c r="F175" i="79"/>
  <c r="J32" i="79"/>
  <c r="J175" i="79" s="1"/>
  <c r="D121" i="4"/>
  <c r="J107" i="60"/>
  <c r="E43" i="58" l="1"/>
  <c r="E32" i="58" s="1"/>
  <c r="F49" i="58"/>
  <c r="J49" i="58" l="1"/>
  <c r="I765" i="71"/>
  <c r="H765" i="71" s="1"/>
  <c r="F157" i="54" l="1"/>
  <c r="J157" i="54" l="1"/>
  <c r="J621" i="71"/>
  <c r="H621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G131" i="96" s="1"/>
  <c r="F135" i="96"/>
  <c r="J135" i="96" s="1"/>
  <c r="J131" i="96" s="1"/>
  <c r="D135" i="96"/>
  <c r="D131" i="96" s="1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D33" i="96" s="1"/>
  <c r="E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F43" i="95" s="1"/>
  <c r="I43" i="95"/>
  <c r="H43" i="95"/>
  <c r="G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I131" i="93" s="1"/>
  <c r="H135" i="93"/>
  <c r="H131" i="93" s="1"/>
  <c r="G135" i="93"/>
  <c r="G131" i="93" s="1"/>
  <c r="F135" i="93"/>
  <c r="D135" i="93"/>
  <c r="D131" i="93" s="1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D33" i="93" s="1"/>
  <c r="E33" i="93"/>
  <c r="F157" i="92"/>
  <c r="J157" i="92" s="1"/>
  <c r="J155" i="92"/>
  <c r="J154" i="92"/>
  <c r="J153" i="92"/>
  <c r="I152" i="92"/>
  <c r="I151" i="92" s="1"/>
  <c r="H152" i="92"/>
  <c r="H151" i="92" s="1"/>
  <c r="G152" i="92"/>
  <c r="G151" i="92" s="1"/>
  <c r="E152" i="92"/>
  <c r="D152" i="92"/>
  <c r="D151" i="92" s="1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 s="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I42" i="91" s="1"/>
  <c r="H43" i="91"/>
  <c r="G43" i="91"/>
  <c r="E43" i="91"/>
  <c r="E42" i="91" s="1"/>
  <c r="D43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80" i="72"/>
  <c r="E79" i="72" s="1"/>
  <c r="D79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31" i="90" l="1"/>
  <c r="F131" i="94"/>
  <c r="H42" i="97"/>
  <c r="F51" i="93"/>
  <c r="F51" i="95"/>
  <c r="F152" i="92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H32" i="91" s="1"/>
  <c r="H175" i="91" s="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D32" i="92" s="1"/>
  <c r="D175" i="92" s="1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J152" i="93"/>
  <c r="J151" i="93"/>
  <c r="J68" i="92"/>
  <c r="J66" i="92" s="1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J151" i="97" l="1"/>
  <c r="J152" i="97"/>
  <c r="F151" i="95"/>
  <c r="F151" i="96"/>
  <c r="J151" i="96"/>
  <c r="C8" i="85"/>
  <c r="C9" i="89" s="1"/>
  <c r="J9" i="89" s="1"/>
  <c r="I868" i="71"/>
  <c r="I865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3" l="1"/>
  <c r="F175" i="93" s="1"/>
  <c r="F32" i="97"/>
  <c r="F175" i="97" s="1"/>
  <c r="F32" i="96"/>
  <c r="F175" i="96" s="1"/>
  <c r="H868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6" i="65"/>
  <c r="I163" i="3" s="1"/>
  <c r="F141" i="65"/>
  <c r="F144" i="65"/>
  <c r="J144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J532" i="71"/>
  <c r="H532" i="71" s="1"/>
  <c r="H42" i="83"/>
  <c r="G42" i="83"/>
  <c r="G32" i="83" s="1"/>
  <c r="G175" i="83" s="1"/>
  <c r="F66" i="83"/>
  <c r="D42" i="83"/>
  <c r="F92" i="83"/>
  <c r="I278" i="71"/>
  <c r="H278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34" i="71"/>
  <c r="H734" i="71" s="1"/>
  <c r="J533" i="71"/>
  <c r="H533" i="71" s="1"/>
  <c r="J125" i="20"/>
  <c r="E163" i="4"/>
  <c r="F135" i="83"/>
  <c r="F34" i="83"/>
  <c r="F42" i="83" l="1"/>
  <c r="J42" i="83" s="1"/>
  <c r="J152" i="83"/>
  <c r="J151" i="83"/>
  <c r="F151" i="83"/>
  <c r="E161" i="4"/>
  <c r="D161" i="4" s="1"/>
  <c r="D163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27" i="71" s="1"/>
  <c r="F135" i="59"/>
  <c r="J135" i="59" s="1"/>
  <c r="F136" i="59"/>
  <c r="J136" i="59" s="1"/>
  <c r="G136" i="59"/>
  <c r="H136" i="59"/>
  <c r="I136" i="59"/>
  <c r="J138" i="59"/>
  <c r="J139" i="59"/>
  <c r="H227" i="71" l="1"/>
  <c r="J114" i="61"/>
  <c r="J66" i="61" s="1"/>
  <c r="F66" i="61"/>
  <c r="I77" i="48"/>
  <c r="E32" i="13"/>
  <c r="F140" i="42"/>
  <c r="E151" i="29"/>
  <c r="E152" i="29" s="1"/>
  <c r="E33" i="18"/>
  <c r="E158" i="12"/>
  <c r="E175" i="50" l="1"/>
  <c r="F68" i="50"/>
  <c r="F137" i="48"/>
  <c r="J137" i="48" s="1"/>
  <c r="J77" i="48" s="1"/>
  <c r="E175" i="49"/>
  <c r="F146" i="65"/>
  <c r="F139" i="65" s="1"/>
  <c r="J139" i="65" s="1"/>
  <c r="E160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43" i="71" s="1"/>
  <c r="H743" i="71" s="1"/>
  <c r="F47" i="55"/>
  <c r="I732" i="71" s="1"/>
  <c r="H732" i="71" s="1"/>
  <c r="I92" i="27"/>
  <c r="E32" i="24"/>
  <c r="E175" i="24" s="1"/>
  <c r="F46" i="54"/>
  <c r="I600" i="71" s="1"/>
  <c r="H600" i="71" s="1"/>
  <c r="F58" i="29"/>
  <c r="I51" i="71" s="1"/>
  <c r="F66" i="48"/>
  <c r="I755" i="71" s="1"/>
  <c r="H755" i="71" s="1"/>
  <c r="F159" i="54"/>
  <c r="F35" i="29"/>
  <c r="I20" i="71" s="1"/>
  <c r="D152" i="58"/>
  <c r="F67" i="49"/>
  <c r="I904" i="71" s="1"/>
  <c r="H904" i="71" s="1"/>
  <c r="I152" i="55"/>
  <c r="I151" i="55" s="1"/>
  <c r="P218" i="31" s="1"/>
  <c r="H152" i="55"/>
  <c r="G152" i="55"/>
  <c r="G151" i="55" s="1"/>
  <c r="N218" i="31" s="1"/>
  <c r="D152" i="55"/>
  <c r="F157" i="55"/>
  <c r="J744" i="71" s="1"/>
  <c r="J725" i="71" s="1"/>
  <c r="G55" i="29"/>
  <c r="D55" i="29"/>
  <c r="I64" i="29"/>
  <c r="H64" i="29"/>
  <c r="F77" i="21"/>
  <c r="J77" i="21" s="1"/>
  <c r="F46" i="49"/>
  <c r="J46" i="49" s="1"/>
  <c r="F115" i="59"/>
  <c r="J115" i="59" s="1"/>
  <c r="E150" i="48"/>
  <c r="E174" i="48" s="1"/>
  <c r="F68" i="18"/>
  <c r="J68" i="18" s="1"/>
  <c r="J33" i="18" s="1"/>
  <c r="M116" i="31" s="1"/>
  <c r="E152" i="59"/>
  <c r="E33" i="59"/>
  <c r="F99" i="59"/>
  <c r="E106" i="4" s="1"/>
  <c r="D106" i="4" s="1"/>
  <c r="E175" i="54"/>
  <c r="F70" i="49"/>
  <c r="F46" i="55"/>
  <c r="J46" i="55" s="1"/>
  <c r="F76" i="54"/>
  <c r="H45" i="65"/>
  <c r="I80" i="65"/>
  <c r="I34" i="65" s="1"/>
  <c r="I160" i="65" s="1"/>
  <c r="J140" i="42"/>
  <c r="F143" i="42"/>
  <c r="J143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J155" i="59" s="1"/>
  <c r="F75" i="50"/>
  <c r="I907" i="71" s="1"/>
  <c r="H907" i="71" s="1"/>
  <c r="F64" i="59"/>
  <c r="I237" i="71" s="1"/>
  <c r="H237" i="71" s="1"/>
  <c r="I68" i="65"/>
  <c r="H68" i="65"/>
  <c r="H34" i="65" s="1"/>
  <c r="G68" i="65"/>
  <c r="G34" i="65" s="1"/>
  <c r="G160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7" i="42"/>
  <c r="F112" i="11"/>
  <c r="I683" i="71" s="1"/>
  <c r="F67" i="16"/>
  <c r="I717" i="71" s="1"/>
  <c r="H717" i="71" s="1"/>
  <c r="G50" i="35"/>
  <c r="D50" i="35"/>
  <c r="F50" i="35" s="1"/>
  <c r="J50" i="35" s="1"/>
  <c r="F77" i="42"/>
  <c r="F32" i="42" s="1"/>
  <c r="G134" i="11"/>
  <c r="N203" i="31" s="1"/>
  <c r="N201" i="31" s="1"/>
  <c r="N182" i="31" s="1"/>
  <c r="F157" i="48"/>
  <c r="J761" i="71" s="1"/>
  <c r="J745" i="71" s="1"/>
  <c r="J701" i="71"/>
  <c r="H701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28" i="71" s="1"/>
  <c r="F67" i="54"/>
  <c r="I605" i="71" s="1"/>
  <c r="H605" i="71" s="1"/>
  <c r="E159" i="16"/>
  <c r="F111" i="16"/>
  <c r="E140" i="4" s="1"/>
  <c r="D140" i="4" s="1"/>
  <c r="F52" i="13"/>
  <c r="I867" i="71" s="1"/>
  <c r="H867" i="71" s="1"/>
  <c r="I100" i="59"/>
  <c r="H92" i="27"/>
  <c r="G92" i="27"/>
  <c r="I32" i="80"/>
  <c r="H32" i="80"/>
  <c r="G32" i="80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07" i="71" s="1"/>
  <c r="H607" i="71" s="1"/>
  <c r="K223" i="31"/>
  <c r="G223" i="31" s="1"/>
  <c r="J223" i="31"/>
  <c r="F223" i="31" s="1"/>
  <c r="I32" i="64"/>
  <c r="L223" i="31" s="1"/>
  <c r="D51" i="55"/>
  <c r="F41" i="74"/>
  <c r="F41" i="25"/>
  <c r="I370" i="71" s="1"/>
  <c r="H370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47" i="71" s="1"/>
  <c r="H847" i="71" s="1"/>
  <c r="D75" i="27"/>
  <c r="D70" i="27"/>
  <c r="F70" i="27" s="1"/>
  <c r="I845" i="71" s="1"/>
  <c r="H845" i="71" s="1"/>
  <c r="D63" i="27"/>
  <c r="D46" i="27"/>
  <c r="F46" i="27" s="1"/>
  <c r="I841" i="71" s="1"/>
  <c r="H841" i="71" s="1"/>
  <c r="D45" i="27"/>
  <c r="F45" i="27" s="1"/>
  <c r="J45" i="27" s="1"/>
  <c r="D41" i="27"/>
  <c r="F41" i="27" s="1"/>
  <c r="I839" i="71" s="1"/>
  <c r="H839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J73" i="80" s="1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J157" i="80" s="1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J36" i="78" s="1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G131" i="78" s="1"/>
  <c r="D135" i="78"/>
  <c r="D131" i="78" s="1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5" i="78"/>
  <c r="F45" i="29"/>
  <c r="I31" i="71" s="1"/>
  <c r="F57" i="29"/>
  <c r="J57" i="29" s="1"/>
  <c r="F62" i="29"/>
  <c r="E53" i="4" s="1"/>
  <c r="D53" i="4" s="1"/>
  <c r="F53" i="29"/>
  <c r="I49" i="71" s="1"/>
  <c r="H49" i="71" s="1"/>
  <c r="F70" i="29"/>
  <c r="J70" i="29" s="1"/>
  <c r="F45" i="24"/>
  <c r="J45" i="24" s="1"/>
  <c r="F65" i="27"/>
  <c r="I848" i="71" s="1"/>
  <c r="H848" i="71" s="1"/>
  <c r="I69" i="24"/>
  <c r="H69" i="24"/>
  <c r="G69" i="24"/>
  <c r="F76" i="24"/>
  <c r="F70" i="24"/>
  <c r="J70" i="24" s="1"/>
  <c r="F47" i="24"/>
  <c r="I900" i="71" s="1"/>
  <c r="H900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80" i="71" s="1"/>
  <c r="F156" i="29"/>
  <c r="F36" i="29"/>
  <c r="J36" i="29" s="1"/>
  <c r="F46" i="29"/>
  <c r="I32" i="71" s="1"/>
  <c r="F48" i="29"/>
  <c r="F52" i="29"/>
  <c r="D152" i="54"/>
  <c r="D151" i="54" s="1"/>
  <c r="D151" i="29"/>
  <c r="F142" i="42"/>
  <c r="J142" i="42" s="1"/>
  <c r="F141" i="18"/>
  <c r="F183" i="4" s="1"/>
  <c r="F140" i="18"/>
  <c r="J479" i="71" s="1"/>
  <c r="H479" i="71" s="1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62" i="71"/>
  <c r="H962" i="71" s="1"/>
  <c r="I971" i="71"/>
  <c r="F105" i="24"/>
  <c r="E109" i="4" s="1"/>
  <c r="F134" i="58"/>
  <c r="J134" i="58" s="1"/>
  <c r="J132" i="58" s="1"/>
  <c r="J131" i="58" s="1"/>
  <c r="F77" i="58"/>
  <c r="I771" i="71" s="1"/>
  <c r="H771" i="71" s="1"/>
  <c r="F76" i="58"/>
  <c r="F73" i="58"/>
  <c r="I769" i="71" s="1"/>
  <c r="H769" i="71" s="1"/>
  <c r="F63" i="58"/>
  <c r="F55" i="58" s="1"/>
  <c r="J55" i="58" s="1"/>
  <c r="F52" i="58"/>
  <c r="I766" i="71" s="1"/>
  <c r="H714" i="71"/>
  <c r="H715" i="71"/>
  <c r="F52" i="16"/>
  <c r="F51" i="16" s="1"/>
  <c r="F137" i="54"/>
  <c r="I612" i="71" s="1"/>
  <c r="H612" i="71" s="1"/>
  <c r="F68" i="54"/>
  <c r="I606" i="71" s="1"/>
  <c r="H606" i="71" s="1"/>
  <c r="F63" i="54"/>
  <c r="J63" i="54" s="1"/>
  <c r="F41" i="54"/>
  <c r="J41" i="54" s="1"/>
  <c r="F35" i="54"/>
  <c r="F46" i="39"/>
  <c r="I497" i="71" s="1"/>
  <c r="I493" i="71" s="1"/>
  <c r="F52" i="35"/>
  <c r="F230" i="4" s="1"/>
  <c r="F228" i="4" s="1"/>
  <c r="D228" i="4" s="1"/>
  <c r="F38" i="35"/>
  <c r="J38" i="35" s="1"/>
  <c r="I241" i="71"/>
  <c r="H241" i="71" s="1"/>
  <c r="F100" i="59"/>
  <c r="F162" i="61"/>
  <c r="J229" i="71" s="1"/>
  <c r="F138" i="61"/>
  <c r="I228" i="71" s="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I603" i="71" s="1"/>
  <c r="H603" i="71" s="1"/>
  <c r="F77" i="54"/>
  <c r="J77" i="54" s="1"/>
  <c r="F63" i="64"/>
  <c r="F32" i="64" s="1"/>
  <c r="I782" i="71" s="1"/>
  <c r="F112" i="12"/>
  <c r="F59" i="29"/>
  <c r="I52" i="71" s="1"/>
  <c r="D135" i="61"/>
  <c r="D131" i="61" s="1"/>
  <c r="D64" i="61"/>
  <c r="F133" i="59"/>
  <c r="F132" i="59" s="1"/>
  <c r="F67" i="21"/>
  <c r="I210" i="71" s="1"/>
  <c r="H210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135" i="24"/>
  <c r="H131" i="24" s="1"/>
  <c r="H43" i="50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43" i="50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80" i="71"/>
  <c r="F77" i="59"/>
  <c r="F76" i="21"/>
  <c r="I213" i="71"/>
  <c r="H213" i="71" s="1"/>
  <c r="F70" i="16"/>
  <c r="F69" i="16" s="1"/>
  <c r="F70" i="21"/>
  <c r="J70" i="21" s="1"/>
  <c r="E69" i="50"/>
  <c r="F47" i="21"/>
  <c r="J47" i="21" s="1"/>
  <c r="F45" i="21"/>
  <c r="I206" i="71" s="1"/>
  <c r="H206" i="71" s="1"/>
  <c r="F68" i="21"/>
  <c r="F64" i="21"/>
  <c r="J64" i="21" s="1"/>
  <c r="F77" i="29"/>
  <c r="I69" i="71" s="1"/>
  <c r="F63" i="50"/>
  <c r="J36" i="24"/>
  <c r="F135" i="24"/>
  <c r="F35" i="49"/>
  <c r="J35" i="49" s="1"/>
  <c r="H51" i="16"/>
  <c r="H42" i="16" s="1"/>
  <c r="H114" i="16"/>
  <c r="G114" i="16"/>
  <c r="F140" i="16"/>
  <c r="J721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51" i="71"/>
  <c r="J836" i="71" s="1"/>
  <c r="J891" i="71"/>
  <c r="J971" i="71"/>
  <c r="J969" i="71" s="1"/>
  <c r="J940" i="71" s="1"/>
  <c r="I149" i="22"/>
  <c r="I32" i="22" s="1"/>
  <c r="L308" i="31" s="1"/>
  <c r="F154" i="27"/>
  <c r="J854" i="71" s="1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H853" i="71"/>
  <c r="H852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09" i="71" s="1"/>
  <c r="H909" i="71" s="1"/>
  <c r="F63" i="21"/>
  <c r="J63" i="21" s="1"/>
  <c r="F65" i="65"/>
  <c r="I526" i="71" s="1"/>
  <c r="D55" i="58"/>
  <c r="D78" i="72"/>
  <c r="F158" i="58"/>
  <c r="F142" i="65"/>
  <c r="J141" i="65"/>
  <c r="H910" i="71"/>
  <c r="H823" i="71"/>
  <c r="G151" i="75"/>
  <c r="F45" i="49"/>
  <c r="G132" i="58"/>
  <c r="G131" i="58" s="1"/>
  <c r="F40" i="48"/>
  <c r="F70" i="55"/>
  <c r="I735" i="71" s="1"/>
  <c r="H735" i="71" s="1"/>
  <c r="I135" i="16"/>
  <c r="H135" i="16"/>
  <c r="G135" i="16"/>
  <c r="N215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N21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I70" i="31" s="1"/>
  <c r="L70" i="31"/>
  <c r="H70" i="31" s="1"/>
  <c r="H63" i="31" s="1"/>
  <c r="K70" i="31"/>
  <c r="G70" i="31" s="1"/>
  <c r="G63" i="31" s="1"/>
  <c r="J70" i="31"/>
  <c r="F70" i="31"/>
  <c r="F63" i="31" s="1"/>
  <c r="J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 s="1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H99" i="36" s="1"/>
  <c r="H32" i="36" s="1"/>
  <c r="G103" i="36"/>
  <c r="G99" i="36" s="1"/>
  <c r="G32" i="36" s="1"/>
  <c r="F103" i="36"/>
  <c r="F99" i="36" s="1"/>
  <c r="F32" i="36" s="1"/>
  <c r="I99" i="36"/>
  <c r="I32" i="36" s="1"/>
  <c r="I158" i="36" s="1"/>
  <c r="L283" i="31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N261" i="31" s="1"/>
  <c r="F175" i="53"/>
  <c r="E175" i="53"/>
  <c r="F158" i="53"/>
  <c r="J158" i="53" s="1"/>
  <c r="J152" i="53" s="1"/>
  <c r="J151" i="53" s="1"/>
  <c r="I152" i="53"/>
  <c r="I151" i="53" s="1"/>
  <c r="G152" i="53"/>
  <c r="G151" i="53" s="1"/>
  <c r="H151" i="53"/>
  <c r="E151" i="53"/>
  <c r="J154" i="50"/>
  <c r="J153" i="50"/>
  <c r="I152" i="50"/>
  <c r="I151" i="50" s="1"/>
  <c r="H152" i="50"/>
  <c r="G152" i="50"/>
  <c r="G151" i="50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906" i="71" s="1"/>
  <c r="H906" i="71" s="1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E142" i="4" s="1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G131" i="57" s="1"/>
  <c r="F135" i="57"/>
  <c r="F131" i="57" s="1"/>
  <c r="D135" i="57"/>
  <c r="D131" i="57" s="1"/>
  <c r="H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 s="1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57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53" i="71" s="1"/>
  <c r="H753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52" i="71" s="1"/>
  <c r="H752" i="71" s="1"/>
  <c r="F47" i="48"/>
  <c r="F46" i="48"/>
  <c r="J46" i="48" s="1"/>
  <c r="I751" i="71"/>
  <c r="H751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G131" i="55" s="1"/>
  <c r="F135" i="55"/>
  <c r="F131" i="55" s="1"/>
  <c r="D135" i="55"/>
  <c r="D131" i="55" s="1"/>
  <c r="F107" i="55"/>
  <c r="F92" i="55" s="1"/>
  <c r="J92" i="55" s="1"/>
  <c r="I92" i="55"/>
  <c r="H92" i="55"/>
  <c r="G92" i="55"/>
  <c r="D92" i="55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33" i="71" s="1"/>
  <c r="H733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H33" i="62" s="1"/>
  <c r="G34" i="62"/>
  <c r="G33" i="62" s="1"/>
  <c r="F34" i="62"/>
  <c r="F33" i="62" s="1"/>
  <c r="D34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7" i="42"/>
  <c r="I134" i="42" s="1"/>
  <c r="H137" i="42"/>
  <c r="H134" i="42" s="1"/>
  <c r="G137" i="42"/>
  <c r="G158" i="42" s="1"/>
  <c r="D137" i="42"/>
  <c r="D134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I544" i="71" s="1"/>
  <c r="H544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43" i="71" s="1"/>
  <c r="H543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2" i="65"/>
  <c r="J136" i="65"/>
  <c r="Q161" i="31" s="1"/>
  <c r="J122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F152" i="67"/>
  <c r="D152" i="67"/>
  <c r="D151" i="67" s="1"/>
  <c r="G151" i="67"/>
  <c r="N149" i="31" s="1"/>
  <c r="N147" i="31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19" i="71" s="1"/>
  <c r="H519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D33" i="67" s="1"/>
  <c r="I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G131" i="25" s="1"/>
  <c r="F135" i="25"/>
  <c r="J135" i="25" s="1"/>
  <c r="J131" i="25" s="1"/>
  <c r="D135" i="25"/>
  <c r="D131" i="25" s="1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H43" i="25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G153" i="59"/>
  <c r="G152" i="59" s="1"/>
  <c r="F153" i="59"/>
  <c r="D153" i="59"/>
  <c r="D152" i="59" s="1"/>
  <c r="H152" i="59"/>
  <c r="D136" i="59"/>
  <c r="J133" i="59"/>
  <c r="J132" i="59" s="1"/>
  <c r="D133" i="59"/>
  <c r="D132" i="59" s="1"/>
  <c r="D33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 s="1"/>
  <c r="I51" i="61"/>
  <c r="H51" i="61"/>
  <c r="G51" i="61"/>
  <c r="F51" i="61"/>
  <c r="D51" i="61"/>
  <c r="J47" i="61"/>
  <c r="J46" i="61"/>
  <c r="J45" i="6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5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5" i="71" s="1"/>
  <c r="H205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26" i="71" s="1"/>
  <c r="H26" i="71" s="1"/>
  <c r="F40" i="29"/>
  <c r="F39" i="29"/>
  <c r="F38" i="29"/>
  <c r="F37" i="29"/>
  <c r="E33" i="29"/>
  <c r="D80" i="72"/>
  <c r="H978" i="71"/>
  <c r="H977" i="71"/>
  <c r="H976" i="71"/>
  <c r="H975" i="71"/>
  <c r="H974" i="71"/>
  <c r="H973" i="71"/>
  <c r="H870" i="71"/>
  <c r="H865" i="71"/>
  <c r="H859" i="71" s="1"/>
  <c r="I859" i="71"/>
  <c r="H850" i="71"/>
  <c r="H844" i="71"/>
  <c r="I768" i="71"/>
  <c r="H768" i="71" s="1"/>
  <c r="I736" i="71"/>
  <c r="H736" i="71" s="1"/>
  <c r="H716" i="71"/>
  <c r="J623" i="71"/>
  <c r="H623" i="71" s="1"/>
  <c r="H618" i="71"/>
  <c r="H616" i="71"/>
  <c r="H615" i="71"/>
  <c r="H614" i="71"/>
  <c r="I610" i="71"/>
  <c r="H610" i="71" s="1"/>
  <c r="J590" i="71"/>
  <c r="H590" i="71" s="1"/>
  <c r="J589" i="71"/>
  <c r="H589" i="71" s="1"/>
  <c r="H545" i="71"/>
  <c r="I531" i="71"/>
  <c r="H531" i="71" s="1"/>
  <c r="H235" i="71"/>
  <c r="I214" i="71"/>
  <c r="H214" i="71" s="1"/>
  <c r="H58" i="71"/>
  <c r="D215" i="4"/>
  <c r="D214" i="4"/>
  <c r="F198" i="4"/>
  <c r="D198" i="4" s="1"/>
  <c r="D181" i="4"/>
  <c r="E155" i="4"/>
  <c r="D155" i="4" s="1"/>
  <c r="F119" i="4"/>
  <c r="E51" i="4"/>
  <c r="D51" i="4" s="1"/>
  <c r="E49" i="4"/>
  <c r="D49" i="4" s="1"/>
  <c r="G251" i="3"/>
  <c r="I205" i="3"/>
  <c r="I203" i="3" s="1"/>
  <c r="I184" i="3" s="1"/>
  <c r="G199" i="3"/>
  <c r="I161" i="3"/>
  <c r="G74" i="3"/>
  <c r="G72" i="3" s="1"/>
  <c r="G65" i="3" s="1"/>
  <c r="H72" i="3"/>
  <c r="H65" i="3" s="1"/>
  <c r="O261" i="31" l="1"/>
  <c r="J43" i="61"/>
  <c r="J157" i="48"/>
  <c r="P261" i="31"/>
  <c r="F182" i="4"/>
  <c r="J66" i="57"/>
  <c r="H42" i="24"/>
  <c r="H32" i="24" s="1"/>
  <c r="I42" i="52"/>
  <c r="L63" i="31"/>
  <c r="I129" i="71"/>
  <c r="H129" i="71" s="1"/>
  <c r="F135" i="29"/>
  <c r="F131" i="29" s="1"/>
  <c r="G175" i="80"/>
  <c r="F152" i="53"/>
  <c r="F151" i="53" s="1"/>
  <c r="F134" i="74"/>
  <c r="I291" i="3" s="1"/>
  <c r="I289" i="3" s="1"/>
  <c r="I274" i="3" s="1"/>
  <c r="M63" i="31"/>
  <c r="I63" i="31" s="1"/>
  <c r="J52" i="81"/>
  <c r="J51" i="81" s="1"/>
  <c r="F51" i="67"/>
  <c r="I897" i="71"/>
  <c r="H897" i="71" s="1"/>
  <c r="F151" i="29"/>
  <c r="H42" i="25"/>
  <c r="H32" i="25" s="1"/>
  <c r="H175" i="25" s="1"/>
  <c r="I42" i="25"/>
  <c r="I32" i="25" s="1"/>
  <c r="L97" i="31" s="1"/>
  <c r="J66" i="24"/>
  <c r="I597" i="71"/>
  <c r="H597" i="71" s="1"/>
  <c r="D42" i="25"/>
  <c r="D32" i="25" s="1"/>
  <c r="D175" i="25" s="1"/>
  <c r="I238" i="71"/>
  <c r="H238" i="71" s="1"/>
  <c r="I32" i="60"/>
  <c r="L172" i="31" s="1"/>
  <c r="F55" i="49"/>
  <c r="J55" i="49" s="1"/>
  <c r="J65" i="78"/>
  <c r="H34" i="27"/>
  <c r="H33" i="27" s="1"/>
  <c r="H32" i="75"/>
  <c r="O175" i="31"/>
  <c r="J154" i="54"/>
  <c r="D182" i="4"/>
  <c r="J77" i="62"/>
  <c r="J112" i="11"/>
  <c r="J157" i="55"/>
  <c r="I899" i="71"/>
  <c r="H899" i="71" s="1"/>
  <c r="J77" i="60"/>
  <c r="J69" i="60" s="1"/>
  <c r="I561" i="71"/>
  <c r="H561" i="71" s="1"/>
  <c r="F69" i="60"/>
  <c r="D183" i="4"/>
  <c r="G33" i="59"/>
  <c r="J33" i="31" s="1"/>
  <c r="F34" i="78"/>
  <c r="F33" i="78" s="1"/>
  <c r="J65" i="80"/>
  <c r="J63" i="81"/>
  <c r="H43" i="27"/>
  <c r="G42" i="80"/>
  <c r="J76" i="49"/>
  <c r="O33" i="31"/>
  <c r="O31" i="31" s="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H252" i="3"/>
  <c r="G252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H259" i="3"/>
  <c r="G259" i="3" s="1"/>
  <c r="I903" i="71"/>
  <c r="H903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36" i="4"/>
  <c r="D36" i="4" s="1"/>
  <c r="J34" i="58"/>
  <c r="J33" i="58" s="1"/>
  <c r="H42" i="52"/>
  <c r="J64" i="59"/>
  <c r="J43" i="75"/>
  <c r="F43" i="52"/>
  <c r="J34" i="62"/>
  <c r="J33" i="62" s="1"/>
  <c r="J34" i="48"/>
  <c r="I748" i="71"/>
  <c r="J73" i="58"/>
  <c r="J46" i="27"/>
  <c r="F66" i="49"/>
  <c r="F55" i="50"/>
  <c r="J55" i="50" s="1"/>
  <c r="D32" i="54"/>
  <c r="F32" i="54" s="1"/>
  <c r="I905" i="71"/>
  <c r="H905" i="71" s="1"/>
  <c r="K146" i="31"/>
  <c r="G146" i="31" s="1"/>
  <c r="I65" i="71"/>
  <c r="H65" i="71" s="1"/>
  <c r="E67" i="4"/>
  <c r="D67" i="4" s="1"/>
  <c r="J157" i="27"/>
  <c r="F187" i="4"/>
  <c r="D187" i="4" s="1"/>
  <c r="J858" i="71"/>
  <c r="J40" i="48"/>
  <c r="H851" i="71"/>
  <c r="J66" i="50"/>
  <c r="J63" i="50"/>
  <c r="I902" i="71"/>
  <c r="H902" i="71" s="1"/>
  <c r="F43" i="54"/>
  <c r="J46" i="54"/>
  <c r="N33" i="31"/>
  <c r="N31" i="31" s="1"/>
  <c r="I32" i="12"/>
  <c r="L295" i="31" s="1"/>
  <c r="H295" i="31" s="1"/>
  <c r="H293" i="31" s="1"/>
  <c r="H32" i="12"/>
  <c r="H158" i="12" s="1"/>
  <c r="H32" i="16"/>
  <c r="K215" i="31" s="1"/>
  <c r="I32" i="75"/>
  <c r="L166" i="31" s="1"/>
  <c r="L164" i="31" s="1"/>
  <c r="I158" i="39"/>
  <c r="G158" i="39"/>
  <c r="H526" i="71"/>
  <c r="H528" i="71"/>
  <c r="H180" i="71"/>
  <c r="H69" i="71"/>
  <c r="H228" i="71"/>
  <c r="H493" i="71"/>
  <c r="H31" i="71"/>
  <c r="H52" i="71"/>
  <c r="J224" i="71"/>
  <c r="J222" i="71" s="1"/>
  <c r="H32" i="71"/>
  <c r="H51" i="71"/>
  <c r="I843" i="71"/>
  <c r="H843" i="71" s="1"/>
  <c r="J135" i="29"/>
  <c r="J131" i="29" s="1"/>
  <c r="I62" i="71"/>
  <c r="J105" i="24"/>
  <c r="I931" i="71"/>
  <c r="H931" i="71" s="1"/>
  <c r="J65" i="50"/>
  <c r="E57" i="4"/>
  <c r="D57" i="4" s="1"/>
  <c r="D55" i="4" s="1"/>
  <c r="F99" i="54"/>
  <c r="J99" i="54" s="1"/>
  <c r="F33" i="18"/>
  <c r="H118" i="3" s="1"/>
  <c r="E60" i="4"/>
  <c r="D60" i="4" s="1"/>
  <c r="H854" i="71"/>
  <c r="F140" i="60"/>
  <c r="I174" i="3" s="1"/>
  <c r="J53" i="29"/>
  <c r="E43" i="4"/>
  <c r="D43" i="4" s="1"/>
  <c r="I207" i="71"/>
  <c r="H207" i="71" s="1"/>
  <c r="F216" i="4"/>
  <c r="D216" i="4" s="1"/>
  <c r="F34" i="35"/>
  <c r="J34" i="35" s="1"/>
  <c r="J65" i="81"/>
  <c r="D42" i="81"/>
  <c r="D32" i="81" s="1"/>
  <c r="D175" i="81" s="1"/>
  <c r="F152" i="80"/>
  <c r="F151" i="80" s="1"/>
  <c r="G69" i="27"/>
  <c r="J70" i="27"/>
  <c r="F188" i="4"/>
  <c r="D188" i="4" s="1"/>
  <c r="J68" i="54"/>
  <c r="J66" i="54" s="1"/>
  <c r="J620" i="71"/>
  <c r="H620" i="71" s="1"/>
  <c r="F186" i="4"/>
  <c r="D186" i="4" s="1"/>
  <c r="H20" i="71"/>
  <c r="I212" i="71"/>
  <c r="H212" i="71" s="1"/>
  <c r="H42" i="61"/>
  <c r="H32" i="61" s="1"/>
  <c r="K30" i="31" s="1"/>
  <c r="K28" i="31" s="1"/>
  <c r="F66" i="29"/>
  <c r="F99" i="75"/>
  <c r="F92" i="75" s="1"/>
  <c r="J92" i="75" s="1"/>
  <c r="E123" i="4"/>
  <c r="E119" i="4" s="1"/>
  <c r="N13" i="31"/>
  <c r="N11" i="31" s="1"/>
  <c r="O13" i="31"/>
  <c r="O11" i="31" s="1"/>
  <c r="P13" i="31"/>
  <c r="P11" i="31" s="1"/>
  <c r="F66" i="54"/>
  <c r="J529" i="71"/>
  <c r="H529" i="71" s="1"/>
  <c r="J567" i="71"/>
  <c r="J555" i="71" s="1"/>
  <c r="J553" i="71" s="1"/>
  <c r="J530" i="71"/>
  <c r="I678" i="71"/>
  <c r="I676" i="71" s="1"/>
  <c r="H676" i="71" s="1"/>
  <c r="H205" i="3"/>
  <c r="H203" i="3" s="1"/>
  <c r="H184" i="3" s="1"/>
  <c r="G184" i="3" s="1"/>
  <c r="J158" i="29"/>
  <c r="F69" i="50"/>
  <c r="J69" i="50" s="1"/>
  <c r="E32" i="21"/>
  <c r="E175" i="21" s="1"/>
  <c r="F138" i="18"/>
  <c r="F135" i="18" s="1"/>
  <c r="I118" i="3" s="1"/>
  <c r="I116" i="3" s="1"/>
  <c r="J480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60" i="71"/>
  <c r="H960" i="71" s="1"/>
  <c r="H285" i="3"/>
  <c r="G285" i="3" s="1"/>
  <c r="G283" i="3" s="1"/>
  <c r="J70" i="54"/>
  <c r="J77" i="75"/>
  <c r="E71" i="4"/>
  <c r="D71" i="4" s="1"/>
  <c r="J178" i="71"/>
  <c r="G42" i="75"/>
  <c r="G32" i="75" s="1"/>
  <c r="I992" i="71"/>
  <c r="I989" i="71" s="1"/>
  <c r="H989" i="71" s="1"/>
  <c r="D32" i="12"/>
  <c r="D158" i="12" s="1"/>
  <c r="J142" i="60"/>
  <c r="F135" i="27"/>
  <c r="F152" i="27"/>
  <c r="J152" i="27" s="1"/>
  <c r="M203" i="31"/>
  <c r="I203" i="31" s="1"/>
  <c r="F158" i="11"/>
  <c r="J76" i="54"/>
  <c r="E70" i="4"/>
  <c r="D70" i="4" s="1"/>
  <c r="E50" i="4"/>
  <c r="D50" i="4" s="1"/>
  <c r="F103" i="12"/>
  <c r="F99" i="12" s="1"/>
  <c r="F32" i="12" s="1"/>
  <c r="H297" i="3" s="1"/>
  <c r="F92" i="13"/>
  <c r="J92" i="13" s="1"/>
  <c r="I869" i="71"/>
  <c r="H869" i="71" s="1"/>
  <c r="I596" i="71"/>
  <c r="I609" i="71"/>
  <c r="H609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18" i="71"/>
  <c r="H718" i="71" s="1"/>
  <c r="F64" i="16"/>
  <c r="J64" i="16" s="1"/>
  <c r="E99" i="4"/>
  <c r="D99" i="4" s="1"/>
  <c r="E139" i="4"/>
  <c r="D139" i="4" s="1"/>
  <c r="F195" i="4"/>
  <c r="D195" i="4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26" i="3" s="1"/>
  <c r="I22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17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G32" i="67" s="1"/>
  <c r="J149" i="31" s="1"/>
  <c r="I175" i="75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H32" i="49" s="1"/>
  <c r="H175" i="49" s="1"/>
  <c r="J135" i="49"/>
  <c r="J131" i="49" s="1"/>
  <c r="F131" i="49"/>
  <c r="F32" i="74"/>
  <c r="H291" i="3" s="1"/>
  <c r="J63" i="74"/>
  <c r="I236" i="71"/>
  <c r="H236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H99" i="3" s="1"/>
  <c r="J41" i="25"/>
  <c r="H175" i="80"/>
  <c r="J546" i="71"/>
  <c r="J539" i="71" s="1"/>
  <c r="J537" i="71" s="1"/>
  <c r="F152" i="75"/>
  <c r="F151" i="75" s="1"/>
  <c r="E158" i="74"/>
  <c r="F42" i="16"/>
  <c r="I772" i="71"/>
  <c r="H772" i="71" s="1"/>
  <c r="E151" i="4"/>
  <c r="J52" i="29"/>
  <c r="E42" i="4"/>
  <c r="D42" i="4" s="1"/>
  <c r="G42" i="78"/>
  <c r="G32" i="78" s="1"/>
  <c r="G175" i="78" s="1"/>
  <c r="H42" i="78"/>
  <c r="H32" i="78" s="1"/>
  <c r="H175" i="78" s="1"/>
  <c r="J43" i="78"/>
  <c r="F32" i="60"/>
  <c r="H174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G33" i="31" s="1"/>
  <c r="G31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J708" i="71"/>
  <c r="J706" i="71" s="1"/>
  <c r="G42" i="50"/>
  <c r="G32" i="50" s="1"/>
  <c r="G175" i="50" s="1"/>
  <c r="H42" i="75"/>
  <c r="P181" i="31"/>
  <c r="P179" i="31" s="1"/>
  <c r="E38" i="4"/>
  <c r="D38" i="4" s="1"/>
  <c r="D42" i="54"/>
  <c r="D158" i="42"/>
  <c r="I68" i="71"/>
  <c r="J59" i="29"/>
  <c r="F114" i="20"/>
  <c r="F32" i="20" s="1"/>
  <c r="J32" i="20" s="1"/>
  <c r="J138" i="61"/>
  <c r="E21" i="4"/>
  <c r="D21" i="4" s="1"/>
  <c r="J778" i="71"/>
  <c r="F114" i="16"/>
  <c r="J114" i="16" s="1"/>
  <c r="J67" i="75"/>
  <c r="J66" i="75" s="1"/>
  <c r="J181" i="71"/>
  <c r="F192" i="4"/>
  <c r="D192" i="4" s="1"/>
  <c r="I33" i="71"/>
  <c r="I59" i="71"/>
  <c r="F64" i="29"/>
  <c r="J64" i="29" s="1"/>
  <c r="J46" i="29"/>
  <c r="E42" i="58"/>
  <c r="I42" i="61"/>
  <c r="I32" i="61" s="1"/>
  <c r="L30" i="31" s="1"/>
  <c r="H30" i="31" s="1"/>
  <c r="H28" i="31" s="1"/>
  <c r="I599" i="71"/>
  <c r="H599" i="71" s="1"/>
  <c r="J140" i="16"/>
  <c r="J138" i="16" s="1"/>
  <c r="J77" i="50"/>
  <c r="I54" i="71"/>
  <c r="I60" i="71"/>
  <c r="J63" i="58"/>
  <c r="I240" i="71"/>
  <c r="J68" i="21"/>
  <c r="J158" i="58"/>
  <c r="J158" i="54"/>
  <c r="D159" i="18"/>
  <c r="I42" i="21"/>
  <c r="I32" i="21" s="1"/>
  <c r="I208" i="71"/>
  <c r="H208" i="71" s="1"/>
  <c r="G42" i="49"/>
  <c r="G32" i="49"/>
  <c r="G175" i="49" s="1"/>
  <c r="I42" i="49"/>
  <c r="I32" i="49" s="1"/>
  <c r="I175" i="49" s="1"/>
  <c r="I760" i="71"/>
  <c r="H760" i="71" s="1"/>
  <c r="F77" i="48"/>
  <c r="F134" i="48"/>
  <c r="J65" i="48"/>
  <c r="D41" i="48"/>
  <c r="D31" i="48" s="1"/>
  <c r="D174" i="48" s="1"/>
  <c r="J622" i="71"/>
  <c r="H622" i="71" s="1"/>
  <c r="F54" i="48"/>
  <c r="J54" i="48" s="1"/>
  <c r="F152" i="58"/>
  <c r="J151" i="58" s="1"/>
  <c r="Q221" i="31" s="1"/>
  <c r="J155" i="54"/>
  <c r="J619" i="71"/>
  <c r="J77" i="42"/>
  <c r="I577" i="71"/>
  <c r="H971" i="71"/>
  <c r="H969" i="71" s="1"/>
  <c r="I969" i="71"/>
  <c r="J73" i="29"/>
  <c r="J62" i="48"/>
  <c r="H177" i="71"/>
  <c r="F152" i="29"/>
  <c r="I767" i="71"/>
  <c r="H767" i="71" s="1"/>
  <c r="F43" i="55"/>
  <c r="I730" i="71"/>
  <c r="H730" i="71" s="1"/>
  <c r="J47" i="55"/>
  <c r="J43" i="55" s="1"/>
  <c r="H42" i="29"/>
  <c r="H32" i="29" s="1"/>
  <c r="J45" i="29"/>
  <c r="I21" i="71"/>
  <c r="J67" i="42"/>
  <c r="I576" i="71"/>
  <c r="H576" i="71" s="1"/>
  <c r="F135" i="61"/>
  <c r="J135" i="61" s="1"/>
  <c r="J131" i="61" s="1"/>
  <c r="J65" i="61"/>
  <c r="H766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F161" i="31"/>
  <c r="H42" i="67"/>
  <c r="H32" i="67" s="1"/>
  <c r="K149" i="31" s="1"/>
  <c r="K147" i="31" s="1"/>
  <c r="J144" i="31"/>
  <c r="F144" i="31" s="1"/>
  <c r="G42" i="21"/>
  <c r="G32" i="21" s="1"/>
  <c r="G175" i="21" s="1"/>
  <c r="I211" i="71"/>
  <c r="H211" i="71" s="1"/>
  <c r="E61" i="4"/>
  <c r="D61" i="4" s="1"/>
  <c r="J45" i="21"/>
  <c r="J43" i="21" s="1"/>
  <c r="F43" i="21"/>
  <c r="G42" i="29"/>
  <c r="G32" i="29" s="1"/>
  <c r="F152" i="54"/>
  <c r="J152" i="54" s="1"/>
  <c r="J151" i="54" s="1"/>
  <c r="J156" i="54"/>
  <c r="N216" i="31"/>
  <c r="N211" i="31" s="1"/>
  <c r="E111" i="4"/>
  <c r="D111" i="4" s="1"/>
  <c r="F149" i="22"/>
  <c r="J77" i="55"/>
  <c r="D42" i="75"/>
  <c r="I413" i="71"/>
  <c r="H413" i="71" s="1"/>
  <c r="I478" i="71"/>
  <c r="H478" i="71" s="1"/>
  <c r="J64" i="48"/>
  <c r="J48" i="48"/>
  <c r="J75" i="48"/>
  <c r="J46" i="39"/>
  <c r="F43" i="39"/>
  <c r="H148" i="3"/>
  <c r="H146" i="3" s="1"/>
  <c r="G146" i="3" s="1"/>
  <c r="J69" i="65"/>
  <c r="J68" i="65" s="1"/>
  <c r="I527" i="71"/>
  <c r="F45" i="65"/>
  <c r="J45" i="65" s="1"/>
  <c r="J76" i="27"/>
  <c r="J41" i="27"/>
  <c r="J43" i="27"/>
  <c r="D43" i="27"/>
  <c r="G43" i="27"/>
  <c r="G203" i="3"/>
  <c r="H721" i="71"/>
  <c r="J45" i="48"/>
  <c r="J42" i="48" s="1"/>
  <c r="J35" i="54"/>
  <c r="J34" i="54" s="1"/>
  <c r="J33" i="54" s="1"/>
  <c r="F34" i="54"/>
  <c r="F33" i="54" s="1"/>
  <c r="J77" i="58"/>
  <c r="F69" i="58"/>
  <c r="D42" i="67"/>
  <c r="D32" i="67" s="1"/>
  <c r="D175" i="67" s="1"/>
  <c r="J156" i="29"/>
  <c r="I39" i="71"/>
  <c r="D42" i="29"/>
  <c r="D32" i="29" s="1"/>
  <c r="F43" i="29"/>
  <c r="H151" i="75"/>
  <c r="I128" i="71"/>
  <c r="H128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6" i="4"/>
  <c r="D156" i="4" s="1"/>
  <c r="F152" i="61"/>
  <c r="J152" i="61" s="1"/>
  <c r="F151" i="61"/>
  <c r="J162" i="61"/>
  <c r="F194" i="4"/>
  <c r="D194" i="4" s="1"/>
  <c r="H229" i="71"/>
  <c r="I226" i="71"/>
  <c r="F34" i="29"/>
  <c r="F33" i="29" s="1"/>
  <c r="J138" i="29"/>
  <c r="I131" i="71"/>
  <c r="J35" i="29"/>
  <c r="I608" i="71"/>
  <c r="H608" i="71" s="1"/>
  <c r="I720" i="71"/>
  <c r="H720" i="71" s="1"/>
  <c r="J111" i="16"/>
  <c r="L161" i="31"/>
  <c r="L159" i="31" s="1"/>
  <c r="H159" i="31" s="1"/>
  <c r="I42" i="54"/>
  <c r="I32" i="54" s="1"/>
  <c r="I159" i="18"/>
  <c r="J678" i="71"/>
  <c r="J624" i="71" s="1"/>
  <c r="H761" i="71"/>
  <c r="H744" i="71"/>
  <c r="H497" i="71"/>
  <c r="J65" i="65"/>
  <c r="F69" i="54"/>
  <c r="J69" i="54" s="1"/>
  <c r="J179" i="7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4" i="4"/>
  <c r="D64" i="4" s="1"/>
  <c r="I731" i="71"/>
  <c r="H731" i="71" s="1"/>
  <c r="I729" i="71"/>
  <c r="H729" i="71" s="1"/>
  <c r="E28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75" i="71"/>
  <c r="I272" i="71" s="1"/>
  <c r="I270" i="71" s="1"/>
  <c r="H270" i="71" s="1"/>
  <c r="H97" i="31"/>
  <c r="I175" i="25"/>
  <c r="J64" i="25"/>
  <c r="I42" i="67"/>
  <c r="I32" i="67" s="1"/>
  <c r="L149" i="31" s="1"/>
  <c r="F69" i="67"/>
  <c r="J69" i="67" s="1"/>
  <c r="J70" i="75"/>
  <c r="F43" i="62"/>
  <c r="F42" i="62" s="1"/>
  <c r="J46" i="62"/>
  <c r="J43" i="62" s="1"/>
  <c r="E35" i="4"/>
  <c r="D35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7" i="42"/>
  <c r="J34" i="65"/>
  <c r="H163" i="3"/>
  <c r="H161" i="3" s="1"/>
  <c r="I491" i="71"/>
  <c r="H491" i="71" s="1"/>
  <c r="I560" i="71"/>
  <c r="I758" i="71"/>
  <c r="I896" i="71"/>
  <c r="J68" i="29"/>
  <c r="J66" i="29" s="1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87" i="71"/>
  <c r="F32" i="35"/>
  <c r="I770" i="71"/>
  <c r="H770" i="71" s="1"/>
  <c r="J76" i="58"/>
  <c r="J141" i="18"/>
  <c r="I38" i="71"/>
  <c r="J48" i="29"/>
  <c r="E37" i="4"/>
  <c r="D37" i="4" s="1"/>
  <c r="I613" i="71"/>
  <c r="H613" i="71" s="1"/>
  <c r="F135" i="54"/>
  <c r="J135" i="54" s="1"/>
  <c r="I42" i="50"/>
  <c r="I32" i="50" s="1"/>
  <c r="I53" i="71"/>
  <c r="J62" i="29"/>
  <c r="I42" i="78"/>
  <c r="I32" i="78" s="1"/>
  <c r="I175" i="78" s="1"/>
  <c r="F152" i="78"/>
  <c r="H782" i="71"/>
  <c r="H780" i="71" s="1"/>
  <c r="I780" i="71"/>
  <c r="J71" i="21"/>
  <c r="F69" i="21"/>
  <c r="J69" i="21" s="1"/>
  <c r="F191" i="4"/>
  <c r="D230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0" i="65"/>
  <c r="K172" i="31"/>
  <c r="H161" i="60"/>
  <c r="J34" i="75"/>
  <c r="J33" i="75" s="1"/>
  <c r="J114" i="75"/>
  <c r="I542" i="71"/>
  <c r="H542" i="71" s="1"/>
  <c r="J137" i="42"/>
  <c r="J135" i="62"/>
  <c r="J35" i="55"/>
  <c r="J34" i="55" s="1"/>
  <c r="J33" i="55" s="1"/>
  <c r="I728" i="71"/>
  <c r="H728" i="71" s="1"/>
  <c r="J150" i="48"/>
  <c r="F150" i="48"/>
  <c r="I222" i="3" s="1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6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I898" i="71"/>
  <c r="H898" i="71" s="1"/>
  <c r="P164" i="31"/>
  <c r="I151" i="75"/>
  <c r="K161" i="31"/>
  <c r="K159" i="31" s="1"/>
  <c r="G159" i="31" s="1"/>
  <c r="H160" i="65"/>
  <c r="I204" i="71"/>
  <c r="H204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J152" i="50"/>
  <c r="G203" i="31"/>
  <c r="J488" i="71"/>
  <c r="H488" i="71" s="1"/>
  <c r="J52" i="35"/>
  <c r="I50" i="71"/>
  <c r="E48" i="4"/>
  <c r="D48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J31" i="31"/>
  <c r="K213" i="31"/>
  <c r="F66" i="27"/>
  <c r="J52" i="78"/>
  <c r="J51" i="78" s="1"/>
  <c r="F51" i="78"/>
  <c r="J34" i="78"/>
  <c r="F64" i="50"/>
  <c r="J64" i="50" s="1"/>
  <c r="N259" i="31"/>
  <c r="H159" i="18"/>
  <c r="I239" i="71"/>
  <c r="D42" i="78"/>
  <c r="D32" i="78" s="1"/>
  <c r="D175" i="78" s="1"/>
  <c r="F66" i="78"/>
  <c r="F69" i="80"/>
  <c r="J69" i="80" s="1"/>
  <c r="F55" i="80"/>
  <c r="J63" i="80"/>
  <c r="J138" i="81"/>
  <c r="I840" i="71"/>
  <c r="H840" i="71" s="1"/>
  <c r="F43" i="27"/>
  <c r="F75" i="27"/>
  <c r="D69" i="27"/>
  <c r="I369" i="71"/>
  <c r="J35" i="25"/>
  <c r="J34" i="25" s="1"/>
  <c r="J33" i="25" s="1"/>
  <c r="I175" i="80"/>
  <c r="F203" i="31"/>
  <c r="J201" i="31"/>
  <c r="J48" i="54"/>
  <c r="I601" i="71"/>
  <c r="H601" i="71" s="1"/>
  <c r="I713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08" i="71"/>
  <c r="H908" i="71" s="1"/>
  <c r="J34" i="24"/>
  <c r="J33" i="24" s="1"/>
  <c r="F43" i="24"/>
  <c r="F42" i="24" s="1"/>
  <c r="J42" i="24" s="1"/>
  <c r="F55" i="29"/>
  <c r="J55" i="29" s="1"/>
  <c r="J43" i="81"/>
  <c r="F152" i="81"/>
  <c r="J151" i="81" s="1"/>
  <c r="I45" i="65"/>
  <c r="E158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34" i="4"/>
  <c r="D34" i="4" s="1"/>
  <c r="I750" i="71"/>
  <c r="F42" i="48"/>
  <c r="I209" i="71"/>
  <c r="I158" i="42"/>
  <c r="H158" i="42"/>
  <c r="G134" i="42"/>
  <c r="N175" i="31" s="1"/>
  <c r="P170" i="31"/>
  <c r="I158" i="12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K144" i="31"/>
  <c r="F74" i="72"/>
  <c r="D142" i="4"/>
  <c r="I604" i="71"/>
  <c r="I250" i="31"/>
  <c r="M247" i="31"/>
  <c r="I247" i="31" s="1"/>
  <c r="F92" i="73"/>
  <c r="P20" i="31"/>
  <c r="J202" i="71"/>
  <c r="H215" i="71"/>
  <c r="J152" i="21"/>
  <c r="P142" i="31"/>
  <c r="O142" i="31"/>
  <c r="N142" i="31"/>
  <c r="F160" i="65"/>
  <c r="J160" i="65" s="1"/>
  <c r="M161" i="31"/>
  <c r="M159" i="31" s="1"/>
  <c r="Q159" i="31"/>
  <c r="M114" i="31"/>
  <c r="H116" i="3"/>
  <c r="H257" i="3" l="1"/>
  <c r="G257" i="3" s="1"/>
  <c r="H176" i="59"/>
  <c r="H249" i="3"/>
  <c r="I151" i="3"/>
  <c r="I149" i="3" s="1"/>
  <c r="I144" i="3" s="1"/>
  <c r="I555" i="71"/>
  <c r="J834" i="71"/>
  <c r="J832" i="71" s="1"/>
  <c r="J830" i="71" s="1"/>
  <c r="I16" i="71"/>
  <c r="L170" i="31"/>
  <c r="L162" i="31" s="1"/>
  <c r="H172" i="31"/>
  <c r="H170" i="31" s="1"/>
  <c r="I35" i="3"/>
  <c r="I33" i="3" s="1"/>
  <c r="J261" i="71"/>
  <c r="F151" i="55"/>
  <c r="I220" i="3" s="1"/>
  <c r="J32" i="25"/>
  <c r="M97" i="31" s="1"/>
  <c r="Q33" i="31"/>
  <c r="Q31" i="31" s="1"/>
  <c r="J181" i="31"/>
  <c r="Q181" i="31"/>
  <c r="Q179" i="31" s="1"/>
  <c r="O211" i="31"/>
  <c r="L293" i="31"/>
  <c r="L272" i="31" s="1"/>
  <c r="H272" i="31" s="1"/>
  <c r="G176" i="59"/>
  <c r="L181" i="31"/>
  <c r="F42" i="78"/>
  <c r="J42" i="78" s="1"/>
  <c r="K181" i="31"/>
  <c r="H289" i="31"/>
  <c r="H287" i="31" s="1"/>
  <c r="E54" i="4"/>
  <c r="E45" i="4" s="1"/>
  <c r="D45" i="4" s="1"/>
  <c r="P211" i="31"/>
  <c r="G175" i="67"/>
  <c r="I161" i="60"/>
  <c r="O9" i="31"/>
  <c r="E20" i="4"/>
  <c r="D20" i="4" s="1"/>
  <c r="J151" i="55"/>
  <c r="Q218" i="31" s="1"/>
  <c r="F158" i="74"/>
  <c r="G215" i="31"/>
  <c r="G213" i="31" s="1"/>
  <c r="J66" i="21"/>
  <c r="H283" i="3"/>
  <c r="D175" i="54"/>
  <c r="D32" i="50"/>
  <c r="F32" i="50" s="1"/>
  <c r="J32" i="50" s="1"/>
  <c r="I593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70" i="71"/>
  <c r="I568" i="71" s="1"/>
  <c r="H530" i="71"/>
  <c r="H527" i="71"/>
  <c r="H50" i="71"/>
  <c r="H60" i="71"/>
  <c r="H181" i="71"/>
  <c r="H53" i="71"/>
  <c r="H33" i="71"/>
  <c r="H68" i="71"/>
  <c r="H62" i="71"/>
  <c r="H38" i="71"/>
  <c r="H131" i="71"/>
  <c r="H39" i="71"/>
  <c r="H54" i="71"/>
  <c r="H226" i="71"/>
  <c r="H21" i="71"/>
  <c r="H178" i="71"/>
  <c r="H596" i="71"/>
  <c r="H177" i="3"/>
  <c r="H175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2" i="4"/>
  <c r="D212" i="4" s="1"/>
  <c r="H59" i="71"/>
  <c r="F131" i="61"/>
  <c r="J138" i="18"/>
  <c r="J135" i="18" s="1"/>
  <c r="Q116" i="31" s="1"/>
  <c r="Q114" i="31" s="1"/>
  <c r="H577" i="71"/>
  <c r="I708" i="71"/>
  <c r="I958" i="71"/>
  <c r="H958" i="71" s="1"/>
  <c r="G42" i="27"/>
  <c r="G32" i="27" s="1"/>
  <c r="J245" i="31" s="1"/>
  <c r="I838" i="71"/>
  <c r="H838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67" i="71"/>
  <c r="I624" i="71"/>
  <c r="H624" i="71" s="1"/>
  <c r="J42" i="16"/>
  <c r="J32" i="16" s="1"/>
  <c r="M215" i="31" s="1"/>
  <c r="F134" i="42"/>
  <c r="F158" i="42" s="1"/>
  <c r="I177" i="3"/>
  <c r="I175" i="3" s="1"/>
  <c r="J523" i="71"/>
  <c r="J521" i="71" s="1"/>
  <c r="G205" i="3"/>
  <c r="F210" i="4"/>
  <c r="D210" i="4" s="1"/>
  <c r="M201" i="31"/>
  <c r="I201" i="31" s="1"/>
  <c r="I172" i="3"/>
  <c r="F137" i="60"/>
  <c r="F161" i="60" s="1"/>
  <c r="I168" i="3"/>
  <c r="I166" i="3" s="1"/>
  <c r="I15" i="3"/>
  <c r="I13" i="3" s="1"/>
  <c r="H992" i="71"/>
  <c r="J69" i="75"/>
  <c r="H175" i="67"/>
  <c r="G149" i="31"/>
  <c r="G147" i="31" s="1"/>
  <c r="I175" i="61"/>
  <c r="J151" i="75"/>
  <c r="F151" i="27"/>
  <c r="I247" i="3" s="1"/>
  <c r="I245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42" i="71"/>
  <c r="H842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2" i="3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H778" i="71"/>
  <c r="F42" i="58"/>
  <c r="J42" i="58" s="1"/>
  <c r="H289" i="3"/>
  <c r="G291" i="3"/>
  <c r="G289" i="3" s="1"/>
  <c r="F135" i="16"/>
  <c r="J135" i="16" s="1"/>
  <c r="I215" i="3"/>
  <c r="J158" i="64"/>
  <c r="H225" i="3"/>
  <c r="G225" i="3" s="1"/>
  <c r="H175" i="27"/>
  <c r="D92" i="27"/>
  <c r="F92" i="27"/>
  <c r="H896" i="71"/>
  <c r="I893" i="71"/>
  <c r="P241" i="31"/>
  <c r="N241" i="31"/>
  <c r="H175" i="75"/>
  <c r="K166" i="31"/>
  <c r="J43" i="54"/>
  <c r="D171" i="4"/>
  <c r="E171" i="4"/>
  <c r="F113" i="20"/>
  <c r="F189" i="4"/>
  <c r="D189" i="4" s="1"/>
  <c r="J13" i="31"/>
  <c r="F13" i="31" s="1"/>
  <c r="F11" i="31" s="1"/>
  <c r="E55" i="4"/>
  <c r="J69" i="58"/>
  <c r="I233" i="71"/>
  <c r="I231" i="71" s="1"/>
  <c r="H240" i="71"/>
  <c r="I176" i="59"/>
  <c r="F220" i="31"/>
  <c r="I174" i="48"/>
  <c r="G220" i="31"/>
  <c r="J593" i="71"/>
  <c r="J591" i="71" s="1"/>
  <c r="L24" i="31"/>
  <c r="I175" i="21"/>
  <c r="J134" i="48"/>
  <c r="J130" i="48" s="1"/>
  <c r="F130" i="48"/>
  <c r="H758" i="71"/>
  <c r="I745" i="71"/>
  <c r="F42" i="21"/>
  <c r="J42" i="21" s="1"/>
  <c r="J32" i="21" s="1"/>
  <c r="M24" i="31" s="1"/>
  <c r="J152" i="58"/>
  <c r="F151" i="58"/>
  <c r="J773" i="71" s="1"/>
  <c r="F151" i="54"/>
  <c r="I183" i="3" s="1"/>
  <c r="I181" i="3" s="1"/>
  <c r="J32" i="42"/>
  <c r="M175" i="31" s="1"/>
  <c r="H678" i="71"/>
  <c r="I411" i="71"/>
  <c r="I409" i="71" s="1"/>
  <c r="L28" i="31"/>
  <c r="I987" i="71"/>
  <c r="H179" i="71"/>
  <c r="J16" i="71"/>
  <c r="J14" i="71" s="1"/>
  <c r="H748" i="71"/>
  <c r="J28" i="31"/>
  <c r="J24" i="31"/>
  <c r="J20" i="31" s="1"/>
  <c r="F20" i="31" s="1"/>
  <c r="I762" i="71"/>
  <c r="I523" i="71"/>
  <c r="I521" i="71" s="1"/>
  <c r="F141" i="31"/>
  <c r="F139" i="31" s="1"/>
  <c r="L261" i="31"/>
  <c r="L259" i="31" s="1"/>
  <c r="J261" i="31"/>
  <c r="J259" i="31" s="1"/>
  <c r="F32" i="22"/>
  <c r="F175" i="22" s="1"/>
  <c r="H308" i="3" s="1"/>
  <c r="H174" i="48"/>
  <c r="F41" i="48"/>
  <c r="J41" i="48" s="1"/>
  <c r="F32" i="39"/>
  <c r="J43" i="39"/>
  <c r="G148" i="3"/>
  <c r="F42" i="29"/>
  <c r="F32" i="29" s="1"/>
  <c r="E137" i="4"/>
  <c r="D137" i="4" s="1"/>
  <c r="I175" i="27"/>
  <c r="H560" i="71"/>
  <c r="I553" i="71"/>
  <c r="E40" i="4"/>
  <c r="D40" i="4" s="1"/>
  <c r="E148" i="4"/>
  <c r="D148" i="4" s="1"/>
  <c r="D151" i="4"/>
  <c r="F42" i="54"/>
  <c r="J42" i="54" s="1"/>
  <c r="H175" i="58"/>
  <c r="J221" i="31"/>
  <c r="F221" i="31" s="1"/>
  <c r="L221" i="31"/>
  <c r="H221" i="31" s="1"/>
  <c r="E152" i="4"/>
  <c r="D152" i="4" s="1"/>
  <c r="I224" i="71"/>
  <c r="I222" i="71" s="1"/>
  <c r="I32" i="3"/>
  <c r="I30" i="3" s="1"/>
  <c r="I175" i="67"/>
  <c r="H161" i="31"/>
  <c r="I175" i="54"/>
  <c r="G163" i="3"/>
  <c r="G161" i="3" s="1"/>
  <c r="F184" i="4"/>
  <c r="D184" i="4" s="1"/>
  <c r="G174" i="3"/>
  <c r="G118" i="3"/>
  <c r="G116" i="3" s="1"/>
  <c r="J152" i="29"/>
  <c r="J151" i="29"/>
  <c r="Q13" i="31" s="1"/>
  <c r="J105" i="27"/>
  <c r="J92" i="27" s="1"/>
  <c r="I849" i="71"/>
  <c r="H849" i="71" s="1"/>
  <c r="I837" i="71"/>
  <c r="H837" i="71" s="1"/>
  <c r="F179" i="4"/>
  <c r="D179" i="4" s="1"/>
  <c r="E58" i="4"/>
  <c r="D58" i="4" s="1"/>
  <c r="I725" i="71"/>
  <c r="H725" i="71" s="1"/>
  <c r="H175" i="55"/>
  <c r="I175" i="55"/>
  <c r="D28" i="4"/>
  <c r="E26" i="4"/>
  <c r="D26" i="4" s="1"/>
  <c r="J218" i="31"/>
  <c r="G175" i="55"/>
  <c r="I846" i="71"/>
  <c r="J75" i="27"/>
  <c r="E69" i="4"/>
  <c r="J158" i="74"/>
  <c r="M289" i="31"/>
  <c r="D191" i="4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F181" i="31"/>
  <c r="H580" i="71"/>
  <c r="J570" i="71"/>
  <c r="H275" i="71"/>
  <c r="F151" i="81"/>
  <c r="F201" i="31"/>
  <c r="J182" i="31"/>
  <c r="F182" i="31" s="1"/>
  <c r="G181" i="31"/>
  <c r="H166" i="31"/>
  <c r="H164" i="31" s="1"/>
  <c r="F69" i="27"/>
  <c r="J69" i="27" s="1"/>
  <c r="J151" i="78"/>
  <c r="F151" i="78"/>
  <c r="J152" i="78"/>
  <c r="H480" i="71"/>
  <c r="J411" i="71"/>
  <c r="J409" i="71" s="1"/>
  <c r="J32" i="35"/>
  <c r="Q141" i="31" s="1"/>
  <c r="I143" i="3"/>
  <c r="J158" i="20"/>
  <c r="M52" i="31" s="1"/>
  <c r="J113" i="20"/>
  <c r="F42" i="75"/>
  <c r="J42" i="75" s="1"/>
  <c r="H713" i="71"/>
  <c r="J97" i="31"/>
  <c r="F97" i="31" s="1"/>
  <c r="G175" i="25"/>
  <c r="L215" i="31"/>
  <c r="I159" i="16"/>
  <c r="J55" i="55"/>
  <c r="F42" i="55"/>
  <c r="J42" i="62"/>
  <c r="F32" i="62"/>
  <c r="H95" i="31"/>
  <c r="L95" i="31"/>
  <c r="L89" i="31" s="1"/>
  <c r="H89" i="31" s="1"/>
  <c r="L31" i="31"/>
  <c r="H33" i="31"/>
  <c r="H31" i="31" s="1"/>
  <c r="G161" i="31"/>
  <c r="G174" i="48"/>
  <c r="D123" i="4"/>
  <c r="D119" i="4"/>
  <c r="G172" i="31"/>
  <c r="G170" i="31" s="1"/>
  <c r="K170" i="31"/>
  <c r="H201" i="31"/>
  <c r="L182" i="31"/>
  <c r="H182" i="31" s="1"/>
  <c r="F32" i="61"/>
  <c r="F175" i="61" s="1"/>
  <c r="E31" i="4"/>
  <c r="D31" i="4" s="1"/>
  <c r="G175" i="54"/>
  <c r="G175" i="61"/>
  <c r="F42" i="67"/>
  <c r="J42" i="67" s="1"/>
  <c r="J32" i="67" s="1"/>
  <c r="M149" i="31" s="1"/>
  <c r="Q216" i="31"/>
  <c r="H239" i="71"/>
  <c r="G95" i="31"/>
  <c r="K95" i="31"/>
  <c r="K89" i="31" s="1"/>
  <c r="J152" i="24"/>
  <c r="J151" i="24"/>
  <c r="F151" i="24"/>
  <c r="I263" i="3" s="1"/>
  <c r="H487" i="71"/>
  <c r="J483" i="71"/>
  <c r="J213" i="31"/>
  <c r="F215" i="31"/>
  <c r="F213" i="31" s="1"/>
  <c r="F32" i="52"/>
  <c r="F175" i="52" s="1"/>
  <c r="J43" i="59"/>
  <c r="J135" i="78"/>
  <c r="J131" i="78" s="1"/>
  <c r="F131" i="78"/>
  <c r="H54" i="3"/>
  <c r="F158" i="20"/>
  <c r="J33" i="81"/>
  <c r="J147" i="31"/>
  <c r="J142" i="31" s="1"/>
  <c r="F142" i="31" s="1"/>
  <c r="F149" i="31"/>
  <c r="F147" i="31" s="1"/>
  <c r="H149" i="31"/>
  <c r="H147" i="31" s="1"/>
  <c r="L147" i="31"/>
  <c r="L142" i="31" s="1"/>
  <c r="H142" i="31" s="1"/>
  <c r="H175" i="21"/>
  <c r="H750" i="71"/>
  <c r="H209" i="71"/>
  <c r="I202" i="71"/>
  <c r="I192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F63" i="72"/>
  <c r="H295" i="3"/>
  <c r="G297" i="3"/>
  <c r="G295" i="3" s="1"/>
  <c r="H604" i="71"/>
  <c r="G249" i="3"/>
  <c r="J92" i="73"/>
  <c r="J32" i="73" s="1"/>
  <c r="F32" i="73"/>
  <c r="J192" i="71"/>
  <c r="I161" i="31"/>
  <c r="I159" i="31"/>
  <c r="Q142" i="31"/>
  <c r="J31" i="48" l="1"/>
  <c r="M220" i="31" s="1"/>
  <c r="Q261" i="31"/>
  <c r="Q259" i="31" s="1"/>
  <c r="E146" i="4"/>
  <c r="D146" i="4"/>
  <c r="I11" i="3"/>
  <c r="Q215" i="31"/>
  <c r="Q213" i="31" s="1"/>
  <c r="Q211" i="31" s="1"/>
  <c r="F32" i="81"/>
  <c r="F33" i="27"/>
  <c r="J33" i="27" s="1"/>
  <c r="I261" i="3"/>
  <c r="I243" i="3" s="1"/>
  <c r="H183" i="3"/>
  <c r="G172" i="3"/>
  <c r="G175" i="27"/>
  <c r="J161" i="60"/>
  <c r="D175" i="50"/>
  <c r="I223" i="3"/>
  <c r="I218" i="3" s="1"/>
  <c r="I213" i="3" s="1"/>
  <c r="Q245" i="31"/>
  <c r="Q243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89" i="71"/>
  <c r="H217" i="3"/>
  <c r="G217" i="3" s="1"/>
  <c r="D54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4" i="42"/>
  <c r="J158" i="42" s="1"/>
  <c r="Q172" i="31"/>
  <c r="Q170" i="31" s="1"/>
  <c r="I116" i="31"/>
  <c r="I114" i="31" s="1"/>
  <c r="J42" i="29"/>
  <c r="F175" i="29"/>
  <c r="M182" i="31"/>
  <c r="I182" i="31" s="1"/>
  <c r="I541" i="71"/>
  <c r="I539" i="71" s="1"/>
  <c r="H168" i="3"/>
  <c r="G168" i="3" s="1"/>
  <c r="Q166" i="31"/>
  <c r="Q164" i="31" s="1"/>
  <c r="J175" i="22"/>
  <c r="M308" i="31"/>
  <c r="Q11" i="31"/>
  <c r="Q9" i="31" s="1"/>
  <c r="J158" i="12"/>
  <c r="G89" i="31"/>
  <c r="H987" i="71"/>
  <c r="I940" i="71"/>
  <c r="H940" i="71" s="1"/>
  <c r="E131" i="4"/>
  <c r="D131" i="4" s="1"/>
  <c r="H274" i="3"/>
  <c r="G274" i="3" s="1"/>
  <c r="F32" i="58"/>
  <c r="J32" i="58" s="1"/>
  <c r="M221" i="31" s="1"/>
  <c r="I221" i="31" s="1"/>
  <c r="E18" i="4"/>
  <c r="D18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L20" i="31"/>
  <c r="H20" i="31" s="1"/>
  <c r="H24" i="31"/>
  <c r="F32" i="21"/>
  <c r="H26" i="3" s="1"/>
  <c r="G26" i="3" s="1"/>
  <c r="H261" i="31"/>
  <c r="H259" i="31" s="1"/>
  <c r="F24" i="31"/>
  <c r="I24" i="31"/>
  <c r="M20" i="31"/>
  <c r="I20" i="31" s="1"/>
  <c r="I164" i="3"/>
  <c r="H411" i="71"/>
  <c r="H523" i="71"/>
  <c r="H521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I215" i="31"/>
  <c r="I213" i="31" s="1"/>
  <c r="M213" i="31"/>
  <c r="F32" i="67"/>
  <c r="H151" i="3" s="1"/>
  <c r="J11" i="31"/>
  <c r="J9" i="31" s="1"/>
  <c r="F9" i="31" s="1"/>
  <c r="H555" i="71"/>
  <c r="H553" i="71" s="1"/>
  <c r="H224" i="71"/>
  <c r="H16" i="71"/>
  <c r="I14" i="71"/>
  <c r="H14" i="71" s="1"/>
  <c r="I1011" i="71"/>
  <c r="D109" i="4"/>
  <c r="E107" i="4"/>
  <c r="G177" i="3"/>
  <c r="G175" i="3" s="1"/>
  <c r="H215" i="31"/>
  <c r="H213" i="31" s="1"/>
  <c r="L213" i="31"/>
  <c r="I95" i="31"/>
  <c r="M95" i="31"/>
  <c r="M89" i="31" s="1"/>
  <c r="J42" i="55"/>
  <c r="F32" i="55"/>
  <c r="D69" i="4"/>
  <c r="E62" i="4"/>
  <c r="H202" i="71"/>
  <c r="H192" i="71" s="1"/>
  <c r="J32" i="62"/>
  <c r="J175" i="62" s="1"/>
  <c r="F175" i="62"/>
  <c r="J95" i="31"/>
  <c r="J89" i="31" s="1"/>
  <c r="F89" i="31" s="1"/>
  <c r="F95" i="31"/>
  <c r="H708" i="71"/>
  <c r="H706" i="71" s="1"/>
  <c r="I706" i="71"/>
  <c r="I141" i="3"/>
  <c r="I91" i="3" s="1"/>
  <c r="G143" i="3"/>
  <c r="G141" i="3" s="1"/>
  <c r="H261" i="71"/>
  <c r="J233" i="71"/>
  <c r="J231" i="71" s="1"/>
  <c r="J12" i="71" s="1"/>
  <c r="F175" i="24"/>
  <c r="H483" i="71"/>
  <c r="H481" i="71" s="1"/>
  <c r="J481" i="71"/>
  <c r="J352" i="71" s="1"/>
  <c r="H893" i="71"/>
  <c r="H891" i="71" s="1"/>
  <c r="I891" i="71"/>
  <c r="I262" i="71"/>
  <c r="H262" i="71" s="1"/>
  <c r="H272" i="71"/>
  <c r="H97" i="3"/>
  <c r="F218" i="31"/>
  <c r="J216" i="31"/>
  <c r="H32" i="3"/>
  <c r="H30" i="3" s="1"/>
  <c r="M50" i="31"/>
  <c r="M45" i="31" s="1"/>
  <c r="I52" i="31"/>
  <c r="I50" i="31" s="1"/>
  <c r="I45" i="31" s="1"/>
  <c r="I364" i="71"/>
  <c r="I352" i="71" s="1"/>
  <c r="H364" i="71"/>
  <c r="J568" i="71"/>
  <c r="J535" i="71" s="1"/>
  <c r="H570" i="71"/>
  <c r="H568" i="71" s="1"/>
  <c r="J33" i="80"/>
  <c r="F32" i="80"/>
  <c r="F175" i="49"/>
  <c r="J32" i="49"/>
  <c r="J32" i="61"/>
  <c r="J175" i="61" s="1"/>
  <c r="H409" i="71"/>
  <c r="F177" i="4"/>
  <c r="D177" i="4" s="1"/>
  <c r="H52" i="3"/>
  <c r="G54" i="3"/>
  <c r="J33" i="59"/>
  <c r="H35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46" i="71"/>
  <c r="I836" i="71"/>
  <c r="J32" i="81"/>
  <c r="J175" i="81" s="1"/>
  <c r="F175" i="81"/>
  <c r="I149" i="31"/>
  <c r="I147" i="31" s="1"/>
  <c r="M147" i="31"/>
  <c r="J174" i="48"/>
  <c r="I220" i="31"/>
  <c r="H745" i="71"/>
  <c r="I723" i="71"/>
  <c r="H173" i="31"/>
  <c r="P162" i="31"/>
  <c r="G173" i="31"/>
  <c r="O162" i="31"/>
  <c r="O8" i="31" s="1"/>
  <c r="F173" i="31"/>
  <c r="N162" i="31"/>
  <c r="N8" i="31" s="1"/>
  <c r="H13" i="31"/>
  <c r="H11" i="31" s="1"/>
  <c r="L11" i="31"/>
  <c r="H222" i="71"/>
  <c r="I295" i="31"/>
  <c r="I293" i="31" s="1"/>
  <c r="M293" i="31"/>
  <c r="H593" i="71"/>
  <c r="H591" i="71" s="1"/>
  <c r="I591" i="71"/>
  <c r="F159" i="73"/>
  <c r="J159" i="73" s="1"/>
  <c r="I882" i="71"/>
  <c r="M173" i="31"/>
  <c r="Q241" i="31" l="1"/>
  <c r="M181" i="31"/>
  <c r="M272" i="31"/>
  <c r="J762" i="71"/>
  <c r="H773" i="71"/>
  <c r="K259" i="31"/>
  <c r="K241" i="31" s="1"/>
  <c r="G241" i="31" s="1"/>
  <c r="K211" i="31"/>
  <c r="G211" i="31" s="1"/>
  <c r="I10" i="3"/>
  <c r="H215" i="3"/>
  <c r="G215" i="3" s="1"/>
  <c r="Q175" i="31"/>
  <c r="Q173" i="31" s="1"/>
  <c r="I173" i="31" s="1"/>
  <c r="J32" i="29"/>
  <c r="J175" i="29" s="1"/>
  <c r="H166" i="3"/>
  <c r="G166" i="3" s="1"/>
  <c r="G13" i="31"/>
  <c r="G11" i="31" s="1"/>
  <c r="E16" i="4"/>
  <c r="D16" i="4" s="1"/>
  <c r="F175" i="58"/>
  <c r="I172" i="31"/>
  <c r="I170" i="31" s="1"/>
  <c r="H541" i="71"/>
  <c r="I166" i="31"/>
  <c r="I164" i="31" s="1"/>
  <c r="H1011" i="71"/>
  <c r="H1009" i="71" s="1"/>
  <c r="M306" i="31"/>
  <c r="M304" i="31" s="1"/>
  <c r="I306" i="31"/>
  <c r="I304" i="31" s="1"/>
  <c r="H263" i="3"/>
  <c r="H261" i="3" s="1"/>
  <c r="G261" i="3" s="1"/>
  <c r="H223" i="3"/>
  <c r="G223" i="3" s="1"/>
  <c r="H181" i="3"/>
  <c r="F175" i="54"/>
  <c r="L9" i="31"/>
  <c r="H9" i="31" s="1"/>
  <c r="F175" i="21"/>
  <c r="H22" i="3"/>
  <c r="G22" i="3" s="1"/>
  <c r="H222" i="3"/>
  <c r="G222" i="3" s="1"/>
  <c r="L211" i="31"/>
  <c r="H211" i="31" s="1"/>
  <c r="F174" i="48"/>
  <c r="M13" i="31"/>
  <c r="I13" i="31" s="1"/>
  <c r="I11" i="31" s="1"/>
  <c r="M144" i="31"/>
  <c r="I144" i="31" s="1"/>
  <c r="I146" i="31"/>
  <c r="I500" i="71"/>
  <c r="H15" i="3"/>
  <c r="G32" i="3"/>
  <c r="F32" i="27"/>
  <c r="H247" i="3" s="1"/>
  <c r="J175" i="58"/>
  <c r="F175" i="67"/>
  <c r="J175" i="67" s="1"/>
  <c r="M30" i="31"/>
  <c r="I30" i="31" s="1"/>
  <c r="I28" i="31" s="1"/>
  <c r="H352" i="71"/>
  <c r="I12" i="71"/>
  <c r="I1009" i="71"/>
  <c r="F175" i="4"/>
  <c r="D175" i="4" s="1"/>
  <c r="D107" i="4"/>
  <c r="E97" i="4"/>
  <c r="D97" i="4" s="1"/>
  <c r="I89" i="31"/>
  <c r="J175" i="54"/>
  <c r="I181" i="31"/>
  <c r="H233" i="71"/>
  <c r="H231" i="71" s="1"/>
  <c r="H539" i="71"/>
  <c r="H537" i="71" s="1"/>
  <c r="I537" i="71"/>
  <c r="I535" i="71" s="1"/>
  <c r="G52" i="3"/>
  <c r="G47" i="3" s="1"/>
  <c r="H47" i="3"/>
  <c r="H836" i="71"/>
  <c r="I834" i="71"/>
  <c r="G35" i="3"/>
  <c r="G33" i="3" s="1"/>
  <c r="H33" i="3"/>
  <c r="F175" i="80"/>
  <c r="J32" i="80"/>
  <c r="J175" i="80" s="1"/>
  <c r="H91" i="3"/>
  <c r="I272" i="31"/>
  <c r="M33" i="31"/>
  <c r="J176" i="59"/>
  <c r="J175" i="49"/>
  <c r="M261" i="31"/>
  <c r="J211" i="31"/>
  <c r="F216" i="31"/>
  <c r="D62" i="4"/>
  <c r="E29" i="4"/>
  <c r="H220" i="3"/>
  <c r="F175" i="55"/>
  <c r="J32" i="55"/>
  <c r="G151" i="3"/>
  <c r="H149" i="3"/>
  <c r="G149" i="3" s="1"/>
  <c r="I704" i="71"/>
  <c r="H162" i="31"/>
  <c r="P8" i="31"/>
  <c r="G162" i="31"/>
  <c r="F162" i="31"/>
  <c r="G308" i="3"/>
  <c r="G306" i="3" s="1"/>
  <c r="H306" i="3"/>
  <c r="H882" i="71"/>
  <c r="G30" i="3"/>
  <c r="I498" i="71" l="1"/>
  <c r="H500" i="71"/>
  <c r="K8" i="31"/>
  <c r="J723" i="71"/>
  <c r="H762" i="71"/>
  <c r="Q162" i="31"/>
  <c r="Q8" i="31" s="1"/>
  <c r="H13" i="3"/>
  <c r="G13" i="3" s="1"/>
  <c r="G11" i="3" s="1"/>
  <c r="H535" i="71"/>
  <c r="I175" i="31"/>
  <c r="H164" i="3"/>
  <c r="G164" i="3" s="1"/>
  <c r="G8" i="31"/>
  <c r="H8" i="31"/>
  <c r="G263" i="3"/>
  <c r="G183" i="3"/>
  <c r="G181" i="3" s="1"/>
  <c r="F175" i="27"/>
  <c r="L8" i="31"/>
  <c r="H12" i="71"/>
  <c r="G91" i="3"/>
  <c r="F211" i="31"/>
  <c r="F8" i="31" s="1"/>
  <c r="J8" i="31"/>
  <c r="M11" i="31"/>
  <c r="M142" i="31"/>
  <c r="I142" i="31" s="1"/>
  <c r="G15" i="3"/>
  <c r="J32" i="27"/>
  <c r="J175" i="27" s="1"/>
  <c r="E14" i="4"/>
  <c r="E12" i="4" s="1"/>
  <c r="M28" i="31"/>
  <c r="F12" i="4"/>
  <c r="I832" i="71"/>
  <c r="I830" i="71" s="1"/>
  <c r="H830" i="71" s="1"/>
  <c r="H834" i="71"/>
  <c r="H832" i="71" s="1"/>
  <c r="G220" i="3"/>
  <c r="H218" i="3"/>
  <c r="M31" i="31"/>
  <c r="I33" i="31"/>
  <c r="I31" i="31" s="1"/>
  <c r="M162" i="31"/>
  <c r="D29" i="4"/>
  <c r="D12" i="4" s="1"/>
  <c r="M259" i="31"/>
  <c r="I261" i="31"/>
  <c r="I259" i="31" s="1"/>
  <c r="G247" i="3"/>
  <c r="H245" i="3"/>
  <c r="J175" i="55"/>
  <c r="M218" i="31"/>
  <c r="H498" i="71"/>
  <c r="I489" i="71"/>
  <c r="H144" i="3"/>
  <c r="G144" i="3" s="1"/>
  <c r="H11" i="3" l="1"/>
  <c r="I162" i="31"/>
  <c r="J704" i="71"/>
  <c r="H723" i="71"/>
  <c r="H489" i="71"/>
  <c r="I11" i="71"/>
  <c r="M9" i="31"/>
  <c r="I9" i="31" s="1"/>
  <c r="M245" i="31"/>
  <c r="M243" i="31" s="1"/>
  <c r="M241" i="31" s="1"/>
  <c r="I241" i="31" s="1"/>
  <c r="D14" i="4"/>
  <c r="I218" i="31"/>
  <c r="M216" i="31"/>
  <c r="G218" i="3"/>
  <c r="H213" i="3"/>
  <c r="G213" i="3" s="1"/>
  <c r="G245" i="3"/>
  <c r="H243" i="3"/>
  <c r="G243" i="3" s="1"/>
  <c r="J11" i="71" l="1"/>
  <c r="H704" i="71"/>
  <c r="H11" i="71" s="1"/>
  <c r="G10" i="3"/>
  <c r="H10" i="3"/>
  <c r="I245" i="31"/>
  <c r="I243" i="31" s="1"/>
  <c r="M211" i="31"/>
  <c r="I216" i="31"/>
  <c r="I211" i="31" l="1"/>
  <c r="I8" i="31" s="1"/>
  <c r="M8" i="31"/>
  <c r="E31" i="72" l="1"/>
  <c r="D76" i="72" l="1"/>
  <c r="D74" i="72"/>
  <c r="D63" i="72" s="1"/>
  <c r="D33" i="72" s="1"/>
  <c r="F33" i="72" s="1"/>
  <c r="F31" i="72" s="1"/>
  <c r="O115" i="30" s="1"/>
  <c r="E63" i="72"/>
  <c r="L115" i="30" l="1"/>
  <c r="N115" i="30"/>
  <c r="M115" i="30"/>
  <c r="G115" i="30"/>
  <c r="G116" i="30" s="1"/>
  <c r="O116" i="30"/>
  <c r="D31" i="72"/>
  <c r="E13" i="72"/>
  <c r="C13" i="72" s="1"/>
  <c r="F115" i="30" l="1"/>
  <c r="F116" i="30" s="1"/>
  <c r="N116" i="30"/>
  <c r="D115" i="30"/>
  <c r="D116" i="30" s="1"/>
  <c r="L116" i="30"/>
  <c r="M116" i="30"/>
  <c r="E115" i="30"/>
  <c r="E116" i="30" s="1"/>
</calcChain>
</file>

<file path=xl/sharedStrings.xml><?xml version="1.0" encoding="utf-8"?>
<sst xmlns="http://schemas.openxmlformats.org/spreadsheetml/2006/main" count="31166" uniqueCount="2361">
  <si>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</si>
  <si>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</si>
  <si>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</si>
  <si>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</si>
  <si>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</si>
  <si>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</si>
  <si>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</si>
  <si>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</si>
  <si>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</si>
  <si>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</si>
  <si>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</si>
  <si>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</si>
  <si>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</si>
  <si>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</si>
  <si>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</si>
  <si>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</si>
  <si>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</si>
  <si>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</si>
  <si>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</si>
  <si>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</si>
  <si>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</si>
  <si>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</si>
  <si>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</si>
  <si>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</si>
  <si>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</si>
  <si>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</si>
  <si>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</si>
  <si>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</si>
  <si>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</si>
  <si>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</si>
  <si>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</si>
  <si>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</si>
  <si>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</si>
  <si>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</si>
  <si>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</si>
  <si>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</si>
  <si>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</si>
  <si>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</si>
  <si>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</si>
  <si>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</si>
  <si>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</si>
  <si>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</si>
  <si>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</si>
  <si>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</si>
  <si>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</si>
  <si>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</si>
  <si>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</si>
  <si>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</si>
  <si>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</si>
  <si>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</si>
  <si>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</si>
  <si>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</si>
  <si>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</si>
  <si>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</si>
  <si>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</si>
  <si>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</si>
  <si>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</si>
  <si>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</si>
  <si>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</si>
  <si>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</si>
  <si>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</si>
  <si>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</si>
  <si>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</si>
  <si>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</si>
  <si>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</si>
  <si>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</si>
  <si>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</si>
  <si>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</si>
  <si>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</si>
  <si>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</si>
  <si>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</si>
  <si>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</si>
  <si>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</si>
  <si>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</si>
  <si>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</si>
  <si>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</si>
  <si>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</si>
  <si>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</si>
  <si>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</si>
  <si>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</si>
  <si>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</si>
  <si>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</si>
  <si>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</si>
  <si>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</si>
  <si>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</si>
  <si>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</si>
  <si>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</si>
  <si>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</si>
  <si>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</si>
  <si>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</si>
  <si>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</si>
  <si>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</si>
  <si>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</si>
  <si>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</si>
  <si>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</si>
  <si>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</si>
  <si>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</si>
  <si>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</si>
  <si>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</si>
  <si>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</si>
  <si>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</si>
  <si>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</si>
  <si>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</si>
  <si>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</si>
  <si>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</si>
  <si>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</si>
  <si>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</si>
  <si>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</si>
  <si>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</si>
  <si>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</si>
  <si>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</si>
  <si>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</si>
  <si>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</si>
  <si>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</si>
  <si>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</si>
  <si>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</si>
  <si>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</si>
  <si>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</si>
  <si>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</si>
  <si>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</si>
  <si>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</si>
  <si>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</si>
  <si>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</si>
  <si>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</si>
  <si>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</si>
  <si>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</si>
  <si>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</si>
  <si>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</si>
  <si>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</si>
  <si>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</si>
  <si>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</si>
  <si>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</si>
  <si>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</si>
  <si>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</si>
  <si>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</si>
  <si>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</si>
  <si>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</si>
  <si>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</si>
  <si>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</si>
  <si>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</si>
  <si>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</si>
  <si>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</si>
  <si>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</si>
  <si>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</si>
  <si>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</si>
  <si>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</si>
  <si>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</si>
  <si>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</si>
  <si>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</si>
  <si>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</si>
  <si>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</si>
  <si>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</si>
  <si>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</si>
  <si>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</si>
  <si>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</si>
  <si>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</si>
  <si>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</si>
  <si>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</si>
  <si>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</si>
  <si>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</si>
  <si>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</si>
  <si>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</si>
  <si>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</si>
  <si>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</si>
  <si>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</si>
  <si>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</si>
  <si>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</si>
  <si>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</si>
  <si>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</si>
  <si>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</si>
  <si>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</si>
  <si>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</si>
  <si>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</si>
  <si>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</si>
  <si>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</si>
  <si>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</si>
  <si>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</si>
  <si>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</si>
  <si>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</si>
  <si>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</si>
  <si>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</si>
  <si>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</si>
  <si>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</si>
  <si>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</si>
  <si>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</si>
  <si>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</si>
  <si>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</si>
  <si>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</si>
  <si>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</si>
  <si>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</si>
  <si>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</si>
  <si>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</si>
  <si>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</si>
  <si>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</si>
  <si>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</si>
  <si>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</si>
  <si>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</si>
  <si>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</si>
  <si>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</si>
  <si>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</si>
  <si>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</si>
  <si>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</si>
  <si>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</si>
  <si>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</si>
  <si>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</si>
  <si>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</si>
  <si>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</si>
  <si>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</si>
  <si>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</si>
  <si>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</si>
  <si>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</si>
  <si>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</si>
  <si>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</si>
  <si>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</si>
  <si>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</si>
  <si>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</si>
  <si>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</si>
  <si>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</si>
  <si>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</si>
  <si>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</si>
  <si>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</si>
  <si>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</si>
  <si>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</si>
  <si>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</si>
  <si>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</si>
  <si>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</si>
  <si>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</si>
  <si>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</si>
  <si>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</si>
  <si>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</si>
  <si>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</si>
  <si>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</si>
  <si>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</si>
  <si>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</si>
  <si>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</si>
  <si>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</si>
  <si>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</si>
  <si>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</si>
  <si>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</si>
  <si>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</si>
  <si>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</si>
  <si>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</si>
  <si>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</si>
  <si>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</si>
  <si>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</si>
  <si>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</si>
  <si>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</si>
  <si>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</si>
  <si>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</si>
  <si>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</si>
  <si>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</si>
  <si>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</si>
  <si>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</si>
  <si>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</si>
  <si>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</si>
  <si>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</si>
  <si>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</si>
  <si>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</si>
  <si>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</si>
  <si>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</si>
  <si>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</si>
  <si>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</si>
  <si>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</si>
  <si>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</si>
  <si>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 xml:space="preserve">                                                ________________                                                                                                                       Ս. Սուքիասյան  ___________________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</si>
  <si>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</si>
  <si>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</si>
  <si>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</si>
  <si>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</si>
  <si>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</si>
  <si>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</si>
  <si>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</si>
  <si>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</si>
  <si>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</si>
  <si>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</si>
  <si>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</si>
  <si>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</si>
  <si>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</si>
  <si>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</si>
  <si>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</si>
  <si>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</si>
  <si>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</si>
  <si>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</si>
  <si>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</si>
  <si>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</si>
  <si>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</si>
  <si>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</si>
  <si>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</si>
  <si>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</si>
  <si>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</si>
  <si>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</si>
  <si>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</si>
  <si>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</si>
  <si>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</si>
  <si>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</si>
  <si>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</si>
  <si>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</si>
  <si>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</si>
  <si>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</si>
  <si>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</si>
  <si>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</si>
  <si>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</si>
  <si>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</si>
  <si>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</si>
  <si>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</si>
  <si>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</si>
  <si>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</si>
  <si>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</si>
  <si>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</si>
  <si>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</si>
  <si>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</si>
  <si>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</si>
  <si>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</si>
  <si>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</si>
  <si>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</si>
  <si>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</si>
  <si>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</si>
  <si>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</si>
  <si>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</si>
  <si>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</si>
  <si>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</si>
  <si>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</si>
  <si>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</si>
  <si>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</si>
  <si>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</si>
  <si>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</si>
  <si>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</si>
  <si>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</si>
  <si>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</si>
  <si>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</si>
  <si>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</si>
  <si>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</si>
  <si>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</si>
  <si>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</si>
  <si>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</si>
  <si>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</si>
  <si>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</si>
  <si>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</si>
  <si>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</si>
  <si>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</si>
  <si>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</si>
  <si>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</si>
  <si>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</si>
  <si>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</si>
  <si>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</si>
  <si>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</si>
  <si>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</si>
  <si>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</si>
  <si>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</si>
  <si>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</si>
  <si>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</si>
  <si>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</si>
  <si>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</si>
  <si>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</si>
  <si>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</si>
  <si>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</si>
  <si>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</si>
  <si>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</si>
  <si>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</si>
  <si>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</si>
  <si>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</si>
  <si>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</si>
  <si>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</si>
  <si>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</si>
  <si>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</si>
  <si>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</si>
  <si>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</si>
  <si>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</si>
  <si>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</si>
  <si>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</si>
  <si>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</si>
  <si>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</si>
  <si>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</si>
  <si>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</si>
  <si>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</si>
  <si>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</si>
  <si>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</si>
  <si>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</si>
  <si>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</si>
  <si>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</si>
  <si>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</si>
  <si>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</si>
  <si>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</si>
  <si>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</si>
  <si>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</si>
  <si>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</si>
  <si>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</si>
  <si>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</si>
  <si>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</si>
  <si>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</si>
  <si>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</si>
  <si>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</si>
  <si>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</si>
  <si>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</si>
  <si>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</si>
  <si>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</si>
  <si>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</si>
  <si>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</si>
  <si>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</si>
  <si>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</si>
  <si>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</si>
  <si>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</si>
  <si>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</si>
  <si>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</si>
  <si>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</si>
  <si>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</si>
  <si>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</si>
  <si>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</si>
  <si>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</si>
  <si>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</si>
  <si>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</si>
  <si>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</si>
  <si>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</si>
  <si>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</si>
  <si>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</si>
  <si>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</si>
  <si>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</si>
  <si>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</si>
  <si>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</si>
  <si>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</si>
  <si>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</si>
  <si>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</si>
  <si>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</si>
  <si>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</si>
  <si>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</si>
  <si>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</si>
  <si>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</si>
  <si>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</si>
  <si>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</si>
  <si>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</si>
  <si>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</si>
  <si>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</si>
  <si>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</si>
  <si>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</si>
  <si>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</si>
  <si>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</si>
  <si>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</si>
  <si>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</si>
  <si>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</si>
  <si>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</si>
  <si>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</si>
  <si>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</si>
  <si>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</si>
  <si>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</si>
  <si>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</si>
  <si>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</si>
  <si>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</si>
  <si>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</si>
  <si>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</si>
  <si>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</si>
  <si>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</si>
  <si>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</si>
  <si>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</si>
  <si>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</si>
  <si>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</si>
  <si>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</si>
  <si>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</si>
  <si>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</si>
  <si>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</si>
  <si>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</si>
  <si>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</si>
  <si>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</si>
  <si>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</si>
  <si>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</si>
  <si>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</si>
  <si>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</si>
  <si>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</si>
  <si>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</si>
  <si>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</si>
  <si>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</si>
  <si>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</si>
  <si>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</si>
  <si>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</si>
  <si>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</si>
  <si>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</si>
  <si>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</si>
  <si>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</si>
  <si>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</si>
  <si>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</si>
  <si>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</si>
  <si>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</si>
  <si>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</si>
  <si>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</si>
  <si>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</si>
  <si>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</si>
  <si>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</si>
  <si>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</si>
  <si>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</si>
  <si>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</si>
  <si>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</si>
  <si>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</si>
  <si>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</si>
  <si>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</si>
  <si>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</si>
  <si>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</si>
  <si>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</si>
  <si>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</si>
  <si>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</si>
  <si>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</si>
  <si>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</si>
  <si>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</si>
  <si>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</si>
  <si>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</si>
  <si>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</si>
  <si>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</si>
  <si>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</si>
  <si>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</si>
  <si>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</si>
  <si>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</si>
  <si>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</si>
  <si>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</si>
  <si>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</si>
  <si>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</si>
  <si>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</si>
  <si>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</si>
  <si>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</si>
  <si>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</si>
  <si>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</si>
  <si>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</si>
  <si>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</si>
  <si>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</si>
  <si>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</si>
  <si>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</si>
  <si>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</si>
  <si>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</si>
  <si>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</si>
  <si>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</si>
  <si>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</si>
  <si>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</si>
  <si>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</si>
  <si>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</si>
  <si>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</si>
  <si>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</si>
  <si>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</si>
  <si>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</si>
  <si>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</si>
  <si>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</si>
  <si>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</si>
  <si>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</si>
  <si>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</si>
  <si>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</si>
  <si>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</si>
  <si>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</si>
  <si>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</si>
  <si>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</si>
  <si>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</si>
  <si>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</si>
  <si>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</si>
  <si>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</si>
  <si>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</si>
  <si>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</si>
  <si>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</si>
  <si>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</si>
  <si>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</si>
  <si>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</si>
  <si>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</si>
  <si>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</si>
  <si>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</si>
  <si>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</si>
  <si>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</si>
  <si>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</si>
  <si>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</si>
  <si>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</si>
  <si>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</si>
  <si>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</si>
  <si>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</si>
  <si>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</si>
  <si>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</si>
  <si>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</si>
  <si>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</si>
  <si>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</si>
  <si>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</si>
  <si>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</si>
  <si>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</si>
  <si>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</si>
  <si>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</si>
  <si>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</si>
  <si>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</si>
  <si>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</si>
  <si>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</si>
  <si>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</si>
  <si>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</si>
  <si>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</si>
  <si>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</si>
  <si>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</si>
  <si>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</si>
  <si>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</si>
  <si>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</si>
  <si>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</si>
  <si>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</si>
  <si>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</si>
  <si>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</si>
  <si>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</si>
  <si>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</si>
  <si>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</si>
  <si>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</si>
  <si>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</si>
  <si>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</si>
  <si>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</si>
  <si>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</si>
  <si>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</si>
  <si>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</si>
  <si>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</si>
  <si>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</si>
  <si>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</si>
  <si>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</si>
  <si>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</si>
  <si>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</si>
  <si>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</si>
  <si>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</si>
  <si>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</si>
  <si>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</si>
  <si>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</si>
  <si>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</si>
  <si>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</si>
  <si>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</si>
  <si>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</si>
  <si>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</si>
  <si>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</si>
  <si>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</si>
  <si>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</si>
  <si>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</si>
  <si>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</si>
  <si>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</si>
  <si>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</si>
  <si>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</si>
  <si>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</si>
  <si>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ÀÝ¹Ñ³Ýáõñ µÝáõÛÃÇ Ñ³Ýñ³ÛÇÝ Í³é³ÛáõÃÛáõÝÝ»ñ (³ÛÉ ¹³ë»ñÇÝ ãå³ïÏ³ÝáÕ)  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</si>
  <si>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</si>
  <si>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</si>
  <si>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</si>
  <si>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</si>
  <si>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</si>
  <si>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</si>
  <si>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</si>
  <si>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</si>
  <si>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</si>
  <si>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</si>
  <si>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</si>
  <si>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</si>
  <si>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</si>
  <si>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</si>
  <si>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</si>
  <si>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</si>
  <si>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</si>
  <si>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</si>
  <si>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</si>
  <si>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</si>
  <si>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</si>
  <si>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</si>
  <si>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</si>
  <si>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</si>
  <si>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</si>
  <si>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</si>
  <si>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</si>
  <si>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</si>
  <si>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</si>
  <si>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</si>
  <si>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</si>
  <si>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</si>
  <si>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</si>
  <si>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</si>
  <si>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</si>
  <si>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</si>
  <si>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</si>
  <si>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</si>
  <si>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</si>
  <si>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</si>
  <si>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</si>
  <si>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</si>
  <si>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</si>
  <si>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</si>
  <si>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</si>
  <si>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</si>
  <si>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</si>
  <si>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</si>
  <si>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</si>
  <si>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</si>
  <si>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</si>
  <si>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</si>
  <si>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-Համակարգչային ծառայություններ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</si>
  <si>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</si>
  <si>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</si>
  <si>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</si>
  <si>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</si>
  <si>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</si>
  <si>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</si>
  <si>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</si>
  <si>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</si>
  <si>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</si>
  <si>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</si>
  <si>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</si>
  <si>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</si>
  <si>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</si>
  <si>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</si>
  <si>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</si>
  <si>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</si>
  <si>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</si>
  <si>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</si>
  <si>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</si>
  <si>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</si>
  <si>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</si>
  <si>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</si>
  <si>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</si>
  <si>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</si>
  <si>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</si>
  <si>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</si>
  <si>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</si>
  <si>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</si>
  <si>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</si>
  <si>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</si>
  <si>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</si>
  <si>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</si>
  <si>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</si>
  <si>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</si>
  <si>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</si>
  <si>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</si>
  <si>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</si>
  <si>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</si>
  <si>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</si>
  <si>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</si>
  <si>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</si>
  <si>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</si>
  <si>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</si>
  <si>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</si>
  <si>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</si>
  <si>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</si>
  <si>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</si>
  <si>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</si>
  <si>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</si>
  <si>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</si>
  <si>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</si>
  <si>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</si>
  <si>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</si>
  <si>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</si>
  <si>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</si>
  <si>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</si>
  <si>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</si>
  <si>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</si>
  <si>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</si>
  <si>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</si>
  <si>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</si>
  <si>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</si>
  <si>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</si>
  <si>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</si>
  <si>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</si>
  <si>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</si>
  <si>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</si>
  <si>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</si>
  <si>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</si>
  <si>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</si>
  <si>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</si>
  <si>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</si>
  <si>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</si>
  <si>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</si>
  <si>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</si>
  <si>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</si>
  <si>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</si>
  <si>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</si>
  <si>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</si>
  <si>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</si>
  <si>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</si>
  <si>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</si>
  <si>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</si>
  <si>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</si>
  <si>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</si>
  <si>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</si>
  <si>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</si>
  <si>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</si>
  <si>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</si>
  <si>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</si>
  <si>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</si>
  <si>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</si>
  <si>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</si>
  <si>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</si>
  <si>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</si>
  <si>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</si>
  <si>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</si>
  <si>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</si>
  <si>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</si>
  <si>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</si>
  <si>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</si>
  <si>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</si>
  <si>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</si>
  <si>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</si>
  <si>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</si>
  <si>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</si>
  <si>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</si>
  <si>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</si>
  <si>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</si>
  <si>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</si>
  <si>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</si>
  <si>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</si>
  <si>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</si>
  <si>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</si>
  <si>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</si>
  <si>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</si>
  <si>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</si>
  <si>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</si>
  <si>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</si>
  <si>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</si>
  <si>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</si>
  <si>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</si>
  <si>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</si>
  <si>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</si>
  <si>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</si>
  <si>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</si>
  <si>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</si>
  <si>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</si>
  <si>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</si>
  <si>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</si>
  <si>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</si>
  <si>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</si>
  <si>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</si>
  <si>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</si>
  <si>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</si>
  <si>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</si>
  <si>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</si>
  <si>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</si>
  <si>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</si>
  <si>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</si>
  <si>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</si>
  <si>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</si>
  <si>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</si>
  <si>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</si>
  <si>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</si>
  <si>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</si>
  <si>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</si>
  <si>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</si>
  <si>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</si>
  <si>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</si>
  <si>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</si>
  <si>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</si>
  <si>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</si>
  <si>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</si>
  <si>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</si>
  <si>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</si>
  <si>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</si>
  <si>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</si>
  <si>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</si>
  <si>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</si>
  <si>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</si>
  <si>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</si>
  <si>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</si>
  <si>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</si>
  <si>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</si>
  <si>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</si>
  <si>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</si>
  <si>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</si>
  <si>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</si>
  <si>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</si>
  <si>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</si>
  <si>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</si>
  <si>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</si>
  <si>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</si>
  <si>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</si>
  <si>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</si>
  <si>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</si>
  <si>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</si>
  <si>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</si>
  <si>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</si>
  <si>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</si>
  <si>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</si>
  <si>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</si>
  <si>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</si>
  <si>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</si>
  <si>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</si>
  <si>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</si>
  <si>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</si>
  <si>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</si>
  <si>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</si>
  <si>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</si>
  <si>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</si>
  <si>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</si>
  <si>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</si>
  <si>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</si>
  <si>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</si>
  <si>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</si>
  <si>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</si>
  <si>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</si>
  <si>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</si>
  <si>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</si>
  <si>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</si>
  <si>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</si>
  <si>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</si>
  <si>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                                        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</si>
  <si>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</si>
  <si>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</si>
  <si>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</si>
  <si>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</si>
  <si>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</si>
  <si>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</si>
  <si>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</si>
  <si>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</si>
  <si>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</si>
  <si>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</si>
  <si>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</si>
  <si>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</si>
  <si>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</si>
  <si>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</si>
  <si>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</si>
  <si>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</si>
  <si>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</si>
  <si>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</si>
  <si>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</si>
  <si>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</si>
  <si>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</si>
  <si>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</si>
  <si>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</si>
  <si>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</si>
  <si>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</si>
  <si>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</si>
  <si>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</si>
  <si>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</si>
  <si>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</si>
  <si>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</si>
  <si>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</si>
  <si>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</si>
  <si>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</si>
  <si>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</si>
  <si>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</si>
  <si>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</si>
  <si>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</si>
  <si>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</si>
  <si>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</si>
  <si>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</si>
  <si>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</si>
  <si>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</si>
  <si>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</si>
  <si>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</si>
  <si>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</si>
  <si>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</si>
  <si>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</si>
  <si>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</si>
  <si>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</si>
  <si>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</si>
  <si>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</si>
  <si>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</si>
  <si>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</si>
  <si>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</si>
  <si>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</si>
  <si>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</si>
  <si>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</si>
  <si>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</si>
  <si>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</si>
  <si>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</si>
  <si>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</si>
  <si>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</si>
  <si>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</si>
  <si>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</si>
  <si>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</si>
  <si>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</si>
  <si>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</si>
  <si>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</si>
  <si>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</si>
  <si>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</si>
  <si>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</si>
  <si>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</si>
  <si>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</si>
  <si>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</si>
  <si>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</si>
  <si>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</si>
  <si>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</si>
  <si>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</si>
  <si>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</si>
  <si>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</si>
  <si>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</si>
  <si>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</si>
  <si>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</si>
  <si>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</si>
  <si>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</si>
  <si>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</si>
  <si>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</si>
  <si>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</si>
  <si>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</si>
  <si>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</si>
  <si>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</si>
  <si>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</si>
  <si>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</si>
  <si>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</si>
  <si>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</si>
  <si>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</si>
  <si>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</si>
  <si>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</si>
  <si>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</si>
  <si>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</si>
  <si>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</si>
  <si>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</si>
  <si>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</si>
  <si>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</si>
  <si>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</si>
  <si>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</si>
  <si>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</si>
  <si>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</si>
  <si>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</si>
  <si>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</si>
  <si>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</si>
  <si>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</si>
  <si>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</si>
  <si>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</si>
  <si>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</si>
  <si>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</si>
  <si>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</si>
  <si>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</si>
  <si>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</si>
  <si>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</si>
  <si>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</si>
  <si>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</si>
  <si>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</si>
  <si>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</si>
  <si>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</si>
  <si>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</si>
  <si>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</si>
  <si>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</si>
  <si>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</si>
  <si>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</si>
  <si>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</si>
  <si>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</si>
  <si>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</si>
  <si>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</si>
  <si>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</si>
  <si>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</si>
  <si>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</si>
  <si>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</si>
  <si>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</si>
  <si>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</si>
  <si>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</si>
  <si>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</si>
  <si>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</si>
  <si>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</si>
  <si>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</si>
  <si>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</si>
  <si>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</si>
  <si>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</si>
  <si>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</si>
  <si>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</si>
  <si>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</si>
  <si>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</si>
  <si>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</si>
  <si>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</si>
  <si>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</si>
  <si>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</si>
  <si>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</si>
  <si>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</si>
  <si>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</si>
  <si>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</si>
  <si>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</si>
  <si>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</si>
  <si>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</si>
  <si>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</si>
  <si>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</si>
  <si>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</si>
  <si>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</si>
  <si>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</si>
  <si>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</si>
  <si>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</si>
  <si>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</si>
  <si>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</si>
  <si>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</si>
  <si>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</si>
  <si>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</si>
  <si>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</si>
  <si>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</si>
  <si>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</si>
  <si>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</si>
  <si>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</si>
  <si>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</si>
  <si>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</si>
  <si>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</si>
  <si>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</si>
  <si>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</si>
  <si>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</si>
  <si>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</si>
  <si>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</si>
  <si>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</si>
  <si>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</si>
  <si>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</si>
  <si>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</si>
  <si>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</si>
  <si>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</si>
  <si>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</si>
  <si>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</si>
  <si>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</si>
  <si>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</si>
  <si>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</si>
  <si>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</si>
  <si>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</si>
  <si>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</si>
  <si>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</si>
  <si>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</si>
  <si>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</si>
  <si>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</si>
  <si>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</si>
  <si>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</si>
  <si>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</si>
  <si>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</si>
  <si>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</si>
  <si>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</si>
  <si>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</si>
  <si>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</si>
  <si>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</si>
  <si>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</si>
  <si>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</si>
  <si>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</si>
  <si>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</si>
  <si>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</si>
  <si>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</si>
  <si>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</si>
  <si>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</si>
  <si>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</si>
  <si>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</si>
  <si>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</si>
  <si>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</si>
  <si>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</si>
  <si>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</si>
  <si>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</si>
  <si>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</si>
  <si>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</si>
  <si>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</si>
  <si>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</si>
  <si>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</si>
  <si>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</si>
  <si>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</si>
  <si>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</si>
  <si>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</si>
  <si>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</si>
  <si>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</si>
  <si>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</si>
  <si>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</si>
  <si>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</si>
  <si>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</si>
  <si>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</si>
  <si>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</si>
  <si>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</si>
  <si>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</si>
  <si>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</si>
  <si>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</si>
  <si>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</si>
  <si>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</si>
  <si>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</si>
  <si>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</si>
  <si>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</si>
  <si>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</si>
  <si>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</si>
  <si>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</si>
  <si>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</si>
  <si>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</si>
  <si>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</si>
  <si>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</si>
  <si>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</si>
  <si>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</si>
  <si>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</si>
  <si>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</si>
  <si>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</si>
  <si>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</si>
  <si>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</si>
  <si>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</si>
  <si>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</si>
  <si>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</si>
  <si>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</si>
  <si>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</si>
  <si>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</si>
  <si>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</si>
  <si>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</si>
  <si>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</si>
  <si>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</si>
  <si>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</si>
  <si>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</si>
  <si>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</si>
  <si>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</si>
  <si>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</si>
  <si>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</si>
  <si>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</si>
  <si>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</si>
  <si>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</si>
  <si>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</si>
  <si>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</si>
  <si>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</si>
  <si>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</si>
  <si>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</si>
  <si>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</si>
  <si>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</si>
  <si>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</si>
  <si>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</si>
  <si>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</si>
  <si>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</si>
  <si>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</si>
  <si>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</si>
  <si>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</si>
  <si>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</si>
  <si>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</si>
  <si>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</si>
  <si>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</si>
  <si>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</si>
  <si>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</si>
  <si>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</si>
  <si>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</si>
  <si>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</si>
  <si>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</si>
  <si>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</si>
  <si>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</si>
  <si>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</si>
  <si>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</si>
  <si>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</si>
  <si>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</si>
  <si>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</si>
  <si>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</si>
  <si>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</si>
  <si>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</si>
  <si>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</si>
  <si>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</si>
  <si>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</si>
  <si>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</si>
  <si>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</si>
  <si>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</si>
  <si>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</si>
  <si>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</si>
  <si>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</si>
  <si>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</si>
  <si>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</si>
  <si>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</si>
  <si>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</si>
  <si>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</si>
  <si>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</si>
  <si>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</si>
  <si>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</si>
  <si>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</si>
  <si>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</si>
  <si>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</si>
  <si>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</si>
  <si>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</si>
  <si>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</si>
  <si>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</si>
  <si>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</si>
  <si>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</si>
  <si>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</si>
  <si>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</si>
  <si>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</si>
  <si>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</si>
  <si>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</si>
  <si>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</si>
  <si>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</si>
  <si>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</si>
  <si>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</si>
  <si>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</si>
  <si>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</si>
  <si>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</si>
  <si>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</si>
  <si>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</si>
  <si>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</si>
  <si>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</si>
  <si>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</si>
  <si>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</si>
  <si>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</si>
  <si>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</si>
  <si>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</si>
  <si>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</si>
  <si>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</si>
  <si>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</si>
  <si>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</si>
  <si>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</si>
  <si>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</si>
  <si>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</si>
  <si>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</si>
  <si>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</si>
  <si>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</si>
  <si>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</si>
  <si>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</si>
  <si>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</si>
  <si>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</si>
  <si>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</si>
  <si>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</si>
  <si>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</si>
  <si>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</si>
  <si>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</si>
  <si>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</si>
  <si>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</si>
  <si>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</si>
  <si>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</si>
  <si>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</si>
  <si>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</si>
  <si>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</si>
  <si>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</si>
  <si>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</si>
  <si>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</si>
  <si>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</si>
  <si>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</si>
  <si>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</si>
  <si>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</si>
  <si>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</si>
  <si>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</si>
  <si>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</si>
  <si>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</si>
  <si>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</si>
  <si>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</si>
  <si>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</si>
  <si>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</si>
  <si>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</si>
  <si>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</si>
  <si>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</si>
  <si>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</si>
  <si>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</si>
  <si>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</si>
  <si>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</si>
  <si>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</si>
  <si>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</si>
  <si>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</si>
  <si>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</si>
  <si>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</si>
  <si>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</si>
  <si>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</si>
  <si>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</si>
  <si>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</si>
  <si>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</si>
  <si>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</si>
  <si>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</si>
  <si>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</si>
  <si>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</si>
  <si>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</si>
  <si>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</si>
  <si>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</si>
  <si>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</si>
  <si>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</si>
  <si>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</si>
  <si>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</si>
  <si>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</si>
  <si>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</si>
  <si>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</si>
  <si>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</si>
  <si>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</si>
  <si>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</si>
  <si>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</si>
  <si>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</si>
  <si>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</si>
  <si>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</si>
  <si>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</si>
  <si>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</si>
  <si>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</si>
  <si>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</si>
  <si>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</si>
  <si>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</si>
  <si>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</si>
  <si>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</si>
  <si>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</si>
  <si>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</si>
  <si>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</si>
  <si>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</si>
  <si>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</si>
  <si>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</si>
  <si>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</si>
  <si>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</si>
  <si>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</si>
  <si>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</si>
  <si>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</si>
  <si>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</si>
  <si>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</si>
  <si>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</si>
  <si>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</si>
  <si>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</si>
  <si>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</si>
  <si>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</si>
  <si>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</si>
  <si>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</si>
  <si>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</si>
  <si>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</si>
  <si>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</si>
  <si>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</si>
  <si>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</si>
  <si>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</si>
  <si>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</si>
  <si>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</si>
  <si>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</si>
  <si>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</si>
  <si>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</si>
  <si>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</si>
  <si>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</si>
  <si>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</si>
  <si>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</si>
  <si>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</si>
  <si>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</si>
  <si>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</si>
  <si>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</si>
  <si>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</si>
  <si>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</si>
  <si>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</si>
  <si>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</si>
  <si>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</si>
  <si>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</si>
  <si>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</si>
  <si>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</si>
  <si>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</si>
  <si>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</si>
  <si>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</si>
  <si>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</si>
  <si>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</si>
  <si>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</si>
  <si>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</si>
  <si>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</si>
  <si>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</si>
  <si>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</si>
  <si>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</si>
  <si>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</si>
  <si>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</si>
  <si>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</si>
  <si>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</si>
  <si>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</si>
  <si>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</si>
  <si>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</si>
  <si>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</si>
  <si>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</si>
  <si>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</si>
  <si>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</si>
  <si>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</si>
  <si>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</si>
  <si>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</si>
  <si>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</si>
  <si>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</si>
  <si>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</si>
  <si>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</si>
  <si>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</si>
  <si>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</si>
  <si>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</si>
  <si>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</si>
  <si>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</si>
  <si>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</si>
  <si>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</si>
  <si>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</si>
  <si>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</si>
  <si>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</si>
  <si>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</si>
  <si>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</si>
  <si>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</si>
  <si>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</si>
  <si>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</si>
  <si>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</si>
  <si>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</si>
  <si>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</si>
  <si>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</si>
  <si>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</si>
  <si>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</si>
  <si>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</si>
  <si>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</si>
  <si>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</si>
  <si>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</si>
  <si>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</si>
  <si>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</si>
  <si>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</si>
  <si>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</si>
  <si>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</si>
  <si>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</si>
  <si>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</si>
  <si>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</si>
  <si>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</si>
  <si>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</si>
  <si>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</si>
  <si>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</si>
  <si>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</si>
  <si>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</si>
  <si>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</si>
  <si>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</si>
  <si>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</si>
  <si>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</si>
  <si>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</si>
  <si>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</si>
  <si>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</si>
  <si>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</si>
  <si>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</si>
  <si>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</si>
  <si>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</si>
  <si>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</si>
  <si>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</si>
  <si>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</si>
  <si>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</si>
  <si>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</si>
  <si>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</si>
  <si>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</si>
  <si>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</si>
  <si>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</si>
  <si>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</si>
  <si>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</si>
  <si>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</si>
  <si>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</si>
  <si>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</si>
  <si>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</si>
  <si>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</si>
  <si>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</si>
  <si>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</si>
  <si>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</si>
  <si>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</si>
  <si>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</si>
  <si>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</si>
  <si>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</si>
  <si>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</si>
  <si>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</si>
  <si>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</si>
  <si>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</si>
  <si>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</si>
  <si>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</si>
  <si>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</si>
  <si>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</si>
  <si>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</si>
  <si>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</si>
  <si>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</si>
  <si>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</si>
  <si>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</si>
  <si>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</si>
  <si>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</si>
  <si>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</si>
  <si>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</si>
  <si>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</si>
  <si>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</si>
  <si>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</si>
  <si>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</si>
  <si>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</si>
  <si>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</si>
  <si>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</si>
  <si>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</si>
  <si>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</si>
  <si>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</si>
  <si>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</si>
  <si>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</si>
  <si>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</si>
  <si>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</si>
  <si>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</si>
  <si>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</si>
  <si>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</si>
  <si>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</si>
  <si>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</si>
  <si>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</si>
  <si>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</si>
  <si>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</si>
  <si>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</si>
  <si>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</si>
  <si>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</si>
  <si>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</si>
  <si>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</si>
  <si>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</si>
  <si>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</si>
  <si>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</si>
  <si>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</si>
  <si>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</si>
  <si>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</si>
  <si>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</si>
  <si>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</si>
  <si>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</si>
  <si>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</si>
  <si>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</si>
  <si>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</si>
  <si>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</si>
  <si>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</si>
  <si>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</si>
  <si>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</si>
  <si>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</si>
  <si>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</si>
  <si>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</si>
  <si>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</si>
  <si>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</si>
  <si>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</si>
  <si>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</si>
  <si>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</si>
  <si>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</si>
  <si>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</si>
  <si>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</si>
  <si>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</si>
  <si>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</si>
  <si>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</si>
  <si>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</si>
  <si>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</si>
  <si>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</si>
  <si>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</si>
  <si>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</si>
  <si>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</si>
  <si>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</si>
  <si>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</si>
  <si>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</si>
  <si>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</si>
  <si>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</si>
  <si>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</si>
  <si>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</si>
  <si>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</si>
  <si>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</si>
  <si>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</si>
  <si>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</si>
  <si>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</si>
  <si>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</si>
  <si>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</si>
  <si>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</si>
  <si>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</si>
  <si>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</si>
  <si>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</si>
  <si>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</si>
  <si>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</si>
  <si>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</si>
  <si>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</si>
  <si>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</si>
  <si>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</si>
  <si>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</si>
  <si>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</si>
  <si>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</si>
  <si>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</si>
  <si>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</si>
  <si>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</si>
  <si>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</si>
  <si>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</si>
  <si>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</si>
  <si>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</si>
  <si>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</si>
  <si>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</si>
  <si>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</si>
  <si>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</si>
  <si>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</si>
  <si>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</si>
  <si>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</si>
  <si>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</si>
  <si>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</si>
  <si>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</si>
  <si>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</si>
  <si>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</si>
  <si>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</si>
  <si>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</si>
  <si>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</si>
  <si>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</si>
  <si>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</si>
  <si>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</si>
  <si>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</si>
  <si>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</si>
  <si>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</si>
  <si>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</si>
  <si>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</si>
  <si>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</si>
  <si>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</si>
  <si>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</si>
  <si>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</si>
  <si>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</si>
  <si>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</si>
  <si>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</si>
  <si>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</si>
  <si>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</si>
  <si>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</si>
  <si>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</si>
  <si>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</si>
  <si>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</si>
  <si>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</si>
  <si>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</si>
  <si>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</si>
  <si>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</si>
  <si>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</si>
  <si>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</si>
  <si>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</si>
  <si>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</si>
  <si>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</si>
  <si>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</si>
  <si>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</si>
  <si>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</si>
  <si>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</si>
  <si>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</si>
  <si>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</si>
  <si>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</si>
  <si>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</si>
  <si>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</si>
  <si>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</si>
  <si>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</si>
  <si>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</si>
  <si>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</si>
  <si>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</si>
  <si>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</si>
  <si>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</si>
  <si>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</si>
  <si>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</si>
  <si>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</si>
  <si>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</si>
  <si>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</si>
  <si>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</si>
  <si>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</si>
  <si>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</si>
  <si>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</si>
  <si>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</si>
  <si>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</si>
  <si>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</si>
  <si>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</si>
  <si>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</si>
  <si>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</si>
  <si>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</si>
  <si>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</si>
  <si>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</si>
  <si>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</si>
  <si>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</si>
  <si>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</si>
  <si>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</si>
  <si>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</si>
  <si>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</si>
  <si>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</si>
  <si>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</si>
  <si>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</si>
  <si>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</si>
  <si>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</si>
  <si>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</si>
  <si>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</si>
  <si>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</si>
  <si>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</si>
  <si>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</si>
  <si>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</si>
  <si>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</si>
  <si>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</si>
  <si>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</si>
  <si>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</si>
  <si>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</si>
  <si>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</si>
  <si>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</si>
  <si>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</si>
  <si>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</si>
  <si>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</si>
  <si>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</si>
  <si>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</si>
  <si>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</si>
  <si>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</si>
  <si>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</si>
  <si>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</si>
  <si>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</si>
  <si>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</si>
  <si>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</si>
  <si>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</si>
  <si>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</si>
  <si>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</si>
  <si>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</si>
  <si>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</si>
  <si>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</si>
  <si>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</si>
  <si>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</si>
  <si>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</si>
  <si>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</si>
  <si>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Ա. Ավետյան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</si>
  <si>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</si>
  <si>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</si>
  <si>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</si>
  <si>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</si>
  <si>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</si>
  <si>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</si>
  <si>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</si>
  <si>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</si>
  <si>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</si>
  <si>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</si>
  <si>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</si>
  <si>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</si>
  <si>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</si>
  <si>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</si>
  <si>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</si>
  <si>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</si>
  <si>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</si>
  <si>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</si>
  <si>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</si>
  <si>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</si>
  <si>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</si>
  <si>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</si>
  <si>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</si>
  <si>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</si>
  <si>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</si>
  <si>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</si>
  <si>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</si>
  <si>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</si>
  <si>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</si>
  <si>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</si>
  <si>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</si>
  <si>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</si>
  <si>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color indexed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</si>
  <si>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</si>
  <si>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</si>
  <si>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</si>
  <si>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</si>
  <si>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</si>
  <si>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</si>
  <si>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</si>
  <si>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</si>
  <si>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</si>
  <si>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</si>
  <si>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</si>
  <si>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</si>
  <si>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</si>
  <si>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</si>
  <si>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</si>
  <si>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</si>
  <si>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</si>
  <si>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</si>
  <si>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</si>
  <si>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</si>
  <si>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</si>
  <si>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</si>
  <si>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</si>
  <si>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</si>
  <si>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</si>
  <si>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</si>
  <si>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</si>
  <si>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</si>
  <si>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</si>
  <si>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</si>
  <si>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</si>
  <si>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</si>
  <si>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</si>
  <si>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</si>
  <si>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</si>
  <si>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</si>
  <si>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</si>
  <si>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</si>
  <si>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</si>
  <si>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</si>
  <si>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</si>
  <si>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</si>
  <si>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</si>
  <si>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</si>
  <si>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</si>
  <si>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</si>
  <si>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</si>
  <si>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</si>
  <si>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</si>
  <si>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</si>
  <si>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</si>
  <si>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</si>
  <si>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</si>
  <si>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</si>
  <si>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</si>
  <si>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</si>
  <si>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</si>
  <si>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</si>
  <si>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</si>
  <si>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</si>
  <si>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</si>
  <si>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</si>
  <si>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</si>
  <si>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</si>
  <si>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</si>
  <si>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</si>
  <si>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</si>
  <si>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</si>
  <si>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</si>
  <si>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</si>
  <si>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</si>
  <si>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</si>
  <si>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</si>
  <si>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</si>
  <si>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</si>
  <si>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</si>
  <si>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</si>
  <si>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</si>
  <si>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</si>
  <si>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</si>
  <si>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</si>
  <si>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</si>
  <si>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</si>
  <si>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</si>
  <si>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</si>
  <si>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</si>
  <si>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</si>
  <si>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</si>
  <si>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</si>
  <si>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</si>
  <si>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</si>
  <si>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</si>
  <si>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</si>
  <si>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</si>
  <si>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</si>
  <si>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</si>
  <si>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</si>
  <si>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t>§01¦ §ÐáõÝí³ñÇ ¦ 2021 Ã. --  §30¦ §¹»Ïï»Ùµ»ñÇ ¦ 2021 Ã.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</si>
  <si>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</si>
  <si>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</si>
  <si>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</si>
  <si>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</si>
  <si>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</si>
  <si>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</si>
  <si>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</si>
  <si>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</si>
  <si>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</si>
  <si>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</si>
  <si>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</si>
  <si>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</si>
  <si>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</si>
  <si>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</si>
  <si>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</si>
  <si>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</si>
  <si>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</si>
  <si>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</si>
  <si>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</si>
  <si>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</si>
  <si>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</si>
  <si>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</si>
  <si>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</si>
  <si>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</si>
  <si>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</si>
  <si>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</si>
  <si>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</si>
  <si>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</si>
  <si>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</si>
  <si>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</si>
  <si>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</si>
  <si>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</si>
  <si>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</si>
  <si>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</si>
  <si>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</si>
  <si>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</si>
  <si>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</si>
  <si>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</si>
  <si>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</si>
  <si>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</si>
  <si>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</si>
  <si>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</si>
  <si>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</si>
  <si>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</si>
  <si>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</si>
  <si>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</si>
  <si>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</si>
  <si>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</si>
  <si>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</si>
  <si>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</si>
  <si>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</si>
  <si>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</si>
  <si>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</si>
  <si>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</si>
  <si>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</si>
  <si>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</si>
  <si>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</si>
  <si>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</si>
  <si>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</si>
  <si>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</si>
  <si>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</si>
  <si>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</si>
  <si>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</si>
  <si>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</si>
  <si>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</si>
  <si>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</si>
  <si>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</si>
  <si>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</si>
  <si>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</si>
  <si>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</si>
  <si>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</si>
  <si>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</si>
  <si>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</si>
  <si>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</si>
  <si>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</si>
  <si>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</si>
  <si>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</si>
  <si>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</si>
  <si>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</si>
  <si>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</si>
  <si>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</si>
  <si>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</si>
  <si>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</si>
  <si>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</si>
  <si>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</si>
  <si>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</si>
  <si>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</si>
  <si>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</si>
  <si>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</si>
  <si>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</si>
  <si>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</si>
  <si>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</si>
  <si>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</si>
  <si>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</si>
  <si>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</si>
  <si>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</si>
  <si>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</si>
  <si>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</si>
  <si>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</si>
  <si>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</si>
  <si>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</si>
  <si>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</si>
  <si>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</si>
  <si>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</t>
  </si>
  <si>
    <t>թյան վարձավճարներ</t>
  </si>
  <si>
    <t>Համայնքի վարչական տարածքում գտնվող պետության և համայնքի սեփականությանը պատկանող հողամասերի կառուցապատման իրավունք</t>
  </si>
  <si>
    <t xml:space="preserve"> դիմաց գանձվող վարձավճարներ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</si>
  <si>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</si>
  <si>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</si>
  <si>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</si>
  <si>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</si>
  <si>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</si>
  <si>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</si>
  <si>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</si>
  <si>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</si>
  <si>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</si>
  <si>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</si>
  <si>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</si>
  <si>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</si>
  <si>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</si>
  <si>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</si>
  <si>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</si>
  <si>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</si>
  <si>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</si>
  <si>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</si>
  <si>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</si>
  <si>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</si>
  <si>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</si>
  <si>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</si>
  <si>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</si>
  <si>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</si>
  <si>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</si>
  <si>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</si>
  <si>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վարչական տարածքում ինքնա</t>
  </si>
  <si>
    <t>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</si>
  <si>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</si>
  <si>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</si>
  <si>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</si>
  <si>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</si>
  <si>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</si>
  <si>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</si>
  <si>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</si>
  <si>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</si>
  <si>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</si>
  <si>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</si>
  <si>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</si>
  <si>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</si>
  <si>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</si>
  <si>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</si>
  <si>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</si>
  <si>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</si>
  <si>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Համայնքի գույքին պատճառած վնասների փոխհատուցումից մուտքեր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</si>
  <si>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</si>
  <si>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</si>
  <si>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>քի բյուջե մուտքագրման ենթակա այլ եկամուտներ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</si>
  <si>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</si>
  <si>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</si>
  <si>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</si>
  <si>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</si>
  <si>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</si>
  <si>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</si>
  <si>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</si>
  <si>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</si>
  <si>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</si>
  <si>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</si>
  <si>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</si>
  <si>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</si>
  <si>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</si>
  <si>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</si>
  <si>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</si>
  <si>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</si>
  <si>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</si>
  <si>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</si>
  <si>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</si>
  <si>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</si>
  <si>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</si>
  <si>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</si>
  <si>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</si>
  <si>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</si>
  <si>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</si>
  <si>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</si>
  <si>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</si>
  <si>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</si>
  <si>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</si>
  <si>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</si>
  <si>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</si>
  <si>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</si>
  <si>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</si>
  <si>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</si>
  <si>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</si>
  <si>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</si>
  <si>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</si>
  <si>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</si>
  <si>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</si>
  <si>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</si>
  <si>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</si>
  <si>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</si>
  <si>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</si>
  <si>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</si>
  <si>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</si>
  <si>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</si>
  <si>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</si>
  <si>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</si>
  <si>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</si>
  <si>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</si>
  <si>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</si>
  <si>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</si>
  <si>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</si>
  <si>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</si>
  <si>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</si>
  <si>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</si>
  <si>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</si>
  <si>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</si>
  <si>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</si>
  <si>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</si>
  <si>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</si>
  <si>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</si>
  <si>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</si>
  <si>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</si>
  <si>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</si>
  <si>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</si>
  <si>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</si>
  <si>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</si>
  <si>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</si>
  <si>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</si>
  <si>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</si>
  <si>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</si>
  <si>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</si>
  <si>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</si>
  <si>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</si>
  <si>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</si>
  <si>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</si>
  <si>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</si>
  <si>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</si>
  <si>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</si>
  <si>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</si>
  <si>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</si>
  <si>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</si>
  <si>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</si>
  <si>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</si>
  <si>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</si>
  <si>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</si>
  <si>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</si>
  <si>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</si>
  <si>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</si>
  <si>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</si>
  <si>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</si>
  <si>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</si>
  <si>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</si>
  <si>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</si>
  <si>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</si>
  <si>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</si>
  <si>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</si>
  <si>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</si>
  <si>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</si>
  <si>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r>
      <t xml:space="preserve">                                                                    </t>
    </r>
    <r>
      <rPr>
        <sz val="11"/>
        <rFont val="GHEA Grapalat"/>
        <charset val="204"/>
      </rPr>
      <t xml:space="preserve"> հավելված 1</t>
    </r>
  </si>
  <si>
    <t>(հազար դրամով)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</si>
  <si>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</si>
  <si>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</si>
  <si>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</si>
  <si>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</si>
  <si>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t>Համայնքի բյուջե մուտքագրվող անշարժ գույքի հարկ        900275001999</t>
  </si>
  <si>
    <t>§     ¦ դեկտեմբերի  2022թ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</si>
  <si>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</si>
  <si>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</si>
  <si>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</si>
  <si>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</si>
  <si>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</si>
  <si>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</si>
  <si>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</si>
  <si>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</si>
  <si>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</si>
  <si>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</si>
  <si>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</si>
  <si>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</si>
  <si>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</si>
  <si>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</si>
  <si>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</si>
  <si>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</si>
  <si>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</si>
  <si>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</si>
  <si>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</si>
  <si>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</si>
  <si>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</si>
  <si>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</si>
  <si>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</si>
  <si>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</si>
  <si>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</si>
  <si>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</si>
  <si>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</si>
  <si>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</si>
  <si>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</si>
  <si>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</si>
  <si>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</si>
  <si>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</si>
  <si>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</si>
  <si>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</si>
  <si>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</si>
  <si>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</si>
  <si>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</si>
  <si>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</si>
  <si>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</si>
  <si>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</si>
  <si>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</si>
  <si>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</si>
  <si>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</si>
  <si>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</si>
  <si>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</si>
  <si>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</si>
  <si>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</si>
  <si>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</si>
  <si>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</si>
  <si>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</si>
  <si>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</si>
  <si>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</si>
  <si>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</si>
  <si>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</si>
  <si>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</si>
  <si>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</si>
  <si>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</si>
  <si>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</si>
  <si>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</si>
  <si>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</si>
  <si>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</si>
  <si>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</si>
  <si>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</si>
  <si>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</si>
  <si>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</si>
  <si>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</si>
  <si>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</si>
  <si>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</si>
  <si>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</si>
  <si>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</si>
  <si>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</si>
  <si>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</si>
  <si>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</si>
  <si>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</si>
  <si>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</si>
  <si>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</si>
  <si>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</si>
  <si>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</si>
  <si>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</si>
  <si>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</si>
  <si>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</si>
  <si>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</si>
  <si>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</si>
  <si>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</si>
  <si>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</si>
  <si>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</si>
  <si>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</si>
  <si>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</si>
  <si>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</si>
  <si>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</si>
  <si>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</si>
  <si>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</si>
  <si>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</si>
  <si>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</si>
  <si>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</si>
  <si>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</si>
  <si>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</si>
  <si>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</si>
  <si>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</si>
  <si>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</si>
  <si>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</si>
  <si>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</si>
  <si>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</si>
  <si>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</si>
  <si>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 xml:space="preserve">        §01¦ § դեÏï»Ùµ»ñ ¦ 2021 Ã. </t>
  </si>
  <si>
    <t xml:space="preserve">§01¦ §ÐáõÝí³ñÇ ¦ 2022 Ã. --  §30¦ §¹»Ïï»Ùµ»ñÇ ¦ 2022 Ã. </t>
  </si>
  <si>
    <t>44154,0  Փայլք ՍՊԸ    2021թ</t>
  </si>
  <si>
    <t>Գույքահարկ համայնքների վարչական տարածքներում գտնվող շենքերի և շինությունների համար900275081173</t>
  </si>
  <si>
    <t>Հողի հարկ համայնքների վարչական տարածքներում գտնվող հողի համար900275081033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</si>
  <si>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</si>
  <si>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</si>
  <si>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</si>
  <si>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</si>
  <si>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</si>
  <si>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</si>
  <si>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t xml:space="preserve">    </t>
  </si>
  <si>
    <t xml:space="preserve">Ý³Ë³Ñ³ßÇíÁ  33900,0  եռեսուներեք  միլիոն ինն հարյուր  դրամ 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</si>
  <si>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</si>
  <si>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r>
      <rPr>
        <sz val="9"/>
        <color rgb="FFFF0000"/>
        <rFont val="Arial LatArm"/>
        <family val="2"/>
      </rPr>
      <t>2023թ</t>
    </r>
    <r>
      <rPr>
        <sz val="9"/>
        <rFont val="Arial LatArm"/>
        <family val="2"/>
      </rPr>
      <t xml:space="preserve">     ³Û¹ ÃíáõÙ`</t>
    </r>
  </si>
  <si>
    <r>
      <t xml:space="preserve">2023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</si>
  <si>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§28 ¦ դեկտեմբերի  2022թ</t>
  </si>
  <si>
    <t xml:space="preserve"> Տաշիր    Ñ³Ù³ÛÝùÇ 2023 Ã. µÛáõç»Ç »Éù³ÛÇÝ(Í³Ëë³ÛÇÝ) Ù³ëÇ µ³ßËáõÙÁ Áëï »é³ÙëÛ³ÏÝ»ñÇ</t>
  </si>
  <si>
    <t xml:space="preserve"> Տաշիր  Ñ³Ù³ÛÝùÇ 2023 Ã. µÛáõç»Ç »Ï³Ùï³ÛÇÝ(Ùáõïù³ÛÇÝ) Ù³ëÇ µ³ßËáõÙÁ Áëï »é³ÙëÛ³ÏÝ»ñÇ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</si>
  <si>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</si>
  <si>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</si>
  <si>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</si>
  <si>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 xml:space="preserve">Ý³Ë³Ñ³ßÇíÁª   35000,0   երեսունհինգ միլիոն  դրամ  </t>
  </si>
  <si>
    <t xml:space="preserve">Ý³Ë³Ñ³ßÇíÁª   66000,0  վաթսունվեց միլիոն  դրամ  </t>
  </si>
  <si>
    <t xml:space="preserve">Ý³Ë³Ñ³ßÇíÁª   3000.0  երեք միլիոն   դրամ  </t>
  </si>
  <si>
    <t>Ý³Ë³Ñ³ßÇíÁ  20000.0  քսան   միլիոն  դրամ</t>
  </si>
  <si>
    <t xml:space="preserve">Ý³Ë³Ñ³ßÇíÁª   5000.0   հինգ միլիոն դրամ   </t>
  </si>
  <si>
    <t xml:space="preserve">Ý³Ë³Ñ³ßÇíÁ 41500,0 քառասունմեկ   միլիոն հինգ  հարյուր հազար  դրամ </t>
  </si>
  <si>
    <t>Ý³Ë³Ñ³ßÇíÁ 57337,0  հիսունյոթ միլիոն երեք հարյուր երեսունյոթ հազար    դրամ</t>
  </si>
  <si>
    <t>Ý³Ë³Ñ³ßÇíÁ 45000,0  քառասունհինգ  միլիոն  հազ դր</t>
  </si>
  <si>
    <t>Ý³Ë³Ñ³ßÇíÁ 33700,0  երեսուներեք  միլիոն  յոթ հարյուր հազ դր</t>
  </si>
  <si>
    <t>Ý³Ë³Ñ³ßÇíÁª 144000,0   հարյուր քառասունչորս միլիոն   դրամ</t>
  </si>
  <si>
    <t>Ý³Ë³Ñ³ßÇíÁ 500,0  հինգ  հարյուր հազար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</si>
  <si>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37500.0   եռեսունյոթ միլիոն հինգ հարյուր հազար    դրամ </t>
    </r>
  </si>
  <si>
    <t xml:space="preserve">Ý³Ë³Ñ³ßÇíÁ   8000,0  ութ   միլիոն   դրամ.  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</si>
  <si>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 xml:space="preserve">2022 </t>
    </r>
    <r>
      <rPr>
        <b/>
        <sz val="14"/>
        <rFont val="Sylfaen"/>
        <family val="1"/>
      </rPr>
      <t>թվականի</t>
    </r>
    <r>
      <rPr>
        <b/>
        <sz val="14"/>
        <rFont val="GHEA Grapalat"/>
      </rPr>
      <t xml:space="preserve"> 28 դեկտեմբերի  </t>
    </r>
    <r>
      <rPr>
        <b/>
        <sz val="14"/>
        <rFont val="GHEA Grapalat"/>
        <charset val="204"/>
      </rPr>
      <t>N  31</t>
    </r>
    <r>
      <rPr>
        <b/>
        <sz val="14"/>
        <rFont val="GHEA Grapalat"/>
      </rPr>
      <t xml:space="preserve"> Ն 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</si>
  <si>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</si>
  <si>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</si>
  <si>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</si>
  <si>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</si>
  <si>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</si>
  <si>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</si>
  <si>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</si>
  <si>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տեխնիկա Տաշիր 26019,0   ,</t>
  </si>
  <si>
    <t>պայմ 22/91-15518088-Հարսնաձոր ՍՊԸ</t>
  </si>
  <si>
    <t>Մեծավանի լուսավոր 14360500</t>
  </si>
  <si>
    <t>Սաչապետ հանդիսոջթյուն սրահ5017,2</t>
  </si>
  <si>
    <t xml:space="preserve"> Պրիվոլնոյե բն գույք 1500,0</t>
  </si>
  <si>
    <t xml:space="preserve"> Պրիվոլնոյե բն գույք 3550,0</t>
  </si>
  <si>
    <t xml:space="preserve">                                             Տաշիր   Ñ³Ù³ÛÝùÇ  Õ»Ï³í³ñÇ §03 ¦ հունվարի 2023 թ - ÃÇí  1  Ա  áñáßÙ³Ý</t>
  </si>
  <si>
    <t xml:space="preserve">                                             ՏԱՇԻՐ  Ñ³Ù³ÛÝùÇ  Õ»Ï³í³ñÇ §03 ¦ հունվարÇ   2023թ.  ÃÇí 1Ա   áñáßÙ³Ý</t>
  </si>
  <si>
    <t xml:space="preserve">փոփոխություն </t>
  </si>
  <si>
    <t>§20 ¦ հունվարիի  2022թ</t>
  </si>
  <si>
    <t>Ý³Ë³Ñ³ßÇíÁª     1999,0   մեկ միլիÇáÝ ինն  Ñ³ñÛáõñ  ինսունինը հազ. դրամ</t>
  </si>
  <si>
    <t xml:space="preserve">Ý³Ë³Ñ³ßÇíÁ 26019,0    քսանվեց միլիոն տասնինը հազ.  դրամ </t>
  </si>
  <si>
    <t xml:space="preserve">Ý³Ë³Ñ³ßÇíÁ 232486,0  երկու հարյուր երեսում երկու  միլիոն չորս հարյուր ութսունվեց հազար     դրամ. </t>
  </si>
  <si>
    <t xml:space="preserve">Ý³Ë³Ñ³ßÇíÁ 80637,0  ութսուն  միլիոն  վեց հարյուր երեսունյոթ հազ.  դրամ. </t>
  </si>
  <si>
    <t xml:space="preserve">Ý³Ë³Ñ³ßÇíÁª       հազար դրամ. </t>
  </si>
  <si>
    <t xml:space="preserve">Ý³Ë³Ñ³ßÇíÁª   148602,0  հարյուր քառասուն    ÙÇÉÇáÝ  դրամ </t>
  </si>
  <si>
    <t>Ý³Ë³Ñ³ßÇíÁª     5735,0  հինգ միÉÇáÝ  յոթ   հարյուր երեսունհինգ  հազ.դրամ</t>
  </si>
  <si>
    <t xml:space="preserve">Ý³Ë³Ñ³ßÇíÁ 141341,0  հարյուր քառասունմեկ միլիոն հարյուրքառասունմեկ հազար   դրամ </t>
  </si>
  <si>
    <t>հանել ենք3500,0 մեծավանի արվ.դրոցի համար</t>
  </si>
  <si>
    <r>
      <t xml:space="preserve">                                                              </t>
    </r>
    <r>
      <rPr>
        <sz val="11"/>
        <color rgb="FFFF0000"/>
        <rFont val="Arial LatArm"/>
        <family val="2"/>
      </rPr>
      <t>2500,0 ï»Õ³÷áË»É Ù»Í³í³ÝÇ   Ùß³ÏáõÛÃÇ ïáõÝ</t>
    </r>
  </si>
  <si>
    <t>900272000457 սուբվ հ  8-2-3</t>
  </si>
  <si>
    <t>Սարչ բն.Ձորամուտ Ապավեն  գազաֆիկ 33579,0</t>
  </si>
  <si>
    <t>Սարչ բն.Ձորամուտ Ապավեն  գազաֆիկ 62362,0</t>
  </si>
  <si>
    <t>տաշիր լուս 2021թ -25252</t>
  </si>
  <si>
    <t xml:space="preserve">լեռնահ ջուր 2021թ-10391,4 </t>
  </si>
  <si>
    <t>ձյունաշող ջուր2021թ- 16923</t>
  </si>
  <si>
    <t>պռիվոլ 2021թ մ/պ վեր -19868,7</t>
  </si>
  <si>
    <t>մեծավան զբոսայգի 2021թ 4297,7</t>
  </si>
  <si>
    <t>սարչապետ մշ տուն վեր  2022թ պետ բ-26660,3</t>
  </si>
  <si>
    <t>29303,7+26613,1=55916,8 Սարչապետ, Üáñ³ß»Ý  ë³É³ñÏ 2022Ã-35668</t>
  </si>
  <si>
    <t xml:space="preserve">Ý³Ë³Ñ³ßÇíÁª 385432,0  երեք  հարյուր ութսունհինգ  միլիոն չորս   հարյուր երեսուներկու  հազ  դրամ </t>
  </si>
  <si>
    <t xml:space="preserve">Ý³Ë³Ñ³ßÇíÁ 64689,0   վաթսունչորս    միլիոն վեց հարյուր ութսուն ինը  հազար դրամ </t>
  </si>
  <si>
    <t xml:space="preserve">Ý³Ë³Ñ³ßÇíÁ    130000,0 հարյուրերեսուն    միլիոն դրամ    </t>
  </si>
  <si>
    <t xml:space="preserve">Ý³Ë³Ñ³ßÇíÁª   27500,0 քսանյոթ   միլիոն  հինգ հարյու հազ.  դրամ. </t>
  </si>
  <si>
    <t>Ý³Ë³Ñ³ßÇíÁ 8 5814,0  ութսունհինգ  միլիոն ութ հարյուր տասնչորս  հազար դրամ</t>
  </si>
  <si>
    <t>Ý³Ë³Ñ³ßÇíÁ   351832  երեք  հարյուր հիսունմեկ  միլիոն ութ հարուր երեսուներկու  հազար դրամ,8</t>
  </si>
  <si>
    <t>Ý³Ë³Ñ³ßÇíÁ   132457,0  հարյուր  երեսուներկու միլիոն չորս հարյուր հիսունյոթ  հազար   դրամ</t>
  </si>
  <si>
    <t>Ý³Ë³Ñ³ßÇíÁ 83445,0 ութսուներեք    միլիոն  չորս հարյուր քառասունհինգ հազար  դրամ</t>
  </si>
  <si>
    <t xml:space="preserve">Ý³Ë³Ñ³ßÇíÁª   130000,0  հարյուր երեսուն    ÙÇÉÇáÝ  դրամ </t>
  </si>
  <si>
    <t xml:space="preserve">Ý³Ë³Ñ³ßÇíÁª   18602,0 տասնութ միլիոն վեց հարյուր երկու  դրամ </t>
  </si>
  <si>
    <t>Ý³Ë³Ñ³ßÇíÁª 46610,0 քառասունվեց ÙÇÉÇáÝ վեց հարյուր տաս    դրամ</t>
  </si>
  <si>
    <t>Ý³Ë³Ñ³ßÇíÁª 51275,8  հիսունմեկ միլիոն երկու հարյուր յոթանասունհինգ հազար  ութ հարյուր դրամ</t>
  </si>
  <si>
    <t>Ý³Ë³Ñ³ßÇíÁª 27368,7   քսանյոթ միլիոն երեք հարյուր  վաթսունութ հազ յոթ հարյուր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</si>
  <si>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35850,0   երեսունհինգ միլիոն ութ հարյուր հիսուն հազ դրամ   </t>
    </r>
  </si>
  <si>
    <t>աղբաման +1500,0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</si>
  <si>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</si>
  <si>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</si>
  <si>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</si>
  <si>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</si>
  <si>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</si>
  <si>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</si>
  <si>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</si>
  <si>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</si>
  <si>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</si>
  <si>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</si>
  <si>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</si>
  <si>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</si>
  <si>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</si>
  <si>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</si>
  <si>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</si>
  <si>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</si>
  <si>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</si>
  <si>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t xml:space="preserve">Ù»Í³í³ÝÇ Ù³ñ½/¹å  å³ñÇëå </t>
  </si>
  <si>
    <r>
      <t>900272501033     -    900272000</t>
    </r>
    <r>
      <rPr>
        <sz val="8"/>
        <color rgb="FFFF0000"/>
        <rFont val="Arial LatArm"/>
        <family val="2"/>
      </rPr>
      <t>598</t>
    </r>
  </si>
  <si>
    <t>`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</si>
  <si>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</si>
  <si>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</si>
  <si>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t>3900,0 m/p cank ashxat</t>
  </si>
  <si>
    <r>
      <t>9. Ìñ³·ñÇ ³Ýí³ÝáõÙÁ_</t>
    </r>
    <r>
      <rPr>
        <b/>
        <sz val="10"/>
        <rFont val="Arial LatArm"/>
        <family val="2"/>
      </rPr>
      <t>սուբվեն  կեղտաջրեր</t>
    </r>
  </si>
  <si>
    <t xml:space="preserve">Ý³Ë³Ñ³ßÇíÁª   25625.0  քսանհինգ միլիոն վեց հարյուր քսանհինգ հազար դրամ   </t>
  </si>
  <si>
    <r>
      <t>§09 ¦ նոյեմբերի  202</t>
    </r>
    <r>
      <rPr>
        <sz val="12"/>
        <rFont val="Arial LatArm"/>
        <family val="2"/>
      </rPr>
      <t>3</t>
    </r>
    <r>
      <rPr>
        <sz val="11"/>
        <rFont val="Arial LatArm"/>
        <family val="2"/>
      </rPr>
      <t>թ</t>
    </r>
  </si>
  <si>
    <r>
      <t>§20 ¦ հունվարիի  202</t>
    </r>
    <r>
      <rPr>
        <sz val="12"/>
        <rFont val="Arial LatArm"/>
        <family val="2"/>
      </rPr>
      <t>3</t>
    </r>
    <r>
      <rPr>
        <sz val="11"/>
        <rFont val="Arial LatArm"/>
        <family val="2"/>
      </rPr>
      <t>թ</t>
    </r>
  </si>
  <si>
    <r>
      <t>9. Ìñ³·ñÇ ³Ýí³ÝáõÙÁ___</t>
    </r>
    <r>
      <rPr>
        <b/>
        <sz val="10"/>
        <rFont val="Arial LatArm"/>
        <family val="2"/>
      </rPr>
      <t>կեղտաջրեր</t>
    </r>
  </si>
  <si>
    <r>
      <t xml:space="preserve"> ավագանու </t>
    </r>
    <r>
      <rPr>
        <b/>
        <sz val="14"/>
        <color rgb="FFFF0000"/>
        <rFont val="GHEA Grapalat"/>
      </rPr>
      <t xml:space="preserve">2023 </t>
    </r>
    <r>
      <rPr>
        <b/>
        <sz val="14"/>
        <color rgb="FFFF0000"/>
        <rFont val="Sylfaen"/>
        <family val="1"/>
      </rPr>
      <t>թվականի</t>
    </r>
    <r>
      <rPr>
        <b/>
        <sz val="14"/>
        <color rgb="FFFF0000"/>
        <rFont val="GHEA Grapalat"/>
      </rPr>
      <t xml:space="preserve">   09 .11.23   </t>
    </r>
    <r>
      <rPr>
        <b/>
        <sz val="14"/>
        <color rgb="FFFF0000"/>
        <rFont val="GHEA Grapalat"/>
        <charset val="204"/>
      </rPr>
      <t xml:space="preserve">N 120  </t>
    </r>
    <r>
      <rPr>
        <b/>
        <sz val="14"/>
        <color rgb="FFFF0000"/>
        <rFont val="GHEA Grapalat"/>
      </rPr>
      <t xml:space="preserve"> Ն  </t>
    </r>
    <r>
      <rPr>
        <b/>
        <sz val="14"/>
        <color rgb="FFFF0000"/>
        <rFont val="Sylfaen"/>
        <family val="1"/>
      </rPr>
      <t>որոշմամբ</t>
    </r>
    <r>
      <rPr>
        <b/>
        <sz val="14"/>
        <color rgb="FFFF0000"/>
        <rFont val="GHEA Grapalat"/>
      </rPr>
      <t xml:space="preserve"> </t>
    </r>
  </si>
  <si>
    <t>Հավելված 1</t>
  </si>
  <si>
    <t>ՀՀ Լոռու մարզի Տաշիր համայնքի ավագանու</t>
  </si>
  <si>
    <t>ԲՅՈՒՋԵԻ ԵԿԱՄՈՒՏՆԵՐՆ ԸՍՏ ԱՌԱՆՁԻՆ ԵԿԱՄՏԱՏԵՍԱԿՆԵՐԻ</t>
  </si>
  <si>
    <t xml:space="preserve">2023 թվականի  նոյեմբերի 9-ի  N  120-Ն որոշման </t>
  </si>
  <si>
    <t>ԲՅՈՒՋԵԻ ԾԱԽՍԵՐՆ ԸՍՏ ԳՈՐԾԱՌՆԱԿԱՆ ԴԱՍԱԿԱՐԳՄԱՆ                  (Ñ³½³ñ ¹ñ³ÙÝ»ñáí)</t>
  </si>
  <si>
    <r>
      <t xml:space="preserve">ԲՅՈՒՋԵԻ ԾԱԽՍԵՐՆ ԸՍՏ ՏՆՏԵՍԱԳԻՏԱԿԱՆ ԴԱՍԱԿԱՐԳՄԱՆ                                                                                                                                                     </t>
    </r>
    <r>
      <rPr>
        <sz val="11"/>
        <rFont val="Arial LatArm"/>
        <family val="2"/>
      </rPr>
      <t>(Ñ³½³ñ ¹ñ³ÙÝ»ñáí)</t>
    </r>
  </si>
  <si>
    <t>Հավելված 2</t>
  </si>
  <si>
    <t>Հավելված 3</t>
  </si>
  <si>
    <t>ԲՅՈՒՋԵԻ ՄՆԱՑՈՐԴԻ ՏԱՐԵՎԵՐՋԻ ՀԱՎԵԼՈՒՐԴԸ ԿԱՄ ԴԵՖԻՑԻՏԸ (ՊԱԿԱՍՈՒՐԴԸ)</t>
  </si>
  <si>
    <t>Հավելված 4</t>
  </si>
  <si>
    <t>ԲՅՈՒՋԵԻ ՄՆԱՑՈՐԴԻ ԴԵՖԻՑԻՏԻ (ՊԱԿԱՍՈՒՐԴԻ) ՖԻՆԱՆՍԱՎՈՐՄԱՆ ԱՂԲՅՈՒՐՆԵՐԸ ԿԱՄ ՀԱՎԵԼՈՒՐԴԻ ՕԳՏԱԳՈՐԾՄԱՆ ՈՒՂՂՈՒԹՅՈՒՆՆԵՐԸ</t>
  </si>
  <si>
    <t>Հավելված 5</t>
  </si>
  <si>
    <t xml:space="preserve">ԲՅՈՒՋԵԻ ԾԱԽՍԵՐՆ ԸՍՏ ԳՈՐԾԱՌՆԱԿԱՆ ԵՎ  ՏՆՏԵՍԱԳԻՏԱԿԱՆ ԴԱՍԱԿԱՐԳՄԱՆ </t>
  </si>
  <si>
    <t>Հավելված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</si>
</sst>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68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sz val="12"/>
      <color indexed="8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sz val="11"/>
      <name val="GHEA Grapalat"/>
      <charset val="204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0"/>
      <name val="Times New Roman"/>
      <family val="1"/>
      <charset val="204"/>
    </font>
    <font>
      <sz val="9"/>
      <color rgb="FF000000"/>
      <name val="Sylfaen"/>
      <family val="1"/>
      <charset val="204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"/>
      <color rgb="FFFF0000"/>
      <name val="Arial LatArm"/>
      <family val="2"/>
    </font>
    <font>
      <b/>
      <sz val="14"/>
      <color rgb="FFFF0000"/>
      <name val="GHEA Grapalat"/>
    </font>
    <font>
      <b/>
      <sz val="14"/>
      <color rgb="FFFF0000"/>
      <name val="GHEA Grapalat"/>
      <charset val="204"/>
    </font>
    <font>
      <sz val="8"/>
      <name val="Arial Unicode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45" fillId="0" borderId="0"/>
    <xf numFmtId="164" fontId="77" fillId="0" borderId="0" applyFont="0" applyFill="0" applyBorder="0" applyAlignment="0" applyProtection="0"/>
    <xf numFmtId="0" fontId="95" fillId="0" borderId="0"/>
    <xf numFmtId="0" fontId="97" fillId="0" borderId="86" applyNumberFormat="0" applyFill="0" applyProtection="0">
      <alignment horizontal="left" vertical="center" wrapText="1"/>
    </xf>
    <xf numFmtId="0" fontId="97" fillId="0" borderId="86" applyNumberFormat="0" applyFill="0" applyProtection="0">
      <alignment horizontal="center" vertical="center"/>
    </xf>
    <xf numFmtId="4" fontId="97" fillId="0" borderId="86" applyFill="0" applyProtection="0">
      <alignment horizontal="right" vertical="center"/>
    </xf>
  </cellStyleXfs>
  <cellXfs count="2737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6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Continuous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8" xfId="0" applyNumberFormat="1" applyFont="1" applyBorder="1" applyAlignment="1">
      <alignment vertical="top" wrapText="1"/>
    </xf>
    <xf numFmtId="0" fontId="4" fillId="2" borderId="48" xfId="0" applyFont="1" applyFill="1" applyBorder="1" applyAlignment="1">
      <alignment horizontal="center"/>
    </xf>
    <xf numFmtId="49" fontId="14" fillId="0" borderId="38" xfId="0" applyNumberFormat="1" applyFont="1" applyBorder="1" applyAlignment="1">
      <alignment vertical="top" wrapText="1"/>
    </xf>
    <xf numFmtId="49" fontId="38" fillId="0" borderId="3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3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8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8" xfId="0" applyFont="1" applyFill="1" applyBorder="1"/>
    <xf numFmtId="49" fontId="40" fillId="0" borderId="43" xfId="0" applyNumberFormat="1" applyFont="1" applyBorder="1" applyAlignment="1">
      <alignment vertical="top" wrapText="1"/>
    </xf>
    <xf numFmtId="49" fontId="11" fillId="0" borderId="38" xfId="0" applyNumberFormat="1" applyFont="1" applyBorder="1" applyAlignment="1">
      <alignment vertical="top" wrapText="1"/>
    </xf>
    <xf numFmtId="49" fontId="36" fillId="0" borderId="40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 vertical="center"/>
    </xf>
    <xf numFmtId="49" fontId="40" fillId="0" borderId="43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3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top"/>
    </xf>
    <xf numFmtId="49" fontId="8" fillId="0" borderId="43" xfId="0" applyNumberFormat="1" applyFont="1" applyBorder="1" applyAlignment="1">
      <alignment vertical="top" wrapText="1"/>
    </xf>
    <xf numFmtId="49" fontId="1" fillId="2" borderId="4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9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40" xfId="0" applyNumberFormat="1" applyFont="1" applyBorder="1" applyAlignment="1">
      <alignment vertical="top" wrapText="1"/>
    </xf>
    <xf numFmtId="49" fontId="22" fillId="0" borderId="41" xfId="0" applyNumberFormat="1" applyFont="1" applyBorder="1" applyAlignment="1">
      <alignment vertical="top" wrapText="1"/>
    </xf>
    <xf numFmtId="49" fontId="37" fillId="0" borderId="48" xfId="0" applyNumberFormat="1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8" xfId="0" applyNumberFormat="1" applyFont="1" applyBorder="1" applyAlignment="1">
      <alignment vertical="top" wrapText="1"/>
    </xf>
    <xf numFmtId="49" fontId="22" fillId="0" borderId="51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Border="1" applyAlignment="1">
      <alignment vertical="top" wrapText="1"/>
    </xf>
    <xf numFmtId="49" fontId="11" fillId="0" borderId="43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8" xfId="0" applyFont="1" applyFill="1" applyBorder="1" applyAlignment="1">
      <alignment vertical="center"/>
    </xf>
    <xf numFmtId="0" fontId="2" fillId="2" borderId="51" xfId="0" applyFont="1" applyFill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8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8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9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39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3" xfId="0" applyNumberFormat="1" applyFont="1" applyBorder="1" applyAlignment="1">
      <alignment vertical="top" wrapText="1"/>
    </xf>
    <xf numFmtId="49" fontId="12" fillId="2" borderId="38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8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8" xfId="0" applyFont="1" applyFill="1" applyBorder="1"/>
    <xf numFmtId="0" fontId="52" fillId="2" borderId="43" xfId="0" applyFont="1" applyFill="1" applyBorder="1" applyAlignment="1">
      <alignment horizontal="center" vertical="center"/>
    </xf>
    <xf numFmtId="0" fontId="52" fillId="0" borderId="38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8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8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9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9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2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8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8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top"/>
    </xf>
    <xf numFmtId="167" fontId="4" fillId="2" borderId="39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top"/>
    </xf>
    <xf numFmtId="167" fontId="4" fillId="2" borderId="50" xfId="0" applyNumberFormat="1" applyFont="1" applyFill="1" applyBorder="1" applyAlignment="1">
      <alignment horizontal="center" vertical="top"/>
    </xf>
    <xf numFmtId="167" fontId="22" fillId="0" borderId="50" xfId="0" applyNumberFormat="1" applyFont="1" applyBorder="1" applyAlignment="1">
      <alignment vertical="top" wrapText="1"/>
    </xf>
    <xf numFmtId="167" fontId="22" fillId="0" borderId="58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3" xfId="0" applyNumberFormat="1" applyFont="1" applyFill="1" applyBorder="1" applyAlignment="1">
      <alignment horizontal="center"/>
    </xf>
    <xf numFmtId="167" fontId="4" fillId="2" borderId="38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2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8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8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2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9" xfId="0" applyFont="1" applyBorder="1" applyAlignment="1">
      <alignment horizontal="center"/>
    </xf>
    <xf numFmtId="0" fontId="63" fillId="0" borderId="40" xfId="0" applyFont="1" applyBorder="1" applyAlignment="1">
      <alignment horizontal="center"/>
    </xf>
    <xf numFmtId="0" fontId="59" fillId="0" borderId="40" xfId="0" applyFont="1" applyBorder="1"/>
    <xf numFmtId="0" fontId="63" fillId="0" borderId="40" xfId="0" applyFont="1" applyBorder="1"/>
    <xf numFmtId="0" fontId="59" fillId="0" borderId="40" xfId="0" applyFont="1" applyBorder="1" applyAlignment="1">
      <alignment horizontal="center"/>
    </xf>
    <xf numFmtId="0" fontId="65" fillId="0" borderId="40" xfId="0" applyFont="1" applyBorder="1" applyAlignment="1">
      <alignment horizontal="center"/>
    </xf>
    <xf numFmtId="0" fontId="67" fillId="0" borderId="40" xfId="0" applyFont="1" applyBorder="1"/>
    <xf numFmtId="0" fontId="64" fillId="0" borderId="40" xfId="0" applyFont="1" applyBorder="1"/>
    <xf numFmtId="0" fontId="0" fillId="0" borderId="40" xfId="0" applyBorder="1"/>
    <xf numFmtId="0" fontId="60" fillId="0" borderId="40" xfId="0" applyFont="1" applyBorder="1"/>
    <xf numFmtId="0" fontId="61" fillId="0" borderId="40" xfId="0" applyFont="1" applyBorder="1"/>
    <xf numFmtId="0" fontId="62" fillId="0" borderId="40" xfId="0" applyFont="1" applyBorder="1"/>
    <xf numFmtId="0" fontId="59" fillId="0" borderId="38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vertical="top" wrapText="1"/>
    </xf>
    <xf numFmtId="49" fontId="36" fillId="3" borderId="38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8" xfId="0" applyNumberFormat="1" applyFont="1" applyFill="1" applyBorder="1" applyAlignment="1">
      <alignment vertical="top" wrapText="1"/>
    </xf>
    <xf numFmtId="49" fontId="43" fillId="3" borderId="43" xfId="0" applyNumberFormat="1" applyFont="1" applyFill="1" applyBorder="1" applyAlignment="1">
      <alignment vertical="top" wrapText="1"/>
    </xf>
    <xf numFmtId="49" fontId="12" fillId="3" borderId="38" xfId="0" applyNumberFormat="1" applyFont="1" applyFill="1" applyBorder="1" applyAlignment="1">
      <alignment horizontal="center" vertical="center" wrapText="1"/>
    </xf>
    <xf numFmtId="167" fontId="4" fillId="3" borderId="52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8" xfId="0" applyNumberFormat="1" applyFont="1" applyFill="1" applyBorder="1" applyAlignment="1">
      <alignment horizontal="center" vertical="center"/>
    </xf>
    <xf numFmtId="4" fontId="4" fillId="2" borderId="52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8" xfId="0" applyNumberFormat="1" applyFont="1" applyFill="1" applyBorder="1" applyAlignment="1">
      <alignment horizontal="center" vertical="center"/>
    </xf>
    <xf numFmtId="4" fontId="4" fillId="3" borderId="38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58" xfId="0" applyNumberFormat="1" applyFont="1" applyFill="1" applyBorder="1" applyAlignment="1">
      <alignment horizontal="center" vertical="center"/>
    </xf>
    <xf numFmtId="4" fontId="4" fillId="2" borderId="3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2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2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60" xfId="0" applyNumberFormat="1" applyFont="1" applyFill="1" applyBorder="1" applyAlignment="1">
      <alignment horizontal="center" vertical="top"/>
    </xf>
    <xf numFmtId="4" fontId="4" fillId="3" borderId="60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8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2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8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top"/>
    </xf>
    <xf numFmtId="4" fontId="1" fillId="2" borderId="3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2" xfId="0" applyNumberFormat="1" applyFont="1" applyFill="1" applyBorder="1" applyAlignment="1">
      <alignment vertical="center" wrapText="1"/>
    </xf>
    <xf numFmtId="4" fontId="1" fillId="2" borderId="57" xfId="0" applyNumberFormat="1" applyFont="1" applyFill="1" applyBorder="1" applyAlignment="1">
      <alignment horizontal="center" vertical="top"/>
    </xf>
    <xf numFmtId="4" fontId="4" fillId="3" borderId="39" xfId="0" applyNumberFormat="1" applyFont="1" applyFill="1" applyBorder="1" applyAlignment="1">
      <alignment horizontal="center" vertical="center"/>
    </xf>
    <xf numFmtId="167" fontId="4" fillId="2" borderId="52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63" fillId="0" borderId="40" xfId="0" applyFont="1" applyBorder="1" applyAlignment="1">
      <alignment vertical="center"/>
    </xf>
    <xf numFmtId="0" fontId="72" fillId="0" borderId="0" xfId="0" applyFont="1"/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vertical="center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4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4" fillId="0" borderId="17" xfId="0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/>
    </xf>
    <xf numFmtId="0" fontId="73" fillId="0" borderId="9" xfId="0" applyFont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/>
    <xf numFmtId="0" fontId="74" fillId="0" borderId="0" xfId="0" applyFont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0" fontId="80" fillId="0" borderId="0" xfId="0" applyFont="1"/>
    <xf numFmtId="0" fontId="82" fillId="0" borderId="0" xfId="0" applyFont="1"/>
    <xf numFmtId="0" fontId="81" fillId="0" borderId="0" xfId="0" applyFont="1" applyAlignment="1">
      <alignment horizontal="center" wrapText="1"/>
    </xf>
    <xf numFmtId="0" fontId="79" fillId="0" borderId="0" xfId="0" applyFont="1"/>
    <xf numFmtId="0" fontId="81" fillId="0" borderId="0" xfId="0" applyFont="1"/>
    <xf numFmtId="0" fontId="83" fillId="0" borderId="1" xfId="0" applyFont="1" applyBorder="1"/>
    <xf numFmtId="0" fontId="84" fillId="0" borderId="1" xfId="0" applyFont="1" applyBorder="1"/>
    <xf numFmtId="0" fontId="58" fillId="0" borderId="1" xfId="0" applyFont="1" applyBorder="1"/>
    <xf numFmtId="0" fontId="85" fillId="0" borderId="0" xfId="0" applyFont="1"/>
    <xf numFmtId="0" fontId="57" fillId="0" borderId="0" xfId="0" applyFont="1"/>
    <xf numFmtId="0" fontId="88" fillId="0" borderId="0" xfId="0" applyFont="1" applyAlignment="1">
      <alignment horizontal="left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 vertical="center"/>
    </xf>
    <xf numFmtId="0" fontId="89" fillId="0" borderId="0" xfId="0" applyFont="1" applyAlignment="1">
      <alignment horizontal="left"/>
    </xf>
    <xf numFmtId="0" fontId="88" fillId="0" borderId="4" xfId="0" applyFont="1" applyBorder="1" applyAlignment="1">
      <alignment horizontal="left"/>
    </xf>
    <xf numFmtId="0" fontId="88" fillId="0" borderId="7" xfId="0" applyFont="1" applyBorder="1" applyAlignment="1">
      <alignment horizontal="left"/>
    </xf>
    <xf numFmtId="0" fontId="89" fillId="0" borderId="31" xfId="0" applyFont="1" applyBorder="1"/>
    <xf numFmtId="0" fontId="88" fillId="0" borderId="0" xfId="0" applyFont="1" applyAlignment="1">
      <alignment horizontal="left" vertical="top"/>
    </xf>
    <xf numFmtId="49" fontId="88" fillId="0" borderId="0" xfId="0" applyNumberFormat="1" applyFont="1" applyAlignment="1">
      <alignment horizontal="left"/>
    </xf>
    <xf numFmtId="0" fontId="89" fillId="0" borderId="7" xfId="0" applyFont="1" applyBorder="1" applyAlignment="1">
      <alignment horizontal="left"/>
    </xf>
    <xf numFmtId="49" fontId="88" fillId="0" borderId="0" xfId="0" applyNumberFormat="1" applyFont="1" applyAlignment="1">
      <alignment horizontal="left" vertical="center"/>
    </xf>
    <xf numFmtId="49" fontId="88" fillId="0" borderId="4" xfId="0" applyNumberFormat="1" applyFont="1" applyBorder="1" applyAlignment="1">
      <alignment horizontal="left"/>
    </xf>
    <xf numFmtId="0" fontId="88" fillId="0" borderId="31" xfId="0" applyFont="1" applyBorder="1" applyAlignment="1">
      <alignment horizontal="left"/>
    </xf>
    <xf numFmtId="0" fontId="89" fillId="0" borderId="0" xfId="0" applyFont="1" applyAlignment="1">
      <alignment horizontal="left" vertical="center"/>
    </xf>
    <xf numFmtId="0" fontId="88" fillId="0" borderId="0" xfId="0" applyFont="1"/>
    <xf numFmtId="0" fontId="89" fillId="0" borderId="0" xfId="0" applyFont="1"/>
    <xf numFmtId="0" fontId="78" fillId="0" borderId="65" xfId="0" applyFont="1" applyBorder="1" applyAlignment="1">
      <alignment horizontal="center" vertical="center" wrapText="1"/>
    </xf>
    <xf numFmtId="49" fontId="78" fillId="0" borderId="7" xfId="0" applyNumberFormat="1" applyFont="1" applyBorder="1" applyAlignment="1">
      <alignment horizontal="center" vertical="center" textRotation="90" wrapText="1"/>
    </xf>
    <xf numFmtId="0" fontId="78" fillId="0" borderId="7" xfId="0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90" fillId="0" borderId="0" xfId="0" applyFont="1" applyAlignment="1">
      <alignment vertical="top"/>
    </xf>
    <xf numFmtId="0" fontId="78" fillId="0" borderId="7" xfId="0" applyFont="1" applyBorder="1" applyAlignment="1">
      <alignment horizontal="center" vertical="center"/>
    </xf>
    <xf numFmtId="49" fontId="78" fillId="0" borderId="7" xfId="0" applyNumberFormat="1" applyFont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0" fontId="78" fillId="0" borderId="0" xfId="0" applyFont="1"/>
    <xf numFmtId="0" fontId="78" fillId="0" borderId="0" xfId="0" applyFont="1" applyAlignment="1">
      <alignment vertical="top"/>
    </xf>
    <xf numFmtId="0" fontId="58" fillId="0" borderId="38" xfId="0" applyFont="1" applyBorder="1" applyAlignment="1">
      <alignment horizontal="center" vertical="center" wrapText="1"/>
    </xf>
    <xf numFmtId="0" fontId="91" fillId="0" borderId="38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7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wrapText="1"/>
    </xf>
    <xf numFmtId="0" fontId="57" fillId="0" borderId="81" xfId="0" applyFont="1" applyBorder="1" applyAlignment="1">
      <alignment wrapText="1"/>
    </xf>
    <xf numFmtId="0" fontId="57" fillId="0" borderId="77" xfId="0" applyFont="1" applyBorder="1" applyAlignment="1">
      <alignment horizontal="center" wrapText="1"/>
    </xf>
    <xf numFmtId="0" fontId="58" fillId="0" borderId="82" xfId="0" applyFont="1" applyBorder="1" applyAlignment="1">
      <alignment horizontal="center" wrapText="1"/>
    </xf>
    <xf numFmtId="0" fontId="57" fillId="0" borderId="81" xfId="0" applyFont="1" applyBorder="1" applyAlignment="1">
      <alignment horizontal="center" wrapText="1"/>
    </xf>
    <xf numFmtId="0" fontId="58" fillId="0" borderId="81" xfId="0" applyFont="1" applyBorder="1" applyAlignment="1">
      <alignment horizontal="center" vertical="top" wrapText="1"/>
    </xf>
    <xf numFmtId="0" fontId="58" fillId="0" borderId="81" xfId="0" applyFont="1" applyBorder="1" applyAlignment="1">
      <alignment vertical="top" wrapText="1"/>
    </xf>
    <xf numFmtId="0" fontId="57" fillId="0" borderId="81" xfId="0" applyFont="1" applyBorder="1" applyAlignment="1">
      <alignment horizontal="center" vertical="top" wrapText="1"/>
    </xf>
    <xf numFmtId="0" fontId="58" fillId="0" borderId="82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wrapText="1"/>
    </xf>
    <xf numFmtId="0" fontId="57" fillId="0" borderId="83" xfId="0" applyFont="1" applyBorder="1" applyAlignment="1">
      <alignment horizontal="center" wrapText="1"/>
    </xf>
    <xf numFmtId="0" fontId="58" fillId="0" borderId="84" xfId="0" applyFont="1" applyBorder="1" applyAlignment="1">
      <alignment horizontal="center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8" fillId="0" borderId="84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center" wrapText="1"/>
    </xf>
    <xf numFmtId="0" fontId="91" fillId="0" borderId="81" xfId="0" applyFont="1" applyBorder="1" applyAlignment="1">
      <alignment horizontal="center" vertical="center" wrapText="1"/>
    </xf>
    <xf numFmtId="0" fontId="57" fillId="0" borderId="81" xfId="0" applyFont="1" applyBorder="1" applyAlignment="1">
      <alignment horizontal="center" vertical="center" wrapText="1"/>
    </xf>
    <xf numFmtId="0" fontId="58" fillId="0" borderId="81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81" xfId="0" applyFont="1" applyBorder="1" applyAlignment="1">
      <alignment vertical="top" wrapText="1"/>
    </xf>
    <xf numFmtId="0" fontId="81" fillId="0" borderId="81" xfId="0" applyFont="1" applyBorder="1" applyAlignment="1">
      <alignment vertical="top" wrapText="1"/>
    </xf>
    <xf numFmtId="0" fontId="57" fillId="0" borderId="83" xfId="0" applyFont="1" applyBorder="1" applyAlignment="1">
      <alignment vertical="top" wrapText="1"/>
    </xf>
    <xf numFmtId="0" fontId="58" fillId="0" borderId="83" xfId="0" applyFont="1" applyBorder="1" applyAlignment="1">
      <alignment horizontal="center" vertical="center" wrapText="1"/>
    </xf>
    <xf numFmtId="0" fontId="57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vertical="top" wrapText="1"/>
    </xf>
    <xf numFmtId="0" fontId="57" fillId="0" borderId="81" xfId="0" applyFont="1" applyBorder="1" applyAlignment="1">
      <alignment horizontal="left" vertical="top" wrapText="1"/>
    </xf>
    <xf numFmtId="0" fontId="58" fillId="0" borderId="81" xfId="0" applyFont="1" applyBorder="1" applyAlignment="1">
      <alignment horizontal="left" vertical="top" wrapText="1"/>
    </xf>
    <xf numFmtId="0" fontId="57" fillId="0" borderId="81" xfId="0" applyFont="1" applyBorder="1" applyAlignment="1">
      <alignment horizontal="left" wrapText="1"/>
    </xf>
    <xf numFmtId="172" fontId="58" fillId="0" borderId="81" xfId="2" applyNumberFormat="1" applyFont="1" applyFill="1" applyBorder="1" applyAlignment="1">
      <alignment horizontal="center" vertical="top" wrapText="1"/>
    </xf>
    <xf numFmtId="172" fontId="57" fillId="0" borderId="81" xfId="0" applyNumberFormat="1" applyFont="1" applyBorder="1" applyAlignment="1">
      <alignment horizontal="center" vertical="top" wrapText="1"/>
    </xf>
    <xf numFmtId="0" fontId="57" fillId="0" borderId="83" xfId="0" applyFont="1" applyBorder="1" applyAlignment="1">
      <alignment horizontal="left" vertical="top" wrapText="1"/>
    </xf>
    <xf numFmtId="0" fontId="58" fillId="0" borderId="77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2" fillId="0" borderId="0" xfId="0" applyFont="1"/>
    <xf numFmtId="0" fontId="89" fillId="0" borderId="0" xfId="0" applyFont="1" applyAlignment="1">
      <alignment horizontal="center" vertical="top" wrapText="1"/>
    </xf>
    <xf numFmtId="0" fontId="90" fillId="0" borderId="0" xfId="0" applyFont="1" applyAlignment="1">
      <alignment horizontal="left" vertical="top" wrapText="1"/>
    </xf>
    <xf numFmtId="0" fontId="90" fillId="0" borderId="0" xfId="0" applyFont="1" applyAlignment="1">
      <alignment horizontal="center" vertical="top" wrapText="1"/>
    </xf>
    <xf numFmtId="0" fontId="89" fillId="0" borderId="0" xfId="0" applyFont="1" applyAlignment="1">
      <alignment horizontal="center" vertical="top"/>
    </xf>
    <xf numFmtId="0" fontId="90" fillId="0" borderId="0" xfId="0" applyFont="1" applyAlignment="1">
      <alignment horizontal="center" vertical="top"/>
    </xf>
    <xf numFmtId="0" fontId="86" fillId="0" borderId="0" xfId="0" applyFont="1"/>
    <xf numFmtId="0" fontId="87" fillId="0" borderId="0" xfId="0" applyFont="1"/>
    <xf numFmtId="0" fontId="58" fillId="0" borderId="0" xfId="0" applyFont="1" applyAlignment="1">
      <alignment horizontal="right"/>
    </xf>
    <xf numFmtId="0" fontId="93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6" fillId="3" borderId="10" xfId="3" applyNumberFormat="1" applyFont="1" applyFill="1" applyBorder="1" applyAlignment="1">
      <alignment horizontal="left" vertical="center"/>
    </xf>
    <xf numFmtId="167" fontId="96" fillId="4" borderId="10" xfId="3" applyNumberFormat="1" applyFont="1" applyFill="1" applyBorder="1" applyAlignment="1">
      <alignment horizontal="left" vertical="center"/>
    </xf>
    <xf numFmtId="0" fontId="96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6" fillId="3" borderId="10" xfId="2" applyNumberFormat="1" applyFont="1" applyFill="1" applyBorder="1" applyAlignment="1">
      <alignment horizontal="center" wrapText="1"/>
    </xf>
    <xf numFmtId="170" fontId="96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6" fillId="3" borderId="10" xfId="3" applyNumberFormat="1" applyFont="1" applyFill="1" applyBorder="1" applyAlignment="1">
      <alignment horizontal="center" vertical="center"/>
    </xf>
    <xf numFmtId="167" fontId="96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6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6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9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6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7" fillId="0" borderId="10" xfId="0" applyFont="1" applyBorder="1" applyAlignment="1">
      <alignment horizontal="left" vertical="center" wrapText="1" indent="2"/>
    </xf>
    <xf numFmtId="0" fontId="97" fillId="0" borderId="0" xfId="0" applyFont="1"/>
    <xf numFmtId="0" fontId="100" fillId="0" borderId="0" xfId="0" applyFont="1"/>
    <xf numFmtId="0" fontId="101" fillId="0" borderId="0" xfId="0" applyFont="1"/>
    <xf numFmtId="0" fontId="97" fillId="0" borderId="0" xfId="0" applyFont="1" applyAlignment="1">
      <alignment vertical="center"/>
    </xf>
    <xf numFmtId="0" fontId="97" fillId="0" borderId="10" xfId="0" applyFont="1" applyBorder="1" applyAlignment="1">
      <alignment horizontal="center" vertical="center" wrapText="1"/>
    </xf>
    <xf numFmtId="49" fontId="97" fillId="0" borderId="10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center" vertical="center"/>
    </xf>
    <xf numFmtId="0" fontId="97" fillId="0" borderId="39" xfId="0" applyFont="1" applyBorder="1" applyAlignment="1">
      <alignment horizontal="left" vertical="center" wrapText="1" indent="2"/>
    </xf>
    <xf numFmtId="0" fontId="103" fillId="0" borderId="0" xfId="0" applyFont="1" applyAlignment="1">
      <alignment horizontal="center"/>
    </xf>
    <xf numFmtId="0" fontId="102" fillId="0" borderId="7" xfId="0" applyFont="1" applyBorder="1" applyAlignment="1">
      <alignment horizontal="center" vertical="center" wrapText="1"/>
    </xf>
    <xf numFmtId="0" fontId="103" fillId="0" borderId="0" xfId="0" applyFont="1"/>
    <xf numFmtId="165" fontId="102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right" vertical="top"/>
    </xf>
    <xf numFmtId="165" fontId="99" fillId="0" borderId="0" xfId="0" applyNumberFormat="1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99" fillId="0" borderId="0" xfId="0" applyFont="1" applyAlignment="1">
      <alignment horizontal="left" vertical="top" wrapText="1"/>
    </xf>
    <xf numFmtId="0" fontId="103" fillId="0" borderId="0" xfId="0" applyFont="1" applyAlignment="1">
      <alignment vertical="top" wrapText="1"/>
    </xf>
    <xf numFmtId="0" fontId="100" fillId="0" borderId="0" xfId="0" applyFont="1" applyAlignment="1">
      <alignment vertical="center"/>
    </xf>
    <xf numFmtId="0" fontId="106" fillId="0" borderId="31" xfId="0" applyFont="1" applyBorder="1" applyAlignment="1">
      <alignment horizontal="center" vertical="center" wrapText="1"/>
    </xf>
    <xf numFmtId="0" fontId="100" fillId="0" borderId="0" xfId="0" applyFont="1" applyAlignment="1">
      <alignment vertical="center" wrapText="1"/>
    </xf>
    <xf numFmtId="49" fontId="107" fillId="0" borderId="26" xfId="0" applyNumberFormat="1" applyFont="1" applyBorder="1" applyAlignment="1">
      <alignment horizontal="center" vertical="center" wrapText="1"/>
    </xf>
    <xf numFmtId="49" fontId="107" fillId="0" borderId="27" xfId="0" applyNumberFormat="1" applyFont="1" applyBorder="1" applyAlignment="1">
      <alignment horizontal="center" vertical="center" wrapText="1"/>
    </xf>
    <xf numFmtId="49" fontId="107" fillId="0" borderId="28" xfId="0" applyNumberFormat="1" applyFont="1" applyBorder="1" applyAlignment="1">
      <alignment horizontal="center" vertical="center" wrapText="1"/>
    </xf>
    <xf numFmtId="49" fontId="107" fillId="0" borderId="7" xfId="0" applyNumberFormat="1" applyFont="1" applyBorder="1" applyAlignment="1">
      <alignment horizontal="center" vertical="center" wrapText="1"/>
    </xf>
    <xf numFmtId="49" fontId="107" fillId="0" borderId="5" xfId="0" applyNumberFormat="1" applyFont="1" applyBorder="1" applyAlignment="1">
      <alignment horizontal="center" vertical="center" wrapText="1"/>
    </xf>
    <xf numFmtId="49" fontId="107" fillId="0" borderId="29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vertical="center" wrapText="1"/>
    </xf>
    <xf numFmtId="0" fontId="108" fillId="0" borderId="26" xfId="0" applyFont="1" applyBorder="1" applyAlignment="1">
      <alignment horizontal="center" vertical="center" wrapText="1"/>
    </xf>
    <xf numFmtId="49" fontId="109" fillId="0" borderId="27" xfId="0" applyNumberFormat="1" applyFont="1" applyBorder="1" applyAlignment="1">
      <alignment horizontal="center" vertical="center" wrapText="1"/>
    </xf>
    <xf numFmtId="0" fontId="109" fillId="0" borderId="27" xfId="0" applyFont="1" applyBorder="1" applyAlignment="1">
      <alignment horizontal="center" vertical="center" wrapText="1"/>
    </xf>
    <xf numFmtId="0" fontId="110" fillId="0" borderId="28" xfId="0" applyFont="1" applyBorder="1" applyAlignment="1">
      <alignment horizontal="center" vertical="center" wrapText="1"/>
    </xf>
    <xf numFmtId="0" fontId="99" fillId="0" borderId="7" xfId="0" applyFont="1" applyBorder="1" applyAlignment="1">
      <alignment horizontal="center" vertical="center" wrapText="1" readingOrder="1"/>
    </xf>
    <xf numFmtId="166" fontId="105" fillId="0" borderId="5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 wrapText="1"/>
    </xf>
    <xf numFmtId="0" fontId="101" fillId="0" borderId="19" xfId="0" applyFont="1" applyBorder="1" applyAlignment="1">
      <alignment horizontal="center" vertical="center"/>
    </xf>
    <xf numFmtId="49" fontId="107" fillId="0" borderId="8" xfId="0" applyNumberFormat="1" applyFont="1" applyBorder="1" applyAlignment="1">
      <alignment horizontal="center" vertical="center"/>
    </xf>
    <xf numFmtId="49" fontId="107" fillId="0" borderId="38" xfId="0" applyNumberFormat="1" applyFont="1" applyBorder="1" applyAlignment="1">
      <alignment horizontal="center" vertical="center"/>
    </xf>
    <xf numFmtId="49" fontId="107" fillId="0" borderId="43" xfId="0" applyNumberFormat="1" applyFont="1" applyBorder="1" applyAlignment="1">
      <alignment horizontal="center" vertical="center"/>
    </xf>
    <xf numFmtId="0" fontId="111" fillId="0" borderId="25" xfId="0" applyFont="1" applyBorder="1" applyAlignment="1">
      <alignment horizontal="center" vertical="center" wrapText="1" readingOrder="1"/>
    </xf>
    <xf numFmtId="166" fontId="111" fillId="0" borderId="1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01" fillId="0" borderId="19" xfId="0" applyFont="1" applyBorder="1" applyAlignment="1">
      <alignment vertical="center"/>
    </xf>
    <xf numFmtId="0" fontId="106" fillId="0" borderId="13" xfId="0" applyFont="1" applyBorder="1" applyAlignment="1">
      <alignment horizontal="left" vertical="top" wrapText="1" readingOrder="1"/>
    </xf>
    <xf numFmtId="166" fontId="111" fillId="0" borderId="1" xfId="0" applyNumberFormat="1" applyFont="1" applyBorder="1" applyAlignment="1">
      <alignment vertical="top" wrapText="1"/>
    </xf>
    <xf numFmtId="0" fontId="101" fillId="0" borderId="20" xfId="0" applyFont="1" applyBorder="1" applyAlignment="1">
      <alignment vertical="center"/>
    </xf>
    <xf numFmtId="49" fontId="107" fillId="0" borderId="10" xfId="0" applyNumberFormat="1" applyFont="1" applyBorder="1" applyAlignment="1">
      <alignment horizontal="center" vertical="center"/>
    </xf>
    <xf numFmtId="49" fontId="107" fillId="0" borderId="17" xfId="0" applyNumberFormat="1" applyFont="1" applyBorder="1" applyAlignment="1">
      <alignment horizontal="center" vertical="center"/>
    </xf>
    <xf numFmtId="0" fontId="110" fillId="0" borderId="13" xfId="0" applyFont="1" applyBorder="1" applyAlignment="1">
      <alignment horizontal="left" vertical="top" wrapText="1" readingOrder="1"/>
    </xf>
    <xf numFmtId="0" fontId="105" fillId="0" borderId="2" xfId="0" applyFont="1" applyBorder="1" applyAlignment="1">
      <alignment horizontal="left" vertical="top" wrapText="1" readingOrder="1"/>
    </xf>
    <xf numFmtId="0" fontId="112" fillId="0" borderId="0" xfId="0" applyFont="1"/>
    <xf numFmtId="49" fontId="101" fillId="0" borderId="8" xfId="0" applyNumberFormat="1" applyFont="1" applyBorder="1" applyAlignment="1">
      <alignment horizontal="center" vertical="center"/>
    </xf>
    <xf numFmtId="49" fontId="101" fillId="0" borderId="10" xfId="0" applyNumberFormat="1" applyFont="1" applyBorder="1" applyAlignment="1">
      <alignment horizontal="center" vertical="center"/>
    </xf>
    <xf numFmtId="49" fontId="101" fillId="0" borderId="17" xfId="0" applyNumberFormat="1" applyFont="1" applyBorder="1" applyAlignment="1">
      <alignment horizontal="center" vertical="center"/>
    </xf>
    <xf numFmtId="166" fontId="103" fillId="0" borderId="2" xfId="0" applyNumberFormat="1" applyFont="1" applyBorder="1" applyAlignment="1">
      <alignment vertical="top" wrapText="1"/>
    </xf>
    <xf numFmtId="4" fontId="100" fillId="0" borderId="13" xfId="0" applyNumberFormat="1" applyFont="1" applyBorder="1" applyAlignment="1">
      <alignment horizontal="center" vertical="center"/>
    </xf>
    <xf numFmtId="4" fontId="100" fillId="0" borderId="9" xfId="0" applyNumberFormat="1" applyFont="1" applyBorder="1" applyAlignment="1">
      <alignment horizontal="center" vertical="center"/>
    </xf>
    <xf numFmtId="0" fontId="105" fillId="0" borderId="2" xfId="0" applyFont="1" applyBorder="1" applyAlignment="1">
      <alignment horizontal="justify" vertical="top" wrapText="1" readingOrder="1"/>
    </xf>
    <xf numFmtId="0" fontId="106" fillId="0" borderId="13" xfId="0" applyFont="1" applyBorder="1" applyAlignment="1">
      <alignment vertical="center" wrapText="1" readingOrder="1"/>
    </xf>
    <xf numFmtId="166" fontId="105" fillId="0" borderId="2" xfId="0" applyNumberFormat="1" applyFont="1" applyBorder="1" applyAlignment="1">
      <alignment vertical="top" wrapText="1"/>
    </xf>
    <xf numFmtId="2" fontId="100" fillId="0" borderId="0" xfId="0" applyNumberFormat="1" applyFont="1"/>
    <xf numFmtId="0" fontId="103" fillId="0" borderId="2" xfId="0" applyFont="1" applyBorder="1" applyAlignment="1">
      <alignment vertical="top" wrapText="1"/>
    </xf>
    <xf numFmtId="4" fontId="100" fillId="0" borderId="13" xfId="0" applyNumberFormat="1" applyFont="1" applyBorder="1" applyAlignment="1">
      <alignment vertical="center"/>
    </xf>
    <xf numFmtId="4" fontId="112" fillId="0" borderId="9" xfId="0" applyNumberFormat="1" applyFont="1" applyBorder="1" applyAlignment="1">
      <alignment vertical="center"/>
    </xf>
    <xf numFmtId="4" fontId="100" fillId="0" borderId="9" xfId="0" applyNumberFormat="1" applyFont="1" applyBorder="1" applyAlignment="1">
      <alignment vertical="center"/>
    </xf>
    <xf numFmtId="0" fontId="106" fillId="0" borderId="25" xfId="0" applyFont="1" applyBorder="1" applyAlignment="1">
      <alignment horizontal="left" vertical="top" wrapText="1" readingOrder="1"/>
    </xf>
    <xf numFmtId="0" fontId="101" fillId="0" borderId="20" xfId="0" applyFont="1" applyBorder="1" applyAlignment="1">
      <alignment horizontal="center" vertical="center"/>
    </xf>
    <xf numFmtId="0" fontId="111" fillId="0" borderId="2" xfId="0" applyFont="1" applyBorder="1" applyAlignment="1">
      <alignment horizontal="center" vertical="center" wrapText="1"/>
    </xf>
    <xf numFmtId="4" fontId="100" fillId="0" borderId="8" xfId="0" applyNumberFormat="1" applyFont="1" applyBorder="1" applyAlignment="1">
      <alignment vertical="center"/>
    </xf>
    <xf numFmtId="0" fontId="105" fillId="0" borderId="2" xfId="0" applyFont="1" applyBorder="1" applyAlignment="1">
      <alignment vertical="top" wrapText="1"/>
    </xf>
    <xf numFmtId="49" fontId="107" fillId="0" borderId="9" xfId="0" applyNumberFormat="1" applyFont="1" applyBorder="1" applyAlignment="1">
      <alignment horizontal="center" vertical="center"/>
    </xf>
    <xf numFmtId="0" fontId="113" fillId="0" borderId="13" xfId="0" applyFont="1" applyBorder="1" applyAlignment="1">
      <alignment horizontal="center" vertical="center" wrapText="1" readingOrder="1"/>
    </xf>
    <xf numFmtId="49" fontId="101" fillId="0" borderId="9" xfId="0" applyNumberFormat="1" applyFont="1" applyBorder="1" applyAlignment="1">
      <alignment horizontal="center" vertical="center"/>
    </xf>
    <xf numFmtId="165" fontId="103" fillId="0" borderId="2" xfId="0" applyNumberFormat="1" applyFont="1" applyBorder="1" applyAlignment="1">
      <alignment vertical="top" wrapText="1"/>
    </xf>
    <xf numFmtId="4" fontId="100" fillId="0" borderId="13" xfId="0" applyNumberFormat="1" applyFont="1" applyBorder="1" applyAlignment="1">
      <alignment horizontal="center"/>
    </xf>
    <xf numFmtId="4" fontId="100" fillId="0" borderId="9" xfId="0" applyNumberFormat="1" applyFont="1" applyBorder="1" applyAlignment="1">
      <alignment horizontal="center"/>
    </xf>
    <xf numFmtId="4" fontId="112" fillId="0" borderId="9" xfId="0" applyNumberFormat="1" applyFont="1" applyBorder="1" applyAlignment="1">
      <alignment horizontal="center"/>
    </xf>
    <xf numFmtId="0" fontId="114" fillId="0" borderId="2" xfId="0" applyFont="1" applyBorder="1" applyAlignment="1">
      <alignment horizontal="left" vertical="top" wrapText="1" readingOrder="1"/>
    </xf>
    <xf numFmtId="4" fontId="100" fillId="0" borderId="8" xfId="0" applyNumberFormat="1" applyFont="1" applyBorder="1" applyAlignment="1">
      <alignment horizontal="center"/>
    </xf>
    <xf numFmtId="0" fontId="110" fillId="0" borderId="13" xfId="0" applyFont="1" applyBorder="1" applyAlignment="1">
      <alignment horizontal="left" vertical="top" wrapText="1"/>
    </xf>
    <xf numFmtId="0" fontId="106" fillId="0" borderId="13" xfId="0" applyFont="1" applyBorder="1" applyAlignment="1">
      <alignment horizontal="left" vertical="top" wrapText="1"/>
    </xf>
    <xf numFmtId="0" fontId="101" fillId="0" borderId="21" xfId="0" applyFont="1" applyBorder="1" applyAlignment="1">
      <alignment vertical="center"/>
    </xf>
    <xf numFmtId="49" fontId="101" fillId="0" borderId="39" xfId="0" applyNumberFormat="1" applyFont="1" applyBorder="1" applyAlignment="1">
      <alignment horizontal="center" vertical="center"/>
    </xf>
    <xf numFmtId="49" fontId="101" fillId="0" borderId="42" xfId="0" applyNumberFormat="1" applyFont="1" applyBorder="1" applyAlignment="1">
      <alignment horizontal="center" vertical="center"/>
    </xf>
    <xf numFmtId="0" fontId="106" fillId="0" borderId="18" xfId="0" applyFont="1" applyBorder="1" applyAlignment="1">
      <alignment horizontal="left" vertical="top" wrapText="1" readingOrder="1"/>
    </xf>
    <xf numFmtId="0" fontId="103" fillId="0" borderId="3" xfId="0" applyFont="1" applyBorder="1" applyAlignment="1">
      <alignment vertical="top" wrapText="1"/>
    </xf>
    <xf numFmtId="0" fontId="101" fillId="0" borderId="21" xfId="0" applyFont="1" applyBorder="1" applyAlignment="1">
      <alignment horizontal="center" vertical="center"/>
    </xf>
    <xf numFmtId="0" fontId="113" fillId="0" borderId="13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 wrapText="1"/>
    </xf>
    <xf numFmtId="49" fontId="101" fillId="0" borderId="10" xfId="0" applyNumberFormat="1" applyFont="1" applyBorder="1" applyAlignment="1">
      <alignment horizontal="center" vertical="top"/>
    </xf>
    <xf numFmtId="49" fontId="101" fillId="0" borderId="17" xfId="0" applyNumberFormat="1" applyFont="1" applyBorder="1" applyAlignment="1">
      <alignment horizontal="center" vertical="top"/>
    </xf>
    <xf numFmtId="0" fontId="101" fillId="0" borderId="22" xfId="0" applyFont="1" applyBorder="1" applyAlignment="1">
      <alignment vertical="center"/>
    </xf>
    <xf numFmtId="49" fontId="101" fillId="0" borderId="23" xfId="0" applyNumberFormat="1" applyFont="1" applyBorder="1" applyAlignment="1">
      <alignment horizontal="center" vertical="top"/>
    </xf>
    <xf numFmtId="49" fontId="101" fillId="0" borderId="24" xfId="0" applyNumberFormat="1" applyFont="1" applyBorder="1" applyAlignment="1">
      <alignment horizontal="center" vertical="top"/>
    </xf>
    <xf numFmtId="0" fontId="106" fillId="0" borderId="14" xfId="0" applyFont="1" applyBorder="1" applyAlignment="1">
      <alignment horizontal="left" vertical="top" wrapText="1"/>
    </xf>
    <xf numFmtId="0" fontId="103" fillId="0" borderId="16" xfId="0" applyFont="1" applyBorder="1" applyAlignment="1">
      <alignment vertical="top" wrapText="1"/>
    </xf>
    <xf numFmtId="49" fontId="101" fillId="0" borderId="0" xfId="0" applyNumberFormat="1" applyFont="1" applyAlignment="1">
      <alignment horizontal="center" vertical="top"/>
    </xf>
    <xf numFmtId="166" fontId="109" fillId="0" borderId="0" xfId="0" applyNumberFormat="1" applyFont="1" applyAlignment="1">
      <alignment horizontal="center" vertical="top"/>
    </xf>
    <xf numFmtId="166" fontId="101" fillId="0" borderId="0" xfId="0" applyNumberFormat="1" applyFont="1" applyAlignment="1">
      <alignment horizontal="center" vertical="top"/>
    </xf>
    <xf numFmtId="0" fontId="103" fillId="0" borderId="0" xfId="0" applyFont="1" applyAlignment="1">
      <alignment horizontal="left" vertical="top" wrapText="1"/>
    </xf>
    <xf numFmtId="165" fontId="101" fillId="0" borderId="0" xfId="0" applyNumberFormat="1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10" fillId="0" borderId="0" xfId="0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97" fillId="2" borderId="0" xfId="0" applyFont="1" applyFill="1"/>
    <xf numFmtId="0" fontId="97" fillId="2" borderId="0" xfId="0" applyFont="1" applyFill="1" applyAlignment="1">
      <alignment vertical="top" wrapText="1"/>
    </xf>
    <xf numFmtId="49" fontId="97" fillId="2" borderId="0" xfId="0" applyNumberFormat="1" applyFont="1" applyFill="1"/>
    <xf numFmtId="0" fontId="97" fillId="2" borderId="0" xfId="0" applyFont="1" applyFill="1" applyAlignment="1">
      <alignment vertical="top"/>
    </xf>
    <xf numFmtId="0" fontId="97" fillId="2" borderId="0" xfId="0" applyFont="1" applyFill="1" applyAlignment="1">
      <alignment horizontal="center" vertical="top"/>
    </xf>
    <xf numFmtId="0" fontId="106" fillId="2" borderId="0" xfId="0" applyFont="1" applyFill="1"/>
    <xf numFmtId="0" fontId="111" fillId="2" borderId="0" xfId="0" applyFont="1" applyFill="1" applyAlignment="1">
      <alignment horizontal="center"/>
    </xf>
    <xf numFmtId="0" fontId="106" fillId="2" borderId="0" xfId="0" applyFont="1" applyFill="1" applyAlignment="1">
      <alignment horizontal="center"/>
    </xf>
    <xf numFmtId="0" fontId="113" fillId="2" borderId="0" xfId="0" applyFont="1" applyFill="1"/>
    <xf numFmtId="0" fontId="106" fillId="2" borderId="0" xfId="0" applyFont="1" applyFill="1" applyAlignment="1">
      <alignment vertical="top" wrapText="1"/>
    </xf>
    <xf numFmtId="0" fontId="101" fillId="2" borderId="0" xfId="0" applyFont="1" applyFill="1"/>
    <xf numFmtId="49" fontId="97" fillId="2" borderId="0" xfId="0" applyNumberFormat="1" applyFont="1" applyFill="1" applyAlignment="1">
      <alignment horizontal="center" vertical="center" wrapText="1"/>
    </xf>
    <xf numFmtId="0" fontId="102" fillId="2" borderId="0" xfId="0" applyFont="1" applyFill="1" applyAlignment="1">
      <alignment vertical="center"/>
    </xf>
    <xf numFmtId="0" fontId="111" fillId="2" borderId="0" xfId="0" applyFont="1" applyFill="1" applyAlignment="1">
      <alignment horizontal="center" wrapText="1"/>
    </xf>
    <xf numFmtId="0" fontId="107" fillId="2" borderId="0" xfId="0" applyFont="1" applyFill="1" applyAlignment="1">
      <alignment horizontal="left" wrapText="1"/>
    </xf>
    <xf numFmtId="0" fontId="107" fillId="2" borderId="0" xfId="0" applyFont="1" applyFill="1" applyAlignment="1">
      <alignment horizontal="left"/>
    </xf>
    <xf numFmtId="0" fontId="101" fillId="2" borderId="0" xfId="0" applyFont="1" applyFill="1" applyAlignment="1">
      <alignment horizontal="center"/>
    </xf>
    <xf numFmtId="0" fontId="107" fillId="2" borderId="0" xfId="0" applyFont="1" applyFill="1" applyAlignment="1">
      <alignment horizontal="left" vertical="center"/>
    </xf>
    <xf numFmtId="0" fontId="101" fillId="2" borderId="0" xfId="0" applyFont="1" applyFill="1" applyAlignment="1">
      <alignment horizontal="left"/>
    </xf>
    <xf numFmtId="0" fontId="107" fillId="2" borderId="10" xfId="0" applyFont="1" applyFill="1" applyBorder="1" applyAlignment="1">
      <alignment horizontal="left"/>
    </xf>
    <xf numFmtId="0" fontId="101" fillId="2" borderId="0" xfId="0" applyFont="1" applyFill="1" applyAlignment="1">
      <alignment horizontal="left" vertical="top"/>
    </xf>
    <xf numFmtId="49" fontId="101" fillId="2" borderId="0" xfId="0" applyNumberFormat="1" applyFont="1" applyFill="1" applyAlignment="1">
      <alignment horizontal="left"/>
    </xf>
    <xf numFmtId="0" fontId="101" fillId="2" borderId="0" xfId="0" applyFont="1" applyFill="1" applyAlignment="1">
      <alignment horizontal="left" vertical="center"/>
    </xf>
    <xf numFmtId="49" fontId="101" fillId="2" borderId="0" xfId="0" applyNumberFormat="1" applyFont="1" applyFill="1" applyAlignment="1">
      <alignment horizontal="left" vertical="center"/>
    </xf>
    <xf numFmtId="0" fontId="101" fillId="2" borderId="7" xfId="0" applyFont="1" applyFill="1" applyBorder="1" applyAlignment="1">
      <alignment horizontal="left"/>
    </xf>
    <xf numFmtId="0" fontId="101" fillId="2" borderId="26" xfId="0" applyFont="1" applyFill="1" applyBorder="1" applyAlignment="1">
      <alignment horizontal="left" vertical="top"/>
    </xf>
    <xf numFmtId="0" fontId="101" fillId="2" borderId="28" xfId="0" applyFont="1" applyFill="1" applyBorder="1" applyAlignment="1">
      <alignment horizontal="left" vertical="top"/>
    </xf>
    <xf numFmtId="0" fontId="101" fillId="2" borderId="7" xfId="0" applyFont="1" applyFill="1" applyBorder="1" applyAlignment="1">
      <alignment horizontal="left" vertical="top"/>
    </xf>
    <xf numFmtId="0" fontId="107" fillId="2" borderId="0" xfId="0" applyFont="1" applyFill="1" applyAlignment="1">
      <alignment horizontal="left" vertical="top"/>
    </xf>
    <xf numFmtId="0" fontId="117" fillId="2" borderId="0" xfId="0" applyFont="1" applyFill="1" applyAlignment="1">
      <alignment horizontal="left" vertical="top"/>
    </xf>
    <xf numFmtId="49" fontId="101" fillId="2" borderId="0" xfId="0" applyNumberFormat="1" applyFont="1" applyFill="1"/>
    <xf numFmtId="0" fontId="101" fillId="2" borderId="7" xfId="0" applyFont="1" applyFill="1" applyBorder="1" applyAlignment="1">
      <alignment vertical="top"/>
    </xf>
    <xf numFmtId="0" fontId="101" fillId="2" borderId="0" xfId="0" applyFont="1" applyFill="1" applyAlignment="1">
      <alignment vertical="top"/>
    </xf>
    <xf numFmtId="0" fontId="101" fillId="2" borderId="46" xfId="0" applyFont="1" applyFill="1" applyBorder="1" applyAlignment="1">
      <alignment horizontal="centerContinuous" vertical="center" wrapText="1"/>
    </xf>
    <xf numFmtId="0" fontId="107" fillId="2" borderId="4" xfId="0" applyFont="1" applyFill="1" applyBorder="1" applyAlignment="1">
      <alignment horizontal="centerContinuous" vertical="center" wrapText="1"/>
    </xf>
    <xf numFmtId="0" fontId="107" fillId="2" borderId="31" xfId="0" applyFont="1" applyFill="1" applyBorder="1" applyAlignment="1">
      <alignment horizontal="center" vertical="center" wrapText="1"/>
    </xf>
    <xf numFmtId="0" fontId="107" fillId="2" borderId="5" xfId="0" applyFont="1" applyFill="1" applyBorder="1" applyAlignment="1">
      <alignment horizontal="centerContinuous" vertical="center" wrapText="1"/>
    </xf>
    <xf numFmtId="0" fontId="101" fillId="2" borderId="37" xfId="0" applyFont="1" applyFill="1" applyBorder="1" applyAlignment="1">
      <alignment horizontal="centerContinuous" vertical="center" wrapText="1"/>
    </xf>
    <xf numFmtId="0" fontId="107" fillId="2" borderId="6" xfId="0" applyFont="1" applyFill="1" applyBorder="1" applyAlignment="1">
      <alignment horizontal="center" vertical="center" wrapText="1"/>
    </xf>
    <xf numFmtId="49" fontId="107" fillId="2" borderId="37" xfId="0" applyNumberFormat="1" applyFont="1" applyFill="1" applyBorder="1" applyAlignment="1">
      <alignment horizontal="center" vertical="center" wrapText="1"/>
    </xf>
    <xf numFmtId="0" fontId="107" fillId="2" borderId="46" xfId="0" applyFont="1" applyFill="1" applyBorder="1" applyAlignment="1">
      <alignment horizontal="center" vertical="center" wrapText="1"/>
    </xf>
    <xf numFmtId="0" fontId="107" fillId="2" borderId="47" xfId="0" applyFont="1" applyFill="1" applyBorder="1" applyAlignment="1">
      <alignment horizontal="center" vertical="center" wrapText="1"/>
    </xf>
    <xf numFmtId="0" fontId="101" fillId="2" borderId="7" xfId="0" applyFont="1" applyFill="1" applyBorder="1" applyAlignment="1">
      <alignment horizontal="center" vertical="center"/>
    </xf>
    <xf numFmtId="0" fontId="107" fillId="2" borderId="7" xfId="0" applyFont="1" applyFill="1" applyBorder="1" applyAlignment="1">
      <alignment horizontal="center" vertical="center" wrapText="1"/>
    </xf>
    <xf numFmtId="49" fontId="107" fillId="2" borderId="7" xfId="0" applyNumberFormat="1" applyFont="1" applyFill="1" applyBorder="1" applyAlignment="1">
      <alignment horizontal="center" vertical="center" wrapText="1"/>
    </xf>
    <xf numFmtId="49" fontId="107" fillId="2" borderId="7" xfId="0" applyNumberFormat="1" applyFont="1" applyFill="1" applyBorder="1" applyAlignment="1">
      <alignment horizontal="center" vertical="center"/>
    </xf>
    <xf numFmtId="0" fontId="107" fillId="2" borderId="4" xfId="0" applyFont="1" applyFill="1" applyBorder="1" applyAlignment="1">
      <alignment horizontal="center" vertical="center"/>
    </xf>
    <xf numFmtId="0" fontId="107" fillId="2" borderId="7" xfId="0" applyFont="1" applyFill="1" applyBorder="1" applyAlignment="1">
      <alignment horizontal="center" vertical="center"/>
    </xf>
    <xf numFmtId="0" fontId="107" fillId="2" borderId="5" xfId="0" applyFont="1" applyFill="1" applyBorder="1" applyAlignment="1">
      <alignment horizontal="center" vertical="center"/>
    </xf>
    <xf numFmtId="0" fontId="111" fillId="2" borderId="7" xfId="0" applyFont="1" applyFill="1" applyBorder="1" applyAlignment="1">
      <alignment horizontal="center" vertical="center" wrapText="1"/>
    </xf>
    <xf numFmtId="49" fontId="97" fillId="2" borderId="7" xfId="0" applyNumberFormat="1" applyFont="1" applyFill="1" applyBorder="1" applyAlignment="1">
      <alignment horizontal="center" vertical="center" wrapText="1"/>
    </xf>
    <xf numFmtId="167" fontId="101" fillId="2" borderId="7" xfId="0" applyNumberFormat="1" applyFont="1" applyFill="1" applyBorder="1" applyAlignment="1">
      <alignment horizontal="center" vertical="center"/>
    </xf>
    <xf numFmtId="0" fontId="102" fillId="2" borderId="5" xfId="0" applyFont="1" applyFill="1" applyBorder="1" applyAlignment="1">
      <alignment wrapText="1"/>
    </xf>
    <xf numFmtId="167" fontId="101" fillId="2" borderId="7" xfId="0" applyNumberFormat="1" applyFont="1" applyFill="1" applyBorder="1" applyAlignment="1">
      <alignment horizontal="center" vertical="center" wrapText="1"/>
    </xf>
    <xf numFmtId="0" fontId="101" fillId="2" borderId="38" xfId="0" applyFont="1" applyFill="1" applyBorder="1" applyAlignment="1">
      <alignment horizontal="center" vertical="center"/>
    </xf>
    <xf numFmtId="0" fontId="111" fillId="2" borderId="43" xfId="0" applyFont="1" applyFill="1" applyBorder="1" applyAlignment="1">
      <alignment horizontal="left" vertical="center" wrapText="1"/>
    </xf>
    <xf numFmtId="49" fontId="97" fillId="2" borderId="38" xfId="0" applyNumberFormat="1" applyFont="1" applyFill="1" applyBorder="1" applyAlignment="1">
      <alignment horizontal="center" vertical="center" wrapText="1"/>
    </xf>
    <xf numFmtId="167" fontId="101" fillId="2" borderId="8" xfId="0" applyNumberFormat="1" applyFont="1" applyFill="1" applyBorder="1" applyAlignment="1">
      <alignment horizontal="center" vertical="center" wrapText="1"/>
    </xf>
    <xf numFmtId="0" fontId="101" fillId="2" borderId="25" xfId="0" applyFont="1" applyFill="1" applyBorder="1" applyAlignment="1">
      <alignment horizontal="center" vertical="center"/>
    </xf>
    <xf numFmtId="49" fontId="102" fillId="0" borderId="38" xfId="0" applyNumberFormat="1" applyFont="1" applyBorder="1" applyAlignment="1">
      <alignment vertical="top" wrapText="1"/>
    </xf>
    <xf numFmtId="49" fontId="118" fillId="0" borderId="38" xfId="0" applyNumberFormat="1" applyFont="1" applyBorder="1" applyAlignment="1">
      <alignment horizontal="center" vertical="center" wrapText="1"/>
    </xf>
    <xf numFmtId="167" fontId="101" fillId="2" borderId="38" xfId="0" applyNumberFormat="1" applyFont="1" applyFill="1" applyBorder="1" applyAlignment="1">
      <alignment horizontal="center"/>
    </xf>
    <xf numFmtId="0" fontId="101" fillId="2" borderId="10" xfId="0" applyFont="1" applyFill="1" applyBorder="1"/>
    <xf numFmtId="49" fontId="102" fillId="0" borderId="10" xfId="0" applyNumberFormat="1" applyFont="1" applyBorder="1" applyAlignment="1">
      <alignment vertical="top" wrapText="1"/>
    </xf>
    <xf numFmtId="49" fontId="118" fillId="0" borderId="10" xfId="0" applyNumberFormat="1" applyFont="1" applyBorder="1" applyAlignment="1">
      <alignment horizontal="center" vertical="center" wrapText="1"/>
    </xf>
    <xf numFmtId="167" fontId="101" fillId="2" borderId="10" xfId="0" applyNumberFormat="1" applyFont="1" applyFill="1" applyBorder="1" applyAlignment="1">
      <alignment horizontal="center"/>
    </xf>
    <xf numFmtId="0" fontId="101" fillId="2" borderId="10" xfId="0" applyFont="1" applyFill="1" applyBorder="1" applyAlignment="1">
      <alignment vertical="center"/>
    </xf>
    <xf numFmtId="49" fontId="102" fillId="0" borderId="23" xfId="0" applyNumberFormat="1" applyFont="1" applyBorder="1" applyAlignment="1">
      <alignment vertical="top" wrapText="1"/>
    </xf>
    <xf numFmtId="49" fontId="118" fillId="0" borderId="23" xfId="0" applyNumberFormat="1" applyFont="1" applyBorder="1" applyAlignment="1">
      <alignment horizontal="center" vertical="center" wrapText="1"/>
    </xf>
    <xf numFmtId="167" fontId="101" fillId="2" borderId="23" xfId="0" applyNumberFormat="1" applyFont="1" applyFill="1" applyBorder="1" applyAlignment="1">
      <alignment horizontal="center"/>
    </xf>
    <xf numFmtId="0" fontId="101" fillId="2" borderId="23" xfId="0" applyFont="1" applyFill="1" applyBorder="1" applyAlignment="1">
      <alignment horizontal="center" vertical="center"/>
    </xf>
    <xf numFmtId="49" fontId="111" fillId="0" borderId="48" xfId="0" applyNumberFormat="1" applyFont="1" applyBorder="1" applyAlignment="1">
      <alignment vertical="top" wrapText="1"/>
    </xf>
    <xf numFmtId="167" fontId="101" fillId="2" borderId="48" xfId="0" applyNumberFormat="1" applyFont="1" applyFill="1" applyBorder="1" applyAlignment="1">
      <alignment horizontal="center"/>
    </xf>
    <xf numFmtId="49" fontId="105" fillId="0" borderId="38" xfId="0" applyNumberFormat="1" applyFont="1" applyBorder="1" applyAlignment="1">
      <alignment vertical="top" wrapText="1"/>
    </xf>
    <xf numFmtId="49" fontId="119" fillId="0" borderId="38" xfId="0" applyNumberFormat="1" applyFont="1" applyBorder="1" applyAlignment="1">
      <alignment horizontal="center" vertical="center" wrapText="1"/>
    </xf>
    <xf numFmtId="49" fontId="97" fillId="0" borderId="10" xfId="0" applyNumberFormat="1" applyFont="1" applyBorder="1" applyAlignment="1">
      <alignment vertical="top" wrapText="1"/>
    </xf>
    <xf numFmtId="49" fontId="120" fillId="0" borderId="10" xfId="0" applyNumberFormat="1" applyFont="1" applyBorder="1" applyAlignment="1">
      <alignment vertical="top" wrapText="1"/>
    </xf>
    <xf numFmtId="167" fontId="101" fillId="2" borderId="38" xfId="0" applyNumberFormat="1" applyFont="1" applyFill="1" applyBorder="1" applyAlignment="1">
      <alignment horizontal="center" vertical="center"/>
    </xf>
    <xf numFmtId="0" fontId="101" fillId="2" borderId="23" xfId="0" applyFont="1" applyFill="1" applyBorder="1"/>
    <xf numFmtId="49" fontId="97" fillId="0" borderId="23" xfId="0" applyNumberFormat="1" applyFont="1" applyBorder="1" applyAlignment="1">
      <alignment vertical="top" wrapText="1"/>
    </xf>
    <xf numFmtId="49" fontId="105" fillId="0" borderId="43" xfId="0" applyNumberFormat="1" applyFont="1" applyBorder="1" applyAlignment="1">
      <alignment vertical="top" wrapText="1"/>
    </xf>
    <xf numFmtId="167" fontId="101" fillId="2" borderId="8" xfId="0" applyNumberFormat="1" applyFont="1" applyFill="1" applyBorder="1" applyAlignment="1">
      <alignment horizontal="center"/>
    </xf>
    <xf numFmtId="0" fontId="101" fillId="2" borderId="10" xfId="0" applyFont="1" applyFill="1" applyBorder="1" applyAlignment="1">
      <alignment horizontal="center" vertical="center"/>
    </xf>
    <xf numFmtId="0" fontId="97" fillId="0" borderId="10" xfId="0" applyFont="1" applyBorder="1" applyAlignment="1">
      <alignment vertical="top" wrapText="1"/>
    </xf>
    <xf numFmtId="0" fontId="113" fillId="0" borderId="10" xfId="0" applyFont="1" applyBorder="1" applyAlignment="1">
      <alignment horizontal="center" vertical="center" wrapText="1"/>
    </xf>
    <xf numFmtId="49" fontId="121" fillId="0" borderId="10" xfId="0" applyNumberFormat="1" applyFont="1" applyBorder="1" applyAlignment="1">
      <alignment vertical="top" wrapText="1"/>
    </xf>
    <xf numFmtId="49" fontId="121" fillId="0" borderId="10" xfId="0" applyNumberFormat="1" applyFont="1" applyBorder="1" applyAlignment="1">
      <alignment vertical="center" wrapText="1"/>
    </xf>
    <xf numFmtId="49" fontId="121" fillId="0" borderId="23" xfId="0" applyNumberFormat="1" applyFont="1" applyBorder="1" applyAlignment="1">
      <alignment vertical="top" wrapText="1"/>
    </xf>
    <xf numFmtId="0" fontId="101" fillId="2" borderId="38" xfId="0" applyFont="1" applyFill="1" applyBorder="1"/>
    <xf numFmtId="49" fontId="122" fillId="0" borderId="43" xfId="0" applyNumberFormat="1" applyFont="1" applyBorder="1" applyAlignment="1">
      <alignment vertical="top" wrapText="1"/>
    </xf>
    <xf numFmtId="49" fontId="121" fillId="0" borderId="38" xfId="0" applyNumberFormat="1" applyFont="1" applyBorder="1" applyAlignment="1">
      <alignment vertical="top" wrapText="1"/>
    </xf>
    <xf numFmtId="49" fontId="118" fillId="0" borderId="40" xfId="0" applyNumberFormat="1" applyFont="1" applyBorder="1" applyAlignment="1">
      <alignment horizontal="center" vertical="center" wrapText="1"/>
    </xf>
    <xf numFmtId="49" fontId="123" fillId="0" borderId="17" xfId="0" applyNumberFormat="1" applyFont="1" applyBorder="1" applyAlignment="1">
      <alignment vertical="top" wrapText="1"/>
    </xf>
    <xf numFmtId="49" fontId="97" fillId="2" borderId="10" xfId="0" applyNumberFormat="1" applyFont="1" applyFill="1" applyBorder="1" applyAlignment="1">
      <alignment horizontal="center" vertical="center" wrapText="1"/>
    </xf>
    <xf numFmtId="167" fontId="101" fillId="2" borderId="9" xfId="0" applyNumberFormat="1" applyFont="1" applyFill="1" applyBorder="1" applyAlignment="1">
      <alignment horizontal="center"/>
    </xf>
    <xf numFmtId="0" fontId="101" fillId="2" borderId="43" xfId="0" applyFont="1" applyFill="1" applyBorder="1" applyAlignment="1">
      <alignment horizontal="center" vertical="center"/>
    </xf>
    <xf numFmtId="49" fontId="122" fillId="0" borderId="43" xfId="0" applyNumberFormat="1" applyFont="1" applyBorder="1" applyAlignment="1">
      <alignment vertical="center" wrapText="1"/>
    </xf>
    <xf numFmtId="0" fontId="101" fillId="2" borderId="17" xfId="0" applyFont="1" applyFill="1" applyBorder="1" applyAlignment="1">
      <alignment horizontal="center" vertical="center"/>
    </xf>
    <xf numFmtId="49" fontId="124" fillId="0" borderId="10" xfId="0" applyNumberFormat="1" applyFont="1" applyBorder="1" applyAlignment="1">
      <alignment vertical="top" wrapText="1"/>
    </xf>
    <xf numFmtId="167" fontId="101" fillId="2" borderId="10" xfId="0" applyNumberFormat="1" applyFont="1" applyFill="1" applyBorder="1" applyAlignment="1">
      <alignment horizontal="center" vertical="center"/>
    </xf>
    <xf numFmtId="49" fontId="124" fillId="0" borderId="23" xfId="0" applyNumberFormat="1" applyFont="1" applyBorder="1" applyAlignment="1">
      <alignment vertical="top" wrapText="1"/>
    </xf>
    <xf numFmtId="167" fontId="101" fillId="2" borderId="23" xfId="0" applyNumberFormat="1" applyFont="1" applyFill="1" applyBorder="1" applyAlignment="1">
      <alignment horizontal="center" vertical="center"/>
    </xf>
    <xf numFmtId="49" fontId="125" fillId="0" borderId="43" xfId="0" applyNumberFormat="1" applyFont="1" applyBorder="1" applyAlignment="1">
      <alignment vertical="top" wrapText="1"/>
    </xf>
    <xf numFmtId="167" fontId="101" fillId="2" borderId="8" xfId="0" applyNumberFormat="1" applyFont="1" applyFill="1" applyBorder="1" applyAlignment="1">
      <alignment horizontal="center" vertical="center"/>
    </xf>
    <xf numFmtId="49" fontId="126" fillId="0" borderId="10" xfId="0" applyNumberFormat="1" applyFont="1" applyBorder="1" applyAlignment="1">
      <alignment vertical="top" wrapText="1"/>
    </xf>
    <xf numFmtId="49" fontId="106" fillId="2" borderId="10" xfId="0" applyNumberFormat="1" applyFont="1" applyFill="1" applyBorder="1" applyAlignment="1">
      <alignment horizontal="center" vertical="center" wrapText="1"/>
    </xf>
    <xf numFmtId="167" fontId="101" fillId="2" borderId="10" xfId="0" applyNumberFormat="1" applyFont="1" applyFill="1" applyBorder="1" applyAlignment="1">
      <alignment horizontal="center" vertical="top"/>
    </xf>
    <xf numFmtId="0" fontId="101" fillId="2" borderId="23" xfId="0" applyFont="1" applyFill="1" applyBorder="1" applyAlignment="1">
      <alignment horizontal="center" vertical="top"/>
    </xf>
    <xf numFmtId="167" fontId="101" fillId="2" borderId="23" xfId="0" applyNumberFormat="1" applyFont="1" applyFill="1" applyBorder="1" applyAlignment="1">
      <alignment horizontal="center" vertical="top"/>
    </xf>
    <xf numFmtId="0" fontId="101" fillId="2" borderId="38" xfId="0" applyFont="1" applyFill="1" applyBorder="1" applyAlignment="1">
      <alignment horizontal="center" vertical="top"/>
    </xf>
    <xf numFmtId="49" fontId="104" fillId="0" borderId="43" xfId="0" applyNumberFormat="1" applyFont="1" applyBorder="1" applyAlignment="1">
      <alignment vertical="top" wrapText="1"/>
    </xf>
    <xf numFmtId="49" fontId="97" fillId="2" borderId="49" xfId="0" applyNumberFormat="1" applyFont="1" applyFill="1" applyBorder="1" applyAlignment="1">
      <alignment horizontal="center" vertical="center" wrapText="1"/>
    </xf>
    <xf numFmtId="167" fontId="101" fillId="2" borderId="8" xfId="0" applyNumberFormat="1" applyFont="1" applyFill="1" applyBorder="1" applyAlignment="1">
      <alignment horizontal="center" vertical="top"/>
    </xf>
    <xf numFmtId="0" fontId="101" fillId="2" borderId="10" xfId="0" applyFont="1" applyFill="1" applyBorder="1" applyAlignment="1">
      <alignment horizontal="center" vertical="top"/>
    </xf>
    <xf numFmtId="49" fontId="120" fillId="0" borderId="17" xfId="0" applyNumberFormat="1" applyFont="1" applyBorder="1" applyAlignment="1">
      <alignment vertical="top" wrapText="1"/>
    </xf>
    <xf numFmtId="167" fontId="101" fillId="2" borderId="9" xfId="0" applyNumberFormat="1" applyFont="1" applyFill="1" applyBorder="1" applyAlignment="1">
      <alignment horizontal="center" vertical="top"/>
    </xf>
    <xf numFmtId="49" fontId="118" fillId="0" borderId="39" xfId="0" applyNumberFormat="1" applyFont="1" applyBorder="1" applyAlignment="1">
      <alignment horizontal="center" vertical="center" wrapText="1"/>
    </xf>
    <xf numFmtId="49" fontId="126" fillId="0" borderId="17" xfId="0" applyNumberFormat="1" applyFont="1" applyBorder="1" applyAlignment="1">
      <alignment vertical="top" wrapText="1"/>
    </xf>
    <xf numFmtId="0" fontId="118" fillId="0" borderId="10" xfId="0" applyFont="1" applyBorder="1" applyAlignment="1">
      <alignment horizontal="center" vertical="center" wrapText="1"/>
    </xf>
    <xf numFmtId="49" fontId="124" fillId="0" borderId="17" xfId="0" applyNumberFormat="1" applyFont="1" applyBorder="1" applyAlignment="1">
      <alignment vertical="top" wrapText="1"/>
    </xf>
    <xf numFmtId="49" fontId="121" fillId="0" borderId="17" xfId="0" applyNumberFormat="1" applyFont="1" applyBorder="1" applyAlignment="1">
      <alignment vertical="top" wrapText="1"/>
    </xf>
    <xf numFmtId="49" fontId="124" fillId="0" borderId="24" xfId="0" applyNumberFormat="1" applyFont="1" applyBorder="1" applyAlignment="1">
      <alignment vertical="top" wrapText="1"/>
    </xf>
    <xf numFmtId="167" fontId="101" fillId="2" borderId="15" xfId="0" applyNumberFormat="1" applyFont="1" applyFill="1" applyBorder="1" applyAlignment="1">
      <alignment horizontal="center" vertical="top"/>
    </xf>
    <xf numFmtId="49" fontId="127" fillId="0" borderId="40" xfId="0" applyNumberFormat="1" applyFont="1" applyBorder="1" applyAlignment="1">
      <alignment vertical="top" wrapText="1"/>
    </xf>
    <xf numFmtId="49" fontId="124" fillId="0" borderId="41" xfId="0" applyNumberFormat="1" applyFont="1" applyBorder="1" applyAlignment="1">
      <alignment vertical="top" wrapText="1"/>
    </xf>
    <xf numFmtId="49" fontId="118" fillId="0" borderId="48" xfId="0" applyNumberFormat="1" applyFont="1" applyBorder="1" applyAlignment="1">
      <alignment horizontal="center" vertical="center" wrapText="1"/>
    </xf>
    <xf numFmtId="167" fontId="101" fillId="2" borderId="50" xfId="0" applyNumberFormat="1" applyFont="1" applyFill="1" applyBorder="1" applyAlignment="1">
      <alignment horizontal="center" vertical="top"/>
    </xf>
    <xf numFmtId="49" fontId="127" fillId="0" borderId="27" xfId="0" applyNumberFormat="1" applyFont="1" applyBorder="1" applyAlignment="1">
      <alignment vertical="top" wrapText="1"/>
    </xf>
    <xf numFmtId="49" fontId="124" fillId="0" borderId="28" xfId="0" applyNumberFormat="1" applyFont="1" applyBorder="1" applyAlignment="1">
      <alignment vertical="top" wrapText="1"/>
    </xf>
    <xf numFmtId="49" fontId="97" fillId="2" borderId="27" xfId="0" applyNumberFormat="1" applyFont="1" applyFill="1" applyBorder="1" applyAlignment="1">
      <alignment horizontal="center" vertical="center" wrapText="1"/>
    </xf>
    <xf numFmtId="49" fontId="127" fillId="0" borderId="48" xfId="0" applyNumberFormat="1" applyFont="1" applyBorder="1" applyAlignment="1">
      <alignment vertical="top" wrapText="1"/>
    </xf>
    <xf numFmtId="49" fontId="124" fillId="0" borderId="51" xfId="0" applyNumberFormat="1" applyFont="1" applyBorder="1" applyAlignment="1">
      <alignment vertical="top" wrapText="1"/>
    </xf>
    <xf numFmtId="49" fontId="97" fillId="2" borderId="48" xfId="0" applyNumberFormat="1" applyFont="1" applyFill="1" applyBorder="1" applyAlignment="1">
      <alignment horizontal="center" vertical="center" wrapText="1"/>
    </xf>
    <xf numFmtId="167" fontId="124" fillId="0" borderId="50" xfId="0" applyNumberFormat="1" applyFont="1" applyBorder="1" applyAlignment="1">
      <alignment vertical="top" wrapText="1"/>
    </xf>
    <xf numFmtId="49" fontId="97" fillId="2" borderId="46" xfId="0" applyNumberFormat="1" applyFont="1" applyFill="1" applyBorder="1" applyAlignment="1">
      <alignment horizontal="center" vertical="center" wrapText="1"/>
    </xf>
    <xf numFmtId="167" fontId="124" fillId="0" borderId="58" xfId="0" applyNumberFormat="1" applyFont="1" applyBorder="1" applyAlignment="1">
      <alignment vertical="top" wrapText="1"/>
    </xf>
    <xf numFmtId="49" fontId="127" fillId="0" borderId="38" xfId="0" applyNumberFormat="1" applyFont="1" applyBorder="1" applyAlignment="1">
      <alignment vertical="top" wrapText="1"/>
    </xf>
    <xf numFmtId="49" fontId="121" fillId="0" borderId="43" xfId="0" applyNumberFormat="1" applyFont="1" applyBorder="1" applyAlignment="1">
      <alignment vertical="top" wrapText="1"/>
    </xf>
    <xf numFmtId="49" fontId="97" fillId="2" borderId="25" xfId="0" applyNumberFormat="1" applyFont="1" applyFill="1" applyBorder="1" applyAlignment="1">
      <alignment horizontal="center" vertical="center" wrapText="1"/>
    </xf>
    <xf numFmtId="167" fontId="101" fillId="2" borderId="20" xfId="0" applyNumberFormat="1" applyFont="1" applyFill="1" applyBorder="1" applyAlignment="1">
      <alignment horizontal="center" vertical="top"/>
    </xf>
    <xf numFmtId="49" fontId="127" fillId="0" borderId="10" xfId="0" applyNumberFormat="1" applyFont="1" applyBorder="1" applyAlignment="1">
      <alignment vertical="top" wrapText="1"/>
    </xf>
    <xf numFmtId="49" fontId="118" fillId="0" borderId="13" xfId="0" applyNumberFormat="1" applyFont="1" applyBorder="1" applyAlignment="1">
      <alignment horizontal="center" vertical="top" wrapText="1"/>
    </xf>
    <xf numFmtId="49" fontId="106" fillId="2" borderId="13" xfId="0" applyNumberFormat="1" applyFont="1" applyFill="1" applyBorder="1" applyAlignment="1">
      <alignment horizontal="center" vertical="center" wrapText="1"/>
    </xf>
    <xf numFmtId="49" fontId="101" fillId="0" borderId="10" xfId="1" applyNumberFormat="1" applyFont="1" applyBorder="1" applyAlignment="1">
      <alignment vertical="top" wrapText="1"/>
    </xf>
    <xf numFmtId="49" fontId="120" fillId="0" borderId="17" xfId="1" applyNumberFormat="1" applyFont="1" applyBorder="1" applyAlignment="1">
      <alignment vertical="top" wrapText="1"/>
    </xf>
    <xf numFmtId="0" fontId="127" fillId="0" borderId="23" xfId="0" applyFont="1" applyBorder="1" applyAlignment="1">
      <alignment horizontal="left" vertical="top" wrapText="1"/>
    </xf>
    <xf numFmtId="0" fontId="124" fillId="0" borderId="24" xfId="0" applyFont="1" applyBorder="1" applyAlignment="1">
      <alignment horizontal="left" vertical="top" wrapText="1"/>
    </xf>
    <xf numFmtId="49" fontId="118" fillId="0" borderId="18" xfId="0" applyNumberFormat="1" applyFont="1" applyBorder="1" applyAlignment="1">
      <alignment horizontal="center" vertical="top" wrapText="1"/>
    </xf>
    <xf numFmtId="0" fontId="101" fillId="2" borderId="48" xfId="0" applyFont="1" applyFill="1" applyBorder="1" applyAlignment="1">
      <alignment vertical="center"/>
    </xf>
    <xf numFmtId="0" fontId="102" fillId="2" borderId="51" xfId="0" applyFont="1" applyFill="1" applyBorder="1" applyAlignment="1">
      <alignment vertical="top" wrapText="1"/>
    </xf>
    <xf numFmtId="49" fontId="106" fillId="2" borderId="37" xfId="0" applyNumberFormat="1" applyFont="1" applyFill="1" applyBorder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vertical="top" wrapText="1"/>
    </xf>
    <xf numFmtId="49" fontId="106" fillId="2" borderId="0" xfId="0" applyNumberFormat="1" applyFont="1" applyFill="1" applyAlignment="1">
      <alignment horizontal="center" vertical="center" wrapText="1"/>
    </xf>
    <xf numFmtId="0" fontId="97" fillId="0" borderId="0" xfId="0" applyFont="1" applyAlignment="1">
      <alignment horizontal="left" vertical="top"/>
    </xf>
    <xf numFmtId="0" fontId="97" fillId="0" borderId="0" xfId="0" applyFont="1" applyAlignment="1">
      <alignment horizontal="center" vertical="top"/>
    </xf>
    <xf numFmtId="0" fontId="103" fillId="0" borderId="0" xfId="0" applyFont="1" applyAlignment="1">
      <alignment horizontal="center" vertical="top"/>
    </xf>
    <xf numFmtId="0" fontId="103" fillId="0" borderId="0" xfId="0" applyFont="1" applyAlignment="1">
      <alignment horizontal="justify" vertical="top"/>
    </xf>
    <xf numFmtId="0" fontId="97" fillId="2" borderId="0" xfId="0" applyFont="1" applyFill="1" applyAlignment="1">
      <alignment horizontal="center"/>
    </xf>
    <xf numFmtId="0" fontId="101" fillId="2" borderId="0" xfId="0" applyFont="1" applyFill="1" applyAlignment="1">
      <alignment horizontal="right"/>
    </xf>
    <xf numFmtId="0" fontId="103" fillId="2" borderId="0" xfId="0" applyFont="1" applyFill="1"/>
    <xf numFmtId="49" fontId="102" fillId="2" borderId="0" xfId="0" applyNumberFormat="1" applyFont="1" applyFill="1"/>
    <xf numFmtId="0" fontId="102" fillId="2" borderId="0" xfId="0" applyFont="1" applyFill="1"/>
    <xf numFmtId="0" fontId="106" fillId="2" borderId="0" xfId="0" applyFont="1" applyFill="1" applyAlignment="1">
      <alignment vertical="top"/>
    </xf>
    <xf numFmtId="4" fontId="101" fillId="2" borderId="7" xfId="0" applyNumberFormat="1" applyFont="1" applyFill="1" applyBorder="1" applyAlignment="1">
      <alignment horizontal="center" vertical="center"/>
    </xf>
    <xf numFmtId="4" fontId="101" fillId="2" borderId="7" xfId="0" applyNumberFormat="1" applyFont="1" applyFill="1" applyBorder="1" applyAlignment="1">
      <alignment horizontal="center" vertical="center" wrapText="1"/>
    </xf>
    <xf numFmtId="4" fontId="101" fillId="2" borderId="8" xfId="0" applyNumberFormat="1" applyFont="1" applyFill="1" applyBorder="1" applyAlignment="1">
      <alignment horizontal="center" vertical="center" wrapText="1"/>
    </xf>
    <xf numFmtId="4" fontId="101" fillId="2" borderId="38" xfId="0" applyNumberFormat="1" applyFont="1" applyFill="1" applyBorder="1" applyAlignment="1">
      <alignment horizontal="center"/>
    </xf>
    <xf numFmtId="4" fontId="101" fillId="2" borderId="10" xfId="0" applyNumberFormat="1" applyFont="1" applyFill="1" applyBorder="1" applyAlignment="1">
      <alignment horizontal="center"/>
    </xf>
    <xf numFmtId="4" fontId="101" fillId="2" borderId="23" xfId="0" applyNumberFormat="1" applyFont="1" applyFill="1" applyBorder="1" applyAlignment="1">
      <alignment horizontal="center"/>
    </xf>
    <xf numFmtId="4" fontId="101" fillId="2" borderId="48" xfId="0" applyNumberFormat="1" applyFont="1" applyFill="1" applyBorder="1" applyAlignment="1">
      <alignment horizontal="center"/>
    </xf>
    <xf numFmtId="4" fontId="101" fillId="2" borderId="48" xfId="0" applyNumberFormat="1" applyFont="1" applyFill="1" applyBorder="1" applyAlignment="1">
      <alignment horizontal="center" vertical="center"/>
    </xf>
    <xf numFmtId="4" fontId="101" fillId="2" borderId="38" xfId="0" applyNumberFormat="1" applyFont="1" applyFill="1" applyBorder="1" applyAlignment="1">
      <alignment horizontal="center" vertical="center"/>
    </xf>
    <xf numFmtId="4" fontId="101" fillId="2" borderId="8" xfId="0" applyNumberFormat="1" applyFont="1" applyFill="1" applyBorder="1" applyAlignment="1">
      <alignment horizontal="center"/>
    </xf>
    <xf numFmtId="4" fontId="101" fillId="3" borderId="23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horizontal="center"/>
    </xf>
    <xf numFmtId="4" fontId="101" fillId="3" borderId="8" xfId="0" applyNumberFormat="1" applyFont="1" applyFill="1" applyBorder="1" applyAlignment="1">
      <alignment horizontal="center"/>
    </xf>
    <xf numFmtId="4" fontId="101" fillId="2" borderId="23" xfId="0" applyNumberFormat="1" applyFont="1" applyFill="1" applyBorder="1" applyAlignment="1">
      <alignment horizontal="center" vertical="center"/>
    </xf>
    <xf numFmtId="4" fontId="101" fillId="3" borderId="23" xfId="0" applyNumberFormat="1" applyFont="1" applyFill="1" applyBorder="1" applyAlignment="1">
      <alignment horizontal="center" vertical="center"/>
    </xf>
    <xf numFmtId="0" fontId="97" fillId="3" borderId="0" xfId="0" applyFont="1" applyFill="1"/>
    <xf numFmtId="4" fontId="101" fillId="2" borderId="8" xfId="0" applyNumberFormat="1" applyFont="1" applyFill="1" applyBorder="1" applyAlignment="1">
      <alignment horizontal="center" vertical="center"/>
    </xf>
    <xf numFmtId="4" fontId="101" fillId="3" borderId="8" xfId="0" applyNumberFormat="1" applyFont="1" applyFill="1" applyBorder="1" applyAlignment="1">
      <alignment horizontal="center" vertical="center"/>
    </xf>
    <xf numFmtId="4" fontId="101" fillId="2" borderId="10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horizontal="center" vertical="center"/>
    </xf>
    <xf numFmtId="4" fontId="101" fillId="3" borderId="38" xfId="0" applyNumberFormat="1" applyFont="1" applyFill="1" applyBorder="1" applyAlignment="1">
      <alignment horizontal="center" vertical="center"/>
    </xf>
    <xf numFmtId="4" fontId="101" fillId="2" borderId="9" xfId="0" applyNumberFormat="1" applyFont="1" applyFill="1" applyBorder="1" applyAlignment="1">
      <alignment horizontal="center" vertical="center"/>
    </xf>
    <xf numFmtId="4" fontId="101" fillId="3" borderId="9" xfId="0" applyNumberFormat="1" applyFont="1" applyFill="1" applyBorder="1" applyAlignment="1">
      <alignment horizontal="center" vertical="center"/>
    </xf>
    <xf numFmtId="4" fontId="101" fillId="2" borderId="9" xfId="0" applyNumberFormat="1" applyFont="1" applyFill="1" applyBorder="1" applyAlignment="1">
      <alignment horizontal="center" vertical="top"/>
    </xf>
    <xf numFmtId="4" fontId="101" fillId="3" borderId="9" xfId="0" applyNumberFormat="1" applyFont="1" applyFill="1" applyBorder="1" applyAlignment="1">
      <alignment horizontal="center" vertical="top"/>
    </xf>
    <xf numFmtId="4" fontId="101" fillId="2" borderId="15" xfId="0" applyNumberFormat="1" applyFont="1" applyFill="1" applyBorder="1" applyAlignment="1">
      <alignment horizontal="center" vertical="top"/>
    </xf>
    <xf numFmtId="4" fontId="101" fillId="3" borderId="15" xfId="0" applyNumberFormat="1" applyFont="1" applyFill="1" applyBorder="1" applyAlignment="1">
      <alignment horizontal="center" vertical="top"/>
    </xf>
    <xf numFmtId="4" fontId="101" fillId="2" borderId="50" xfId="0" applyNumberFormat="1" applyFont="1" applyFill="1" applyBorder="1" applyAlignment="1">
      <alignment horizontal="center" vertical="top"/>
    </xf>
    <xf numFmtId="4" fontId="101" fillId="3" borderId="50" xfId="0" applyNumberFormat="1" applyFont="1" applyFill="1" applyBorder="1" applyAlignment="1">
      <alignment horizontal="center" vertical="top"/>
    </xf>
    <xf numFmtId="4" fontId="101" fillId="2" borderId="50" xfId="0" applyNumberFormat="1" applyFont="1" applyFill="1" applyBorder="1" applyAlignment="1">
      <alignment horizontal="center" vertical="center"/>
    </xf>
    <xf numFmtId="4" fontId="101" fillId="3" borderId="50" xfId="0" applyNumberFormat="1" applyFont="1" applyFill="1" applyBorder="1" applyAlignment="1">
      <alignment horizontal="center" vertical="center"/>
    </xf>
    <xf numFmtId="4" fontId="124" fillId="0" borderId="50" xfId="0" applyNumberFormat="1" applyFont="1" applyBorder="1" applyAlignment="1">
      <alignment vertical="top" wrapText="1"/>
    </xf>
    <xf numFmtId="4" fontId="124" fillId="3" borderId="50" xfId="0" applyNumberFormat="1" applyFont="1" applyFill="1" applyBorder="1" applyAlignment="1">
      <alignment horizontal="center" vertical="top" wrapText="1"/>
    </xf>
    <xf numFmtId="4" fontId="124" fillId="0" borderId="58" xfId="0" applyNumberFormat="1" applyFont="1" applyBorder="1" applyAlignment="1">
      <alignment vertical="top" wrapText="1"/>
    </xf>
    <xf numFmtId="4" fontId="124" fillId="3" borderId="58" xfId="0" applyNumberFormat="1" applyFont="1" applyFill="1" applyBorder="1" applyAlignment="1">
      <alignment horizontal="center" vertical="top" wrapText="1"/>
    </xf>
    <xf numFmtId="4" fontId="101" fillId="2" borderId="20" xfId="0" applyNumberFormat="1" applyFont="1" applyFill="1" applyBorder="1" applyAlignment="1">
      <alignment horizontal="center" vertical="top"/>
    </xf>
    <xf numFmtId="4" fontId="106" fillId="2" borderId="38" xfId="0" applyNumberFormat="1" applyFont="1" applyFill="1" applyBorder="1" applyAlignment="1">
      <alignment horizontal="center"/>
    </xf>
    <xf numFmtId="49" fontId="127" fillId="3" borderId="10" xfId="0" applyNumberFormat="1" applyFont="1" applyFill="1" applyBorder="1" applyAlignment="1">
      <alignment vertical="top" wrapText="1"/>
    </xf>
    <xf numFmtId="49" fontId="124" fillId="3" borderId="17" xfId="0" applyNumberFormat="1" applyFont="1" applyFill="1" applyBorder="1" applyAlignment="1">
      <alignment vertical="top" wrapText="1"/>
    </xf>
    <xf numFmtId="49" fontId="118" fillId="3" borderId="13" xfId="0" applyNumberFormat="1" applyFont="1" applyFill="1" applyBorder="1" applyAlignment="1">
      <alignment horizontal="center" vertical="top" wrapText="1"/>
    </xf>
    <xf numFmtId="4" fontId="101" fillId="3" borderId="38" xfId="0" applyNumberFormat="1" applyFont="1" applyFill="1" applyBorder="1" applyAlignment="1">
      <alignment horizontal="center"/>
    </xf>
    <xf numFmtId="4" fontId="101" fillId="2" borderId="57" xfId="0" applyNumberFormat="1" applyFont="1" applyFill="1" applyBorder="1" applyAlignment="1">
      <alignment horizontal="center" vertical="top"/>
    </xf>
    <xf numFmtId="0" fontId="128" fillId="2" borderId="0" xfId="0" applyFont="1" applyFill="1"/>
    <xf numFmtId="0" fontId="106" fillId="2" borderId="0" xfId="0" applyFont="1" applyFill="1" applyAlignment="1">
      <alignment horizontal="left"/>
    </xf>
    <xf numFmtId="0" fontId="115" fillId="2" borderId="0" xfId="0" applyFont="1" applyFill="1"/>
    <xf numFmtId="0" fontId="99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" vertical="center" wrapText="1"/>
    </xf>
    <xf numFmtId="0" fontId="97" fillId="2" borderId="0" xfId="0" applyFont="1" applyFill="1" applyAlignment="1">
      <alignment horizontal="centerContinuous"/>
    </xf>
    <xf numFmtId="0" fontId="97" fillId="2" borderId="0" xfId="0" applyFont="1" applyFill="1" applyAlignment="1">
      <alignment horizontal="center" vertical="center" wrapText="1"/>
    </xf>
    <xf numFmtId="0" fontId="102" fillId="2" borderId="0" xfId="0" applyFont="1" applyFill="1" applyAlignment="1">
      <alignment wrapText="1"/>
    </xf>
    <xf numFmtId="49" fontId="102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horizontal="centerContinuous" vertical="top" wrapText="1"/>
    </xf>
    <xf numFmtId="0" fontId="101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horizontal="center" vertical="top" wrapText="1"/>
    </xf>
    <xf numFmtId="0" fontId="101" fillId="2" borderId="0" xfId="0" applyFont="1" applyFill="1" applyAlignment="1">
      <alignment horizontal="centerContinuous"/>
    </xf>
    <xf numFmtId="0" fontId="102" fillId="2" borderId="0" xfId="0" applyFont="1" applyFill="1" applyAlignment="1">
      <alignment horizontal="right" vertical="center"/>
    </xf>
    <xf numFmtId="0" fontId="101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" wrapText="1"/>
    </xf>
    <xf numFmtId="0" fontId="129" fillId="2" borderId="0" xfId="0" applyFont="1" applyFill="1" applyAlignment="1">
      <alignment horizontal="centerContinuous" wrapText="1"/>
    </xf>
    <xf numFmtId="0" fontId="98" fillId="2" borderId="0" xfId="0" applyFont="1" applyFill="1" applyAlignment="1">
      <alignment horizontal="centerContinuous" wrapText="1"/>
    </xf>
    <xf numFmtId="0" fontId="111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horizontal="centerContinuous" wrapText="1"/>
    </xf>
    <xf numFmtId="0" fontId="113" fillId="2" borderId="0" xfId="0" applyFont="1" applyFill="1" applyAlignment="1">
      <alignment horizontal="center"/>
    </xf>
    <xf numFmtId="0" fontId="113" fillId="2" borderId="0" xfId="0" applyFont="1" applyFill="1" applyAlignment="1">
      <alignment horizontal="center" vertical="center" wrapText="1"/>
    </xf>
    <xf numFmtId="0" fontId="113" fillId="2" borderId="0" xfId="0" applyFont="1" applyFill="1" applyAlignment="1">
      <alignment horizontal="left" vertical="center"/>
    </xf>
    <xf numFmtId="0" fontId="113" fillId="2" borderId="0" xfId="0" applyFont="1" applyFill="1" applyAlignment="1">
      <alignment horizontal="center" vertical="center"/>
    </xf>
    <xf numFmtId="0" fontId="113" fillId="2" borderId="0" xfId="0" applyFont="1" applyFill="1" applyAlignment="1">
      <alignment horizontal="left"/>
    </xf>
    <xf numFmtId="0" fontId="106" fillId="2" borderId="26" xfId="0" applyFont="1" applyFill="1" applyBorder="1" applyAlignment="1">
      <alignment horizontal="left"/>
    </xf>
    <xf numFmtId="0" fontId="113" fillId="2" borderId="27" xfId="0" applyFont="1" applyFill="1" applyBorder="1" applyAlignment="1">
      <alignment horizontal="left"/>
    </xf>
    <xf numFmtId="0" fontId="113" fillId="2" borderId="30" xfId="0" applyFont="1" applyFill="1" applyBorder="1" applyAlignment="1">
      <alignment horizontal="left"/>
    </xf>
    <xf numFmtId="0" fontId="113" fillId="2" borderId="26" xfId="0" applyFont="1" applyFill="1" applyBorder="1" applyAlignment="1">
      <alignment horizontal="center" vertical="center" wrapText="1"/>
    </xf>
    <xf numFmtId="0" fontId="113" fillId="2" borderId="31" xfId="0" applyFont="1" applyFill="1" applyBorder="1" applyAlignment="1">
      <alignment horizontal="left"/>
    </xf>
    <xf numFmtId="0" fontId="113" fillId="2" borderId="7" xfId="0" applyFont="1" applyFill="1" applyBorder="1" applyAlignment="1">
      <alignment horizontal="left"/>
    </xf>
    <xf numFmtId="0" fontId="113" fillId="2" borderId="0" xfId="0" applyFont="1" applyFill="1" applyAlignment="1">
      <alignment horizontal="left" vertical="top"/>
    </xf>
    <xf numFmtId="49" fontId="113" fillId="2" borderId="0" xfId="0" applyNumberFormat="1" applyFont="1" applyFill="1" applyAlignment="1">
      <alignment horizontal="center" vertical="center" wrapText="1"/>
    </xf>
    <xf numFmtId="0" fontId="106" fillId="2" borderId="0" xfId="0" applyFont="1" applyFill="1" applyAlignment="1">
      <alignment horizontal="left" vertical="top"/>
    </xf>
    <xf numFmtId="0" fontId="106" fillId="2" borderId="0" xfId="0" applyFont="1" applyFill="1" applyAlignment="1">
      <alignment horizontal="left" vertical="center"/>
    </xf>
    <xf numFmtId="0" fontId="106" fillId="2" borderId="7" xfId="0" applyFont="1" applyFill="1" applyBorder="1" applyAlignment="1">
      <alignment horizontal="left"/>
    </xf>
    <xf numFmtId="0" fontId="106" fillId="2" borderId="10" xfId="0" applyFont="1" applyFill="1" applyBorder="1" applyAlignment="1">
      <alignment horizontal="left" vertical="top"/>
    </xf>
    <xf numFmtId="0" fontId="106" fillId="2" borderId="29" xfId="0" applyFont="1" applyFill="1" applyBorder="1" applyAlignment="1">
      <alignment horizontal="left" vertical="top"/>
    </xf>
    <xf numFmtId="0" fontId="106" fillId="2" borderId="30" xfId="0" applyFont="1" applyFill="1" applyBorder="1" applyAlignment="1">
      <alignment horizontal="left" vertical="top"/>
    </xf>
    <xf numFmtId="49" fontId="106" fillId="2" borderId="7" xfId="0" applyNumberFormat="1" applyFont="1" applyFill="1" applyBorder="1" applyAlignment="1">
      <alignment horizontal="left"/>
    </xf>
    <xf numFmtId="0" fontId="106" fillId="2" borderId="0" xfId="0" applyFont="1" applyFill="1" applyAlignment="1">
      <alignment horizontal="center" vertical="center" wrapText="1"/>
    </xf>
    <xf numFmtId="49" fontId="106" fillId="2" borderId="0" xfId="0" applyNumberFormat="1" applyFont="1" applyFill="1" applyAlignment="1">
      <alignment horizontal="left"/>
    </xf>
    <xf numFmtId="0" fontId="107" fillId="2" borderId="0" xfId="0" applyFont="1" applyFill="1"/>
    <xf numFmtId="0" fontId="130" fillId="2" borderId="7" xfId="0" applyFont="1" applyFill="1" applyBorder="1" applyAlignment="1">
      <alignment horizontal="center" vertical="center"/>
    </xf>
    <xf numFmtId="0" fontId="130" fillId="2" borderId="38" xfId="0" applyFont="1" applyFill="1" applyBorder="1" applyAlignment="1">
      <alignment horizontal="center" vertical="center"/>
    </xf>
    <xf numFmtId="0" fontId="130" fillId="2" borderId="25" xfId="0" applyFont="1" applyFill="1" applyBorder="1" applyAlignment="1">
      <alignment horizontal="center" vertical="center"/>
    </xf>
    <xf numFmtId="0" fontId="130" fillId="2" borderId="10" xfId="0" applyFont="1" applyFill="1" applyBorder="1"/>
    <xf numFmtId="4" fontId="101" fillId="2" borderId="52" xfId="0" applyNumberFormat="1" applyFont="1" applyFill="1" applyBorder="1" applyAlignment="1">
      <alignment horizontal="center"/>
    </xf>
    <xf numFmtId="0" fontId="130" fillId="2" borderId="10" xfId="0" applyFont="1" applyFill="1" applyBorder="1" applyAlignment="1">
      <alignment vertical="center"/>
    </xf>
    <xf numFmtId="0" fontId="130" fillId="2" borderId="23" xfId="0" applyFont="1" applyFill="1" applyBorder="1" applyAlignment="1">
      <alignment horizontal="center" vertical="center"/>
    </xf>
    <xf numFmtId="0" fontId="130" fillId="2" borderId="23" xfId="0" applyFont="1" applyFill="1" applyBorder="1"/>
    <xf numFmtId="0" fontId="130" fillId="2" borderId="10" xfId="0" applyFont="1" applyFill="1" applyBorder="1" applyAlignment="1">
      <alignment horizontal="center" vertical="center"/>
    </xf>
    <xf numFmtId="0" fontId="130" fillId="2" borderId="38" xfId="0" applyFont="1" applyFill="1" applyBorder="1"/>
    <xf numFmtId="0" fontId="130" fillId="2" borderId="43" xfId="0" applyFont="1" applyFill="1" applyBorder="1" applyAlignment="1">
      <alignment horizontal="center" vertical="center"/>
    </xf>
    <xf numFmtId="0" fontId="130" fillId="0" borderId="38" xfId="0" applyFont="1" applyBorder="1" applyAlignment="1">
      <alignment horizontal="justify" vertical="top" wrapText="1"/>
    </xf>
    <xf numFmtId="0" fontId="105" fillId="0" borderId="1" xfId="0" applyFont="1" applyBorder="1" applyAlignment="1">
      <alignment horizontal="left" vertical="top" wrapText="1"/>
    </xf>
    <xf numFmtId="0" fontId="130" fillId="0" borderId="10" xfId="0" applyFont="1" applyBorder="1" applyAlignment="1">
      <alignment horizontal="justify" vertical="top" wrapText="1"/>
    </xf>
    <xf numFmtId="0" fontId="126" fillId="0" borderId="2" xfId="0" applyFont="1" applyBorder="1" applyAlignment="1">
      <alignment horizontal="left" vertical="top" wrapText="1"/>
    </xf>
    <xf numFmtId="4" fontId="101" fillId="2" borderId="9" xfId="0" applyNumberFormat="1" applyFont="1" applyFill="1" applyBorder="1" applyAlignment="1">
      <alignment horizontal="center"/>
    </xf>
    <xf numFmtId="0" fontId="121" fillId="0" borderId="2" xfId="0" applyFont="1" applyBorder="1" applyAlignment="1">
      <alignment horizontal="left" vertical="top" wrapText="1"/>
    </xf>
    <xf numFmtId="0" fontId="113" fillId="0" borderId="10" xfId="0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49" fontId="113" fillId="2" borderId="10" xfId="0" applyNumberFormat="1" applyFont="1" applyFill="1" applyBorder="1" applyAlignment="1">
      <alignment horizontal="center" vertical="center" wrapText="1"/>
    </xf>
    <xf numFmtId="4" fontId="101" fillId="2" borderId="57" xfId="0" applyNumberFormat="1" applyFont="1" applyFill="1" applyBorder="1" applyAlignment="1">
      <alignment horizontal="center" vertical="center"/>
    </xf>
    <xf numFmtId="0" fontId="97" fillId="0" borderId="2" xfId="0" applyFont="1" applyBorder="1" applyAlignment="1">
      <alignment horizontal="left" vertical="top" wrapText="1"/>
    </xf>
    <xf numFmtId="4" fontId="101" fillId="2" borderId="10" xfId="0" applyNumberFormat="1" applyFont="1" applyFill="1" applyBorder="1" applyAlignment="1">
      <alignment horizontal="center" vertical="top"/>
    </xf>
    <xf numFmtId="0" fontId="130" fillId="0" borderId="23" xfId="0" applyFont="1" applyBorder="1" applyAlignment="1">
      <alignment horizontal="justify" vertical="top" wrapText="1"/>
    </xf>
    <xf numFmtId="0" fontId="97" fillId="0" borderId="16" xfId="0" applyFont="1" applyBorder="1" applyAlignment="1">
      <alignment horizontal="left" vertical="top" wrapText="1"/>
    </xf>
    <xf numFmtId="0" fontId="113" fillId="0" borderId="23" xfId="0" applyFont="1" applyBorder="1" applyAlignment="1">
      <alignment horizontal="center" vertical="top" wrapText="1"/>
    </xf>
    <xf numFmtId="4" fontId="101" fillId="2" borderId="23" xfId="0" applyNumberFormat="1" applyFont="1" applyFill="1" applyBorder="1" applyAlignment="1">
      <alignment horizontal="center" vertical="top"/>
    </xf>
    <xf numFmtId="0" fontId="120" fillId="0" borderId="1" xfId="0" applyFont="1" applyBorder="1" applyAlignment="1">
      <alignment horizontal="left" vertical="top" wrapText="1"/>
    </xf>
    <xf numFmtId="49" fontId="113" fillId="2" borderId="38" xfId="0" applyNumberFormat="1" applyFont="1" applyFill="1" applyBorder="1" applyAlignment="1">
      <alignment horizontal="center" vertical="center" wrapText="1"/>
    </xf>
    <xf numFmtId="4" fontId="101" fillId="2" borderId="58" xfId="0" applyNumberFormat="1" applyFont="1" applyFill="1" applyBorder="1" applyAlignment="1">
      <alignment horizontal="center" vertical="center"/>
    </xf>
    <xf numFmtId="0" fontId="97" fillId="0" borderId="2" xfId="0" applyFont="1" applyBorder="1" applyAlignment="1">
      <alignment vertical="top" wrapText="1"/>
    </xf>
    <xf numFmtId="0" fontId="120" fillId="0" borderId="2" xfId="0" applyFont="1" applyBorder="1" applyAlignment="1">
      <alignment vertical="top" wrapText="1"/>
    </xf>
    <xf numFmtId="4" fontId="101" fillId="2" borderId="39" xfId="0" applyNumberFormat="1" applyFont="1" applyFill="1" applyBorder="1" applyAlignment="1">
      <alignment horizontal="center" vertical="center"/>
    </xf>
    <xf numFmtId="4" fontId="101" fillId="2" borderId="39" xfId="0" applyNumberFormat="1" applyFont="1" applyFill="1" applyBorder="1" applyAlignment="1">
      <alignment horizontal="center" vertical="top"/>
    </xf>
    <xf numFmtId="4" fontId="101" fillId="2" borderId="39" xfId="0" applyNumberFormat="1" applyFont="1" applyFill="1" applyBorder="1" applyAlignment="1">
      <alignment horizontal="center"/>
    </xf>
    <xf numFmtId="0" fontId="97" fillId="0" borderId="16" xfId="0" applyFont="1" applyBorder="1" applyAlignment="1">
      <alignment vertical="top" wrapText="1"/>
    </xf>
    <xf numFmtId="0" fontId="130" fillId="2" borderId="38" xfId="0" applyFont="1" applyFill="1" applyBorder="1" applyAlignment="1">
      <alignment horizontal="center" vertical="center" wrapText="1"/>
    </xf>
    <xf numFmtId="0" fontId="130" fillId="2" borderId="10" xfId="0" applyFont="1" applyFill="1" applyBorder="1" applyAlignment="1">
      <alignment horizontal="center" vertical="top"/>
    </xf>
    <xf numFmtId="0" fontId="130" fillId="2" borderId="23" xfId="0" applyFont="1" applyFill="1" applyBorder="1" applyAlignment="1">
      <alignment horizontal="center" vertical="top"/>
    </xf>
    <xf numFmtId="0" fontId="130" fillId="2" borderId="38" xfId="0" applyFont="1" applyFill="1" applyBorder="1" applyAlignment="1">
      <alignment horizontal="center" vertical="top"/>
    </xf>
    <xf numFmtId="4" fontId="101" fillId="2" borderId="8" xfId="0" applyNumberFormat="1" applyFont="1" applyFill="1" applyBorder="1" applyAlignment="1">
      <alignment horizontal="center" vertical="top"/>
    </xf>
    <xf numFmtId="49" fontId="131" fillId="0" borderId="26" xfId="0" applyNumberFormat="1" applyFont="1" applyBorder="1" applyAlignment="1">
      <alignment vertical="top" wrapText="1"/>
    </xf>
    <xf numFmtId="4" fontId="101" fillId="2" borderId="29" xfId="0" applyNumberFormat="1" applyFont="1" applyFill="1" applyBorder="1" applyAlignment="1">
      <alignment horizontal="center" vertical="center"/>
    </xf>
    <xf numFmtId="4" fontId="101" fillId="2" borderId="52" xfId="0" applyNumberFormat="1" applyFont="1" applyFill="1" applyBorder="1" applyAlignment="1">
      <alignment horizontal="center" vertical="center"/>
    </xf>
    <xf numFmtId="49" fontId="118" fillId="0" borderId="10" xfId="0" applyNumberFormat="1" applyFont="1" applyBorder="1" applyAlignment="1">
      <alignment horizontal="center" vertical="top" wrapText="1"/>
    </xf>
    <xf numFmtId="4" fontId="127" fillId="0" borderId="9" xfId="0" applyNumberFormat="1" applyFont="1" applyBorder="1" applyAlignment="1">
      <alignment horizontal="center" vertical="center" wrapText="1"/>
    </xf>
    <xf numFmtId="49" fontId="131" fillId="0" borderId="10" xfId="0" applyNumberFormat="1" applyFont="1" applyBorder="1" applyAlignment="1">
      <alignment vertical="top" wrapText="1"/>
    </xf>
    <xf numFmtId="49" fontId="131" fillId="0" borderId="39" xfId="0" applyNumberFormat="1" applyFont="1" applyBorder="1" applyAlignment="1">
      <alignment vertical="top" wrapText="1"/>
    </xf>
    <xf numFmtId="49" fontId="124" fillId="0" borderId="39" xfId="0" applyNumberFormat="1" applyFont="1" applyBorder="1" applyAlignment="1">
      <alignment vertical="top" wrapText="1"/>
    </xf>
    <xf numFmtId="49" fontId="118" fillId="0" borderId="39" xfId="0" applyNumberFormat="1" applyFont="1" applyBorder="1" applyAlignment="1">
      <alignment horizontal="center" vertical="top" wrapText="1"/>
    </xf>
    <xf numFmtId="0" fontId="97" fillId="0" borderId="2" xfId="0" applyFont="1" applyBorder="1" applyAlignment="1">
      <alignment horizontal="justify" vertical="top" wrapText="1"/>
    </xf>
    <xf numFmtId="49" fontId="131" fillId="0" borderId="38" xfId="0" applyNumberFormat="1" applyFont="1" applyBorder="1" applyAlignment="1">
      <alignment vertical="top" wrapText="1"/>
    </xf>
    <xf numFmtId="49" fontId="126" fillId="0" borderId="43" xfId="0" applyNumberFormat="1" applyFont="1" applyBorder="1" applyAlignment="1">
      <alignment vertical="top" wrapText="1"/>
    </xf>
    <xf numFmtId="49" fontId="106" fillId="2" borderId="38" xfId="0" applyNumberFormat="1" applyFont="1" applyFill="1" applyBorder="1" applyAlignment="1">
      <alignment horizontal="center" vertical="center" wrapText="1"/>
    </xf>
    <xf numFmtId="49" fontId="130" fillId="0" borderId="10" xfId="1" applyNumberFormat="1" applyFont="1" applyBorder="1" applyAlignment="1">
      <alignment vertical="top" wrapText="1"/>
    </xf>
    <xf numFmtId="0" fontId="131" fillId="0" borderId="39" xfId="0" applyFont="1" applyBorder="1" applyAlignment="1">
      <alignment horizontal="left" vertical="top" wrapText="1"/>
    </xf>
    <xf numFmtId="0" fontId="124" fillId="0" borderId="42" xfId="0" applyFont="1" applyBorder="1" applyAlignment="1">
      <alignment horizontal="left" vertical="top" wrapText="1"/>
    </xf>
    <xf numFmtId="0" fontId="130" fillId="2" borderId="26" xfId="0" applyFont="1" applyFill="1" applyBorder="1" applyAlignment="1">
      <alignment vertical="center"/>
    </xf>
    <xf numFmtId="0" fontId="102" fillId="2" borderId="27" xfId="0" applyFont="1" applyFill="1" applyBorder="1" applyAlignment="1">
      <alignment vertical="top" wrapText="1"/>
    </xf>
    <xf numFmtId="49" fontId="106" fillId="2" borderId="27" xfId="0" applyNumberFormat="1" applyFont="1" applyFill="1" applyBorder="1" applyAlignment="1">
      <alignment horizontal="center" vertical="center" wrapText="1"/>
    </xf>
    <xf numFmtId="0" fontId="132" fillId="0" borderId="0" xfId="0" applyFont="1" applyAlignment="1">
      <alignment horizontal="left"/>
    </xf>
    <xf numFmtId="0" fontId="132" fillId="2" borderId="0" xfId="0" applyFont="1" applyFill="1" applyAlignment="1">
      <alignment horizontal="left"/>
    </xf>
    <xf numFmtId="0" fontId="97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4" fontId="101" fillId="3" borderId="9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horizontal="center" vertical="top"/>
    </xf>
    <xf numFmtId="4" fontId="101" fillId="3" borderId="23" xfId="0" applyNumberFormat="1" applyFont="1" applyFill="1" applyBorder="1" applyAlignment="1">
      <alignment horizontal="center" vertical="top"/>
    </xf>
    <xf numFmtId="4" fontId="101" fillId="3" borderId="8" xfId="0" applyNumberFormat="1" applyFont="1" applyFill="1" applyBorder="1" applyAlignment="1">
      <alignment horizontal="center" vertical="top"/>
    </xf>
    <xf numFmtId="4" fontId="124" fillId="3" borderId="50" xfId="0" applyNumberFormat="1" applyFont="1" applyFill="1" applyBorder="1" applyAlignment="1">
      <alignment vertical="top" wrapText="1"/>
    </xf>
    <xf numFmtId="4" fontId="124" fillId="3" borderId="58" xfId="0" applyNumberFormat="1" applyFont="1" applyFill="1" applyBorder="1" applyAlignment="1">
      <alignment vertical="top" wrapText="1"/>
    </xf>
    <xf numFmtId="49" fontId="97" fillId="2" borderId="63" xfId="0" applyNumberFormat="1" applyFont="1" applyFill="1" applyBorder="1" applyAlignment="1">
      <alignment horizontal="center" vertical="center" wrapText="1"/>
    </xf>
    <xf numFmtId="4" fontId="101" fillId="2" borderId="20" xfId="0" applyNumberFormat="1" applyFont="1" applyFill="1" applyBorder="1" applyAlignment="1">
      <alignment horizontal="center" vertical="center"/>
    </xf>
    <xf numFmtId="4" fontId="101" fillId="3" borderId="20" xfId="0" applyNumberFormat="1" applyFont="1" applyFill="1" applyBorder="1" applyAlignment="1">
      <alignment horizontal="center" vertical="center"/>
    </xf>
    <xf numFmtId="49" fontId="134" fillId="2" borderId="0" xfId="0" applyNumberFormat="1" applyFont="1" applyFill="1" applyAlignment="1">
      <alignment horizontal="center" vertical="center" wrapText="1"/>
    </xf>
    <xf numFmtId="0" fontId="101" fillId="3" borderId="0" xfId="0" applyFont="1" applyFill="1"/>
    <xf numFmtId="0" fontId="130" fillId="2" borderId="23" xfId="0" applyFont="1" applyFill="1" applyBorder="1" applyAlignment="1">
      <alignment vertical="center"/>
    </xf>
    <xf numFmtId="170" fontId="101" fillId="2" borderId="7" xfId="0" applyNumberFormat="1" applyFont="1" applyFill="1" applyBorder="1" applyAlignment="1">
      <alignment horizontal="center" vertical="center"/>
    </xf>
    <xf numFmtId="170" fontId="101" fillId="2" borderId="7" xfId="0" applyNumberFormat="1" applyFont="1" applyFill="1" applyBorder="1" applyAlignment="1">
      <alignment horizontal="center" vertical="center" wrapText="1"/>
    </xf>
    <xf numFmtId="170" fontId="101" fillId="2" borderId="8" xfId="0" applyNumberFormat="1" applyFont="1" applyFill="1" applyBorder="1" applyAlignment="1">
      <alignment horizontal="center" vertical="center" wrapText="1"/>
    </xf>
    <xf numFmtId="170" fontId="101" fillId="2" borderId="38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 vertical="center"/>
    </xf>
    <xf numFmtId="170" fontId="101" fillId="2" borderId="23" xfId="0" applyNumberFormat="1" applyFont="1" applyFill="1" applyBorder="1" applyAlignment="1">
      <alignment horizontal="center" vertical="center"/>
    </xf>
    <xf numFmtId="170" fontId="101" fillId="2" borderId="48" xfId="0" applyNumberFormat="1" applyFont="1" applyFill="1" applyBorder="1" applyAlignment="1">
      <alignment horizontal="center" vertical="center"/>
    </xf>
    <xf numFmtId="170" fontId="101" fillId="2" borderId="8" xfId="0" applyNumberFormat="1" applyFont="1" applyFill="1" applyBorder="1" applyAlignment="1">
      <alignment horizontal="center" vertical="center"/>
    </xf>
    <xf numFmtId="170" fontId="101" fillId="3" borderId="10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/>
    </xf>
    <xf numFmtId="170" fontId="101" fillId="3" borderId="10" xfId="0" applyNumberFormat="1" applyFont="1" applyFill="1" applyBorder="1" applyAlignment="1">
      <alignment horizontal="center"/>
    </xf>
    <xf numFmtId="170" fontId="101" fillId="2" borderId="23" xfId="0" applyNumberFormat="1" applyFont="1" applyFill="1" applyBorder="1" applyAlignment="1">
      <alignment horizontal="center"/>
    </xf>
    <xf numFmtId="170" fontId="101" fillId="3" borderId="23" xfId="0" applyNumberFormat="1" applyFont="1" applyFill="1" applyBorder="1" applyAlignment="1">
      <alignment horizontal="center"/>
    </xf>
    <xf numFmtId="170" fontId="101" fillId="2" borderId="8" xfId="0" applyNumberFormat="1" applyFont="1" applyFill="1" applyBorder="1" applyAlignment="1">
      <alignment horizontal="center"/>
    </xf>
    <xf numFmtId="170" fontId="101" fillId="2" borderId="38" xfId="0" applyNumberFormat="1" applyFont="1" applyFill="1" applyBorder="1" applyAlignment="1">
      <alignment horizontal="center"/>
    </xf>
    <xf numFmtId="170" fontId="101" fillId="3" borderId="38" xfId="0" applyNumberFormat="1" applyFont="1" applyFill="1" applyBorder="1" applyAlignment="1">
      <alignment horizontal="center"/>
    </xf>
    <xf numFmtId="170" fontId="101" fillId="2" borderId="9" xfId="0" applyNumberFormat="1" applyFont="1" applyFill="1" applyBorder="1" applyAlignment="1">
      <alignment horizontal="center"/>
    </xf>
    <xf numFmtId="170" fontId="101" fillId="3" borderId="23" xfId="0" applyNumberFormat="1" applyFont="1" applyFill="1" applyBorder="1" applyAlignment="1">
      <alignment horizontal="center" vertical="center"/>
    </xf>
    <xf numFmtId="170" fontId="101" fillId="3" borderId="8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 vertical="top"/>
    </xf>
    <xf numFmtId="170" fontId="101" fillId="3" borderId="10" xfId="0" applyNumberFormat="1" applyFont="1" applyFill="1" applyBorder="1" applyAlignment="1">
      <alignment horizontal="center" vertical="top"/>
    </xf>
    <xf numFmtId="170" fontId="101" fillId="2" borderId="23" xfId="0" applyNumberFormat="1" applyFont="1" applyFill="1" applyBorder="1" applyAlignment="1">
      <alignment horizontal="center" vertical="top"/>
    </xf>
    <xf numFmtId="170" fontId="101" fillId="3" borderId="23" xfId="0" applyNumberFormat="1" applyFont="1" applyFill="1" applyBorder="1" applyAlignment="1">
      <alignment horizontal="center" vertical="top"/>
    </xf>
    <xf numFmtId="170" fontId="101" fillId="2" borderId="8" xfId="0" applyNumberFormat="1" applyFont="1" applyFill="1" applyBorder="1" applyAlignment="1">
      <alignment horizontal="center" vertical="top"/>
    </xf>
    <xf numFmtId="170" fontId="101" fillId="3" borderId="8" xfId="0" applyNumberFormat="1" applyFont="1" applyFill="1" applyBorder="1" applyAlignment="1">
      <alignment horizontal="center" vertical="top"/>
    </xf>
    <xf numFmtId="170" fontId="101" fillId="2" borderId="9" xfId="0" applyNumberFormat="1" applyFont="1" applyFill="1" applyBorder="1" applyAlignment="1">
      <alignment horizontal="center" vertical="top"/>
    </xf>
    <xf numFmtId="170" fontId="101" fillId="3" borderId="9" xfId="0" applyNumberFormat="1" applyFont="1" applyFill="1" applyBorder="1" applyAlignment="1">
      <alignment horizontal="center" vertical="top"/>
    </xf>
    <xf numFmtId="170" fontId="101" fillId="2" borderId="15" xfId="0" applyNumberFormat="1" applyFont="1" applyFill="1" applyBorder="1" applyAlignment="1">
      <alignment horizontal="center" vertical="top"/>
    </xf>
    <xf numFmtId="170" fontId="101" fillId="3" borderId="15" xfId="0" applyNumberFormat="1" applyFont="1" applyFill="1" applyBorder="1" applyAlignment="1">
      <alignment horizontal="center" vertical="top"/>
    </xf>
    <xf numFmtId="170" fontId="101" fillId="2" borderId="50" xfId="0" applyNumberFormat="1" applyFont="1" applyFill="1" applyBorder="1" applyAlignment="1">
      <alignment horizontal="center" vertical="top"/>
    </xf>
    <xf numFmtId="170" fontId="101" fillId="3" borderId="50" xfId="0" applyNumberFormat="1" applyFont="1" applyFill="1" applyBorder="1" applyAlignment="1">
      <alignment horizontal="center" vertical="top"/>
    </xf>
    <xf numFmtId="170" fontId="124" fillId="0" borderId="50" xfId="0" applyNumberFormat="1" applyFont="1" applyBorder="1" applyAlignment="1">
      <alignment vertical="top" wrapText="1"/>
    </xf>
    <xf numFmtId="170" fontId="124" fillId="0" borderId="58" xfId="0" applyNumberFormat="1" applyFont="1" applyBorder="1" applyAlignment="1">
      <alignment vertical="top" wrapText="1"/>
    </xf>
    <xf numFmtId="170" fontId="101" fillId="2" borderId="20" xfId="0" applyNumberFormat="1" applyFont="1" applyFill="1" applyBorder="1" applyAlignment="1">
      <alignment horizontal="center" vertical="top"/>
    </xf>
    <xf numFmtId="170" fontId="101" fillId="3" borderId="20" xfId="0" applyNumberFormat="1" applyFont="1" applyFill="1" applyBorder="1" applyAlignment="1">
      <alignment horizontal="center" vertical="top"/>
    </xf>
    <xf numFmtId="170" fontId="101" fillId="2" borderId="57" xfId="0" applyNumberFormat="1" applyFont="1" applyFill="1" applyBorder="1" applyAlignment="1">
      <alignment horizontal="center" vertical="top"/>
    </xf>
    <xf numFmtId="170" fontId="97" fillId="2" borderId="26" xfId="0" applyNumberFormat="1" applyFont="1" applyFill="1" applyBorder="1" applyAlignment="1">
      <alignment horizontal="center" vertical="center"/>
    </xf>
    <xf numFmtId="0" fontId="98" fillId="2" borderId="0" xfId="0" applyFont="1" applyFill="1" applyAlignment="1">
      <alignment horizontal="center" wrapText="1"/>
    </xf>
    <xf numFmtId="0" fontId="130" fillId="2" borderId="7" xfId="0" applyFont="1" applyFill="1" applyBorder="1" applyAlignment="1">
      <alignment horizontal="center"/>
    </xf>
    <xf numFmtId="0" fontId="111" fillId="2" borderId="7" xfId="0" applyFont="1" applyFill="1" applyBorder="1" applyAlignment="1">
      <alignment horizontal="center" wrapText="1"/>
    </xf>
    <xf numFmtId="49" fontId="97" fillId="2" borderId="7" xfId="0" applyNumberFormat="1" applyFont="1" applyFill="1" applyBorder="1" applyAlignment="1">
      <alignment horizontal="center" wrapText="1"/>
    </xf>
    <xf numFmtId="0" fontId="130" fillId="2" borderId="38" xfId="0" applyFont="1" applyFill="1" applyBorder="1" applyAlignment="1">
      <alignment horizontal="center"/>
    </xf>
    <xf numFmtId="0" fontId="111" fillId="2" borderId="43" xfId="0" applyFont="1" applyFill="1" applyBorder="1" applyAlignment="1">
      <alignment horizontal="left" wrapText="1"/>
    </xf>
    <xf numFmtId="49" fontId="97" fillId="2" borderId="38" xfId="0" applyNumberFormat="1" applyFont="1" applyFill="1" applyBorder="1" applyAlignment="1">
      <alignment horizontal="center" wrapText="1"/>
    </xf>
    <xf numFmtId="0" fontId="130" fillId="2" borderId="25" xfId="0" applyFont="1" applyFill="1" applyBorder="1" applyAlignment="1">
      <alignment horizontal="center"/>
    </xf>
    <xf numFmtId="49" fontId="102" fillId="0" borderId="38" xfId="0" applyNumberFormat="1" applyFont="1" applyBorder="1" applyAlignment="1">
      <alignment wrapText="1"/>
    </xf>
    <xf numFmtId="49" fontId="118" fillId="0" borderId="38" xfId="0" applyNumberFormat="1" applyFont="1" applyBorder="1" applyAlignment="1">
      <alignment horizontal="center" wrapText="1"/>
    </xf>
    <xf numFmtId="49" fontId="102" fillId="0" borderId="10" xfId="0" applyNumberFormat="1" applyFont="1" applyBorder="1" applyAlignment="1">
      <alignment wrapText="1"/>
    </xf>
    <xf numFmtId="49" fontId="118" fillId="0" borderId="10" xfId="0" applyNumberFormat="1" applyFont="1" applyBorder="1" applyAlignment="1">
      <alignment horizontal="center" wrapText="1"/>
    </xf>
    <xf numFmtId="49" fontId="102" fillId="0" borderId="23" xfId="0" applyNumberFormat="1" applyFont="1" applyBorder="1" applyAlignment="1">
      <alignment wrapText="1"/>
    </xf>
    <xf numFmtId="49" fontId="118" fillId="0" borderId="23" xfId="0" applyNumberFormat="1" applyFont="1" applyBorder="1" applyAlignment="1">
      <alignment horizontal="center" wrapText="1"/>
    </xf>
    <xf numFmtId="0" fontId="130" fillId="2" borderId="23" xfId="0" applyFont="1" applyFill="1" applyBorder="1" applyAlignment="1">
      <alignment horizontal="center"/>
    </xf>
    <xf numFmtId="49" fontId="111" fillId="0" borderId="48" xfId="0" applyNumberFormat="1" applyFont="1" applyBorder="1" applyAlignment="1">
      <alignment wrapText="1"/>
    </xf>
    <xf numFmtId="4" fontId="101" fillId="3" borderId="48" xfId="0" applyNumberFormat="1" applyFont="1" applyFill="1" applyBorder="1" applyAlignment="1">
      <alignment horizontal="center"/>
    </xf>
    <xf numFmtId="49" fontId="105" fillId="0" borderId="38" xfId="0" applyNumberFormat="1" applyFont="1" applyBorder="1" applyAlignment="1">
      <alignment wrapText="1"/>
    </xf>
    <xf numFmtId="49" fontId="119" fillId="0" borderId="38" xfId="0" applyNumberFormat="1" applyFont="1" applyBorder="1" applyAlignment="1">
      <alignment horizontal="center" wrapText="1"/>
    </xf>
    <xf numFmtId="49" fontId="97" fillId="0" borderId="10" xfId="0" applyNumberFormat="1" applyFont="1" applyBorder="1" applyAlignment="1">
      <alignment wrapText="1"/>
    </xf>
    <xf numFmtId="49" fontId="120" fillId="0" borderId="10" xfId="0" applyNumberFormat="1" applyFont="1" applyBorder="1" applyAlignment="1">
      <alignment wrapText="1"/>
    </xf>
    <xf numFmtId="49" fontId="97" fillId="0" borderId="23" xfId="0" applyNumberFormat="1" applyFont="1" applyBorder="1" applyAlignment="1">
      <alignment wrapText="1"/>
    </xf>
    <xf numFmtId="49" fontId="105" fillId="0" borderId="43" xfId="0" applyNumberFormat="1" applyFont="1" applyBorder="1" applyAlignment="1">
      <alignment wrapText="1"/>
    </xf>
    <xf numFmtId="0" fontId="130" fillId="2" borderId="10" xfId="0" applyFont="1" applyFill="1" applyBorder="1" applyAlignment="1">
      <alignment horizontal="center"/>
    </xf>
    <xf numFmtId="0" fontId="97" fillId="0" borderId="10" xfId="0" applyFont="1" applyBorder="1" applyAlignment="1">
      <alignment wrapText="1"/>
    </xf>
    <xf numFmtId="0" fontId="113" fillId="0" borderId="10" xfId="0" applyFont="1" applyBorder="1" applyAlignment="1">
      <alignment horizontal="center" wrapText="1"/>
    </xf>
    <xf numFmtId="49" fontId="121" fillId="0" borderId="10" xfId="0" applyNumberFormat="1" applyFont="1" applyBorder="1" applyAlignment="1">
      <alignment wrapText="1"/>
    </xf>
    <xf numFmtId="49" fontId="121" fillId="0" borderId="23" xfId="0" applyNumberFormat="1" applyFont="1" applyBorder="1" applyAlignment="1">
      <alignment wrapText="1"/>
    </xf>
    <xf numFmtId="49" fontId="122" fillId="0" borderId="43" xfId="0" applyNumberFormat="1" applyFont="1" applyBorder="1" applyAlignment="1">
      <alignment wrapText="1"/>
    </xf>
    <xf numFmtId="49" fontId="121" fillId="0" borderId="38" xfId="0" applyNumberFormat="1" applyFont="1" applyBorder="1" applyAlignment="1">
      <alignment wrapText="1"/>
    </xf>
    <xf numFmtId="49" fontId="118" fillId="0" borderId="40" xfId="0" applyNumberFormat="1" applyFont="1" applyBorder="1" applyAlignment="1">
      <alignment horizontal="center" wrapText="1"/>
    </xf>
    <xf numFmtId="49" fontId="123" fillId="0" borderId="17" xfId="0" applyNumberFormat="1" applyFont="1" applyBorder="1" applyAlignment="1">
      <alignment wrapText="1"/>
    </xf>
    <xf numFmtId="49" fontId="97" fillId="2" borderId="10" xfId="0" applyNumberFormat="1" applyFont="1" applyFill="1" applyBorder="1" applyAlignment="1">
      <alignment horizontal="center" wrapText="1"/>
    </xf>
    <xf numFmtId="0" fontId="130" fillId="2" borderId="43" xfId="0" applyFont="1" applyFill="1" applyBorder="1" applyAlignment="1">
      <alignment horizontal="center"/>
    </xf>
    <xf numFmtId="0" fontId="130" fillId="0" borderId="38" xfId="0" applyFont="1" applyBorder="1" applyAlignment="1">
      <alignment horizontal="justify" wrapText="1"/>
    </xf>
    <xf numFmtId="0" fontId="105" fillId="0" borderId="1" xfId="0" applyFont="1" applyBorder="1" applyAlignment="1">
      <alignment horizontal="left" wrapText="1"/>
    </xf>
    <xf numFmtId="0" fontId="130" fillId="0" borderId="10" xfId="0" applyFont="1" applyBorder="1" applyAlignment="1">
      <alignment horizontal="justify" wrapText="1"/>
    </xf>
    <xf numFmtId="0" fontId="126" fillId="0" borderId="2" xfId="0" applyFont="1" applyBorder="1" applyAlignment="1">
      <alignment horizontal="left" wrapText="1"/>
    </xf>
    <xf numFmtId="0" fontId="121" fillId="0" borderId="2" xfId="0" applyFont="1" applyBorder="1" applyAlignment="1">
      <alignment horizontal="left" wrapText="1"/>
    </xf>
    <xf numFmtId="0" fontId="120" fillId="0" borderId="2" xfId="0" applyFont="1" applyBorder="1" applyAlignment="1">
      <alignment horizontal="left" wrapText="1"/>
    </xf>
    <xf numFmtId="49" fontId="113" fillId="2" borderId="10" xfId="0" applyNumberFormat="1" applyFont="1" applyFill="1" applyBorder="1" applyAlignment="1">
      <alignment horizontal="center" wrapText="1"/>
    </xf>
    <xf numFmtId="0" fontId="97" fillId="0" borderId="2" xfId="0" applyFont="1" applyBorder="1" applyAlignment="1">
      <alignment horizontal="left" wrapText="1"/>
    </xf>
    <xf numFmtId="0" fontId="130" fillId="0" borderId="23" xfId="0" applyFont="1" applyBorder="1" applyAlignment="1">
      <alignment horizontal="justify" wrapText="1"/>
    </xf>
    <xf numFmtId="0" fontId="97" fillId="0" borderId="16" xfId="0" applyFont="1" applyBorder="1" applyAlignment="1">
      <alignment horizontal="left" wrapText="1"/>
    </xf>
    <xf numFmtId="0" fontId="113" fillId="0" borderId="23" xfId="0" applyFont="1" applyBorder="1" applyAlignment="1">
      <alignment horizontal="center" wrapText="1"/>
    </xf>
    <xf numFmtId="0" fontId="120" fillId="0" borderId="1" xfId="0" applyFont="1" applyBorder="1" applyAlignment="1">
      <alignment horizontal="left" wrapText="1"/>
    </xf>
    <xf numFmtId="49" fontId="113" fillId="2" borderId="38" xfId="0" applyNumberFormat="1" applyFont="1" applyFill="1" applyBorder="1" applyAlignment="1">
      <alignment horizontal="center" wrapText="1"/>
    </xf>
    <xf numFmtId="0" fontId="97" fillId="0" borderId="2" xfId="0" applyFont="1" applyBorder="1" applyAlignment="1">
      <alignment wrapText="1"/>
    </xf>
    <xf numFmtId="0" fontId="120" fillId="0" borderId="2" xfId="0" applyFont="1" applyBorder="1" applyAlignment="1">
      <alignment wrapText="1"/>
    </xf>
    <xf numFmtId="0" fontId="97" fillId="0" borderId="16" xfId="0" applyFont="1" applyBorder="1" applyAlignment="1">
      <alignment wrapText="1"/>
    </xf>
    <xf numFmtId="0" fontId="130" fillId="2" borderId="38" xfId="0" applyFont="1" applyFill="1" applyBorder="1" applyAlignment="1">
      <alignment horizontal="center" wrapText="1"/>
    </xf>
    <xf numFmtId="49" fontId="125" fillId="0" borderId="43" xfId="0" applyNumberFormat="1" applyFont="1" applyBorder="1" applyAlignment="1">
      <alignment wrapText="1"/>
    </xf>
    <xf numFmtId="49" fontId="126" fillId="0" borderId="10" xfId="0" applyNumberFormat="1" applyFont="1" applyBorder="1" applyAlignment="1">
      <alignment wrapText="1"/>
    </xf>
    <xf numFmtId="49" fontId="106" fillId="2" borderId="10" xfId="0" applyNumberFormat="1" applyFont="1" applyFill="1" applyBorder="1" applyAlignment="1">
      <alignment horizontal="center" wrapText="1"/>
    </xf>
    <xf numFmtId="49" fontId="124" fillId="0" borderId="10" xfId="0" applyNumberFormat="1" applyFont="1" applyBorder="1" applyAlignment="1">
      <alignment wrapText="1"/>
    </xf>
    <xf numFmtId="49" fontId="104" fillId="0" borderId="43" xfId="0" applyNumberFormat="1" applyFont="1" applyBorder="1" applyAlignment="1">
      <alignment wrapText="1"/>
    </xf>
    <xf numFmtId="49" fontId="120" fillId="0" borderId="17" xfId="0" applyNumberFormat="1" applyFont="1" applyBorder="1" applyAlignment="1">
      <alignment wrapText="1"/>
    </xf>
    <xf numFmtId="49" fontId="118" fillId="0" borderId="39" xfId="0" applyNumberFormat="1" applyFont="1" applyBorder="1" applyAlignment="1">
      <alignment horizontal="center" wrapText="1"/>
    </xf>
    <xf numFmtId="49" fontId="126" fillId="0" borderId="17" xfId="0" applyNumberFormat="1" applyFont="1" applyBorder="1" applyAlignment="1">
      <alignment wrapText="1"/>
    </xf>
    <xf numFmtId="0" fontId="118" fillId="0" borderId="10" xfId="0" applyFont="1" applyBorder="1" applyAlignment="1">
      <alignment horizontal="center" wrapText="1"/>
    </xf>
    <xf numFmtId="49" fontId="124" fillId="0" borderId="17" xfId="0" applyNumberFormat="1" applyFont="1" applyBorder="1" applyAlignment="1">
      <alignment wrapText="1"/>
    </xf>
    <xf numFmtId="49" fontId="121" fillId="0" borderId="17" xfId="0" applyNumberFormat="1" applyFont="1" applyBorder="1" applyAlignment="1">
      <alignment wrapText="1"/>
    </xf>
    <xf numFmtId="49" fontId="124" fillId="0" borderId="24" xfId="0" applyNumberFormat="1" applyFont="1" applyBorder="1" applyAlignment="1">
      <alignment wrapText="1"/>
    </xf>
    <xf numFmtId="49" fontId="131" fillId="0" borderId="26" xfId="0" applyNumberFormat="1" applyFont="1" applyBorder="1" applyAlignment="1">
      <alignment wrapText="1"/>
    </xf>
    <xf numFmtId="49" fontId="124" fillId="0" borderId="28" xfId="0" applyNumberFormat="1" applyFont="1" applyBorder="1" applyAlignment="1">
      <alignment wrapText="1"/>
    </xf>
    <xf numFmtId="49" fontId="97" fillId="2" borderId="27" xfId="0" applyNumberFormat="1" applyFont="1" applyFill="1" applyBorder="1" applyAlignment="1">
      <alignment horizontal="center" wrapText="1"/>
    </xf>
    <xf numFmtId="49" fontId="121" fillId="0" borderId="43" xfId="0" applyNumberFormat="1" applyFont="1" applyBorder="1" applyAlignment="1">
      <alignment wrapText="1"/>
    </xf>
    <xf numFmtId="49" fontId="131" fillId="0" borderId="10" xfId="0" applyNumberFormat="1" applyFont="1" applyBorder="1" applyAlignment="1">
      <alignment wrapText="1"/>
    </xf>
    <xf numFmtId="49" fontId="131" fillId="0" borderId="39" xfId="0" applyNumberFormat="1" applyFont="1" applyBorder="1" applyAlignment="1">
      <alignment wrapText="1"/>
    </xf>
    <xf numFmtId="49" fontId="124" fillId="0" borderId="39" xfId="0" applyNumberFormat="1" applyFont="1" applyBorder="1" applyAlignment="1">
      <alignment wrapText="1"/>
    </xf>
    <xf numFmtId="0" fontId="97" fillId="0" borderId="2" xfId="0" applyFont="1" applyBorder="1" applyAlignment="1">
      <alignment horizontal="justify" wrapText="1"/>
    </xf>
    <xf numFmtId="49" fontId="131" fillId="0" borderId="38" xfId="0" applyNumberFormat="1" applyFont="1" applyBorder="1" applyAlignment="1">
      <alignment wrapText="1"/>
    </xf>
    <xf numFmtId="49" fontId="126" fillId="0" borderId="43" xfId="0" applyNumberFormat="1" applyFont="1" applyBorder="1" applyAlignment="1">
      <alignment wrapText="1"/>
    </xf>
    <xf numFmtId="49" fontId="106" fillId="2" borderId="38" xfId="0" applyNumberFormat="1" applyFont="1" applyFill="1" applyBorder="1" applyAlignment="1">
      <alignment horizontal="center" wrapText="1"/>
    </xf>
    <xf numFmtId="49" fontId="130" fillId="0" borderId="10" xfId="1" applyNumberFormat="1" applyFont="1" applyBorder="1" applyAlignment="1">
      <alignment wrapText="1"/>
    </xf>
    <xf numFmtId="49" fontId="120" fillId="0" borderId="17" xfId="1" applyNumberFormat="1" applyFont="1" applyBorder="1" applyAlignment="1">
      <alignment wrapText="1"/>
    </xf>
    <xf numFmtId="0" fontId="131" fillId="0" borderId="39" xfId="0" applyFont="1" applyBorder="1" applyAlignment="1">
      <alignment horizontal="left" wrapText="1"/>
    </xf>
    <xf numFmtId="0" fontId="124" fillId="0" borderId="42" xfId="0" applyFont="1" applyBorder="1" applyAlignment="1">
      <alignment horizontal="left" wrapText="1"/>
    </xf>
    <xf numFmtId="0" fontId="130" fillId="2" borderId="26" xfId="0" applyFont="1" applyFill="1" applyBorder="1"/>
    <xf numFmtId="0" fontId="102" fillId="2" borderId="27" xfId="0" applyFont="1" applyFill="1" applyBorder="1" applyAlignment="1">
      <alignment wrapText="1"/>
    </xf>
    <xf numFmtId="49" fontId="106" fillId="2" borderId="27" xfId="0" applyNumberFormat="1" applyFont="1" applyFill="1" applyBorder="1" applyAlignment="1">
      <alignment horizontal="center" wrapText="1"/>
    </xf>
    <xf numFmtId="4" fontId="101" fillId="3" borderId="7" xfId="0" applyNumberFormat="1" applyFont="1" applyFill="1" applyBorder="1" applyAlignment="1">
      <alignment horizontal="center" vertical="center"/>
    </xf>
    <xf numFmtId="4" fontId="106" fillId="2" borderId="38" xfId="0" applyNumberFormat="1" applyFont="1" applyFill="1" applyBorder="1" applyAlignment="1">
      <alignment horizontal="center" vertical="center"/>
    </xf>
    <xf numFmtId="4" fontId="106" fillId="3" borderId="38" xfId="0" applyNumberFormat="1" applyFont="1" applyFill="1" applyBorder="1" applyAlignment="1">
      <alignment horizontal="center" vertical="center"/>
    </xf>
    <xf numFmtId="4" fontId="101" fillId="3" borderId="48" xfId="0" applyNumberFormat="1" applyFont="1" applyFill="1" applyBorder="1" applyAlignment="1">
      <alignment horizontal="center" vertical="center"/>
    </xf>
    <xf numFmtId="4" fontId="101" fillId="3" borderId="57" xfId="0" applyNumberFormat="1" applyFont="1" applyFill="1" applyBorder="1" applyAlignment="1">
      <alignment horizontal="center" vertical="center"/>
    </xf>
    <xf numFmtId="4" fontId="101" fillId="3" borderId="58" xfId="0" applyNumberFormat="1" applyFont="1" applyFill="1" applyBorder="1" applyAlignment="1">
      <alignment horizontal="center" vertical="center"/>
    </xf>
    <xf numFmtId="4" fontId="101" fillId="3" borderId="39" xfId="0" applyNumberFormat="1" applyFont="1" applyFill="1" applyBorder="1" applyAlignment="1">
      <alignment horizontal="center" vertical="center"/>
    </xf>
    <xf numFmtId="4" fontId="101" fillId="3" borderId="29" xfId="0" applyNumberFormat="1" applyFont="1" applyFill="1" applyBorder="1" applyAlignment="1">
      <alignment horizontal="center" vertical="center"/>
    </xf>
    <xf numFmtId="4" fontId="121" fillId="0" borderId="9" xfId="0" applyNumberFormat="1" applyFont="1" applyBorder="1" applyAlignment="1">
      <alignment vertical="center" wrapText="1"/>
    </xf>
    <xf numFmtId="4" fontId="101" fillId="2" borderId="10" xfId="0" applyNumberFormat="1" applyFont="1" applyFill="1" applyBorder="1" applyAlignment="1">
      <alignment vertical="center" wrapText="1"/>
    </xf>
    <xf numFmtId="4" fontId="101" fillId="2" borderId="9" xfId="0" applyNumberFormat="1" applyFont="1" applyFill="1" applyBorder="1" applyAlignment="1">
      <alignment vertical="center" wrapText="1"/>
    </xf>
    <xf numFmtId="4" fontId="121" fillId="0" borderId="10" xfId="0" applyNumberFormat="1" applyFont="1" applyBorder="1" applyAlignment="1">
      <alignment vertical="center" wrapText="1"/>
    </xf>
    <xf numFmtId="4" fontId="101" fillId="2" borderId="52" xfId="0" applyNumberFormat="1" applyFont="1" applyFill="1" applyBorder="1" applyAlignment="1">
      <alignment vertical="center" wrapText="1"/>
    </xf>
    <xf numFmtId="4" fontId="97" fillId="2" borderId="38" xfId="0" applyNumberFormat="1" applyFont="1" applyFill="1" applyBorder="1" applyAlignment="1">
      <alignment horizontal="center"/>
    </xf>
    <xf numFmtId="167" fontId="101" fillId="3" borderId="7" xfId="0" applyNumberFormat="1" applyFont="1" applyFill="1" applyBorder="1" applyAlignment="1">
      <alignment horizontal="center" vertical="center"/>
    </xf>
    <xf numFmtId="167" fontId="101" fillId="2" borderId="39" xfId="0" applyNumberFormat="1" applyFont="1" applyFill="1" applyBorder="1" applyAlignment="1">
      <alignment horizontal="center" vertical="center"/>
    </xf>
    <xf numFmtId="167" fontId="101" fillId="3" borderId="10" xfId="0" applyNumberFormat="1" applyFont="1" applyFill="1" applyBorder="1" applyAlignment="1">
      <alignment horizontal="center" vertical="center"/>
    </xf>
    <xf numFmtId="167" fontId="101" fillId="2" borderId="57" xfId="0" applyNumberFormat="1" applyFont="1" applyFill="1" applyBorder="1" applyAlignment="1">
      <alignment horizontal="center" vertical="top"/>
    </xf>
    <xf numFmtId="167" fontId="97" fillId="2" borderId="26" xfId="0" applyNumberFormat="1" applyFont="1" applyFill="1" applyBorder="1" applyAlignment="1">
      <alignment horizontal="center" vertical="center"/>
    </xf>
    <xf numFmtId="4" fontId="101" fillId="3" borderId="7" xfId="0" applyNumberFormat="1" applyFont="1" applyFill="1" applyBorder="1" applyAlignment="1">
      <alignment horizontal="center" vertical="center" wrapText="1"/>
    </xf>
    <xf numFmtId="4" fontId="101" fillId="2" borderId="29" xfId="0" applyNumberFormat="1" applyFont="1" applyFill="1" applyBorder="1" applyAlignment="1">
      <alignment horizontal="center" vertical="top"/>
    </xf>
    <xf numFmtId="4" fontId="106" fillId="2" borderId="8" xfId="0" applyNumberFormat="1" applyFont="1" applyFill="1" applyBorder="1" applyAlignment="1">
      <alignment horizontal="center"/>
    </xf>
    <xf numFmtId="0" fontId="109" fillId="2" borderId="23" xfId="0" applyFont="1" applyFill="1" applyBorder="1" applyAlignment="1">
      <alignment horizontal="center" vertical="top"/>
    </xf>
    <xf numFmtId="49" fontId="125" fillId="0" borderId="23" xfId="0" applyNumberFormat="1" applyFont="1" applyBorder="1" applyAlignment="1">
      <alignment vertical="top" wrapText="1"/>
    </xf>
    <xf numFmtId="49" fontId="119" fillId="0" borderId="23" xfId="0" applyNumberFormat="1" applyFont="1" applyBorder="1" applyAlignment="1">
      <alignment horizontal="center" vertical="center" wrapText="1"/>
    </xf>
    <xf numFmtId="167" fontId="109" fillId="2" borderId="23" xfId="0" applyNumberFormat="1" applyFont="1" applyFill="1" applyBorder="1" applyAlignment="1">
      <alignment horizontal="center" vertical="top"/>
    </xf>
    <xf numFmtId="0" fontId="104" fillId="0" borderId="0" xfId="0" applyFont="1"/>
    <xf numFmtId="170" fontId="101" fillId="2" borderId="48" xfId="0" applyNumberFormat="1" applyFont="1" applyFill="1" applyBorder="1" applyAlignment="1">
      <alignment horizontal="center"/>
    </xf>
    <xf numFmtId="0" fontId="101" fillId="0" borderId="38" xfId="0" applyFont="1" applyBorder="1" applyAlignment="1">
      <alignment horizontal="justify" vertical="top" wrapText="1"/>
    </xf>
    <xf numFmtId="0" fontId="101" fillId="0" borderId="10" xfId="0" applyFont="1" applyBorder="1" applyAlignment="1">
      <alignment horizontal="justify" vertical="top" wrapText="1"/>
    </xf>
    <xf numFmtId="170" fontId="101" fillId="2" borderId="9" xfId="0" applyNumberFormat="1" applyFont="1" applyFill="1" applyBorder="1" applyAlignment="1">
      <alignment horizontal="center" vertical="center"/>
    </xf>
    <xf numFmtId="170" fontId="101" fillId="2" borderId="57" xfId="0" applyNumberFormat="1" applyFont="1" applyFill="1" applyBorder="1" applyAlignment="1">
      <alignment horizontal="center" vertical="center"/>
    </xf>
    <xf numFmtId="0" fontId="101" fillId="0" borderId="23" xfId="0" applyFont="1" applyBorder="1" applyAlignment="1">
      <alignment horizontal="justify" vertical="top" wrapText="1"/>
    </xf>
    <xf numFmtId="170" fontId="101" fillId="2" borderId="15" xfId="0" applyNumberFormat="1" applyFont="1" applyFill="1" applyBorder="1" applyAlignment="1">
      <alignment horizontal="center" vertical="center"/>
    </xf>
    <xf numFmtId="170" fontId="101" fillId="2" borderId="58" xfId="0" applyNumberFormat="1" applyFont="1" applyFill="1" applyBorder="1" applyAlignment="1">
      <alignment horizontal="center" vertical="center"/>
    </xf>
    <xf numFmtId="170" fontId="101" fillId="2" borderId="39" xfId="0" applyNumberFormat="1" applyFont="1" applyFill="1" applyBorder="1" applyAlignment="1">
      <alignment horizontal="center" vertical="center"/>
    </xf>
    <xf numFmtId="170" fontId="101" fillId="2" borderId="39" xfId="0" applyNumberFormat="1" applyFont="1" applyFill="1" applyBorder="1" applyAlignment="1">
      <alignment horizontal="center" vertical="top"/>
    </xf>
    <xf numFmtId="170" fontId="101" fillId="2" borderId="39" xfId="0" applyNumberFormat="1" applyFont="1" applyFill="1" applyBorder="1" applyAlignment="1">
      <alignment horizontal="center"/>
    </xf>
    <xf numFmtId="0" fontId="101" fillId="2" borderId="38" xfId="0" applyFont="1" applyFill="1" applyBorder="1" applyAlignment="1">
      <alignment horizontal="center" vertical="center" wrapText="1"/>
    </xf>
    <xf numFmtId="49" fontId="127" fillId="0" borderId="26" xfId="0" applyNumberFormat="1" applyFont="1" applyBorder="1" applyAlignment="1">
      <alignment vertical="top" wrapText="1"/>
    </xf>
    <xf numFmtId="170" fontId="101" fillId="2" borderId="29" xfId="0" applyNumberFormat="1" applyFont="1" applyFill="1" applyBorder="1" applyAlignment="1">
      <alignment horizontal="center" vertical="center"/>
    </xf>
    <xf numFmtId="49" fontId="127" fillId="0" borderId="39" xfId="0" applyNumberFormat="1" applyFont="1" applyBorder="1" applyAlignment="1">
      <alignment vertical="top" wrapText="1"/>
    </xf>
    <xf numFmtId="0" fontId="127" fillId="0" borderId="39" xfId="0" applyFont="1" applyBorder="1" applyAlignment="1">
      <alignment horizontal="left" vertical="top" wrapText="1"/>
    </xf>
    <xf numFmtId="0" fontId="101" fillId="2" borderId="26" xfId="0" applyFont="1" applyFill="1" applyBorder="1" applyAlignment="1">
      <alignment vertical="center"/>
    </xf>
    <xf numFmtId="0" fontId="102" fillId="0" borderId="0" xfId="0" applyFont="1" applyAlignment="1">
      <alignment horizontal="left" vertical="top"/>
    </xf>
    <xf numFmtId="165" fontId="107" fillId="0" borderId="0" xfId="0" applyNumberFormat="1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left" vertical="top" wrapText="1"/>
    </xf>
    <xf numFmtId="0" fontId="101" fillId="0" borderId="0" xfId="0" applyFont="1" applyAlignment="1">
      <alignment vertical="top" wrapText="1"/>
    </xf>
    <xf numFmtId="0" fontId="101" fillId="0" borderId="40" xfId="0" applyFont="1" applyBorder="1" applyAlignment="1">
      <alignment horizontal="center" vertical="center" wrapText="1"/>
    </xf>
    <xf numFmtId="167" fontId="101" fillId="0" borderId="0" xfId="0" applyNumberFormat="1" applyFont="1" applyAlignment="1">
      <alignment horizontal="center" vertical="center"/>
    </xf>
    <xf numFmtId="0" fontId="109" fillId="0" borderId="28" xfId="0" applyFont="1" applyBorder="1" applyAlignment="1">
      <alignment horizontal="center" vertical="center" wrapText="1"/>
    </xf>
    <xf numFmtId="0" fontId="107" fillId="0" borderId="7" xfId="0" applyFont="1" applyBorder="1" applyAlignment="1">
      <alignment horizontal="center" vertical="center" wrapText="1" readingOrder="1"/>
    </xf>
    <xf numFmtId="166" fontId="109" fillId="0" borderId="5" xfId="0" applyNumberFormat="1" applyFont="1" applyBorder="1" applyAlignment="1">
      <alignment horizontal="center" vertical="center" wrapText="1"/>
    </xf>
    <xf numFmtId="167" fontId="97" fillId="0" borderId="0" xfId="0" applyNumberFormat="1" applyFont="1"/>
    <xf numFmtId="0" fontId="107" fillId="0" borderId="25" xfId="0" applyFont="1" applyBorder="1" applyAlignment="1">
      <alignment horizontal="center" vertical="center" wrapText="1" readingOrder="1"/>
    </xf>
    <xf numFmtId="166" fontId="107" fillId="0" borderId="1" xfId="0" applyNumberFormat="1" applyFont="1" applyBorder="1" applyAlignment="1">
      <alignment horizontal="center" vertical="center" wrapText="1"/>
    </xf>
    <xf numFmtId="4" fontId="101" fillId="0" borderId="10" xfId="0" applyNumberFormat="1" applyFont="1" applyBorder="1" applyAlignment="1">
      <alignment horizontal="center" vertical="center"/>
    </xf>
    <xf numFmtId="167" fontId="101" fillId="0" borderId="0" xfId="0" applyNumberFormat="1" applyFont="1"/>
    <xf numFmtId="0" fontId="101" fillId="0" borderId="13" xfId="0" applyFont="1" applyBorder="1" applyAlignment="1">
      <alignment horizontal="left" vertical="top" wrapText="1" readingOrder="1"/>
    </xf>
    <xf numFmtId="166" fontId="107" fillId="0" borderId="1" xfId="0" applyNumberFormat="1" applyFont="1" applyBorder="1" applyAlignment="1">
      <alignment vertical="top" wrapText="1"/>
    </xf>
    <xf numFmtId="4" fontId="101" fillId="0" borderId="10" xfId="0" applyNumberFormat="1" applyFont="1" applyBorder="1"/>
    <xf numFmtId="0" fontId="109" fillId="0" borderId="13" xfId="0" applyFont="1" applyBorder="1" applyAlignment="1">
      <alignment horizontal="left" vertical="top" wrapText="1" readingOrder="1"/>
    </xf>
    <xf numFmtId="0" fontId="109" fillId="0" borderId="2" xfId="0" applyFont="1" applyBorder="1" applyAlignment="1">
      <alignment horizontal="left" vertical="top" wrapText="1" readingOrder="1"/>
    </xf>
    <xf numFmtId="4" fontId="136" fillId="0" borderId="10" xfId="0" applyNumberFormat="1" applyFont="1" applyBorder="1"/>
    <xf numFmtId="166" fontId="101" fillId="0" borderId="2" xfId="0" applyNumberFormat="1" applyFont="1" applyBorder="1" applyAlignment="1">
      <alignment vertical="top" wrapText="1"/>
    </xf>
    <xf numFmtId="4" fontId="101" fillId="0" borderId="55" xfId="0" applyNumberFormat="1" applyFont="1" applyBorder="1"/>
    <xf numFmtId="0" fontId="109" fillId="0" borderId="2" xfId="0" applyFont="1" applyBorder="1" applyAlignment="1">
      <alignment horizontal="justify" vertical="top" wrapText="1" readingOrder="1"/>
    </xf>
    <xf numFmtId="0" fontId="101" fillId="0" borderId="13" xfId="0" applyFont="1" applyBorder="1" applyAlignment="1">
      <alignment vertical="center" wrapText="1" readingOrder="1"/>
    </xf>
    <xf numFmtId="166" fontId="109" fillId="0" borderId="2" xfId="0" applyNumberFormat="1" applyFont="1" applyBorder="1" applyAlignment="1">
      <alignment vertical="top" wrapText="1"/>
    </xf>
    <xf numFmtId="0" fontId="101" fillId="0" borderId="2" xfId="0" applyFont="1" applyBorder="1" applyAlignment="1">
      <alignment vertical="top" wrapText="1"/>
    </xf>
    <xf numFmtId="0" fontId="101" fillId="0" borderId="25" xfId="0" applyFont="1" applyBorder="1" applyAlignment="1">
      <alignment horizontal="left" vertical="top" wrapText="1" readingOrder="1"/>
    </xf>
    <xf numFmtId="0" fontId="107" fillId="0" borderId="2" xfId="0" applyFont="1" applyBorder="1" applyAlignment="1">
      <alignment horizontal="center" vertical="center" wrapText="1"/>
    </xf>
    <xf numFmtId="0" fontId="109" fillId="0" borderId="2" xfId="0" applyFont="1" applyBorder="1" applyAlignment="1">
      <alignment vertical="top" wrapText="1"/>
    </xf>
    <xf numFmtId="0" fontId="107" fillId="0" borderId="13" xfId="0" applyFont="1" applyBorder="1" applyAlignment="1">
      <alignment horizontal="center" vertical="center" wrapText="1" readingOrder="1"/>
    </xf>
    <xf numFmtId="4" fontId="101" fillId="0" borderId="55" xfId="0" applyNumberFormat="1" applyFont="1" applyBorder="1" applyAlignment="1">
      <alignment horizontal="center" vertical="center"/>
    </xf>
    <xf numFmtId="165" fontId="101" fillId="0" borderId="2" xfId="0" applyNumberFormat="1" applyFont="1" applyBorder="1" applyAlignment="1">
      <alignment vertical="top" wrapText="1"/>
    </xf>
    <xf numFmtId="4" fontId="109" fillId="0" borderId="10" xfId="0" applyNumberFormat="1" applyFont="1" applyBorder="1"/>
    <xf numFmtId="0" fontId="136" fillId="0" borderId="2" xfId="0" applyFont="1" applyBorder="1" applyAlignment="1">
      <alignment horizontal="left" vertical="top" wrapText="1" readingOrder="1"/>
    </xf>
    <xf numFmtId="0" fontId="109" fillId="0" borderId="13" xfId="0" applyFont="1" applyBorder="1" applyAlignment="1">
      <alignment horizontal="left" vertical="top" wrapText="1"/>
    </xf>
    <xf numFmtId="0" fontId="101" fillId="0" borderId="13" xfId="0" applyFont="1" applyBorder="1" applyAlignment="1">
      <alignment horizontal="left" vertical="top" wrapText="1"/>
    </xf>
    <xf numFmtId="0" fontId="101" fillId="0" borderId="18" xfId="0" applyFont="1" applyBorder="1" applyAlignment="1">
      <alignment horizontal="left" vertical="top" wrapText="1" readingOrder="1"/>
    </xf>
    <xf numFmtId="0" fontId="101" fillId="0" borderId="3" xfId="0" applyFont="1" applyBorder="1" applyAlignment="1">
      <alignment vertical="top" wrapText="1"/>
    </xf>
    <xf numFmtId="0" fontId="107" fillId="0" borderId="13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 wrapText="1"/>
    </xf>
    <xf numFmtId="0" fontId="101" fillId="0" borderId="14" xfId="0" applyFont="1" applyBorder="1" applyAlignment="1">
      <alignment horizontal="left" vertical="top" wrapText="1"/>
    </xf>
    <xf numFmtId="0" fontId="101" fillId="0" borderId="16" xfId="0" applyFont="1" applyBorder="1" applyAlignment="1">
      <alignment vertical="top" wrapText="1"/>
    </xf>
    <xf numFmtId="0" fontId="101" fillId="0" borderId="0" xfId="0" applyFont="1" applyAlignment="1">
      <alignment horizontal="left" vertical="top" wrapText="1"/>
    </xf>
    <xf numFmtId="4" fontId="101" fillId="0" borderId="9" xfId="0" applyNumberFormat="1" applyFont="1" applyBorder="1" applyAlignment="1">
      <alignment horizontal="center" vertical="center"/>
    </xf>
    <xf numFmtId="4" fontId="101" fillId="3" borderId="52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" vertical="center" wrapText="1"/>
    </xf>
    <xf numFmtId="0" fontId="111" fillId="2" borderId="0" xfId="0" applyFont="1" applyFill="1" applyAlignment="1">
      <alignment horizontal="center" vertical="center" wrapText="1"/>
    </xf>
    <xf numFmtId="4" fontId="101" fillId="2" borderId="10" xfId="0" applyNumberFormat="1" applyFont="1" applyFill="1" applyBorder="1" applyAlignment="1">
      <alignment horizontal="center" vertical="center" wrapText="1"/>
    </xf>
    <xf numFmtId="4" fontId="101" fillId="2" borderId="9" xfId="0" applyNumberFormat="1" applyFont="1" applyFill="1" applyBorder="1" applyAlignment="1">
      <alignment horizontal="center" vertical="center" wrapText="1"/>
    </xf>
    <xf numFmtId="4" fontId="127" fillId="0" borderId="10" xfId="0" applyNumberFormat="1" applyFont="1" applyBorder="1" applyAlignment="1">
      <alignment horizontal="center" vertical="center" wrapText="1"/>
    </xf>
    <xf numFmtId="4" fontId="101" fillId="2" borderId="52" xfId="0" applyNumberFormat="1" applyFont="1" applyFill="1" applyBorder="1" applyAlignment="1">
      <alignment horizontal="center" vertical="center" wrapText="1"/>
    </xf>
    <xf numFmtId="4" fontId="101" fillId="2" borderId="52" xfId="0" applyNumberFormat="1" applyFont="1" applyFill="1" applyBorder="1" applyAlignment="1">
      <alignment vertical="center"/>
    </xf>
    <xf numFmtId="0" fontId="97" fillId="0" borderId="10" xfId="0" applyFont="1" applyBorder="1"/>
    <xf numFmtId="0" fontId="97" fillId="5" borderId="10" xfId="0" applyFont="1" applyFill="1" applyBorder="1" applyAlignment="1">
      <alignment horizontal="center" vertical="center" wrapText="1"/>
    </xf>
    <xf numFmtId="0" fontId="97" fillId="5" borderId="10" xfId="0" applyFont="1" applyFill="1" applyBorder="1" applyAlignment="1">
      <alignment vertical="center" wrapText="1"/>
    </xf>
    <xf numFmtId="0" fontId="97" fillId="4" borderId="10" xfId="0" applyFont="1" applyFill="1" applyBorder="1" applyAlignment="1">
      <alignment horizontal="left" vertical="center" wrapText="1" indent="1"/>
    </xf>
    <xf numFmtId="49" fontId="97" fillId="0" borderId="10" xfId="0" applyNumberFormat="1" applyFont="1" applyBorder="1" applyAlignment="1">
      <alignment horizontal="center" vertical="center" wrapText="1"/>
    </xf>
    <xf numFmtId="0" fontId="97" fillId="4" borderId="39" xfId="0" applyFont="1" applyFill="1" applyBorder="1" applyAlignment="1">
      <alignment horizontal="center" vertical="center" wrapText="1"/>
    </xf>
    <xf numFmtId="0" fontId="97" fillId="4" borderId="10" xfId="0" applyFont="1" applyFill="1" applyBorder="1" applyAlignment="1">
      <alignment horizontal="center" vertical="center" wrapText="1"/>
    </xf>
    <xf numFmtId="0" fontId="97" fillId="0" borderId="42" xfId="0" applyFont="1" applyBorder="1" applyAlignment="1">
      <alignment horizontal="left" vertical="center" wrapText="1" indent="1"/>
    </xf>
    <xf numFmtId="0" fontId="97" fillId="0" borderId="39" xfId="0" applyFont="1" applyBorder="1"/>
    <xf numFmtId="0" fontId="97" fillId="4" borderId="39" xfId="0" applyFont="1" applyFill="1" applyBorder="1" applyAlignment="1">
      <alignment vertical="center" wrapText="1"/>
    </xf>
    <xf numFmtId="0" fontId="97" fillId="0" borderId="3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left" vertical="center"/>
    </xf>
    <xf numFmtId="167" fontId="103" fillId="3" borderId="10" xfId="0" applyNumberFormat="1" applyFont="1" applyFill="1" applyBorder="1" applyAlignment="1">
      <alignment horizontal="center" vertical="center"/>
    </xf>
    <xf numFmtId="167" fontId="97" fillId="4" borderId="10" xfId="0" applyNumberFormat="1" applyFont="1" applyFill="1" applyBorder="1" applyAlignment="1">
      <alignment horizontal="center" vertical="center"/>
    </xf>
    <xf numFmtId="0" fontId="97" fillId="4" borderId="10" xfId="0" applyFont="1" applyFill="1" applyBorder="1" applyAlignment="1">
      <alignment horizontal="center" vertical="center"/>
    </xf>
    <xf numFmtId="0" fontId="97" fillId="0" borderId="17" xfId="0" applyFont="1" applyBorder="1" applyAlignment="1">
      <alignment horizontal="center" vertical="center"/>
    </xf>
    <xf numFmtId="0" fontId="97" fillId="3" borderId="17" xfId="0" applyFont="1" applyFill="1" applyBorder="1" applyAlignment="1">
      <alignment horizontal="center" vertical="center"/>
    </xf>
    <xf numFmtId="0" fontId="100" fillId="3" borderId="10" xfId="0" applyFont="1" applyFill="1" applyBorder="1" applyAlignment="1">
      <alignment horizontal="left" vertical="center"/>
    </xf>
    <xf numFmtId="0" fontId="97" fillId="3" borderId="10" xfId="0" applyFont="1" applyFill="1" applyBorder="1" applyAlignment="1">
      <alignment horizontal="center" vertical="center"/>
    </xf>
    <xf numFmtId="0" fontId="103" fillId="3" borderId="10" xfId="0" applyFont="1" applyFill="1" applyBorder="1" applyAlignment="1">
      <alignment horizontal="left" vertical="center"/>
    </xf>
    <xf numFmtId="167" fontId="97" fillId="3" borderId="10" xfId="0" applyNumberFormat="1" applyFont="1" applyFill="1" applyBorder="1" applyAlignment="1">
      <alignment horizontal="center" vertical="center"/>
    </xf>
    <xf numFmtId="167" fontId="97" fillId="3" borderId="17" xfId="0" applyNumberFormat="1" applyFont="1" applyFill="1" applyBorder="1" applyAlignment="1">
      <alignment horizontal="center" vertical="center"/>
    </xf>
    <xf numFmtId="0" fontId="97" fillId="4" borderId="10" xfId="0" applyFont="1" applyFill="1" applyBorder="1"/>
    <xf numFmtId="0" fontId="97" fillId="4" borderId="17" xfId="0" applyFont="1" applyFill="1" applyBorder="1" applyAlignment="1">
      <alignment horizontal="center" vertical="center"/>
    </xf>
    <xf numFmtId="0" fontId="97" fillId="4" borderId="0" xfId="0" applyFont="1" applyFill="1"/>
    <xf numFmtId="0" fontId="97" fillId="0" borderId="17" xfId="0" applyFont="1" applyBorder="1"/>
    <xf numFmtId="0" fontId="97" fillId="0" borderId="38" xfId="0" applyFont="1" applyBorder="1"/>
    <xf numFmtId="0" fontId="138" fillId="0" borderId="0" xfId="0" applyFont="1"/>
    <xf numFmtId="1" fontId="97" fillId="0" borderId="10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left" vertical="center"/>
    </xf>
    <xf numFmtId="0" fontId="97" fillId="0" borderId="10" xfId="0" applyFont="1" applyBorder="1" applyAlignment="1">
      <alignment horizontal="center"/>
    </xf>
    <xf numFmtId="0" fontId="97" fillId="4" borderId="10" xfId="0" applyFont="1" applyFill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106" fillId="0" borderId="0" xfId="0" applyFont="1"/>
    <xf numFmtId="0" fontId="102" fillId="2" borderId="4" xfId="0" applyFont="1" applyFill="1" applyBorder="1" applyAlignment="1">
      <alignment horizontal="center" vertical="center" wrapText="1"/>
    </xf>
    <xf numFmtId="0" fontId="102" fillId="2" borderId="5" xfId="0" applyFont="1" applyFill="1" applyBorder="1" applyAlignment="1">
      <alignment horizontal="center" vertical="center" wrapText="1"/>
    </xf>
    <xf numFmtId="0" fontId="102" fillId="2" borderId="6" xfId="0" applyFont="1" applyFill="1" applyBorder="1" applyAlignment="1">
      <alignment horizontal="center" vertical="center" wrapText="1"/>
    </xf>
    <xf numFmtId="49" fontId="102" fillId="2" borderId="6" xfId="0" applyNumberFormat="1" applyFont="1" applyFill="1" applyBorder="1" applyAlignment="1">
      <alignment horizontal="center" vertical="center" wrapText="1"/>
    </xf>
    <xf numFmtId="0" fontId="107" fillId="2" borderId="7" xfId="0" applyFont="1" applyFill="1" applyBorder="1" applyAlignment="1">
      <alignment horizontal="center"/>
    </xf>
    <xf numFmtId="0" fontId="108" fillId="2" borderId="4" xfId="0" applyFont="1" applyFill="1" applyBorder="1" applyAlignment="1">
      <alignment horizontal="center" vertical="center"/>
    </xf>
    <xf numFmtId="0" fontId="103" fillId="2" borderId="7" xfId="0" applyFont="1" applyFill="1" applyBorder="1" applyAlignment="1">
      <alignment horizontal="center" vertical="top" wrapText="1"/>
    </xf>
    <xf numFmtId="49" fontId="113" fillId="2" borderId="5" xfId="0" applyNumberFormat="1" applyFont="1" applyFill="1" applyBorder="1" applyAlignment="1">
      <alignment horizontal="center"/>
    </xf>
    <xf numFmtId="167" fontId="97" fillId="0" borderId="0" xfId="0" applyNumberFormat="1" applyFont="1" applyAlignment="1">
      <alignment horizontal="center" vertical="center" wrapText="1"/>
    </xf>
    <xf numFmtId="0" fontId="106" fillId="2" borderId="7" xfId="0" applyFont="1" applyFill="1" applyBorder="1" applyAlignment="1">
      <alignment horizontal="left" vertical="top" wrapText="1"/>
    </xf>
    <xf numFmtId="4" fontId="97" fillId="0" borderId="7" xfId="0" applyNumberFormat="1" applyFont="1" applyBorder="1"/>
    <xf numFmtId="4" fontId="97" fillId="0" borderId="29" xfId="0" applyNumberFormat="1" applyFont="1" applyBorder="1"/>
    <xf numFmtId="4" fontId="97" fillId="0" borderId="30" xfId="0" applyNumberFormat="1" applyFont="1" applyBorder="1"/>
    <xf numFmtId="0" fontId="100" fillId="2" borderId="7" xfId="0" applyFont="1" applyFill="1" applyBorder="1" applyAlignment="1">
      <alignment horizontal="center" vertical="center" wrapText="1"/>
    </xf>
    <xf numFmtId="49" fontId="106" fillId="2" borderId="5" xfId="0" applyNumberFormat="1" applyFont="1" applyFill="1" applyBorder="1" applyAlignment="1">
      <alignment horizontal="center" vertical="center"/>
    </xf>
    <xf numFmtId="0" fontId="101" fillId="2" borderId="4" xfId="0" applyFont="1" applyFill="1" applyBorder="1" applyAlignment="1">
      <alignment horizontal="center" vertical="center"/>
    </xf>
    <xf numFmtId="0" fontId="97" fillId="2" borderId="7" xfId="0" applyFont="1" applyFill="1" applyBorder="1" applyAlignment="1">
      <alignment vertical="center" wrapText="1"/>
    </xf>
    <xf numFmtId="49" fontId="106" fillId="2" borderId="5" xfId="0" applyNumberFormat="1" applyFont="1" applyFill="1" applyBorder="1" applyAlignment="1">
      <alignment horizontal="center" vertical="center" wrapText="1"/>
    </xf>
    <xf numFmtId="0" fontId="101" fillId="2" borderId="32" xfId="0" applyFont="1" applyFill="1" applyBorder="1" applyAlignment="1">
      <alignment horizontal="center" vertical="center"/>
    </xf>
    <xf numFmtId="0" fontId="139" fillId="2" borderId="25" xfId="0" applyFont="1" applyFill="1" applyBorder="1" applyAlignment="1">
      <alignment horizontal="left" vertical="center" wrapText="1"/>
    </xf>
    <xf numFmtId="49" fontId="106" fillId="2" borderId="1" xfId="0" applyNumberFormat="1" applyFont="1" applyFill="1" applyBorder="1" applyAlignment="1">
      <alignment horizontal="center" vertical="center" wrapText="1"/>
    </xf>
    <xf numFmtId="4" fontId="97" fillId="0" borderId="25" xfId="0" applyNumberFormat="1" applyFont="1" applyBorder="1"/>
    <xf numFmtId="4" fontId="97" fillId="0" borderId="8" xfId="0" applyNumberFormat="1" applyFont="1" applyBorder="1"/>
    <xf numFmtId="4" fontId="102" fillId="0" borderId="52" xfId="0" applyNumberFormat="1" applyFont="1" applyBorder="1" applyAlignment="1">
      <alignment horizontal="center"/>
    </xf>
    <xf numFmtId="0" fontId="101" fillId="2" borderId="11" xfId="0" applyFont="1" applyFill="1" applyBorder="1" applyAlignment="1">
      <alignment horizontal="center" vertical="center"/>
    </xf>
    <xf numFmtId="49" fontId="106" fillId="0" borderId="13" xfId="0" applyNumberFormat="1" applyFont="1" applyBorder="1" applyAlignment="1">
      <alignment vertical="top" wrapText="1"/>
    </xf>
    <xf numFmtId="49" fontId="113" fillId="2" borderId="2" xfId="0" applyNumberFormat="1" applyFont="1" applyFill="1" applyBorder="1" applyAlignment="1">
      <alignment horizontal="center" vertical="center" wrapText="1"/>
    </xf>
    <xf numFmtId="4" fontId="97" fillId="0" borderId="9" xfId="0" applyNumberFormat="1" applyFont="1" applyBorder="1"/>
    <xf numFmtId="4" fontId="102" fillId="0" borderId="53" xfId="0" applyNumberFormat="1" applyFont="1" applyBorder="1" applyAlignment="1">
      <alignment horizontal="center"/>
    </xf>
    <xf numFmtId="49" fontId="118" fillId="0" borderId="2" xfId="0" applyNumberFormat="1" applyFont="1" applyBorder="1" applyAlignment="1">
      <alignment horizontal="center" vertical="center" wrapText="1"/>
    </xf>
    <xf numFmtId="49" fontId="139" fillId="0" borderId="13" xfId="0" applyNumberFormat="1" applyFont="1" applyBorder="1" applyAlignment="1">
      <alignment vertical="top" wrapText="1"/>
    </xf>
    <xf numFmtId="49" fontId="106" fillId="2" borderId="2" xfId="0" applyNumberFormat="1" applyFont="1" applyFill="1" applyBorder="1" applyAlignment="1">
      <alignment horizontal="center" vertical="center" wrapText="1"/>
    </xf>
    <xf numFmtId="0" fontId="101" fillId="2" borderId="12" xfId="0" applyFont="1" applyFill="1" applyBorder="1" applyAlignment="1">
      <alignment horizontal="center" vertical="center"/>
    </xf>
    <xf numFmtId="49" fontId="139" fillId="0" borderId="14" xfId="0" applyNumberFormat="1" applyFont="1" applyBorder="1" applyAlignment="1">
      <alignment vertical="top" wrapText="1"/>
    </xf>
    <xf numFmtId="49" fontId="113" fillId="2" borderId="16" xfId="0" applyNumberFormat="1" applyFont="1" applyFill="1" applyBorder="1" applyAlignment="1">
      <alignment horizontal="center" vertical="center" wrapText="1"/>
    </xf>
    <xf numFmtId="4" fontId="97" fillId="0" borderId="14" xfId="0" applyNumberFormat="1" applyFont="1" applyBorder="1"/>
    <xf numFmtId="4" fontId="102" fillId="0" borderId="59" xfId="0" applyNumberFormat="1" applyFont="1" applyBorder="1" applyAlignment="1">
      <alignment horizontal="center"/>
    </xf>
    <xf numFmtId="49" fontId="106" fillId="0" borderId="7" xfId="0" applyNumberFormat="1" applyFont="1" applyBorder="1" applyAlignment="1">
      <alignment vertical="top" wrapText="1"/>
    </xf>
    <xf numFmtId="4" fontId="102" fillId="0" borderId="30" xfId="0" applyNumberFormat="1" applyFont="1" applyBorder="1" applyAlignment="1">
      <alignment horizontal="center"/>
    </xf>
    <xf numFmtId="49" fontId="139" fillId="0" borderId="25" xfId="0" applyNumberFormat="1" applyFont="1" applyBorder="1" applyAlignment="1">
      <alignment vertical="top" wrapText="1"/>
    </xf>
    <xf numFmtId="4" fontId="102" fillId="0" borderId="68" xfId="0" applyNumberFormat="1" applyFont="1" applyBorder="1" applyAlignment="1">
      <alignment horizontal="center"/>
    </xf>
    <xf numFmtId="49" fontId="106" fillId="0" borderId="14" xfId="0" applyNumberFormat="1" applyFont="1" applyBorder="1" applyAlignment="1">
      <alignment vertical="top" wrapText="1"/>
    </xf>
    <xf numFmtId="49" fontId="118" fillId="0" borderId="16" xfId="0" applyNumberFormat="1" applyFont="1" applyBorder="1" applyAlignment="1">
      <alignment horizontal="center" vertical="center" wrapText="1"/>
    </xf>
    <xf numFmtId="0" fontId="113" fillId="0" borderId="2" xfId="0" applyFont="1" applyBorder="1" applyAlignment="1">
      <alignment horizontal="center"/>
    </xf>
    <xf numFmtId="4" fontId="97" fillId="0" borderId="13" xfId="0" applyNumberFormat="1" applyFont="1" applyBorder="1"/>
    <xf numFmtId="0" fontId="106" fillId="0" borderId="13" xfId="0" applyFont="1" applyBorder="1" applyAlignment="1">
      <alignment vertical="top" wrapText="1"/>
    </xf>
    <xf numFmtId="0" fontId="113" fillId="0" borderId="2" xfId="0" applyFont="1" applyBorder="1" applyAlignment="1">
      <alignment horizontal="center" vertical="center" wrapText="1"/>
    </xf>
    <xf numFmtId="4" fontId="97" fillId="0" borderId="15" xfId="0" applyNumberFormat="1" applyFont="1" applyBorder="1"/>
    <xf numFmtId="49" fontId="140" fillId="0" borderId="13" xfId="0" applyNumberFormat="1" applyFont="1" applyBorder="1" applyAlignment="1">
      <alignment vertical="top" wrapText="1"/>
    </xf>
    <xf numFmtId="49" fontId="140" fillId="0" borderId="13" xfId="0" applyNumberFormat="1" applyFont="1" applyBorder="1" applyAlignment="1">
      <alignment vertical="center" wrapText="1"/>
    </xf>
    <xf numFmtId="49" fontId="140" fillId="0" borderId="14" xfId="0" applyNumberFormat="1" applyFont="1" applyBorder="1" applyAlignment="1">
      <alignment vertical="top" wrapText="1"/>
    </xf>
    <xf numFmtId="49" fontId="141" fillId="0" borderId="7" xfId="0" applyNumberFormat="1" applyFont="1" applyBorder="1" applyAlignment="1">
      <alignment vertical="top" wrapText="1"/>
    </xf>
    <xf numFmtId="4" fontId="102" fillId="0" borderId="69" xfId="0" applyNumberFormat="1" applyFont="1" applyBorder="1" applyAlignment="1">
      <alignment horizontal="center"/>
    </xf>
    <xf numFmtId="49" fontId="141" fillId="0" borderId="25" xfId="0" applyNumberFormat="1" applyFont="1" applyBorder="1" applyAlignment="1">
      <alignment vertical="top" wrapText="1"/>
    </xf>
    <xf numFmtId="49" fontId="141" fillId="0" borderId="13" xfId="0" applyNumberFormat="1" applyFont="1" applyBorder="1" applyAlignment="1">
      <alignment vertical="top" wrapText="1"/>
    </xf>
    <xf numFmtId="49" fontId="140" fillId="0" borderId="7" xfId="0" applyNumberFormat="1" applyFont="1" applyBorder="1" applyAlignment="1">
      <alignment vertical="top" wrapText="1"/>
    </xf>
    <xf numFmtId="0" fontId="101" fillId="2" borderId="6" xfId="0" applyFont="1" applyFill="1" applyBorder="1" applyAlignment="1">
      <alignment horizontal="center" vertical="center"/>
    </xf>
    <xf numFmtId="49" fontId="140" fillId="0" borderId="37" xfId="0" applyNumberFormat="1" applyFont="1" applyBorder="1" applyAlignment="1">
      <alignment vertical="center" wrapText="1"/>
    </xf>
    <xf numFmtId="49" fontId="106" fillId="2" borderId="34" xfId="0" applyNumberFormat="1" applyFont="1" applyFill="1" applyBorder="1" applyAlignment="1">
      <alignment horizontal="center" vertical="center" wrapText="1"/>
    </xf>
    <xf numFmtId="4" fontId="97" fillId="0" borderId="50" xfId="0" applyNumberFormat="1" applyFont="1" applyBorder="1"/>
    <xf numFmtId="49" fontId="141" fillId="0" borderId="25" xfId="0" applyNumberFormat="1" applyFont="1" applyBorder="1" applyAlignment="1">
      <alignment vertical="center" wrapText="1"/>
    </xf>
    <xf numFmtId="49" fontId="141" fillId="0" borderId="13" xfId="0" applyNumberFormat="1" applyFont="1" applyBorder="1" applyAlignment="1">
      <alignment vertical="center" wrapText="1"/>
    </xf>
    <xf numFmtId="0" fontId="101" fillId="2" borderId="33" xfId="0" applyFont="1" applyFill="1" applyBorder="1" applyAlignment="1">
      <alignment horizontal="center" vertical="center"/>
    </xf>
    <xf numFmtId="0" fontId="106" fillId="0" borderId="18" xfId="0" applyFont="1" applyBorder="1" applyAlignment="1">
      <alignment vertical="top" wrapText="1"/>
    </xf>
    <xf numFmtId="49" fontId="118" fillId="0" borderId="3" xfId="0" applyNumberFormat="1" applyFont="1" applyBorder="1" applyAlignment="1">
      <alignment horizontal="center" vertical="center" wrapText="1"/>
    </xf>
    <xf numFmtId="0" fontId="101" fillId="2" borderId="11" xfId="0" applyFont="1" applyFill="1" applyBorder="1" applyAlignment="1">
      <alignment horizontal="center"/>
    </xf>
    <xf numFmtId="0" fontId="106" fillId="0" borderId="13" xfId="0" applyFont="1" applyBorder="1" applyAlignment="1">
      <alignment wrapText="1"/>
    </xf>
    <xf numFmtId="0" fontId="106" fillId="0" borderId="35" xfId="0" applyFont="1" applyBorder="1" applyAlignment="1">
      <alignment vertical="top" wrapText="1"/>
    </xf>
    <xf numFmtId="4" fontId="102" fillId="0" borderId="66" xfId="0" applyNumberFormat="1" applyFont="1" applyBorder="1" applyAlignment="1">
      <alignment horizontal="center"/>
    </xf>
    <xf numFmtId="49" fontId="141" fillId="0" borderId="7" xfId="0" applyNumberFormat="1" applyFont="1" applyBorder="1" applyAlignment="1">
      <alignment vertical="center" wrapText="1"/>
    </xf>
    <xf numFmtId="0" fontId="106" fillId="2" borderId="36" xfId="0" applyFont="1" applyFill="1" applyBorder="1" applyAlignment="1">
      <alignment horizontal="left" vertical="top" wrapText="1"/>
    </xf>
    <xf numFmtId="0" fontId="106" fillId="0" borderId="25" xfId="0" applyFont="1" applyBorder="1" applyAlignment="1">
      <alignment vertical="top" wrapText="1"/>
    </xf>
    <xf numFmtId="0" fontId="106" fillId="0" borderId="14" xfId="0" applyFont="1" applyBorder="1" applyAlignment="1">
      <alignment vertical="top" wrapText="1"/>
    </xf>
    <xf numFmtId="0" fontId="108" fillId="2" borderId="36" xfId="0" applyFont="1" applyFill="1" applyBorder="1" applyAlignment="1">
      <alignment horizontal="center" vertical="center"/>
    </xf>
    <xf numFmtId="0" fontId="106" fillId="2" borderId="31" xfId="0" applyFont="1" applyFill="1" applyBorder="1" applyAlignment="1">
      <alignment horizontal="left" vertical="top" wrapText="1"/>
    </xf>
    <xf numFmtId="0" fontId="108" fillId="2" borderId="13" xfId="0" applyFont="1" applyFill="1" applyBorder="1" applyAlignment="1">
      <alignment horizontal="center" vertical="center"/>
    </xf>
    <xf numFmtId="0" fontId="139" fillId="2" borderId="44" xfId="0" applyFont="1" applyFill="1" applyBorder="1" applyAlignment="1">
      <alignment horizontal="left" vertical="top" wrapText="1"/>
    </xf>
    <xf numFmtId="49" fontId="113" fillId="2" borderId="36" xfId="0" applyNumberFormat="1" applyFont="1" applyFill="1" applyBorder="1" applyAlignment="1">
      <alignment horizontal="center"/>
    </xf>
    <xf numFmtId="0" fontId="108" fillId="2" borderId="25" xfId="0" applyFont="1" applyFill="1" applyBorder="1" applyAlignment="1">
      <alignment horizontal="center" vertical="center"/>
    </xf>
    <xf numFmtId="0" fontId="106" fillId="2" borderId="1" xfId="0" applyFont="1" applyFill="1" applyBorder="1" applyAlignment="1">
      <alignment horizontal="left" vertical="top" wrapText="1"/>
    </xf>
    <xf numFmtId="49" fontId="113" fillId="2" borderId="13" xfId="0" applyNumberFormat="1" applyFont="1" applyFill="1" applyBorder="1" applyAlignment="1">
      <alignment horizontal="center"/>
    </xf>
    <xf numFmtId="49" fontId="113" fillId="2" borderId="25" xfId="0" applyNumberFormat="1" applyFont="1" applyFill="1" applyBorder="1" applyAlignment="1">
      <alignment horizontal="center"/>
    </xf>
    <xf numFmtId="49" fontId="121" fillId="0" borderId="1" xfId="0" applyNumberFormat="1" applyFont="1" applyBorder="1" applyAlignment="1">
      <alignment vertical="top" wrapText="1"/>
    </xf>
    <xf numFmtId="49" fontId="141" fillId="0" borderId="5" xfId="0" applyNumberFormat="1" applyFont="1" applyBorder="1" applyAlignment="1">
      <alignment vertical="top" wrapText="1"/>
    </xf>
    <xf numFmtId="49" fontId="106" fillId="2" borderId="25" xfId="0" applyNumberFormat="1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left" vertical="top" wrapText="1"/>
    </xf>
    <xf numFmtId="0" fontId="101" fillId="2" borderId="13" xfId="0" applyFont="1" applyFill="1" applyBorder="1" applyAlignment="1">
      <alignment horizontal="center" vertical="center"/>
    </xf>
    <xf numFmtId="49" fontId="140" fillId="0" borderId="2" xfId="0" applyNumberFormat="1" applyFont="1" applyBorder="1" applyAlignment="1">
      <alignment vertical="top" wrapText="1"/>
    </xf>
    <xf numFmtId="49" fontId="118" fillId="0" borderId="13" xfId="0" applyNumberFormat="1" applyFont="1" applyBorder="1" applyAlignment="1">
      <alignment horizontal="center" vertical="center" wrapText="1"/>
    </xf>
    <xf numFmtId="49" fontId="106" fillId="0" borderId="2" xfId="0" applyNumberFormat="1" applyFont="1" applyBorder="1" applyAlignment="1">
      <alignment vertical="top" wrapText="1"/>
    </xf>
    <xf numFmtId="49" fontId="141" fillId="0" borderId="2" xfId="0" applyNumberFormat="1" applyFont="1" applyBorder="1" applyAlignment="1">
      <alignment vertical="top" wrapText="1"/>
    </xf>
    <xf numFmtId="0" fontId="101" fillId="2" borderId="14" xfId="0" applyFont="1" applyFill="1" applyBorder="1" applyAlignment="1">
      <alignment horizontal="center" vertical="center"/>
    </xf>
    <xf numFmtId="49" fontId="140" fillId="0" borderId="16" xfId="0" applyNumberFormat="1" applyFont="1" applyBorder="1" applyAlignment="1">
      <alignment vertical="top" wrapText="1"/>
    </xf>
    <xf numFmtId="49" fontId="118" fillId="0" borderId="14" xfId="0" applyNumberFormat="1" applyFont="1" applyBorder="1" applyAlignment="1">
      <alignment horizontal="center" vertical="center" wrapText="1"/>
    </xf>
    <xf numFmtId="49" fontId="139" fillId="0" borderId="7" xfId="0" applyNumberFormat="1" applyFont="1" applyBorder="1" applyAlignment="1">
      <alignment vertical="top" wrapText="1"/>
    </xf>
    <xf numFmtId="0" fontId="118" fillId="0" borderId="2" xfId="0" applyFont="1" applyBorder="1" applyAlignment="1">
      <alignment horizontal="center" vertical="center" wrapText="1"/>
    </xf>
    <xf numFmtId="0" fontId="108" fillId="2" borderId="11" xfId="0" applyFont="1" applyFill="1" applyBorder="1" applyAlignment="1">
      <alignment horizontal="center" vertical="center"/>
    </xf>
    <xf numFmtId="0" fontId="108" fillId="2" borderId="6" xfId="0" applyFont="1" applyFill="1" applyBorder="1" applyAlignment="1">
      <alignment horizontal="center" vertical="center"/>
    </xf>
    <xf numFmtId="49" fontId="140" fillId="0" borderId="37" xfId="0" applyNumberFormat="1" applyFont="1" applyBorder="1" applyAlignment="1">
      <alignment vertical="top" wrapText="1"/>
    </xf>
    <xf numFmtId="4" fontId="100" fillId="0" borderId="14" xfId="0" applyNumberFormat="1" applyFont="1" applyBorder="1"/>
    <xf numFmtId="49" fontId="143" fillId="0" borderId="7" xfId="0" applyNumberFormat="1" applyFont="1" applyBorder="1" applyAlignment="1">
      <alignment horizontal="center" vertical="center" wrapText="1"/>
    </xf>
    <xf numFmtId="49" fontId="140" fillId="0" borderId="25" xfId="0" applyNumberFormat="1" applyFont="1" applyBorder="1" applyAlignment="1">
      <alignment vertical="top" wrapText="1"/>
    </xf>
    <xf numFmtId="0" fontId="108" fillId="2" borderId="45" xfId="0" applyFont="1" applyFill="1" applyBorder="1" applyAlignment="1">
      <alignment horizontal="center" vertical="center"/>
    </xf>
    <xf numFmtId="49" fontId="113" fillId="2" borderId="44" xfId="0" applyNumberFormat="1" applyFont="1" applyFill="1" applyBorder="1" applyAlignment="1">
      <alignment horizontal="center"/>
    </xf>
    <xf numFmtId="0" fontId="106" fillId="2" borderId="25" xfId="0" applyFont="1" applyFill="1" applyBorder="1" applyAlignment="1">
      <alignment horizontal="left" vertical="top" wrapText="1"/>
    </xf>
    <xf numFmtId="49" fontId="118" fillId="0" borderId="2" xfId="0" applyNumberFormat="1" applyFont="1" applyBorder="1" applyAlignment="1">
      <alignment horizontal="center" vertical="top" wrapText="1"/>
    </xf>
    <xf numFmtId="49" fontId="106" fillId="0" borderId="13" xfId="0" applyNumberFormat="1" applyFont="1" applyBorder="1" applyAlignment="1">
      <alignment wrapText="1"/>
    </xf>
    <xf numFmtId="4" fontId="97" fillId="0" borderId="53" xfId="0" applyNumberFormat="1" applyFont="1" applyBorder="1"/>
    <xf numFmtId="49" fontId="118" fillId="0" borderId="1" xfId="0" applyNumberFormat="1" applyFont="1" applyBorder="1" applyAlignment="1">
      <alignment horizontal="center" vertical="top" wrapText="1"/>
    </xf>
    <xf numFmtId="4" fontId="97" fillId="0" borderId="59" xfId="0" applyNumberFormat="1" applyFont="1" applyBorder="1"/>
    <xf numFmtId="49" fontId="97" fillId="0" borderId="11" xfId="0" applyNumberFormat="1" applyFont="1" applyBorder="1" applyAlignment="1">
      <alignment horizontal="center" wrapText="1"/>
    </xf>
    <xf numFmtId="49" fontId="100" fillId="0" borderId="13" xfId="0" applyNumberFormat="1" applyFont="1" applyBorder="1" applyAlignment="1">
      <alignment wrapText="1"/>
    </xf>
    <xf numFmtId="49" fontId="97" fillId="2" borderId="2" xfId="0" applyNumberFormat="1" applyFont="1" applyFill="1" applyBorder="1" applyAlignment="1">
      <alignment horizontal="center" wrapText="1"/>
    </xf>
    <xf numFmtId="49" fontId="97" fillId="0" borderId="13" xfId="0" applyNumberFormat="1" applyFont="1" applyBorder="1" applyAlignment="1">
      <alignment wrapText="1"/>
    </xf>
    <xf numFmtId="49" fontId="97" fillId="0" borderId="11" xfId="0" applyNumberFormat="1" applyFont="1" applyBorder="1" applyAlignment="1">
      <alignment horizontal="center" vertical="top" wrapText="1"/>
    </xf>
    <xf numFmtId="49" fontId="103" fillId="0" borderId="13" xfId="0" applyNumberFormat="1" applyFont="1" applyBorder="1" applyAlignment="1">
      <alignment wrapText="1"/>
    </xf>
    <xf numFmtId="49" fontId="97" fillId="2" borderId="2" xfId="0" applyNumberFormat="1" applyFont="1" applyFill="1" applyBorder="1" applyAlignment="1">
      <alignment horizontal="center" vertical="center" wrapText="1"/>
    </xf>
    <xf numFmtId="49" fontId="120" fillId="0" borderId="13" xfId="0" applyNumberFormat="1" applyFont="1" applyBorder="1" applyAlignment="1">
      <alignment wrapText="1"/>
    </xf>
    <xf numFmtId="49" fontId="121" fillId="0" borderId="2" xfId="0" applyNumberFormat="1" applyFont="1" applyBorder="1" applyAlignment="1">
      <alignment horizontal="center" vertical="top" wrapText="1"/>
    </xf>
    <xf numFmtId="49" fontId="97" fillId="0" borderId="11" xfId="0" applyNumberFormat="1" applyFont="1" applyBorder="1" applyAlignment="1">
      <alignment horizontal="center" vertical="center"/>
    </xf>
    <xf numFmtId="49" fontId="121" fillId="0" borderId="2" xfId="0" applyNumberFormat="1" applyFont="1" applyBorder="1" applyAlignment="1">
      <alignment horizontal="center" vertical="center" wrapText="1"/>
    </xf>
    <xf numFmtId="49" fontId="97" fillId="0" borderId="11" xfId="0" applyNumberFormat="1" applyFont="1" applyBorder="1" applyAlignment="1">
      <alignment horizontal="center"/>
    </xf>
    <xf numFmtId="0" fontId="97" fillId="0" borderId="13" xfId="0" applyFont="1" applyBorder="1" applyAlignment="1">
      <alignment wrapText="1"/>
    </xf>
    <xf numFmtId="49" fontId="121" fillId="0" borderId="2" xfId="0" applyNumberFormat="1" applyFont="1" applyBorder="1" applyAlignment="1">
      <alignment horizontal="center" wrapText="1"/>
    </xf>
    <xf numFmtId="49" fontId="97" fillId="0" borderId="12" xfId="0" applyNumberFormat="1" applyFont="1" applyBorder="1" applyAlignment="1">
      <alignment horizontal="center" vertical="center"/>
    </xf>
    <xf numFmtId="49" fontId="120" fillId="0" borderId="14" xfId="0" applyNumberFormat="1" applyFont="1" applyBorder="1" applyAlignment="1">
      <alignment wrapText="1"/>
    </xf>
    <xf numFmtId="49" fontId="121" fillId="0" borderId="16" xfId="0" applyNumberFormat="1" applyFont="1" applyBorder="1" applyAlignment="1">
      <alignment horizontal="center" vertical="center" wrapText="1"/>
    </xf>
    <xf numFmtId="0" fontId="101" fillId="2" borderId="0" xfId="0" applyFont="1" applyFill="1" applyAlignment="1">
      <alignment horizontal="center" vertical="center"/>
    </xf>
    <xf numFmtId="0" fontId="120" fillId="2" borderId="0" xfId="0" applyFont="1" applyFill="1" applyAlignment="1">
      <alignment vertical="top" wrapText="1"/>
    </xf>
    <xf numFmtId="49" fontId="106" fillId="2" borderId="0" xfId="0" applyNumberFormat="1" applyFont="1" applyFill="1" applyAlignment="1">
      <alignment horizontal="center" vertical="center"/>
    </xf>
    <xf numFmtId="0" fontId="102" fillId="0" borderId="0" xfId="0" applyFont="1" applyAlignment="1">
      <alignment horizontal="center"/>
    </xf>
    <xf numFmtId="49" fontId="106" fillId="2" borderId="0" xfId="0" applyNumberFormat="1" applyFont="1" applyFill="1" applyAlignment="1">
      <alignment horizontal="center"/>
    </xf>
    <xf numFmtId="0" fontId="102" fillId="2" borderId="0" xfId="0" applyFont="1" applyFill="1" applyAlignment="1">
      <alignment vertical="center" wrapText="1"/>
    </xf>
    <xf numFmtId="0" fontId="104" fillId="2" borderId="0" xfId="0" applyFont="1" applyFill="1" applyAlignment="1">
      <alignment wrapText="1"/>
    </xf>
    <xf numFmtId="49" fontId="110" fillId="2" borderId="0" xfId="0" applyNumberFormat="1" applyFont="1" applyFill="1" applyAlignment="1">
      <alignment horizontal="center"/>
    </xf>
    <xf numFmtId="0" fontId="97" fillId="2" borderId="0" xfId="0" applyFont="1" applyFill="1" applyAlignment="1">
      <alignment wrapText="1"/>
    </xf>
    <xf numFmtId="0" fontId="97" fillId="2" borderId="0" xfId="0" applyFont="1" applyFill="1" applyAlignment="1">
      <alignment horizontal="left" vertical="top" wrapText="1"/>
    </xf>
    <xf numFmtId="49" fontId="106" fillId="2" borderId="0" xfId="0" applyNumberFormat="1" applyFont="1" applyFill="1" applyAlignment="1">
      <alignment horizontal="center" vertical="top"/>
    </xf>
    <xf numFmtId="0" fontId="97" fillId="2" borderId="0" xfId="0" applyFont="1" applyFill="1" applyAlignment="1">
      <alignment horizontal="left" wrapText="1"/>
    </xf>
    <xf numFmtId="0" fontId="97" fillId="2" borderId="0" xfId="0" applyFont="1" applyFill="1" applyAlignment="1">
      <alignment vertical="center" wrapText="1"/>
    </xf>
    <xf numFmtId="0" fontId="120" fillId="2" borderId="0" xfId="0" applyFont="1" applyFill="1" applyAlignment="1">
      <alignment vertical="center" wrapText="1"/>
    </xf>
    <xf numFmtId="0" fontId="104" fillId="2" borderId="0" xfId="0" applyFont="1" applyFill="1" applyAlignment="1">
      <alignment vertical="center" wrapText="1"/>
    </xf>
    <xf numFmtId="49" fontId="110" fillId="2" borderId="0" xfId="0" applyNumberFormat="1" applyFont="1" applyFill="1" applyAlignment="1">
      <alignment horizontal="center" vertical="center" wrapText="1"/>
    </xf>
    <xf numFmtId="49" fontId="97" fillId="2" borderId="0" xfId="0" applyNumberFormat="1" applyFont="1" applyFill="1" applyAlignment="1">
      <alignment wrapText="1"/>
    </xf>
    <xf numFmtId="49" fontId="106" fillId="2" borderId="0" xfId="0" applyNumberFormat="1" applyFont="1" applyFill="1" applyAlignment="1">
      <alignment horizontal="center" vertical="top" wrapText="1"/>
    </xf>
    <xf numFmtId="0" fontId="104" fillId="2" borderId="0" xfId="0" applyFont="1" applyFill="1" applyAlignment="1">
      <alignment vertical="top" wrapText="1"/>
    </xf>
    <xf numFmtId="49" fontId="110" fillId="2" borderId="0" xfId="0" applyNumberFormat="1" applyFont="1" applyFill="1" applyAlignment="1">
      <alignment horizontal="center" vertical="top" wrapText="1"/>
    </xf>
    <xf numFmtId="0" fontId="111" fillId="2" borderId="0" xfId="0" applyFont="1" applyFill="1" applyAlignment="1">
      <alignment vertical="top" wrapText="1"/>
    </xf>
    <xf numFmtId="0" fontId="104" fillId="2" borderId="0" xfId="0" applyFont="1" applyFill="1" applyAlignment="1">
      <alignment horizontal="left" vertical="center" wrapText="1"/>
    </xf>
    <xf numFmtId="0" fontId="101" fillId="2" borderId="0" xfId="0" applyFont="1" applyFill="1" applyAlignment="1">
      <alignment horizontal="center" vertical="top"/>
    </xf>
    <xf numFmtId="49" fontId="110" fillId="2" borderId="0" xfId="0" applyNumberFormat="1" applyFont="1" applyFill="1" applyAlignment="1">
      <alignment horizontal="center" vertical="top"/>
    </xf>
    <xf numFmtId="165" fontId="97" fillId="0" borderId="0" xfId="0" applyNumberFormat="1" applyFont="1" applyAlignment="1">
      <alignment horizontal="center" vertical="top"/>
    </xf>
    <xf numFmtId="0" fontId="97" fillId="0" borderId="0" xfId="0" applyFont="1" applyAlignment="1">
      <alignment horizontal="right" vertical="top"/>
    </xf>
    <xf numFmtId="165" fontId="100" fillId="0" borderId="0" xfId="0" applyNumberFormat="1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0" fontId="100" fillId="0" borderId="0" xfId="0" applyFont="1" applyAlignment="1">
      <alignment horizontal="left" vertical="top" wrapText="1"/>
    </xf>
    <xf numFmtId="166" fontId="120" fillId="0" borderId="39" xfId="0" applyNumberFormat="1" applyFont="1" applyBorder="1" applyAlignment="1">
      <alignment horizontal="center" vertical="center" wrapText="1"/>
    </xf>
    <xf numFmtId="167" fontId="97" fillId="0" borderId="0" xfId="0" applyNumberFormat="1" applyFont="1" applyAlignment="1">
      <alignment horizontal="right" vertical="center"/>
    </xf>
    <xf numFmtId="0" fontId="97" fillId="0" borderId="9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vertical="center" wrapText="1"/>
    </xf>
    <xf numFmtId="49" fontId="101" fillId="0" borderId="10" xfId="0" applyNumberFormat="1" applyFont="1" applyBorder="1" applyAlignment="1">
      <alignment horizontal="center" vertical="center" wrapText="1"/>
    </xf>
    <xf numFmtId="0" fontId="108" fillId="0" borderId="10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 readingOrder="1"/>
    </xf>
    <xf numFmtId="166" fontId="120" fillId="0" borderId="10" xfId="0" applyNumberFormat="1" applyFont="1" applyBorder="1" applyAlignment="1">
      <alignment horizontal="center" vertical="center" wrapText="1"/>
    </xf>
    <xf numFmtId="171" fontId="97" fillId="0" borderId="10" xfId="0" applyNumberFormat="1" applyFont="1" applyBorder="1" applyAlignment="1">
      <alignment horizontal="right" vertical="center"/>
    </xf>
    <xf numFmtId="168" fontId="97" fillId="0" borderId="0" xfId="0" applyNumberFormat="1" applyFont="1" applyAlignment="1">
      <alignment horizontal="center" vertical="center" wrapText="1"/>
    </xf>
    <xf numFmtId="166" fontId="97" fillId="0" borderId="10" xfId="0" applyNumberFormat="1" applyFont="1" applyBorder="1" applyAlignment="1">
      <alignment horizontal="center" vertical="center" wrapText="1"/>
    </xf>
    <xf numFmtId="4" fontId="97" fillId="0" borderId="10" xfId="0" applyNumberFormat="1" applyFont="1" applyBorder="1" applyAlignment="1">
      <alignment horizontal="right" vertical="center"/>
    </xf>
    <xf numFmtId="0" fontId="97" fillId="0" borderId="10" xfId="0" applyFont="1" applyBorder="1" applyAlignment="1">
      <alignment horizontal="left" vertical="top" wrapText="1" readingOrder="1"/>
    </xf>
    <xf numFmtId="166" fontId="97" fillId="0" borderId="10" xfId="0" applyNumberFormat="1" applyFont="1" applyBorder="1" applyAlignment="1">
      <alignment vertical="top" wrapText="1"/>
    </xf>
    <xf numFmtId="166" fontId="97" fillId="0" borderId="10" xfId="0" applyNumberFormat="1" applyFont="1" applyBorder="1" applyAlignment="1">
      <alignment vertical="center" wrapText="1"/>
    </xf>
    <xf numFmtId="0" fontId="97" fillId="0" borderId="10" xfId="0" applyFont="1" applyBorder="1" applyAlignment="1">
      <alignment horizontal="left" vertical="center" wrapText="1" readingOrder="1"/>
    </xf>
    <xf numFmtId="0" fontId="144" fillId="0" borderId="0" xfId="0" applyFont="1"/>
    <xf numFmtId="0" fontId="120" fillId="0" borderId="10" xfId="0" applyFont="1" applyBorder="1" applyAlignment="1">
      <alignment horizontal="left" vertical="top" wrapText="1" readingOrder="1"/>
    </xf>
    <xf numFmtId="0" fontId="120" fillId="0" borderId="10" xfId="0" applyFont="1" applyBorder="1" applyAlignment="1">
      <alignment horizontal="left" vertical="center" wrapText="1" readingOrder="1"/>
    </xf>
    <xf numFmtId="0" fontId="120" fillId="2" borderId="10" xfId="0" applyFont="1" applyFill="1" applyBorder="1" applyAlignment="1">
      <alignment wrapText="1"/>
    </xf>
    <xf numFmtId="49" fontId="120" fillId="2" borderId="10" xfId="0" applyNumberFormat="1" applyFont="1" applyFill="1" applyBorder="1" applyAlignment="1">
      <alignment horizontal="center" vertical="center" wrapText="1"/>
    </xf>
    <xf numFmtId="0" fontId="120" fillId="2" borderId="10" xfId="0" applyFont="1" applyFill="1" applyBorder="1" applyAlignment="1">
      <alignment horizontal="left" vertical="center" wrapText="1"/>
    </xf>
    <xf numFmtId="49" fontId="126" fillId="0" borderId="10" xfId="0" applyNumberFormat="1" applyFont="1" applyBorder="1" applyAlignment="1">
      <alignment horizontal="center" vertical="center" wrapText="1"/>
    </xf>
    <xf numFmtId="0" fontId="120" fillId="0" borderId="10" xfId="0" applyFont="1" applyBorder="1" applyAlignment="1">
      <alignment vertical="top" wrapText="1"/>
    </xf>
    <xf numFmtId="49" fontId="121" fillId="0" borderId="10" xfId="0" applyNumberFormat="1" applyFont="1" applyBorder="1" applyAlignment="1">
      <alignment horizontal="center" vertical="center" wrapText="1"/>
    </xf>
    <xf numFmtId="49" fontId="126" fillId="0" borderId="10" xfId="0" applyNumberFormat="1" applyFont="1" applyBorder="1" applyAlignment="1">
      <alignment vertical="center" wrapText="1"/>
    </xf>
    <xf numFmtId="0" fontId="120" fillId="0" borderId="10" xfId="0" applyFont="1" applyBorder="1" applyAlignment="1">
      <alignment horizontal="left" vertical="top" wrapText="1"/>
    </xf>
    <xf numFmtId="0" fontId="126" fillId="0" borderId="10" xfId="0" applyFont="1" applyBorder="1" applyAlignment="1">
      <alignment horizontal="left" vertical="top" wrapText="1"/>
    </xf>
    <xf numFmtId="0" fontId="120" fillId="0" borderId="10" xfId="0" applyFont="1" applyBorder="1" applyAlignment="1">
      <alignment horizontal="center" vertical="top" wrapText="1"/>
    </xf>
    <xf numFmtId="166" fontId="120" fillId="0" borderId="10" xfId="0" applyNumberFormat="1" applyFont="1" applyBorder="1" applyAlignment="1">
      <alignment vertical="top" wrapText="1"/>
    </xf>
    <xf numFmtId="166" fontId="120" fillId="0" borderId="10" xfId="0" applyNumberFormat="1" applyFont="1" applyBorder="1" applyAlignment="1">
      <alignment vertical="center" wrapText="1"/>
    </xf>
    <xf numFmtId="0" fontId="126" fillId="0" borderId="10" xfId="0" applyFont="1" applyBorder="1" applyAlignment="1">
      <alignment horizontal="center" vertical="center" wrapText="1"/>
    </xf>
    <xf numFmtId="49" fontId="126" fillId="0" borderId="10" xfId="0" applyNumberFormat="1" applyFont="1" applyBorder="1" applyAlignment="1">
      <alignment horizontal="center" vertical="top" wrapText="1"/>
    </xf>
    <xf numFmtId="0" fontId="136" fillId="0" borderId="20" xfId="0" applyFont="1" applyBorder="1" applyAlignment="1">
      <alignment vertical="center"/>
    </xf>
    <xf numFmtId="49" fontId="120" fillId="0" borderId="10" xfId="0" applyNumberFormat="1" applyFont="1" applyBorder="1" applyAlignment="1">
      <alignment horizontal="center" vertical="center"/>
    </xf>
    <xf numFmtId="0" fontId="120" fillId="0" borderId="10" xfId="0" applyFont="1" applyBorder="1" applyAlignment="1">
      <alignment horizontal="center" vertical="center"/>
    </xf>
    <xf numFmtId="0" fontId="120" fillId="0" borderId="10" xfId="0" applyFont="1" applyBorder="1" applyAlignment="1">
      <alignment horizontal="justify" vertical="top" wrapText="1"/>
    </xf>
    <xf numFmtId="4" fontId="120" fillId="0" borderId="10" xfId="0" applyNumberFormat="1" applyFont="1" applyBorder="1" applyAlignment="1">
      <alignment horizontal="right" vertical="center"/>
    </xf>
    <xf numFmtId="49" fontId="120" fillId="0" borderId="10" xfId="1" applyNumberFormat="1" applyFont="1" applyBorder="1" applyAlignment="1">
      <alignment vertical="top" wrapText="1"/>
    </xf>
    <xf numFmtId="0" fontId="121" fillId="0" borderId="10" xfId="0" applyFont="1" applyBorder="1" applyAlignment="1">
      <alignment horizontal="left" vertical="top" wrapText="1"/>
    </xf>
    <xf numFmtId="49" fontId="121" fillId="0" borderId="10" xfId="0" applyNumberFormat="1" applyFont="1" applyBorder="1" applyAlignment="1">
      <alignment horizontal="center" vertical="top" wrapText="1"/>
    </xf>
    <xf numFmtId="49" fontId="141" fillId="0" borderId="10" xfId="0" applyNumberFormat="1" applyFont="1" applyBorder="1" applyAlignment="1">
      <alignment horizontal="center" vertical="top" wrapText="1"/>
    </xf>
    <xf numFmtId="0" fontId="120" fillId="0" borderId="10" xfId="0" applyFont="1" applyBorder="1" applyAlignment="1">
      <alignment horizontal="justify" vertical="top" wrapText="1" readingOrder="1"/>
    </xf>
    <xf numFmtId="0" fontId="120" fillId="0" borderId="10" xfId="0" applyFont="1" applyBorder="1" applyAlignment="1">
      <alignment horizontal="justify" vertical="center" wrapText="1" readingOrder="1"/>
    </xf>
    <xf numFmtId="0" fontId="97" fillId="0" borderId="10" xfId="0" applyFont="1" applyBorder="1" applyAlignment="1">
      <alignment vertical="center" wrapText="1" readingOrder="1"/>
    </xf>
    <xf numFmtId="49" fontId="126" fillId="0" borderId="10" xfId="0" applyNumberFormat="1" applyFont="1" applyBorder="1" applyAlignment="1">
      <alignment vertical="center"/>
    </xf>
    <xf numFmtId="49" fontId="141" fillId="0" borderId="38" xfId="0" applyNumberFormat="1" applyFont="1" applyBorder="1" applyAlignment="1">
      <alignment horizontal="center" vertical="center" wrapText="1"/>
    </xf>
    <xf numFmtId="0" fontId="97" fillId="0" borderId="10" xfId="0" applyFont="1" applyBorder="1" applyAlignment="1">
      <alignment vertical="center" wrapText="1"/>
    </xf>
    <xf numFmtId="0" fontId="97" fillId="0" borderId="10" xfId="0" applyFont="1" applyBorder="1" applyAlignment="1">
      <alignment horizontal="justify" vertical="top" wrapText="1"/>
    </xf>
    <xf numFmtId="0" fontId="120" fillId="0" borderId="10" xfId="0" applyFont="1" applyBorder="1" applyAlignment="1">
      <alignment vertical="center" wrapText="1"/>
    </xf>
    <xf numFmtId="49" fontId="141" fillId="0" borderId="2" xfId="0" applyNumberFormat="1" applyFont="1" applyBorder="1" applyAlignment="1">
      <alignment horizontal="center" vertical="center" wrapText="1"/>
    </xf>
    <xf numFmtId="165" fontId="97" fillId="0" borderId="10" xfId="0" applyNumberFormat="1" applyFont="1" applyBorder="1" applyAlignment="1">
      <alignment vertical="top" wrapText="1"/>
    </xf>
    <xf numFmtId="165" fontId="97" fillId="0" borderId="10" xfId="0" applyNumberFormat="1" applyFont="1" applyBorder="1" applyAlignment="1">
      <alignment vertical="center" wrapText="1"/>
    </xf>
    <xf numFmtId="166" fontId="97" fillId="0" borderId="38" xfId="0" applyNumberFormat="1" applyFont="1" applyBorder="1" applyAlignment="1">
      <alignment vertical="center" wrapText="1"/>
    </xf>
    <xf numFmtId="49" fontId="126" fillId="0" borderId="0" xfId="0" applyNumberFormat="1" applyFont="1" applyAlignment="1">
      <alignment vertical="top" wrapText="1"/>
    </xf>
    <xf numFmtId="49" fontId="121" fillId="0" borderId="0" xfId="0" applyNumberFormat="1" applyFont="1" applyAlignment="1">
      <alignment vertical="top" wrapText="1"/>
    </xf>
    <xf numFmtId="0" fontId="120" fillId="0" borderId="10" xfId="0" applyFont="1" applyBorder="1" applyAlignment="1">
      <alignment horizontal="center" vertical="center" wrapText="1" readingOrder="1"/>
    </xf>
    <xf numFmtId="49" fontId="140" fillId="0" borderId="10" xfId="0" applyNumberFormat="1" applyFont="1" applyBorder="1" applyAlignment="1">
      <alignment horizontal="center" vertical="top" wrapText="1"/>
    </xf>
    <xf numFmtId="0" fontId="97" fillId="0" borderId="10" xfId="0" applyFont="1" applyBorder="1" applyAlignment="1">
      <alignment horizontal="left" vertical="top" wrapText="1"/>
    </xf>
    <xf numFmtId="0" fontId="97" fillId="2" borderId="10" xfId="0" applyFont="1" applyFill="1" applyBorder="1" applyAlignment="1">
      <alignment horizontal="center" vertical="center" wrapText="1"/>
    </xf>
    <xf numFmtId="49" fontId="97" fillId="0" borderId="10" xfId="0" applyNumberFormat="1" applyFont="1" applyBorder="1" applyAlignment="1">
      <alignment horizontal="center" vertical="top"/>
    </xf>
    <xf numFmtId="0" fontId="101" fillId="0" borderId="10" xfId="0" applyFont="1" applyBorder="1" applyAlignment="1">
      <alignment vertical="center"/>
    </xf>
    <xf numFmtId="166" fontId="136" fillId="0" borderId="0" xfId="0" applyNumberFormat="1" applyFont="1" applyAlignment="1">
      <alignment horizontal="center" vertical="top"/>
    </xf>
    <xf numFmtId="0" fontId="136" fillId="0" borderId="0" xfId="0" applyFont="1" applyAlignment="1">
      <alignment horizontal="center" vertical="top"/>
    </xf>
    <xf numFmtId="0" fontId="139" fillId="0" borderId="0" xfId="0" applyFont="1" applyAlignment="1">
      <alignment horizontal="center" vertical="top"/>
    </xf>
    <xf numFmtId="0" fontId="101" fillId="2" borderId="10" xfId="0" applyFont="1" applyFill="1" applyBorder="1" applyAlignment="1">
      <alignment horizontal="center"/>
    </xf>
    <xf numFmtId="0" fontId="101" fillId="0" borderId="10" xfId="0" applyFont="1" applyBorder="1"/>
    <xf numFmtId="0" fontId="97" fillId="0" borderId="10" xfId="0" applyFont="1" applyBorder="1" applyAlignment="1">
      <alignment horizontal="center" wrapText="1"/>
    </xf>
    <xf numFmtId="169" fontId="97" fillId="0" borderId="10" xfId="0" applyNumberFormat="1" applyFont="1" applyBorder="1" applyAlignment="1">
      <alignment horizontal="center" vertical="center"/>
    </xf>
    <xf numFmtId="0" fontId="97" fillId="2" borderId="39" xfId="0" applyFont="1" applyFill="1" applyBorder="1" applyAlignment="1">
      <alignment horizontal="centerContinuous" vertical="center" wrapText="1"/>
    </xf>
    <xf numFmtId="0" fontId="97" fillId="2" borderId="17" xfId="0" applyFont="1" applyFill="1" applyBorder="1" applyAlignment="1">
      <alignment horizontal="centerContinuous" vertical="center" wrapText="1"/>
    </xf>
    <xf numFmtId="0" fontId="97" fillId="2" borderId="9" xfId="0" applyFont="1" applyFill="1" applyBorder="1" applyAlignment="1">
      <alignment horizontal="centerContinuous" vertical="center" wrapText="1"/>
    </xf>
    <xf numFmtId="0" fontId="97" fillId="2" borderId="38" xfId="0" applyFont="1" applyFill="1" applyBorder="1" applyAlignment="1">
      <alignment horizontal="centerContinuous" vertical="center" wrapText="1"/>
    </xf>
    <xf numFmtId="49" fontId="97" fillId="2" borderId="17" xfId="0" applyNumberFormat="1" applyFont="1" applyFill="1" applyBorder="1" applyAlignment="1">
      <alignment horizontal="center" vertical="center" wrapText="1"/>
    </xf>
    <xf numFmtId="0" fontId="106" fillId="0" borderId="10" xfId="0" applyFont="1" applyBorder="1" applyAlignment="1">
      <alignment horizontal="center" wrapText="1"/>
    </xf>
    <xf numFmtId="171" fontId="97" fillId="0" borderId="10" xfId="0" applyNumberFormat="1" applyFont="1" applyBorder="1" applyAlignment="1">
      <alignment horizontal="center" vertical="center"/>
    </xf>
    <xf numFmtId="0" fontId="106" fillId="0" borderId="10" xfId="0" applyFont="1" applyBorder="1" applyAlignment="1">
      <alignment horizontal="center"/>
    </xf>
    <xf numFmtId="0" fontId="139" fillId="0" borderId="10" xfId="0" applyFont="1" applyBorder="1" applyAlignment="1">
      <alignment wrapText="1"/>
    </xf>
    <xf numFmtId="171" fontId="97" fillId="0" borderId="10" xfId="0" applyNumberFormat="1" applyFont="1" applyBorder="1" applyAlignment="1">
      <alignment horizontal="right" vertical="center" wrapText="1"/>
    </xf>
    <xf numFmtId="0" fontId="106" fillId="0" borderId="10" xfId="0" applyFont="1" applyBorder="1" applyAlignment="1">
      <alignment horizontal="left" wrapText="1"/>
    </xf>
    <xf numFmtId="0" fontId="106" fillId="0" borderId="10" xfId="0" applyFont="1" applyBorder="1" applyAlignment="1">
      <alignment wrapText="1"/>
    </xf>
    <xf numFmtId="0" fontId="139" fillId="0" borderId="10" xfId="0" applyFont="1" applyBorder="1"/>
    <xf numFmtId="49" fontId="140" fillId="0" borderId="10" xfId="0" applyNumberFormat="1" applyFont="1" applyBorder="1" applyAlignment="1">
      <alignment horizontal="center" vertical="center" wrapText="1"/>
    </xf>
    <xf numFmtId="0" fontId="145" fillId="0" borderId="0" xfId="0" applyFont="1"/>
    <xf numFmtId="171" fontId="145" fillId="0" borderId="10" xfId="0" applyNumberFormat="1" applyFont="1" applyBorder="1" applyAlignment="1">
      <alignment horizontal="right" vertical="center" wrapText="1"/>
    </xf>
    <xf numFmtId="171" fontId="145" fillId="0" borderId="10" xfId="0" applyNumberFormat="1" applyFont="1" applyBorder="1" applyAlignment="1">
      <alignment horizontal="right" vertical="center"/>
    </xf>
    <xf numFmtId="49" fontId="127" fillId="0" borderId="10" xfId="0" applyNumberFormat="1" applyFont="1" applyBorder="1" applyAlignment="1">
      <alignment horizontal="center" vertical="center" wrapText="1"/>
    </xf>
    <xf numFmtId="171" fontId="97" fillId="0" borderId="10" xfId="0" applyNumberFormat="1" applyFont="1" applyBorder="1" applyAlignment="1">
      <alignment horizontal="center" vertical="center" wrapText="1"/>
    </xf>
    <xf numFmtId="0" fontId="106" fillId="0" borderId="10" xfId="0" applyFont="1" applyBorder="1" applyAlignment="1">
      <alignment horizontal="left"/>
    </xf>
    <xf numFmtId="171" fontId="145" fillId="0" borderId="10" xfId="0" applyNumberFormat="1" applyFont="1" applyBorder="1" applyAlignment="1">
      <alignment horizontal="center" vertical="center" wrapText="1"/>
    </xf>
    <xf numFmtId="171" fontId="145" fillId="0" borderId="10" xfId="0" applyNumberFormat="1" applyFont="1" applyBorder="1" applyAlignment="1">
      <alignment horizontal="center" vertical="center"/>
    </xf>
    <xf numFmtId="0" fontId="101" fillId="0" borderId="10" xfId="0" applyFont="1" applyBorder="1" applyAlignment="1">
      <alignment horizontal="center" vertical="center"/>
    </xf>
    <xf numFmtId="0" fontId="101" fillId="0" borderId="10" xfId="0" applyFont="1" applyBorder="1" applyAlignment="1">
      <alignment horizontal="center"/>
    </xf>
    <xf numFmtId="0" fontId="106" fillId="0" borderId="10" xfId="0" applyFont="1" applyBorder="1" applyAlignment="1">
      <alignment vertical="center" wrapText="1"/>
    </xf>
    <xf numFmtId="171" fontId="97" fillId="3" borderId="10" xfId="0" applyNumberFormat="1" applyFont="1" applyFill="1" applyBorder="1" applyAlignment="1">
      <alignment horizontal="right" vertical="center"/>
    </xf>
    <xf numFmtId="0" fontId="101" fillId="0" borderId="10" xfId="0" applyFont="1" applyBorder="1" applyAlignment="1">
      <alignment horizontal="center" vertical="center" wrapText="1"/>
    </xf>
    <xf numFmtId="0" fontId="101" fillId="0" borderId="10" xfId="0" applyFont="1" applyBorder="1" applyAlignment="1">
      <alignment vertical="center" wrapText="1"/>
    </xf>
    <xf numFmtId="0" fontId="139" fillId="0" borderId="10" xfId="0" applyFont="1" applyBorder="1" applyAlignment="1">
      <alignment vertical="center" wrapText="1"/>
    </xf>
    <xf numFmtId="49" fontId="97" fillId="2" borderId="0" xfId="0" applyNumberFormat="1" applyFont="1" applyFill="1" applyAlignment="1">
      <alignment vertical="top" wrapText="1"/>
    </xf>
    <xf numFmtId="49" fontId="102" fillId="2" borderId="0" xfId="0" applyNumberFormat="1" applyFont="1" applyFill="1" applyAlignment="1">
      <alignment wrapText="1"/>
    </xf>
    <xf numFmtId="0" fontId="101" fillId="2" borderId="0" xfId="0" applyFont="1" applyFill="1" applyAlignment="1">
      <alignment horizontal="left" wrapText="1"/>
    </xf>
    <xf numFmtId="0" fontId="103" fillId="2" borderId="0" xfId="0" applyFont="1" applyFill="1" applyAlignment="1">
      <alignment horizontal="center" wrapText="1"/>
    </xf>
    <xf numFmtId="49" fontId="113" fillId="2" borderId="0" xfId="0" applyNumberFormat="1" applyFont="1" applyFill="1" applyAlignment="1">
      <alignment horizontal="center"/>
    </xf>
    <xf numFmtId="49" fontId="113" fillId="2" borderId="0" xfId="0" applyNumberFormat="1" applyFont="1" applyFill="1" applyAlignment="1">
      <alignment horizontal="left"/>
    </xf>
    <xf numFmtId="49" fontId="113" fillId="2" borderId="0" xfId="0" applyNumberFormat="1" applyFont="1" applyFill="1" applyAlignment="1">
      <alignment horizontal="left" vertical="top"/>
    </xf>
    <xf numFmtId="49" fontId="113" fillId="2" borderId="0" xfId="0" applyNumberFormat="1" applyFont="1" applyFill="1" applyAlignment="1">
      <alignment horizontal="left" vertical="center"/>
    </xf>
    <xf numFmtId="49" fontId="107" fillId="2" borderId="4" xfId="0" applyNumberFormat="1" applyFont="1" applyFill="1" applyBorder="1" applyAlignment="1">
      <alignment horizontal="centerContinuous" vertical="center" wrapText="1"/>
    </xf>
    <xf numFmtId="49" fontId="107" fillId="2" borderId="6" xfId="0" applyNumberFormat="1" applyFont="1" applyFill="1" applyBorder="1" applyAlignment="1">
      <alignment horizontal="center" vertical="center" wrapText="1"/>
    </xf>
    <xf numFmtId="49" fontId="111" fillId="2" borderId="7" xfId="0" applyNumberFormat="1" applyFont="1" applyFill="1" applyBorder="1" applyAlignment="1">
      <alignment horizontal="center" vertical="center" wrapText="1"/>
    </xf>
    <xf numFmtId="49" fontId="102" fillId="2" borderId="5" xfId="0" applyNumberFormat="1" applyFont="1" applyFill="1" applyBorder="1" applyAlignment="1">
      <alignment wrapText="1"/>
    </xf>
    <xf numFmtId="49" fontId="111" fillId="2" borderId="43" xfId="0" applyNumberFormat="1" applyFont="1" applyFill="1" applyBorder="1" applyAlignment="1">
      <alignment horizontal="left" vertical="center" wrapText="1"/>
    </xf>
    <xf numFmtId="49" fontId="105" fillId="0" borderId="1" xfId="0" applyNumberFormat="1" applyFont="1" applyBorder="1" applyAlignment="1">
      <alignment horizontal="left" vertical="top" wrapText="1"/>
    </xf>
    <xf numFmtId="49" fontId="126" fillId="0" borderId="2" xfId="0" applyNumberFormat="1" applyFont="1" applyBorder="1" applyAlignment="1">
      <alignment horizontal="left" vertical="top" wrapText="1"/>
    </xf>
    <xf numFmtId="49" fontId="121" fillId="0" borderId="2" xfId="0" applyNumberFormat="1" applyFont="1" applyBorder="1" applyAlignment="1">
      <alignment horizontal="left" vertical="top" wrapText="1"/>
    </xf>
    <xf numFmtId="49" fontId="120" fillId="0" borderId="2" xfId="0" applyNumberFormat="1" applyFont="1" applyBorder="1" applyAlignment="1">
      <alignment horizontal="left" vertical="top" wrapText="1"/>
    </xf>
    <xf numFmtId="49" fontId="97" fillId="0" borderId="2" xfId="0" applyNumberFormat="1" applyFont="1" applyBorder="1" applyAlignment="1">
      <alignment horizontal="left" vertical="top" wrapText="1"/>
    </xf>
    <xf numFmtId="49" fontId="97" fillId="0" borderId="16" xfId="0" applyNumberFormat="1" applyFont="1" applyBorder="1" applyAlignment="1">
      <alignment horizontal="left" vertical="top" wrapText="1"/>
    </xf>
    <xf numFmtId="49" fontId="120" fillId="0" borderId="1" xfId="0" applyNumberFormat="1" applyFont="1" applyBorder="1" applyAlignment="1">
      <alignment horizontal="left" vertical="top" wrapText="1"/>
    </xf>
    <xf numFmtId="49" fontId="97" fillId="0" borderId="2" xfId="0" applyNumberFormat="1" applyFont="1" applyBorder="1" applyAlignment="1">
      <alignment vertical="top" wrapText="1"/>
    </xf>
    <xf numFmtId="49" fontId="120" fillId="0" borderId="2" xfId="0" applyNumberFormat="1" applyFont="1" applyBorder="1" applyAlignment="1">
      <alignment vertical="top" wrapText="1"/>
    </xf>
    <xf numFmtId="49" fontId="97" fillId="0" borderId="16" xfId="0" applyNumberFormat="1" applyFont="1" applyBorder="1" applyAlignment="1">
      <alignment vertical="top" wrapText="1"/>
    </xf>
    <xf numFmtId="49" fontId="131" fillId="0" borderId="26" xfId="0" applyNumberFormat="1" applyFont="1" applyBorder="1" applyAlignment="1">
      <alignment horizontal="center" vertical="top" wrapText="1"/>
    </xf>
    <xf numFmtId="4" fontId="121" fillId="0" borderId="9" xfId="0" applyNumberFormat="1" applyFont="1" applyBorder="1" applyAlignment="1">
      <alignment horizontal="center" vertical="center" wrapText="1"/>
    </xf>
    <xf numFmtId="4" fontId="121" fillId="0" borderId="10" xfId="0" applyNumberFormat="1" applyFont="1" applyBorder="1" applyAlignment="1">
      <alignment horizontal="center" vertical="center" wrapText="1"/>
    </xf>
    <xf numFmtId="49" fontId="131" fillId="0" borderId="10" xfId="0" applyNumberFormat="1" applyFont="1" applyBorder="1" applyAlignment="1">
      <alignment horizontal="center" vertical="top" wrapText="1"/>
    </xf>
    <xf numFmtId="49" fontId="131" fillId="0" borderId="39" xfId="0" applyNumberFormat="1" applyFont="1" applyBorder="1" applyAlignment="1">
      <alignment horizontal="center" vertical="top" wrapText="1"/>
    </xf>
    <xf numFmtId="0" fontId="130" fillId="0" borderId="10" xfId="0" applyFont="1" applyBorder="1" applyAlignment="1">
      <alignment horizontal="center" vertical="top" wrapText="1"/>
    </xf>
    <xf numFmtId="49" fontId="97" fillId="0" borderId="2" xfId="0" applyNumberFormat="1" applyFont="1" applyBorder="1" applyAlignment="1">
      <alignment horizontal="justify" vertical="top" wrapText="1"/>
    </xf>
    <xf numFmtId="49" fontId="131" fillId="0" borderId="38" xfId="0" applyNumberFormat="1" applyFont="1" applyBorder="1" applyAlignment="1">
      <alignment horizontal="center" vertical="top" wrapText="1"/>
    </xf>
    <xf numFmtId="49" fontId="130" fillId="0" borderId="10" xfId="1" applyNumberFormat="1" applyFont="1" applyBorder="1" applyAlignment="1">
      <alignment horizontal="center" vertical="top" wrapText="1"/>
    </xf>
    <xf numFmtId="0" fontId="131" fillId="0" borderId="39" xfId="0" applyFont="1" applyBorder="1" applyAlignment="1">
      <alignment horizontal="center" vertical="top" wrapText="1"/>
    </xf>
    <xf numFmtId="49" fontId="124" fillId="0" borderId="42" xfId="0" applyNumberFormat="1" applyFont="1" applyBorder="1" applyAlignment="1">
      <alignment horizontal="left" vertical="top" wrapText="1"/>
    </xf>
    <xf numFmtId="4" fontId="101" fillId="3" borderId="57" xfId="0" applyNumberFormat="1" applyFont="1" applyFill="1" applyBorder="1" applyAlignment="1">
      <alignment horizontal="center" vertical="top"/>
    </xf>
    <xf numFmtId="0" fontId="130" fillId="2" borderId="26" xfId="0" applyFont="1" applyFill="1" applyBorder="1" applyAlignment="1">
      <alignment horizontal="center" vertical="center"/>
    </xf>
    <xf numFmtId="49" fontId="102" fillId="2" borderId="27" xfId="0" applyNumberFormat="1" applyFont="1" applyFill="1" applyBorder="1" applyAlignment="1">
      <alignment vertical="top" wrapText="1"/>
    </xf>
    <xf numFmtId="49" fontId="132" fillId="0" borderId="0" xfId="0" applyNumberFormat="1" applyFont="1" applyAlignment="1">
      <alignment horizontal="left"/>
    </xf>
    <xf numFmtId="49" fontId="133" fillId="0" borderId="0" xfId="0" applyNumberFormat="1" applyFont="1" applyAlignment="1">
      <alignment horizontal="left"/>
    </xf>
    <xf numFmtId="0" fontId="130" fillId="3" borderId="25" xfId="0" applyFont="1" applyFill="1" applyBorder="1" applyAlignment="1">
      <alignment horizontal="center" vertical="center"/>
    </xf>
    <xf numFmtId="49" fontId="102" fillId="3" borderId="38" xfId="0" applyNumberFormat="1" applyFont="1" applyFill="1" applyBorder="1" applyAlignment="1">
      <alignment vertical="top" wrapText="1"/>
    </xf>
    <xf numFmtId="49" fontId="118" fillId="3" borderId="38" xfId="0" applyNumberFormat="1" applyFont="1" applyFill="1" applyBorder="1" applyAlignment="1">
      <alignment horizontal="center" vertical="center" wrapText="1"/>
    </xf>
    <xf numFmtId="4" fontId="121" fillId="3" borderId="10" xfId="0" applyNumberFormat="1" applyFont="1" applyFill="1" applyBorder="1" applyAlignment="1">
      <alignment horizontal="center" vertical="center" wrapText="1"/>
    </xf>
    <xf numFmtId="4" fontId="101" fillId="2" borderId="60" xfId="0" applyNumberFormat="1" applyFont="1" applyFill="1" applyBorder="1" applyAlignment="1">
      <alignment horizontal="center" vertical="top"/>
    </xf>
    <xf numFmtId="4" fontId="101" fillId="3" borderId="60" xfId="0" applyNumberFormat="1" applyFont="1" applyFill="1" applyBorder="1" applyAlignment="1">
      <alignment horizontal="center" vertical="top"/>
    </xf>
    <xf numFmtId="0" fontId="130" fillId="2" borderId="0" xfId="0" applyFont="1" applyFill="1" applyAlignment="1">
      <alignment vertical="center"/>
    </xf>
    <xf numFmtId="4" fontId="101" fillId="2" borderId="0" xfId="0" applyNumberFormat="1" applyFont="1" applyFill="1" applyAlignment="1">
      <alignment horizontal="center" vertical="top"/>
    </xf>
    <xf numFmtId="4" fontId="97" fillId="2" borderId="38" xfId="0" applyNumberFormat="1" applyFont="1" applyFill="1" applyBorder="1" applyAlignment="1">
      <alignment horizontal="center" vertical="center"/>
    </xf>
    <xf numFmtId="4" fontId="101" fillId="2" borderId="62" xfId="0" applyNumberFormat="1" applyFont="1" applyFill="1" applyBorder="1" applyAlignment="1">
      <alignment horizontal="center" vertical="center"/>
    </xf>
    <xf numFmtId="4" fontId="101" fillId="3" borderId="2" xfId="0" applyNumberFormat="1" applyFont="1" applyFill="1" applyBorder="1" applyAlignment="1">
      <alignment horizontal="center" vertical="center"/>
    </xf>
    <xf numFmtId="0" fontId="130" fillId="3" borderId="23" xfId="0" applyFont="1" applyFill="1" applyBorder="1" applyAlignment="1">
      <alignment horizontal="justify" vertical="top" wrapText="1"/>
    </xf>
    <xf numFmtId="0" fontId="97" fillId="3" borderId="16" xfId="0" applyFont="1" applyFill="1" applyBorder="1" applyAlignment="1">
      <alignment vertical="top" wrapText="1"/>
    </xf>
    <xf numFmtId="49" fontId="118" fillId="3" borderId="23" xfId="0" applyNumberFormat="1" applyFont="1" applyFill="1" applyBorder="1" applyAlignment="1">
      <alignment horizontal="center" vertical="center" wrapText="1"/>
    </xf>
    <xf numFmtId="4" fontId="101" fillId="3" borderId="52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vertical="center" wrapText="1"/>
    </xf>
    <xf numFmtId="4" fontId="101" fillId="3" borderId="9" xfId="0" applyNumberFormat="1" applyFont="1" applyFill="1" applyBorder="1" applyAlignment="1">
      <alignment vertical="center" wrapText="1"/>
    </xf>
    <xf numFmtId="4" fontId="121" fillId="3" borderId="10" xfId="0" applyNumberFormat="1" applyFont="1" applyFill="1" applyBorder="1" applyAlignment="1">
      <alignment vertical="center" wrapText="1"/>
    </xf>
    <xf numFmtId="4" fontId="101" fillId="3" borderId="52" xfId="0" applyNumberFormat="1" applyFont="1" applyFill="1" applyBorder="1" applyAlignment="1">
      <alignment vertical="center" wrapText="1"/>
    </xf>
    <xf numFmtId="0" fontId="101" fillId="2" borderId="0" xfId="0" applyFont="1" applyFill="1" applyAlignment="1">
      <alignment wrapText="1"/>
    </xf>
    <xf numFmtId="0" fontId="107" fillId="2" borderId="26" xfId="0" applyFont="1" applyFill="1" applyBorder="1" applyAlignment="1">
      <alignment horizontal="left"/>
    </xf>
    <xf numFmtId="0" fontId="101" fillId="2" borderId="27" xfId="0" applyFont="1" applyFill="1" applyBorder="1" applyAlignment="1">
      <alignment horizontal="left"/>
    </xf>
    <xf numFmtId="0" fontId="101" fillId="2" borderId="30" xfId="0" applyFont="1" applyFill="1" applyBorder="1" applyAlignment="1">
      <alignment horizontal="left"/>
    </xf>
    <xf numFmtId="0" fontId="111" fillId="0" borderId="0" xfId="0" applyFont="1" applyAlignment="1">
      <alignment horizontal="justify" vertical="top"/>
    </xf>
    <xf numFmtId="0" fontId="111" fillId="0" borderId="0" xfId="0" applyFont="1" applyAlignment="1">
      <alignment horizontal="center" vertical="top"/>
    </xf>
    <xf numFmtId="4" fontId="124" fillId="0" borderId="50" xfId="0" applyNumberFormat="1" applyFont="1" applyBorder="1" applyAlignment="1">
      <alignment horizontal="center" vertical="center" wrapText="1"/>
    </xf>
    <xf numFmtId="4" fontId="124" fillId="0" borderId="58" xfId="0" applyNumberFormat="1" applyFont="1" applyBorder="1" applyAlignment="1">
      <alignment horizontal="center" vertical="center" wrapText="1"/>
    </xf>
    <xf numFmtId="4" fontId="97" fillId="2" borderId="26" xfId="0" applyNumberFormat="1" applyFont="1" applyFill="1" applyBorder="1" applyAlignment="1">
      <alignment horizontal="center" vertical="center"/>
    </xf>
    <xf numFmtId="49" fontId="106" fillId="2" borderId="0" xfId="0" applyNumberFormat="1" applyFont="1" applyFill="1"/>
    <xf numFmtId="49" fontId="107" fillId="2" borderId="61" xfId="0" applyNumberFormat="1" applyFont="1" applyFill="1" applyBorder="1" applyAlignment="1">
      <alignment horizontal="center" vertical="center"/>
    </xf>
    <xf numFmtId="49" fontId="107" fillId="2" borderId="46" xfId="0" applyNumberFormat="1" applyFont="1" applyFill="1" applyBorder="1" applyAlignment="1">
      <alignment horizontal="center" vertical="center"/>
    </xf>
    <xf numFmtId="49" fontId="97" fillId="0" borderId="45" xfId="0" applyNumberFormat="1" applyFont="1" applyBorder="1" applyAlignment="1">
      <alignment horizontal="center" wrapText="1"/>
    </xf>
    <xf numFmtId="49" fontId="102" fillId="0" borderId="36" xfId="0" applyNumberFormat="1" applyFont="1" applyBorder="1" applyAlignment="1">
      <alignment wrapText="1"/>
    </xf>
    <xf numFmtId="49" fontId="97" fillId="2" borderId="46" xfId="0" applyNumberFormat="1" applyFont="1" applyFill="1" applyBorder="1" applyAlignment="1">
      <alignment horizontal="center" wrapText="1"/>
    </xf>
    <xf numFmtId="49" fontId="97" fillId="2" borderId="36" xfId="0" applyNumberFormat="1" applyFont="1" applyFill="1" applyBorder="1" applyAlignment="1">
      <alignment horizontal="center" wrapText="1"/>
    </xf>
    <xf numFmtId="49" fontId="102" fillId="0" borderId="13" xfId="0" applyNumberFormat="1" applyFont="1" applyBorder="1" applyAlignment="1">
      <alignment wrapText="1"/>
    </xf>
    <xf numFmtId="49" fontId="97" fillId="2" borderId="13" xfId="0" applyNumberFormat="1" applyFont="1" applyFill="1" applyBorder="1" applyAlignment="1">
      <alignment horizontal="center" vertical="center" wrapText="1"/>
    </xf>
    <xf numFmtId="49" fontId="104" fillId="0" borderId="13" xfId="0" applyNumberFormat="1" applyFont="1" applyBorder="1" applyAlignment="1">
      <alignment wrapText="1"/>
    </xf>
    <xf numFmtId="49" fontId="121" fillId="0" borderId="13" xfId="0" applyNumberFormat="1" applyFont="1" applyBorder="1" applyAlignment="1">
      <alignment horizontal="center" vertical="top" wrapText="1"/>
    </xf>
    <xf numFmtId="4" fontId="101" fillId="2" borderId="55" xfId="0" applyNumberFormat="1" applyFont="1" applyFill="1" applyBorder="1" applyAlignment="1">
      <alignment horizontal="center" vertical="top"/>
    </xf>
    <xf numFmtId="49" fontId="121" fillId="0" borderId="13" xfId="0" applyNumberFormat="1" applyFont="1" applyBorder="1" applyAlignment="1">
      <alignment horizontal="center" vertical="center" wrapText="1"/>
    </xf>
    <xf numFmtId="49" fontId="121" fillId="0" borderId="13" xfId="0" applyNumberFormat="1" applyFont="1" applyBorder="1" applyAlignment="1">
      <alignment horizontal="center" wrapText="1"/>
    </xf>
    <xf numFmtId="49" fontId="121" fillId="0" borderId="14" xfId="0" applyNumberFormat="1" applyFont="1" applyBorder="1" applyAlignment="1">
      <alignment horizontal="center" vertical="top" wrapText="1"/>
    </xf>
    <xf numFmtId="49" fontId="121" fillId="0" borderId="32" xfId="0" applyNumberFormat="1" applyFont="1" applyBorder="1" applyAlignment="1">
      <alignment horizontal="center" wrapText="1"/>
    </xf>
    <xf numFmtId="49" fontId="121" fillId="0" borderId="11" xfId="0" applyNumberFormat="1" applyFont="1" applyBorder="1" applyAlignment="1">
      <alignment horizontal="center" vertical="center" wrapText="1"/>
    </xf>
    <xf numFmtId="49" fontId="104" fillId="0" borderId="14" xfId="0" applyNumberFormat="1" applyFont="1" applyBorder="1" applyAlignment="1">
      <alignment wrapText="1"/>
    </xf>
    <xf numFmtId="49" fontId="121" fillId="0" borderId="12" xfId="0" applyNumberFormat="1" applyFont="1" applyBorder="1" applyAlignment="1">
      <alignment horizontal="center" vertical="center" wrapText="1"/>
    </xf>
    <xf numFmtId="4" fontId="101" fillId="2" borderId="22" xfId="0" applyNumberFormat="1" applyFont="1" applyFill="1" applyBorder="1" applyAlignment="1">
      <alignment horizontal="center" vertical="top"/>
    </xf>
    <xf numFmtId="4" fontId="101" fillId="2" borderId="56" xfId="0" applyNumberFormat="1" applyFont="1" applyFill="1" applyBorder="1" applyAlignment="1">
      <alignment horizontal="center" vertical="top"/>
    </xf>
    <xf numFmtId="167" fontId="101" fillId="2" borderId="0" xfId="0" applyNumberFormat="1" applyFont="1" applyFill="1" applyAlignment="1">
      <alignment horizontal="left"/>
    </xf>
    <xf numFmtId="0" fontId="107" fillId="3" borderId="31" xfId="0" applyFont="1" applyFill="1" applyBorder="1" applyAlignment="1">
      <alignment horizontal="center" vertical="center" wrapText="1"/>
    </xf>
    <xf numFmtId="170" fontId="101" fillId="3" borderId="48" xfId="0" applyNumberFormat="1" applyFont="1" applyFill="1" applyBorder="1" applyAlignment="1">
      <alignment horizontal="center" vertical="center"/>
    </xf>
    <xf numFmtId="167" fontId="101" fillId="2" borderId="52" xfId="0" applyNumberFormat="1" applyFont="1" applyFill="1" applyBorder="1" applyAlignment="1">
      <alignment horizontal="center"/>
    </xf>
    <xf numFmtId="0" fontId="101" fillId="2" borderId="38" xfId="0" applyFont="1" applyFill="1" applyBorder="1" applyAlignment="1">
      <alignment horizontal="center"/>
    </xf>
    <xf numFmtId="2" fontId="101" fillId="2" borderId="10" xfId="0" applyNumberFormat="1" applyFont="1" applyFill="1" applyBorder="1" applyAlignment="1">
      <alignment horizontal="center"/>
    </xf>
    <xf numFmtId="0" fontId="101" fillId="2" borderId="23" xfId="0" applyFont="1" applyFill="1" applyBorder="1" applyAlignment="1">
      <alignment horizontal="center"/>
    </xf>
    <xf numFmtId="167" fontId="101" fillId="2" borderId="9" xfId="0" applyNumberFormat="1" applyFont="1" applyFill="1" applyBorder="1" applyAlignment="1">
      <alignment horizontal="center" vertical="center"/>
    </xf>
    <xf numFmtId="167" fontId="101" fillId="2" borderId="57" xfId="0" applyNumberFormat="1" applyFont="1" applyFill="1" applyBorder="1" applyAlignment="1">
      <alignment horizontal="center" vertical="center"/>
    </xf>
    <xf numFmtId="167" fontId="101" fillId="2" borderId="58" xfId="0" applyNumberFormat="1" applyFont="1" applyFill="1" applyBorder="1" applyAlignment="1">
      <alignment horizontal="center" vertical="center"/>
    </xf>
    <xf numFmtId="167" fontId="101" fillId="2" borderId="39" xfId="0" applyNumberFormat="1" applyFont="1" applyFill="1" applyBorder="1" applyAlignment="1">
      <alignment horizontal="center" vertical="top"/>
    </xf>
    <xf numFmtId="167" fontId="101" fillId="2" borderId="39" xfId="0" applyNumberFormat="1" applyFont="1" applyFill="1" applyBorder="1" applyAlignment="1">
      <alignment horizontal="center"/>
    </xf>
    <xf numFmtId="167" fontId="101" fillId="2" borderId="29" xfId="0" applyNumberFormat="1" applyFont="1" applyFill="1" applyBorder="1" applyAlignment="1">
      <alignment horizontal="center" vertical="top"/>
    </xf>
    <xf numFmtId="0" fontId="121" fillId="0" borderId="9" xfId="0" applyFont="1" applyBorder="1" applyAlignment="1">
      <alignment horizontal="center" wrapText="1"/>
    </xf>
    <xf numFmtId="167" fontId="101" fillId="2" borderId="9" xfId="0" applyNumberFormat="1" applyFont="1" applyFill="1" applyBorder="1" applyAlignment="1">
      <alignment horizontal="center" wrapText="1"/>
    </xf>
    <xf numFmtId="167" fontId="101" fillId="2" borderId="52" xfId="0" applyNumberFormat="1" applyFont="1" applyFill="1" applyBorder="1" applyAlignment="1">
      <alignment horizontal="center" wrapText="1"/>
    </xf>
    <xf numFmtId="0" fontId="101" fillId="2" borderId="9" xfId="0" applyFont="1" applyFill="1" applyBorder="1" applyAlignment="1">
      <alignment horizontal="center" vertical="top"/>
    </xf>
    <xf numFmtId="0" fontId="113" fillId="0" borderId="10" xfId="0" applyFont="1" applyBorder="1" applyAlignment="1">
      <alignment vertical="center" wrapText="1"/>
    </xf>
    <xf numFmtId="49" fontId="97" fillId="3" borderId="10" xfId="0" applyNumberFormat="1" applyFont="1" applyFill="1" applyBorder="1" applyAlignment="1">
      <alignment horizontal="left" vertical="center" wrapText="1"/>
    </xf>
    <xf numFmtId="0" fontId="106" fillId="3" borderId="10" xfId="0" applyFont="1" applyFill="1" applyBorder="1" applyAlignment="1">
      <alignment horizontal="center" wrapText="1"/>
    </xf>
    <xf numFmtId="0" fontId="99" fillId="3" borderId="0" xfId="0" applyFont="1" applyFill="1" applyAlignment="1">
      <alignment horizontal="centerContinuous"/>
    </xf>
    <xf numFmtId="0" fontId="102" fillId="3" borderId="0" xfId="0" applyFont="1" applyFill="1"/>
    <xf numFmtId="0" fontId="101" fillId="3" borderId="0" xfId="0" applyFont="1" applyFill="1" applyAlignment="1">
      <alignment horizontal="centerContinuous" vertical="top" wrapText="1"/>
    </xf>
    <xf numFmtId="0" fontId="97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center"/>
    </xf>
    <xf numFmtId="0" fontId="106" fillId="3" borderId="0" xfId="0" applyFont="1" applyFill="1" applyAlignment="1">
      <alignment horizontal="left"/>
    </xf>
    <xf numFmtId="0" fontId="113" fillId="3" borderId="0" xfId="0" applyFont="1" applyFill="1" applyAlignment="1">
      <alignment horizontal="left"/>
    </xf>
    <xf numFmtId="0" fontId="106" fillId="3" borderId="0" xfId="0" applyFont="1" applyFill="1" applyAlignment="1">
      <alignment horizontal="left" vertical="center"/>
    </xf>
    <xf numFmtId="49" fontId="106" fillId="3" borderId="7" xfId="0" applyNumberFormat="1" applyFont="1" applyFill="1" applyBorder="1" applyAlignment="1">
      <alignment horizontal="left"/>
    </xf>
    <xf numFmtId="49" fontId="106" fillId="3" borderId="0" xfId="0" applyNumberFormat="1" applyFont="1" applyFill="1" applyAlignment="1">
      <alignment horizontal="left"/>
    </xf>
    <xf numFmtId="0" fontId="107" fillId="3" borderId="5" xfId="0" applyFont="1" applyFill="1" applyBorder="1" applyAlignment="1">
      <alignment horizontal="centerContinuous" vertical="center" wrapText="1"/>
    </xf>
    <xf numFmtId="0" fontId="107" fillId="3" borderId="47" xfId="0" applyFont="1" applyFill="1" applyBorder="1" applyAlignment="1">
      <alignment horizontal="center" vertical="center" wrapText="1"/>
    </xf>
    <xf numFmtId="49" fontId="107" fillId="3" borderId="7" xfId="0" applyNumberFormat="1" applyFont="1" applyFill="1" applyBorder="1" applyAlignment="1">
      <alignment horizontal="center" vertical="center"/>
    </xf>
    <xf numFmtId="4" fontId="101" fillId="3" borderId="8" xfId="0" applyNumberFormat="1" applyFont="1" applyFill="1" applyBorder="1" applyAlignment="1">
      <alignment horizontal="center" vertical="center" wrapText="1"/>
    </xf>
    <xf numFmtId="0" fontId="133" fillId="3" borderId="0" xfId="0" applyFont="1" applyFill="1" applyAlignment="1">
      <alignment horizontal="left"/>
    </xf>
    <xf numFmtId="49" fontId="102" fillId="3" borderId="0" xfId="0" applyNumberFormat="1" applyFont="1" applyFill="1" applyAlignment="1">
      <alignment wrapText="1"/>
    </xf>
    <xf numFmtId="4" fontId="127" fillId="3" borderId="9" xfId="0" applyNumberFormat="1" applyFont="1" applyFill="1" applyBorder="1" applyAlignment="1">
      <alignment horizontal="center" vertical="center" wrapText="1"/>
    </xf>
    <xf numFmtId="4" fontId="101" fillId="3" borderId="9" xfId="0" applyNumberFormat="1" applyFont="1" applyFill="1" applyBorder="1" applyAlignment="1">
      <alignment horizontal="center" vertical="center" wrapText="1"/>
    </xf>
    <xf numFmtId="4" fontId="101" fillId="3" borderId="52" xfId="0" applyNumberFormat="1" applyFont="1" applyFill="1" applyBorder="1" applyAlignment="1">
      <alignment horizontal="center" vertical="center" wrapText="1"/>
    </xf>
    <xf numFmtId="171" fontId="97" fillId="0" borderId="2" xfId="0" applyNumberFormat="1" applyFont="1" applyBorder="1" applyAlignment="1">
      <alignment horizontal="center" vertical="center"/>
    </xf>
    <xf numFmtId="171" fontId="97" fillId="0" borderId="17" xfId="0" applyNumberFormat="1" applyFont="1" applyBorder="1" applyAlignment="1">
      <alignment horizontal="center" vertical="center"/>
    </xf>
    <xf numFmtId="4" fontId="101" fillId="4" borderId="57" xfId="0" applyNumberFormat="1" applyFont="1" applyFill="1" applyBorder="1" applyAlignment="1">
      <alignment horizontal="center" vertical="center"/>
    </xf>
    <xf numFmtId="0" fontId="97" fillId="6" borderId="10" xfId="0" applyFont="1" applyFill="1" applyBorder="1" applyAlignment="1">
      <alignment horizontal="center" vertical="center"/>
    </xf>
    <xf numFmtId="0" fontId="97" fillId="0" borderId="2" xfId="0" applyFont="1" applyBorder="1" applyAlignment="1">
      <alignment horizontal="center"/>
    </xf>
    <xf numFmtId="0" fontId="97" fillId="0" borderId="2" xfId="0" applyFont="1" applyBorder="1"/>
    <xf numFmtId="0" fontId="97" fillId="0" borderId="9" xfId="0" applyFont="1" applyBorder="1"/>
    <xf numFmtId="0" fontId="97" fillId="6" borderId="10" xfId="0" applyFont="1" applyFill="1" applyBorder="1" applyAlignment="1">
      <alignment horizontal="center"/>
    </xf>
    <xf numFmtId="4" fontId="106" fillId="3" borderId="9" xfId="0" applyNumberFormat="1" applyFont="1" applyFill="1" applyBorder="1" applyAlignment="1">
      <alignment horizontal="center" vertical="center"/>
    </xf>
    <xf numFmtId="167" fontId="100" fillId="0" borderId="13" xfId="0" applyNumberFormat="1" applyFont="1" applyBorder="1" applyAlignment="1">
      <alignment horizontal="center" vertical="center"/>
    </xf>
    <xf numFmtId="167" fontId="100" fillId="0" borderId="9" xfId="0" applyNumberFormat="1" applyFont="1" applyBorder="1" applyAlignment="1">
      <alignment horizontal="center" vertical="center"/>
    </xf>
    <xf numFmtId="167" fontId="100" fillId="0" borderId="13" xfId="0" applyNumberFormat="1" applyFont="1" applyBorder="1" applyAlignment="1">
      <alignment horizontal="center"/>
    </xf>
    <xf numFmtId="167" fontId="100" fillId="0" borderId="8" xfId="0" applyNumberFormat="1" applyFont="1" applyBorder="1" applyAlignment="1">
      <alignment horizontal="center"/>
    </xf>
    <xf numFmtId="167" fontId="100" fillId="0" borderId="9" xfId="0" applyNumberFormat="1" applyFont="1" applyBorder="1" applyAlignment="1">
      <alignment horizontal="center"/>
    </xf>
    <xf numFmtId="167" fontId="112" fillId="0" borderId="9" xfId="0" applyNumberFormat="1" applyFont="1" applyBorder="1" applyAlignment="1">
      <alignment horizontal="center"/>
    </xf>
    <xf numFmtId="167" fontId="100" fillId="0" borderId="13" xfId="0" applyNumberFormat="1" applyFont="1" applyBorder="1"/>
    <xf numFmtId="167" fontId="112" fillId="0" borderId="9" xfId="0" applyNumberFormat="1" applyFont="1" applyBorder="1"/>
    <xf numFmtId="167" fontId="100" fillId="0" borderId="9" xfId="0" applyNumberFormat="1" applyFont="1" applyBorder="1"/>
    <xf numFmtId="167" fontId="103" fillId="0" borderId="13" xfId="0" applyNumberFormat="1" applyFont="1" applyBorder="1" applyAlignment="1">
      <alignment horizontal="center" vertical="center"/>
    </xf>
    <xf numFmtId="167" fontId="103" fillId="0" borderId="9" xfId="0" applyNumberFormat="1" applyFont="1" applyBorder="1" applyAlignment="1">
      <alignment horizontal="center" vertical="center"/>
    </xf>
    <xf numFmtId="167" fontId="105" fillId="0" borderId="9" xfId="0" applyNumberFormat="1" applyFont="1" applyBorder="1" applyAlignment="1">
      <alignment horizontal="center" vertical="center"/>
    </xf>
    <xf numFmtId="0" fontId="97" fillId="3" borderId="0" xfId="0" applyFont="1" applyFill="1" applyAlignment="1">
      <alignment vertical="center"/>
    </xf>
    <xf numFmtId="49" fontId="140" fillId="0" borderId="38" xfId="0" applyNumberFormat="1" applyFont="1" applyBorder="1" applyAlignment="1">
      <alignment horizontal="center" vertical="center" wrapText="1"/>
    </xf>
    <xf numFmtId="167" fontId="106" fillId="3" borderId="10" xfId="0" applyNumberFormat="1" applyFont="1" applyFill="1" applyBorder="1" applyAlignment="1">
      <alignment horizontal="center" vertical="center"/>
    </xf>
    <xf numFmtId="167" fontId="106" fillId="2" borderId="10" xfId="0" applyNumberFormat="1" applyFont="1" applyFill="1" applyBorder="1" applyAlignment="1">
      <alignment horizontal="center" vertical="center"/>
    </xf>
    <xf numFmtId="170" fontId="101" fillId="3" borderId="52" xfId="0" applyNumberFormat="1" applyFont="1" applyFill="1" applyBorder="1" applyAlignment="1">
      <alignment horizontal="center"/>
    </xf>
    <xf numFmtId="170" fontId="101" fillId="3" borderId="52" xfId="0" applyNumberFormat="1" applyFont="1" applyFill="1" applyBorder="1" applyAlignment="1">
      <alignment horizontal="center" vertical="center"/>
    </xf>
    <xf numFmtId="170" fontId="101" fillId="3" borderId="38" xfId="0" applyNumberFormat="1" applyFont="1" applyFill="1" applyBorder="1" applyAlignment="1">
      <alignment horizontal="center" vertical="center"/>
    </xf>
    <xf numFmtId="170" fontId="101" fillId="2" borderId="52" xfId="0" applyNumberFormat="1" applyFont="1" applyFill="1" applyBorder="1" applyAlignment="1">
      <alignment horizontal="center" vertical="center"/>
    </xf>
    <xf numFmtId="170" fontId="101" fillId="3" borderId="9" xfId="0" applyNumberFormat="1" applyFont="1" applyFill="1" applyBorder="1" applyAlignment="1">
      <alignment horizontal="center" vertical="center"/>
    </xf>
    <xf numFmtId="170" fontId="101" fillId="3" borderId="57" xfId="0" applyNumberFormat="1" applyFont="1" applyFill="1" applyBorder="1" applyAlignment="1">
      <alignment horizontal="center" vertical="center"/>
    </xf>
    <xf numFmtId="170" fontId="101" fillId="3" borderId="58" xfId="0" applyNumberFormat="1" applyFont="1" applyFill="1" applyBorder="1" applyAlignment="1">
      <alignment horizontal="center" vertical="center"/>
    </xf>
    <xf numFmtId="170" fontId="101" fillId="3" borderId="39" xfId="0" applyNumberFormat="1" applyFont="1" applyFill="1" applyBorder="1" applyAlignment="1">
      <alignment horizontal="center" vertical="center"/>
    </xf>
    <xf numFmtId="170" fontId="101" fillId="3" borderId="29" xfId="0" applyNumberFormat="1" applyFont="1" applyFill="1" applyBorder="1" applyAlignment="1">
      <alignment horizontal="center" vertical="center"/>
    </xf>
    <xf numFmtId="170" fontId="127" fillId="3" borderId="9" xfId="0" applyNumberFormat="1" applyFont="1" applyFill="1" applyBorder="1" applyAlignment="1">
      <alignment horizontal="center" vertical="center" wrapText="1"/>
    </xf>
    <xf numFmtId="170" fontId="101" fillId="2" borderId="9" xfId="0" applyNumberFormat="1" applyFont="1" applyFill="1" applyBorder="1" applyAlignment="1">
      <alignment horizontal="center" vertical="center" wrapText="1"/>
    </xf>
    <xf numFmtId="170" fontId="121" fillId="0" borderId="10" xfId="0" applyNumberFormat="1" applyFont="1" applyBorder="1" applyAlignment="1">
      <alignment horizontal="center" vertical="center" wrapText="1"/>
    </xf>
    <xf numFmtId="170" fontId="101" fillId="2" borderId="52" xfId="0" applyNumberFormat="1" applyFont="1" applyFill="1" applyBorder="1" applyAlignment="1">
      <alignment horizontal="center" vertical="center" wrapText="1"/>
    </xf>
    <xf numFmtId="4" fontId="106" fillId="2" borderId="9" xfId="0" applyNumberFormat="1" applyFont="1" applyFill="1" applyBorder="1" applyAlignment="1">
      <alignment horizontal="center" vertical="center"/>
    </xf>
    <xf numFmtId="167" fontId="101" fillId="2" borderId="52" xfId="0" applyNumberFormat="1" applyFont="1" applyFill="1" applyBorder="1" applyAlignment="1">
      <alignment horizontal="center" vertical="center"/>
    </xf>
    <xf numFmtId="167" fontId="101" fillId="3" borderId="52" xfId="0" applyNumberFormat="1" applyFont="1" applyFill="1" applyBorder="1" applyAlignment="1">
      <alignment horizontal="center" vertical="center"/>
    </xf>
    <xf numFmtId="167" fontId="101" fillId="2" borderId="29" xfId="0" applyNumberFormat="1" applyFont="1" applyFill="1" applyBorder="1" applyAlignment="1">
      <alignment horizontal="center" vertical="center"/>
    </xf>
    <xf numFmtId="0" fontId="103" fillId="0" borderId="10" xfId="0" applyFont="1" applyBorder="1" applyAlignment="1">
      <alignment vertical="top" wrapText="1"/>
    </xf>
    <xf numFmtId="0" fontId="103" fillId="0" borderId="38" xfId="0" applyFont="1" applyBorder="1" applyAlignment="1">
      <alignment vertical="top" wrapText="1"/>
    </xf>
    <xf numFmtId="167" fontId="103" fillId="0" borderId="38" xfId="0" applyNumberFormat="1" applyFont="1" applyBorder="1" applyAlignment="1">
      <alignment horizontal="center" vertical="top" wrapText="1"/>
    </xf>
    <xf numFmtId="167" fontId="103" fillId="0" borderId="38" xfId="0" applyNumberFormat="1" applyFont="1" applyBorder="1" applyAlignment="1">
      <alignment vertical="top" wrapText="1"/>
    </xf>
    <xf numFmtId="167" fontId="103" fillId="0" borderId="10" xfId="0" applyNumberFormat="1" applyFont="1" applyBorder="1" applyAlignment="1">
      <alignment horizontal="center" vertical="top" wrapText="1"/>
    </xf>
    <xf numFmtId="167" fontId="103" fillId="0" borderId="10" xfId="0" applyNumberFormat="1" applyFont="1" applyBorder="1" applyAlignment="1">
      <alignment vertical="top" wrapText="1"/>
    </xf>
    <xf numFmtId="0" fontId="103" fillId="0" borderId="39" xfId="0" applyFont="1" applyBorder="1" applyAlignment="1">
      <alignment vertical="top" wrapText="1"/>
    </xf>
    <xf numFmtId="167" fontId="103" fillId="0" borderId="10" xfId="0" applyNumberFormat="1" applyFont="1" applyBorder="1" applyAlignment="1">
      <alignment horizontal="center" vertical="center" wrapText="1"/>
    </xf>
    <xf numFmtId="167" fontId="103" fillId="0" borderId="10" xfId="0" applyNumberFormat="1" applyFont="1" applyBorder="1" applyAlignment="1">
      <alignment horizontal="right" vertical="center" wrapText="1"/>
    </xf>
    <xf numFmtId="167" fontId="103" fillId="0" borderId="0" xfId="0" applyNumberFormat="1" applyFont="1"/>
    <xf numFmtId="0" fontId="103" fillId="0" borderId="40" xfId="0" applyFont="1" applyBorder="1" applyAlignment="1">
      <alignment vertical="top" wrapText="1"/>
    </xf>
    <xf numFmtId="167" fontId="106" fillId="2" borderId="8" xfId="0" applyNumberFormat="1" applyFont="1" applyFill="1" applyBorder="1" applyAlignment="1">
      <alignment horizontal="center" vertical="center"/>
    </xf>
    <xf numFmtId="167" fontId="106" fillId="2" borderId="9" xfId="0" applyNumberFormat="1" applyFont="1" applyFill="1" applyBorder="1" applyAlignment="1">
      <alignment horizontal="center" vertical="center"/>
    </xf>
    <xf numFmtId="167" fontId="97" fillId="2" borderId="8" xfId="0" applyNumberFormat="1" applyFont="1" applyFill="1" applyBorder="1" applyAlignment="1">
      <alignment horizontal="center" vertical="center"/>
    </xf>
    <xf numFmtId="167" fontId="97" fillId="2" borderId="9" xfId="0" applyNumberFormat="1" applyFont="1" applyFill="1" applyBorder="1" applyAlignment="1">
      <alignment horizontal="center" vertical="center"/>
    </xf>
    <xf numFmtId="167" fontId="106" fillId="3" borderId="9" xfId="0" applyNumberFormat="1" applyFont="1" applyFill="1" applyBorder="1" applyAlignment="1">
      <alignment horizontal="center" vertical="center"/>
    </xf>
    <xf numFmtId="167" fontId="106" fillId="2" borderId="23" xfId="0" applyNumberFormat="1" applyFont="1" applyFill="1" applyBorder="1" applyAlignment="1">
      <alignment horizontal="center" vertical="center"/>
    </xf>
    <xf numFmtId="167" fontId="101" fillId="3" borderId="23" xfId="0" applyNumberFormat="1" applyFont="1" applyFill="1" applyBorder="1" applyAlignment="1">
      <alignment horizontal="center" vertical="center"/>
    </xf>
    <xf numFmtId="167" fontId="101" fillId="2" borderId="48" xfId="0" applyNumberFormat="1" applyFont="1" applyFill="1" applyBorder="1" applyAlignment="1">
      <alignment horizontal="center" vertical="center"/>
    </xf>
    <xf numFmtId="171" fontId="97" fillId="3" borderId="10" xfId="0" applyNumberFormat="1" applyFont="1" applyFill="1" applyBorder="1" applyAlignment="1">
      <alignment horizontal="right" vertical="center" wrapText="1"/>
    </xf>
    <xf numFmtId="171" fontId="97" fillId="3" borderId="10" xfId="0" applyNumberFormat="1" applyFont="1" applyFill="1" applyBorder="1" applyAlignment="1">
      <alignment horizontal="center" vertical="center"/>
    </xf>
    <xf numFmtId="0" fontId="110" fillId="0" borderId="13" xfId="0" applyFont="1" applyBorder="1" applyAlignment="1">
      <alignment horizontal="center" vertical="center" wrapText="1" readingOrder="1"/>
    </xf>
    <xf numFmtId="4" fontId="106" fillId="3" borderId="8" xfId="0" applyNumberFormat="1" applyFont="1" applyFill="1" applyBorder="1" applyAlignment="1">
      <alignment horizontal="center" vertical="center"/>
    </xf>
    <xf numFmtId="4" fontId="101" fillId="3" borderId="0" xfId="0" applyNumberFormat="1" applyFont="1" applyFill="1" applyAlignment="1">
      <alignment horizontal="center" vertical="top"/>
    </xf>
    <xf numFmtId="4" fontId="101" fillId="2" borderId="49" xfId="0" applyNumberFormat="1" applyFont="1" applyFill="1" applyBorder="1" applyAlignment="1">
      <alignment horizontal="center" vertical="center"/>
    </xf>
    <xf numFmtId="4" fontId="101" fillId="2" borderId="67" xfId="0" applyNumberFormat="1" applyFont="1" applyFill="1" applyBorder="1" applyAlignment="1">
      <alignment horizontal="center" vertical="center"/>
    </xf>
    <xf numFmtId="4" fontId="101" fillId="3" borderId="67" xfId="0" applyNumberFormat="1" applyFont="1" applyFill="1" applyBorder="1" applyAlignment="1">
      <alignment horizontal="center" vertical="center"/>
    </xf>
    <xf numFmtId="4" fontId="136" fillId="0" borderId="10" xfId="0" applyNumberFormat="1" applyFont="1" applyBorder="1" applyAlignment="1">
      <alignment horizontal="center" vertical="center"/>
    </xf>
    <xf numFmtId="4" fontId="109" fillId="0" borderId="10" xfId="0" applyNumberFormat="1" applyFont="1" applyBorder="1" applyAlignment="1">
      <alignment horizontal="center" vertical="center"/>
    </xf>
    <xf numFmtId="0" fontId="132" fillId="3" borderId="0" xfId="0" applyFont="1" applyFill="1" applyAlignment="1">
      <alignment horizontal="left"/>
    </xf>
    <xf numFmtId="4" fontId="101" fillId="3" borderId="29" xfId="0" applyNumberFormat="1" applyFont="1" applyFill="1" applyBorder="1" applyAlignment="1">
      <alignment horizontal="center" vertical="top"/>
    </xf>
    <xf numFmtId="49" fontId="97" fillId="3" borderId="0" xfId="0" applyNumberFormat="1" applyFont="1" applyFill="1" applyAlignment="1">
      <alignment horizontal="center" vertical="center" wrapText="1"/>
    </xf>
    <xf numFmtId="0" fontId="97" fillId="3" borderId="0" xfId="0" applyFont="1" applyFill="1" applyAlignment="1">
      <alignment vertical="top"/>
    </xf>
    <xf numFmtId="49" fontId="126" fillId="0" borderId="2" xfId="0" applyNumberFormat="1" applyFont="1" applyBorder="1" applyAlignment="1">
      <alignment vertical="top" wrapText="1"/>
    </xf>
    <xf numFmtId="170" fontId="101" fillId="3" borderId="10" xfId="0" applyNumberFormat="1" applyFont="1" applyFill="1" applyBorder="1" applyAlignment="1">
      <alignment horizontal="center" vertical="center" wrapText="1"/>
    </xf>
    <xf numFmtId="49" fontId="124" fillId="0" borderId="68" xfId="0" applyNumberFormat="1" applyFont="1" applyBorder="1" applyAlignment="1">
      <alignment vertical="top" wrapText="1"/>
    </xf>
    <xf numFmtId="49" fontId="97" fillId="2" borderId="36" xfId="0" applyNumberFormat="1" applyFont="1" applyFill="1" applyBorder="1" applyAlignment="1">
      <alignment horizontal="center" vertical="center" wrapText="1"/>
    </xf>
    <xf numFmtId="4" fontId="101" fillId="2" borderId="20" xfId="0" applyNumberFormat="1" applyFont="1" applyFill="1" applyBorder="1" applyAlignment="1">
      <alignment horizontal="center"/>
    </xf>
    <xf numFmtId="4" fontId="101" fillId="3" borderId="20" xfId="0" applyNumberFormat="1" applyFont="1" applyFill="1" applyBorder="1" applyAlignment="1">
      <alignment horizontal="center"/>
    </xf>
    <xf numFmtId="0" fontId="106" fillId="2" borderId="10" xfId="0" applyFont="1" applyFill="1" applyBorder="1" applyAlignment="1">
      <alignment horizontal="left"/>
    </xf>
    <xf numFmtId="0" fontId="113" fillId="0" borderId="23" xfId="0" applyFont="1" applyBorder="1" applyAlignment="1">
      <alignment vertical="center" wrapText="1"/>
    </xf>
    <xf numFmtId="4" fontId="101" fillId="2" borderId="17" xfId="0" applyNumberFormat="1" applyFont="1" applyFill="1" applyBorder="1" applyAlignment="1">
      <alignment horizontal="center" vertical="center"/>
    </xf>
    <xf numFmtId="4" fontId="101" fillId="2" borderId="24" xfId="0" applyNumberFormat="1" applyFont="1" applyFill="1" applyBorder="1" applyAlignment="1">
      <alignment horizontal="center" vertical="center"/>
    </xf>
    <xf numFmtId="4" fontId="101" fillId="2" borderId="37" xfId="0" applyNumberFormat="1" applyFont="1" applyFill="1" applyBorder="1" applyAlignment="1">
      <alignment horizontal="center" vertical="center"/>
    </xf>
    <xf numFmtId="49" fontId="97" fillId="0" borderId="23" xfId="0" applyNumberFormat="1" applyFont="1" applyBorder="1" applyAlignment="1">
      <alignment horizontal="left" vertical="center" wrapText="1"/>
    </xf>
    <xf numFmtId="49" fontId="126" fillId="0" borderId="17" xfId="0" applyNumberFormat="1" applyFont="1" applyBorder="1" applyAlignment="1">
      <alignment vertical="center" wrapText="1"/>
    </xf>
    <xf numFmtId="49" fontId="124" fillId="0" borderId="24" xfId="0" applyNumberFormat="1" applyFont="1" applyBorder="1" applyAlignment="1">
      <alignment vertical="center" wrapText="1"/>
    </xf>
    <xf numFmtId="167" fontId="100" fillId="0" borderId="0" xfId="0" applyNumberFormat="1" applyFont="1"/>
    <xf numFmtId="0" fontId="101" fillId="3" borderId="54" xfId="0" applyFont="1" applyFill="1" applyBorder="1" applyAlignment="1">
      <alignment horizontal="center" vertical="center" wrapText="1"/>
    </xf>
    <xf numFmtId="0" fontId="101" fillId="3" borderId="40" xfId="0" applyFont="1" applyFill="1" applyBorder="1" applyAlignment="1">
      <alignment horizontal="center" vertical="center" wrapText="1"/>
    </xf>
    <xf numFmtId="0" fontId="101" fillId="3" borderId="26" xfId="0" applyFont="1" applyFill="1" applyBorder="1" applyAlignment="1">
      <alignment horizontal="center" vertical="center"/>
    </xf>
    <xf numFmtId="0" fontId="101" fillId="3" borderId="27" xfId="0" applyFont="1" applyFill="1" applyBorder="1" applyAlignment="1">
      <alignment horizontal="center" vertical="center"/>
    </xf>
    <xf numFmtId="4" fontId="101" fillId="3" borderId="10" xfId="0" applyNumberFormat="1" applyFont="1" applyFill="1" applyBorder="1"/>
    <xf numFmtId="0" fontId="97" fillId="3" borderId="10" xfId="0" applyFont="1" applyFill="1" applyBorder="1"/>
    <xf numFmtId="167" fontId="106" fillId="2" borderId="7" xfId="0" applyNumberFormat="1" applyFont="1" applyFill="1" applyBorder="1" applyAlignment="1">
      <alignment horizontal="center" vertical="center"/>
    </xf>
    <xf numFmtId="167" fontId="106" fillId="2" borderId="7" xfId="0" applyNumberFormat="1" applyFont="1" applyFill="1" applyBorder="1" applyAlignment="1">
      <alignment horizontal="center" vertical="center" wrapText="1"/>
    </xf>
    <xf numFmtId="167" fontId="106" fillId="2" borderId="8" xfId="0" applyNumberFormat="1" applyFont="1" applyFill="1" applyBorder="1" applyAlignment="1">
      <alignment horizontal="center" vertical="center" wrapText="1"/>
    </xf>
    <xf numFmtId="167" fontId="106" fillId="2" borderId="38" xfId="0" applyNumberFormat="1" applyFont="1" applyFill="1" applyBorder="1" applyAlignment="1">
      <alignment horizontal="center"/>
    </xf>
    <xf numFmtId="167" fontId="106" fillId="2" borderId="10" xfId="0" applyNumberFormat="1" applyFont="1" applyFill="1" applyBorder="1" applyAlignment="1">
      <alignment horizontal="center"/>
    </xf>
    <xf numFmtId="167" fontId="106" fillId="2" borderId="23" xfId="0" applyNumberFormat="1" applyFont="1" applyFill="1" applyBorder="1" applyAlignment="1">
      <alignment horizontal="center"/>
    </xf>
    <xf numFmtId="167" fontId="106" fillId="2" borderId="48" xfId="0" applyNumberFormat="1" applyFont="1" applyFill="1" applyBorder="1" applyAlignment="1">
      <alignment horizontal="center"/>
    </xf>
    <xf numFmtId="167" fontId="106" fillId="2" borderId="38" xfId="0" applyNumberFormat="1" applyFont="1" applyFill="1" applyBorder="1" applyAlignment="1">
      <alignment horizontal="center" vertical="center"/>
    </xf>
    <xf numFmtId="167" fontId="106" fillId="2" borderId="8" xfId="0" applyNumberFormat="1" applyFont="1" applyFill="1" applyBorder="1" applyAlignment="1">
      <alignment horizontal="center"/>
    </xf>
    <xf numFmtId="167" fontId="106" fillId="2" borderId="9" xfId="0" applyNumberFormat="1" applyFont="1" applyFill="1" applyBorder="1" applyAlignment="1">
      <alignment horizontal="center"/>
    </xf>
    <xf numFmtId="167" fontId="106" fillId="2" borderId="10" xfId="0" applyNumberFormat="1" applyFont="1" applyFill="1" applyBorder="1" applyAlignment="1">
      <alignment horizontal="center" vertical="top"/>
    </xf>
    <xf numFmtId="167" fontId="106" fillId="2" borderId="23" xfId="0" applyNumberFormat="1" applyFont="1" applyFill="1" applyBorder="1" applyAlignment="1">
      <alignment horizontal="center" vertical="top"/>
    </xf>
    <xf numFmtId="167" fontId="106" fillId="2" borderId="8" xfId="0" applyNumberFormat="1" applyFont="1" applyFill="1" applyBorder="1" applyAlignment="1">
      <alignment horizontal="center" vertical="top"/>
    </xf>
    <xf numFmtId="167" fontId="106" fillId="2" borderId="9" xfId="0" applyNumberFormat="1" applyFont="1" applyFill="1" applyBorder="1" applyAlignment="1">
      <alignment horizontal="center" vertical="top"/>
    </xf>
    <xf numFmtId="167" fontId="106" fillId="2" borderId="15" xfId="0" applyNumberFormat="1" applyFont="1" applyFill="1" applyBorder="1" applyAlignment="1">
      <alignment horizontal="center" vertical="top"/>
    </xf>
    <xf numFmtId="167" fontId="106" fillId="2" borderId="50" xfId="0" applyNumberFormat="1" applyFont="1" applyFill="1" applyBorder="1" applyAlignment="1">
      <alignment horizontal="center" vertical="top"/>
    </xf>
    <xf numFmtId="49" fontId="97" fillId="3" borderId="10" xfId="0" applyNumberFormat="1" applyFont="1" applyFill="1" applyBorder="1" applyAlignment="1">
      <alignment vertical="top" wrapText="1"/>
    </xf>
    <xf numFmtId="170" fontId="106" fillId="2" borderId="38" xfId="0" applyNumberFormat="1" applyFont="1" applyFill="1" applyBorder="1" applyAlignment="1">
      <alignment horizontal="center" vertical="center"/>
    </xf>
    <xf numFmtId="0" fontId="100" fillId="3" borderId="0" xfId="0" applyFont="1" applyFill="1"/>
    <xf numFmtId="49" fontId="97" fillId="3" borderId="0" xfId="0" applyNumberFormat="1" applyFont="1" applyFill="1"/>
    <xf numFmtId="0" fontId="97" fillId="0" borderId="86" xfId="4" applyFill="1">
      <alignment horizontal="left" vertical="center" wrapText="1"/>
    </xf>
    <xf numFmtId="171" fontId="97" fillId="3" borderId="10" xfId="0" applyNumberFormat="1" applyFont="1" applyFill="1" applyBorder="1" applyAlignment="1">
      <alignment horizontal="center" vertical="center" wrapText="1"/>
    </xf>
    <xf numFmtId="167" fontId="106" fillId="3" borderId="23" xfId="0" applyNumberFormat="1" applyFont="1" applyFill="1" applyBorder="1" applyAlignment="1">
      <alignment horizontal="center"/>
    </xf>
    <xf numFmtId="167" fontId="97" fillId="3" borderId="26" xfId="0" applyNumberFormat="1" applyFont="1" applyFill="1" applyBorder="1" applyAlignment="1">
      <alignment horizontal="center" vertical="center"/>
    </xf>
    <xf numFmtId="4" fontId="97" fillId="3" borderId="26" xfId="0" applyNumberFormat="1" applyFont="1" applyFill="1" applyBorder="1" applyAlignment="1">
      <alignment horizontal="center" vertical="center"/>
    </xf>
    <xf numFmtId="167" fontId="101" fillId="3" borderId="29" xfId="0" applyNumberFormat="1" applyFont="1" applyFill="1" applyBorder="1" applyAlignment="1">
      <alignment horizontal="center" vertical="center"/>
    </xf>
    <xf numFmtId="167" fontId="101" fillId="3" borderId="52" xfId="0" applyNumberFormat="1" applyFont="1" applyFill="1" applyBorder="1" applyAlignment="1">
      <alignment horizontal="center"/>
    </xf>
    <xf numFmtId="170" fontId="97" fillId="3" borderId="26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horizontal="center" vertical="center" wrapText="1"/>
    </xf>
    <xf numFmtId="0" fontId="146" fillId="3" borderId="40" xfId="0" applyFont="1" applyFill="1" applyBorder="1"/>
    <xf numFmtId="0" fontId="146" fillId="0" borderId="40" xfId="0" applyFont="1" applyBorder="1"/>
    <xf numFmtId="49" fontId="124" fillId="0" borderId="10" xfId="0" applyNumberFormat="1" applyFont="1" applyBorder="1" applyAlignment="1">
      <alignment vertical="center" wrapText="1"/>
    </xf>
    <xf numFmtId="0" fontId="101" fillId="3" borderId="62" xfId="0" applyFont="1" applyFill="1" applyBorder="1" applyAlignment="1">
      <alignment horizontal="center" vertical="center" wrapText="1"/>
    </xf>
    <xf numFmtId="4" fontId="101" fillId="3" borderId="1" xfId="0" applyNumberFormat="1" applyFont="1" applyFill="1" applyBorder="1"/>
    <xf numFmtId="4" fontId="109" fillId="3" borderId="2" xfId="0" applyNumberFormat="1" applyFont="1" applyFill="1" applyBorder="1" applyAlignment="1">
      <alignment horizontal="center" vertical="center"/>
    </xf>
    <xf numFmtId="0" fontId="101" fillId="3" borderId="0" xfId="0" applyFont="1" applyFill="1" applyAlignment="1">
      <alignment vertical="top" wrapText="1"/>
    </xf>
    <xf numFmtId="4" fontId="101" fillId="3" borderId="38" xfId="0" applyNumberFormat="1" applyFont="1" applyFill="1" applyBorder="1" applyAlignment="1">
      <alignment vertical="top" wrapText="1"/>
    </xf>
    <xf numFmtId="4" fontId="136" fillId="3" borderId="10" xfId="0" applyNumberFormat="1" applyFont="1" applyFill="1" applyBorder="1" applyAlignment="1">
      <alignment horizontal="center" vertical="center" wrapText="1" readingOrder="1"/>
    </xf>
    <xf numFmtId="4" fontId="136" fillId="3" borderId="10" xfId="0" applyNumberFormat="1" applyFont="1" applyFill="1" applyBorder="1" applyAlignment="1">
      <alignment horizontal="left" vertical="top" wrapText="1" readingOrder="1"/>
    </xf>
    <xf numFmtId="4" fontId="101" fillId="3" borderId="10" xfId="0" applyNumberFormat="1" applyFont="1" applyFill="1" applyBorder="1" applyAlignment="1">
      <alignment vertical="top" wrapText="1"/>
    </xf>
    <xf numFmtId="4" fontId="109" fillId="3" borderId="10" xfId="0" applyNumberFormat="1" applyFont="1" applyFill="1" applyBorder="1" applyAlignment="1">
      <alignment horizontal="center" vertical="center" wrapText="1" readingOrder="1"/>
    </xf>
    <xf numFmtId="4" fontId="107" fillId="3" borderId="10" xfId="0" applyNumberFormat="1" applyFont="1" applyFill="1" applyBorder="1" applyAlignment="1">
      <alignment horizontal="center" vertical="center" wrapText="1"/>
    </xf>
    <xf numFmtId="4" fontId="109" fillId="3" borderId="10" xfId="0" applyNumberFormat="1" applyFont="1" applyFill="1" applyBorder="1" applyAlignment="1">
      <alignment horizontal="left" vertical="top" wrapText="1" readingOrder="1"/>
    </xf>
    <xf numFmtId="4" fontId="107" fillId="3" borderId="10" xfId="0" applyNumberFormat="1" applyFont="1" applyFill="1" applyBorder="1" applyAlignment="1">
      <alignment vertical="top" wrapText="1"/>
    </xf>
    <xf numFmtId="0" fontId="101" fillId="3" borderId="3" xfId="0" applyFont="1" applyFill="1" applyBorder="1" applyAlignment="1">
      <alignment vertical="top" wrapText="1"/>
    </xf>
    <xf numFmtId="0" fontId="101" fillId="0" borderId="3" xfId="0" applyFont="1" applyBorder="1"/>
    <xf numFmtId="0" fontId="97" fillId="2" borderId="10" xfId="0" applyFont="1" applyFill="1" applyBorder="1"/>
    <xf numFmtId="0" fontId="101" fillId="3" borderId="0" xfId="0" applyFont="1" applyFill="1" applyAlignment="1">
      <alignment horizontal="center" vertical="center"/>
    </xf>
    <xf numFmtId="0" fontId="101" fillId="3" borderId="10" xfId="0" applyFont="1" applyFill="1" applyBorder="1"/>
    <xf numFmtId="0" fontId="111" fillId="2" borderId="7" xfId="0" applyFont="1" applyFill="1" applyBorder="1" applyAlignment="1">
      <alignment vertical="center" wrapText="1"/>
    </xf>
    <xf numFmtId="0" fontId="101" fillId="4" borderId="11" xfId="0" applyFont="1" applyFill="1" applyBorder="1" applyAlignment="1">
      <alignment horizontal="center" vertical="center"/>
    </xf>
    <xf numFmtId="49" fontId="140" fillId="4" borderId="13" xfId="0" applyNumberFormat="1" applyFont="1" applyFill="1" applyBorder="1" applyAlignment="1">
      <alignment vertical="top" wrapText="1"/>
    </xf>
    <xf numFmtId="49" fontId="118" fillId="4" borderId="2" xfId="0" applyNumberFormat="1" applyFont="1" applyFill="1" applyBorder="1" applyAlignment="1">
      <alignment horizontal="center" vertical="top" wrapText="1"/>
    </xf>
    <xf numFmtId="4" fontId="97" fillId="4" borderId="36" xfId="0" applyNumberFormat="1" applyFont="1" applyFill="1" applyBorder="1"/>
    <xf numFmtId="4" fontId="102" fillId="4" borderId="67" xfId="0" applyNumberFormat="1" applyFont="1" applyFill="1" applyBorder="1" applyAlignment="1">
      <alignment horizontal="center"/>
    </xf>
    <xf numFmtId="4" fontId="97" fillId="4" borderId="68" xfId="0" applyNumberFormat="1" applyFont="1" applyFill="1" applyBorder="1"/>
    <xf numFmtId="4" fontId="97" fillId="4" borderId="25" xfId="0" applyNumberFormat="1" applyFont="1" applyFill="1" applyBorder="1"/>
    <xf numFmtId="4" fontId="102" fillId="4" borderId="9" xfId="0" applyNumberFormat="1" applyFont="1" applyFill="1" applyBorder="1" applyAlignment="1">
      <alignment horizontal="center"/>
    </xf>
    <xf numFmtId="4" fontId="97" fillId="4" borderId="53" xfId="0" applyNumberFormat="1" applyFont="1" applyFill="1" applyBorder="1"/>
    <xf numFmtId="0" fontId="101" fillId="4" borderId="12" xfId="0" applyFont="1" applyFill="1" applyBorder="1" applyAlignment="1">
      <alignment horizontal="center" vertical="center"/>
    </xf>
    <xf numFmtId="0" fontId="140" fillId="4" borderId="14" xfId="0" applyFont="1" applyFill="1" applyBorder="1" applyAlignment="1">
      <alignment horizontal="left" vertical="top" wrapText="1"/>
    </xf>
    <xf numFmtId="49" fontId="118" fillId="4" borderId="16" xfId="0" applyNumberFormat="1" applyFont="1" applyFill="1" applyBorder="1" applyAlignment="1">
      <alignment horizontal="center" vertical="top" wrapText="1"/>
    </xf>
    <xf numFmtId="4" fontId="97" fillId="4" borderId="37" xfId="0" applyNumberFormat="1" applyFont="1" applyFill="1" applyBorder="1"/>
    <xf numFmtId="4" fontId="102" fillId="4" borderId="15" xfId="0" applyNumberFormat="1" applyFont="1" applyFill="1" applyBorder="1" applyAlignment="1">
      <alignment horizontal="center"/>
    </xf>
    <xf numFmtId="4" fontId="97" fillId="4" borderId="59" xfId="0" applyNumberFormat="1" applyFont="1" applyFill="1" applyBorder="1"/>
    <xf numFmtId="170" fontId="106" fillId="3" borderId="38" xfId="0" applyNumberFormat="1" applyFont="1" applyFill="1" applyBorder="1" applyAlignment="1">
      <alignment horizontal="center" vertical="center"/>
    </xf>
    <xf numFmtId="2" fontId="101" fillId="3" borderId="9" xfId="0" applyNumberFormat="1" applyFont="1" applyFill="1" applyBorder="1" applyAlignment="1">
      <alignment horizontal="center" vertical="center"/>
    </xf>
    <xf numFmtId="2" fontId="101" fillId="2" borderId="9" xfId="0" applyNumberFormat="1" applyFont="1" applyFill="1" applyBorder="1" applyAlignment="1">
      <alignment horizontal="center" vertical="center"/>
    </xf>
    <xf numFmtId="2" fontId="101" fillId="2" borderId="38" xfId="0" applyNumberFormat="1" applyFont="1" applyFill="1" applyBorder="1" applyAlignment="1">
      <alignment horizontal="center" vertical="center"/>
    </xf>
    <xf numFmtId="2" fontId="124" fillId="0" borderId="50" xfId="0" applyNumberFormat="1" applyFont="1" applyBorder="1" applyAlignment="1">
      <alignment vertical="top" wrapText="1"/>
    </xf>
    <xf numFmtId="2" fontId="101" fillId="2" borderId="38" xfId="0" applyNumberFormat="1" applyFont="1" applyFill="1" applyBorder="1" applyAlignment="1">
      <alignment horizontal="center"/>
    </xf>
    <xf numFmtId="2" fontId="124" fillId="0" borderId="58" xfId="0" applyNumberFormat="1" applyFont="1" applyBorder="1" applyAlignment="1">
      <alignment vertical="top" wrapText="1"/>
    </xf>
    <xf numFmtId="2" fontId="97" fillId="2" borderId="9" xfId="0" applyNumberFormat="1" applyFont="1" applyFill="1" applyBorder="1" applyAlignment="1">
      <alignment horizontal="center" vertical="top"/>
    </xf>
    <xf numFmtId="2" fontId="97" fillId="3" borderId="9" xfId="0" applyNumberFormat="1" applyFont="1" applyFill="1" applyBorder="1" applyAlignment="1">
      <alignment horizontal="center" vertical="top"/>
    </xf>
    <xf numFmtId="2" fontId="97" fillId="2" borderId="38" xfId="0" applyNumberFormat="1" applyFont="1" applyFill="1" applyBorder="1" applyAlignment="1">
      <alignment horizontal="center"/>
    </xf>
    <xf numFmtId="2" fontId="101" fillId="2" borderId="9" xfId="0" applyNumberFormat="1" applyFont="1" applyFill="1" applyBorder="1" applyAlignment="1">
      <alignment horizontal="center" vertical="top"/>
    </xf>
    <xf numFmtId="2" fontId="101" fillId="2" borderId="57" xfId="0" applyNumberFormat="1" applyFont="1" applyFill="1" applyBorder="1" applyAlignment="1">
      <alignment horizontal="center" vertical="top"/>
    </xf>
    <xf numFmtId="167" fontId="106" fillId="2" borderId="50" xfId="0" applyNumberFormat="1" applyFont="1" applyFill="1" applyBorder="1" applyAlignment="1">
      <alignment horizontal="center" vertical="center"/>
    </xf>
    <xf numFmtId="167" fontId="106" fillId="2" borderId="48" xfId="0" applyNumberFormat="1" applyFont="1" applyFill="1" applyBorder="1" applyAlignment="1">
      <alignment horizontal="center" vertical="center"/>
    </xf>
    <xf numFmtId="167" fontId="106" fillId="2" borderId="57" xfId="0" applyNumberFormat="1" applyFont="1" applyFill="1" applyBorder="1" applyAlignment="1">
      <alignment horizontal="center" vertical="center"/>
    </xf>
    <xf numFmtId="167" fontId="106" fillId="3" borderId="57" xfId="0" applyNumberFormat="1" applyFont="1" applyFill="1" applyBorder="1" applyAlignment="1">
      <alignment horizontal="center" vertical="center"/>
    </xf>
    <xf numFmtId="167" fontId="106" fillId="2" borderId="52" xfId="0" applyNumberFormat="1" applyFont="1" applyFill="1" applyBorder="1" applyAlignment="1">
      <alignment horizontal="center" vertical="center"/>
    </xf>
    <xf numFmtId="167" fontId="106" fillId="2" borderId="39" xfId="0" applyNumberFormat="1" applyFont="1" applyFill="1" applyBorder="1" applyAlignment="1">
      <alignment horizontal="center" vertical="center"/>
    </xf>
    <xf numFmtId="167" fontId="106" fillId="3" borderId="39" xfId="0" applyNumberFormat="1" applyFont="1" applyFill="1" applyBorder="1" applyAlignment="1">
      <alignment horizontal="center" vertical="center"/>
    </xf>
    <xf numFmtId="167" fontId="110" fillId="2" borderId="39" xfId="0" applyNumberFormat="1" applyFont="1" applyFill="1" applyBorder="1" applyAlignment="1">
      <alignment horizontal="center" vertical="center"/>
    </xf>
    <xf numFmtId="167" fontId="110" fillId="3" borderId="39" xfId="0" applyNumberFormat="1" applyFont="1" applyFill="1" applyBorder="1" applyAlignment="1">
      <alignment horizontal="center" vertical="center"/>
    </xf>
    <xf numFmtId="167" fontId="110" fillId="2" borderId="52" xfId="0" applyNumberFormat="1" applyFont="1" applyFill="1" applyBorder="1" applyAlignment="1">
      <alignment horizontal="center" vertical="center"/>
    </xf>
    <xf numFmtId="167" fontId="106" fillId="3" borderId="23" xfId="0" applyNumberFormat="1" applyFont="1" applyFill="1" applyBorder="1" applyAlignment="1">
      <alignment horizontal="center" vertical="center"/>
    </xf>
    <xf numFmtId="0" fontId="101" fillId="3" borderId="28" xfId="0" applyFont="1" applyFill="1" applyBorder="1" applyAlignment="1">
      <alignment horizontal="center" vertical="center"/>
    </xf>
    <xf numFmtId="4" fontId="106" fillId="2" borderId="26" xfId="0" applyNumberFormat="1" applyFont="1" applyFill="1" applyBorder="1" applyAlignment="1">
      <alignment horizontal="center" vertical="center"/>
    </xf>
    <xf numFmtId="4" fontId="106" fillId="3" borderId="26" xfId="0" applyNumberFormat="1" applyFont="1" applyFill="1" applyBorder="1" applyAlignment="1">
      <alignment horizontal="center" vertical="center"/>
    </xf>
    <xf numFmtId="169" fontId="97" fillId="0" borderId="7" xfId="0" applyNumberFormat="1" applyFont="1" applyBorder="1" applyAlignment="1">
      <alignment horizontal="center" vertical="center"/>
    </xf>
    <xf numFmtId="169" fontId="102" fillId="0" borderId="29" xfId="0" applyNumberFormat="1" applyFont="1" applyBorder="1" applyAlignment="1">
      <alignment horizontal="center" vertical="center"/>
    </xf>
    <xf numFmtId="169" fontId="97" fillId="0" borderId="30" xfId="0" applyNumberFormat="1" applyFont="1" applyBorder="1" applyAlignment="1">
      <alignment horizontal="center" vertical="center"/>
    </xf>
    <xf numFmtId="169" fontId="97" fillId="0" borderId="29" xfId="0" applyNumberFormat="1" applyFont="1" applyBorder="1"/>
    <xf numFmtId="169" fontId="97" fillId="0" borderId="30" xfId="0" applyNumberFormat="1" applyFont="1" applyBorder="1"/>
    <xf numFmtId="169" fontId="102" fillId="0" borderId="8" xfId="0" applyNumberFormat="1" applyFont="1" applyBorder="1" applyAlignment="1">
      <alignment horizontal="center"/>
    </xf>
    <xf numFmtId="169" fontId="102" fillId="0" borderId="52" xfId="0" applyNumberFormat="1" applyFont="1" applyBorder="1" applyAlignment="1">
      <alignment horizontal="center"/>
    </xf>
    <xf numFmtId="169" fontId="102" fillId="0" borderId="9" xfId="0" applyNumberFormat="1" applyFont="1" applyBorder="1" applyAlignment="1">
      <alignment horizontal="center"/>
    </xf>
    <xf numFmtId="49" fontId="97" fillId="0" borderId="10" xfId="0" applyNumberFormat="1" applyFont="1" applyBorder="1" applyAlignment="1">
      <alignment vertical="center" wrapText="1"/>
    </xf>
    <xf numFmtId="4" fontId="101" fillId="3" borderId="55" xfId="0" applyNumberFormat="1" applyFont="1" applyFill="1" applyBorder="1" applyAlignment="1">
      <alignment horizontal="center" vertical="center"/>
    </xf>
    <xf numFmtId="0" fontId="151" fillId="0" borderId="87" xfId="0" applyFont="1" applyBorder="1" applyAlignment="1">
      <alignment horizontal="center" vertical="center" wrapText="1"/>
    </xf>
    <xf numFmtId="0" fontId="151" fillId="0" borderId="90" xfId="0" applyFont="1" applyBorder="1" applyAlignment="1">
      <alignment horizontal="center" vertical="center" wrapText="1"/>
    </xf>
    <xf numFmtId="0" fontId="151" fillId="0" borderId="86" xfId="0" applyFont="1" applyBorder="1" applyAlignment="1">
      <alignment horizontal="center" vertical="center" wrapText="1"/>
    </xf>
    <xf numFmtId="0" fontId="152" fillId="0" borderId="86" xfId="0" applyFont="1" applyBorder="1" applyAlignment="1">
      <alignment vertical="center" wrapText="1"/>
    </xf>
    <xf numFmtId="0" fontId="101" fillId="0" borderId="0" xfId="0" applyFont="1" applyAlignment="1">
      <alignment horizontal="center" vertical="center"/>
    </xf>
    <xf numFmtId="0" fontId="101" fillId="0" borderId="0" xfId="0" applyFont="1" applyAlignment="1">
      <alignment vertical="center"/>
    </xf>
    <xf numFmtId="0" fontId="101" fillId="0" borderId="0" xfId="0" applyFont="1" applyAlignment="1">
      <alignment horizontal="right" vertical="center"/>
    </xf>
    <xf numFmtId="0" fontId="106" fillId="0" borderId="0" xfId="0" applyFont="1" applyAlignment="1">
      <alignment vertical="center"/>
    </xf>
    <xf numFmtId="49" fontId="101" fillId="3" borderId="10" xfId="0" applyNumberFormat="1" applyFont="1" applyFill="1" applyBorder="1" applyAlignment="1">
      <alignment horizontal="center" vertical="center"/>
    </xf>
    <xf numFmtId="0" fontId="106" fillId="0" borderId="10" xfId="0" applyFont="1" applyBorder="1" applyAlignment="1">
      <alignment horizontal="center" vertical="center"/>
    </xf>
    <xf numFmtId="0" fontId="106" fillId="0" borderId="10" xfId="0" applyFont="1" applyBorder="1" applyAlignment="1">
      <alignment horizontal="center" vertical="center" wrapText="1"/>
    </xf>
    <xf numFmtId="0" fontId="106" fillId="0" borderId="0" xfId="0" applyFont="1" applyAlignment="1">
      <alignment horizontal="center" vertical="center"/>
    </xf>
    <xf numFmtId="0" fontId="97" fillId="3" borderId="86" xfId="5" applyFill="1">
      <alignment horizontal="center" vertical="center"/>
    </xf>
    <xf numFmtId="0" fontId="97" fillId="0" borderId="86" xfId="5" applyFill="1">
      <alignment horizontal="center" vertical="center"/>
    </xf>
    <xf numFmtId="2" fontId="97" fillId="0" borderId="86" xfId="6" applyNumberFormat="1" applyFill="1">
      <alignment horizontal="right" vertical="center"/>
    </xf>
    <xf numFmtId="0" fontId="101" fillId="0" borderId="10" xfId="0" applyFont="1" applyBorder="1" applyAlignment="1">
      <alignment horizontal="center" wrapText="1"/>
    </xf>
    <xf numFmtId="0" fontId="106" fillId="3" borderId="0" xfId="0" applyFont="1" applyFill="1" applyAlignment="1">
      <alignment vertical="center"/>
    </xf>
    <xf numFmtId="0" fontId="101" fillId="3" borderId="0" xfId="0" applyFont="1" applyFill="1" applyAlignment="1">
      <alignment vertical="center"/>
    </xf>
    <xf numFmtId="0" fontId="101" fillId="3" borderId="10" xfId="0" applyFont="1" applyFill="1" applyBorder="1" applyAlignment="1">
      <alignment horizontal="center" vertical="center" wrapText="1"/>
    </xf>
    <xf numFmtId="0" fontId="106" fillId="3" borderId="10" xfId="0" applyFont="1" applyFill="1" applyBorder="1" applyAlignment="1">
      <alignment horizontal="center" vertical="center"/>
    </xf>
    <xf numFmtId="2" fontId="97" fillId="3" borderId="86" xfId="6" applyNumberFormat="1" applyFill="1">
      <alignment horizontal="right" vertical="center"/>
    </xf>
    <xf numFmtId="0" fontId="149" fillId="10" borderId="87" xfId="0" applyFont="1" applyFill="1" applyBorder="1" applyAlignment="1">
      <alignment horizontal="center" vertical="center" wrapText="1"/>
    </xf>
    <xf numFmtId="0" fontId="149" fillId="10" borderId="90" xfId="0" applyFont="1" applyFill="1" applyBorder="1" applyAlignment="1">
      <alignment horizontal="center" vertical="center" wrapText="1"/>
    </xf>
    <xf numFmtId="0" fontId="149" fillId="10" borderId="86" xfId="0" applyFont="1" applyFill="1" applyBorder="1" applyAlignment="1">
      <alignment horizontal="center" vertical="center" wrapText="1"/>
    </xf>
    <xf numFmtId="0" fontId="149" fillId="10" borderId="86" xfId="0" applyFont="1" applyFill="1" applyBorder="1" applyAlignment="1">
      <alignment vertical="center" wrapText="1"/>
    </xf>
    <xf numFmtId="0" fontId="150" fillId="10" borderId="86" xfId="0" applyFont="1" applyFill="1" applyBorder="1" applyAlignment="1">
      <alignment vertical="center" wrapText="1"/>
    </xf>
    <xf numFmtId="167" fontId="150" fillId="0" borderId="86" xfId="0" applyNumberFormat="1" applyFont="1" applyBorder="1" applyAlignment="1">
      <alignment horizontal="center" vertical="center" wrapText="1"/>
    </xf>
    <xf numFmtId="167" fontId="149" fillId="0" borderId="86" xfId="0" applyNumberFormat="1" applyFont="1" applyBorder="1" applyAlignment="1">
      <alignment horizontal="center" vertical="center" wrapText="1"/>
    </xf>
    <xf numFmtId="2" fontId="152" fillId="3" borderId="86" xfId="0" applyNumberFormat="1" applyFont="1" applyFill="1" applyBorder="1" applyAlignment="1">
      <alignment horizontal="center" vertical="center" wrapText="1"/>
    </xf>
    <xf numFmtId="4" fontId="101" fillId="3" borderId="43" xfId="0" applyNumberFormat="1" applyFont="1" applyFill="1" applyBorder="1" applyAlignment="1">
      <alignment horizontal="center" vertical="center" wrapText="1"/>
    </xf>
    <xf numFmtId="0" fontId="101" fillId="2" borderId="39" xfId="0" applyFont="1" applyFill="1" applyBorder="1" applyAlignment="1">
      <alignment horizontal="center" vertical="center"/>
    </xf>
    <xf numFmtId="4" fontId="101" fillId="2" borderId="31" xfId="0" applyNumberFormat="1" applyFont="1" applyFill="1" applyBorder="1" applyAlignment="1">
      <alignment horizontal="center" vertical="center"/>
    </xf>
    <xf numFmtId="4" fontId="124" fillId="0" borderId="60" xfId="0" applyNumberFormat="1" applyFont="1" applyBorder="1" applyAlignment="1">
      <alignment horizontal="center" vertical="center" wrapText="1"/>
    </xf>
    <xf numFmtId="4" fontId="124" fillId="0" borderId="10" xfId="0" applyNumberFormat="1" applyFont="1" applyBorder="1" applyAlignment="1">
      <alignment horizontal="center" vertical="center" wrapText="1"/>
    </xf>
    <xf numFmtId="4" fontId="124" fillId="0" borderId="61" xfId="0" applyNumberFormat="1" applyFont="1" applyBorder="1" applyAlignment="1">
      <alignment horizontal="center" vertical="center" wrapText="1"/>
    </xf>
    <xf numFmtId="4" fontId="101" fillId="2" borderId="53" xfId="0" applyNumberFormat="1" applyFont="1" applyFill="1" applyBorder="1" applyAlignment="1">
      <alignment horizontal="center" vertical="center"/>
    </xf>
    <xf numFmtId="4" fontId="101" fillId="2" borderId="55" xfId="0" applyNumberFormat="1" applyFont="1" applyFill="1" applyBorder="1" applyAlignment="1">
      <alignment horizontal="center" vertical="center"/>
    </xf>
    <xf numFmtId="4" fontId="101" fillId="9" borderId="9" xfId="0" applyNumberFormat="1" applyFont="1" applyFill="1" applyBorder="1" applyAlignment="1">
      <alignment horizontal="center" vertical="center"/>
    </xf>
    <xf numFmtId="0" fontId="151" fillId="3" borderId="86" xfId="0" applyFont="1" applyFill="1" applyBorder="1" applyAlignment="1">
      <alignment horizontal="center" vertical="center" wrapText="1"/>
    </xf>
    <xf numFmtId="167" fontId="150" fillId="3" borderId="86" xfId="0" applyNumberFormat="1" applyFont="1" applyFill="1" applyBorder="1" applyAlignment="1">
      <alignment horizontal="center" vertical="center" wrapText="1"/>
    </xf>
    <xf numFmtId="49" fontId="97" fillId="0" borderId="38" xfId="0" applyNumberFormat="1" applyFont="1" applyBorder="1" applyAlignment="1">
      <alignment vertical="top" wrapText="1"/>
    </xf>
    <xf numFmtId="49" fontId="97" fillId="3" borderId="38" xfId="0" applyNumberFormat="1" applyFont="1" applyFill="1" applyBorder="1" applyAlignment="1">
      <alignment vertical="top" wrapText="1"/>
    </xf>
    <xf numFmtId="0" fontId="97" fillId="2" borderId="5" xfId="0" applyFont="1" applyFill="1" applyBorder="1" applyAlignment="1">
      <alignment wrapText="1"/>
    </xf>
    <xf numFmtId="0" fontId="102" fillId="2" borderId="0" xfId="0" applyFont="1" applyFill="1" applyAlignment="1">
      <alignment horizontal="center" wrapText="1"/>
    </xf>
    <xf numFmtId="49" fontId="99" fillId="2" borderId="0" xfId="0" applyNumberFormat="1" applyFont="1" applyFill="1" applyAlignment="1">
      <alignment horizontal="center"/>
    </xf>
    <xf numFmtId="0" fontId="99" fillId="2" borderId="0" xfId="0" applyFont="1" applyFill="1" applyAlignment="1">
      <alignment horizontal="center"/>
    </xf>
    <xf numFmtId="0" fontId="99" fillId="3" borderId="0" xfId="0" applyFont="1" applyFill="1" applyAlignment="1">
      <alignment horizontal="center"/>
    </xf>
    <xf numFmtId="49" fontId="101" fillId="2" borderId="0" xfId="0" applyNumberFormat="1" applyFont="1" applyFill="1" applyAlignment="1">
      <alignment horizontal="center" vertical="top" wrapText="1"/>
    </xf>
    <xf numFmtId="0" fontId="101" fillId="3" borderId="0" xfId="0" applyFont="1" applyFill="1" applyAlignment="1">
      <alignment horizontal="center" vertical="top" wrapText="1"/>
    </xf>
    <xf numFmtId="49" fontId="97" fillId="2" borderId="0" xfId="0" applyNumberFormat="1" applyFont="1" applyFill="1" applyAlignment="1">
      <alignment horizontal="center"/>
    </xf>
    <xf numFmtId="49" fontId="101" fillId="2" borderId="0" xfId="0" applyNumberFormat="1" applyFont="1" applyFill="1" applyAlignment="1">
      <alignment horizontal="center" wrapText="1"/>
    </xf>
    <xf numFmtId="0" fontId="129" fillId="2" borderId="0" xfId="0" applyFont="1" applyFill="1" applyAlignment="1">
      <alignment horizontal="center" wrapText="1"/>
    </xf>
    <xf numFmtId="2" fontId="97" fillId="0" borderId="86" xfId="5" applyNumberFormat="1" applyFill="1">
      <alignment horizontal="center" vertical="center"/>
    </xf>
    <xf numFmtId="0" fontId="151" fillId="3" borderId="86" xfId="0" applyFont="1" applyFill="1" applyBorder="1" applyAlignment="1">
      <alignment vertical="center" wrapText="1"/>
    </xf>
    <xf numFmtId="0" fontId="151" fillId="3" borderId="87" xfId="0" applyFont="1" applyFill="1" applyBorder="1" applyAlignment="1">
      <alignment vertical="center" wrapText="1"/>
    </xf>
    <xf numFmtId="49" fontId="121" fillId="0" borderId="53" xfId="0" applyNumberFormat="1" applyFont="1" applyBorder="1" applyAlignment="1">
      <alignment vertical="top" wrapText="1"/>
    </xf>
    <xf numFmtId="49" fontId="118" fillId="0" borderId="11" xfId="0" applyNumberFormat="1" applyFont="1" applyBorder="1" applyAlignment="1">
      <alignment vertical="center" wrapText="1"/>
    </xf>
    <xf numFmtId="49" fontId="106" fillId="2" borderId="11" xfId="0" applyNumberFormat="1" applyFont="1" applyFill="1" applyBorder="1" applyAlignment="1">
      <alignment horizontal="center" vertical="center" wrapText="1"/>
    </xf>
    <xf numFmtId="49" fontId="118" fillId="0" borderId="11" xfId="0" applyNumberFormat="1" applyFont="1" applyBorder="1" applyAlignment="1">
      <alignment horizontal="center" vertical="top" wrapText="1"/>
    </xf>
    <xf numFmtId="49" fontId="118" fillId="0" borderId="17" xfId="0" applyNumberFormat="1" applyFont="1" applyBorder="1" applyAlignment="1">
      <alignment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" fontId="106" fillId="2" borderId="19" xfId="0" applyNumberFormat="1" applyFont="1" applyFill="1" applyBorder="1" applyAlignment="1">
      <alignment horizontal="center" vertical="center"/>
    </xf>
    <xf numFmtId="4" fontId="106" fillId="3" borderId="19" xfId="0" applyNumberFormat="1" applyFont="1" applyFill="1" applyBorder="1" applyAlignment="1">
      <alignment horizontal="center" vertical="center"/>
    </xf>
    <xf numFmtId="170" fontId="106" fillId="2" borderId="26" xfId="0" applyNumberFormat="1" applyFont="1" applyFill="1" applyBorder="1" applyAlignment="1">
      <alignment horizontal="center" vertical="center"/>
    </xf>
    <xf numFmtId="170" fontId="106" fillId="3" borderId="26" xfId="0" applyNumberFormat="1" applyFont="1" applyFill="1" applyBorder="1" applyAlignment="1">
      <alignment horizontal="center" vertical="center"/>
    </xf>
    <xf numFmtId="0" fontId="97" fillId="3" borderId="0" xfId="0" applyFont="1" applyFill="1" applyAlignment="1">
      <alignment horizontal="left" vertical="top"/>
    </xf>
    <xf numFmtId="0" fontId="101" fillId="3" borderId="0" xfId="0" applyFont="1" applyFill="1" applyAlignment="1">
      <alignment horizontal="center" vertical="top"/>
    </xf>
    <xf numFmtId="0" fontId="101" fillId="3" borderId="0" xfId="0" applyFont="1" applyFill="1" applyAlignment="1">
      <alignment vertical="top"/>
    </xf>
    <xf numFmtId="0" fontId="106" fillId="3" borderId="0" xfId="0" applyFont="1" applyFill="1" applyAlignment="1">
      <alignment vertical="top"/>
    </xf>
    <xf numFmtId="0" fontId="101" fillId="3" borderId="0" xfId="0" applyFont="1" applyFill="1" applyAlignment="1">
      <alignment horizontal="left"/>
    </xf>
    <xf numFmtId="0" fontId="107" fillId="3" borderId="0" xfId="0" applyFont="1" applyFill="1" applyAlignment="1">
      <alignment horizontal="left"/>
    </xf>
    <xf numFmtId="0" fontId="107" fillId="3" borderId="10" xfId="0" applyFont="1" applyFill="1" applyBorder="1" applyAlignment="1">
      <alignment horizontal="left"/>
    </xf>
    <xf numFmtId="0" fontId="101" fillId="3" borderId="7" xfId="0" applyFont="1" applyFill="1" applyBorder="1" applyAlignment="1">
      <alignment horizontal="left"/>
    </xf>
    <xf numFmtId="0" fontId="101" fillId="3" borderId="0" xfId="0" applyFont="1" applyFill="1" applyAlignment="1">
      <alignment horizontal="left" vertical="center"/>
    </xf>
    <xf numFmtId="0" fontId="101" fillId="3" borderId="7" xfId="0" applyFont="1" applyFill="1" applyBorder="1" applyAlignment="1">
      <alignment vertical="top"/>
    </xf>
    <xf numFmtId="167" fontId="106" fillId="3" borderId="7" xfId="0" applyNumberFormat="1" applyFont="1" applyFill="1" applyBorder="1" applyAlignment="1">
      <alignment horizontal="center" vertical="center"/>
    </xf>
    <xf numFmtId="167" fontId="106" fillId="3" borderId="7" xfId="0" applyNumberFormat="1" applyFont="1" applyFill="1" applyBorder="1" applyAlignment="1">
      <alignment horizontal="center" vertical="center" wrapText="1"/>
    </xf>
    <xf numFmtId="167" fontId="106" fillId="3" borderId="8" xfId="0" applyNumberFormat="1" applyFont="1" applyFill="1" applyBorder="1" applyAlignment="1">
      <alignment horizontal="center" vertical="center" wrapText="1"/>
    </xf>
    <xf numFmtId="167" fontId="106" fillId="3" borderId="38" xfId="0" applyNumberFormat="1" applyFont="1" applyFill="1" applyBorder="1" applyAlignment="1">
      <alignment horizontal="center"/>
    </xf>
    <xf numFmtId="167" fontId="106" fillId="3" borderId="10" xfId="0" applyNumberFormat="1" applyFont="1" applyFill="1" applyBorder="1" applyAlignment="1">
      <alignment horizontal="center"/>
    </xf>
    <xf numFmtId="167" fontId="106" fillId="3" borderId="48" xfId="0" applyNumberFormat="1" applyFont="1" applyFill="1" applyBorder="1" applyAlignment="1">
      <alignment horizontal="center"/>
    </xf>
    <xf numFmtId="167" fontId="106" fillId="3" borderId="8" xfId="0" applyNumberFormat="1" applyFont="1" applyFill="1" applyBorder="1" applyAlignment="1">
      <alignment horizontal="center"/>
    </xf>
    <xf numFmtId="167" fontId="106" fillId="3" borderId="8" xfId="0" applyNumberFormat="1" applyFont="1" applyFill="1" applyBorder="1" applyAlignment="1">
      <alignment horizontal="center" vertical="center"/>
    </xf>
    <xf numFmtId="167" fontId="106" fillId="3" borderId="9" xfId="0" applyNumberFormat="1" applyFont="1" applyFill="1" applyBorder="1" applyAlignment="1">
      <alignment horizontal="center"/>
    </xf>
    <xf numFmtId="167" fontId="106" fillId="3" borderId="10" xfId="0" applyNumberFormat="1" applyFont="1" applyFill="1" applyBorder="1" applyAlignment="1">
      <alignment horizontal="center" vertical="top"/>
    </xf>
    <xf numFmtId="167" fontId="106" fillId="3" borderId="23" xfId="0" applyNumberFormat="1" applyFont="1" applyFill="1" applyBorder="1" applyAlignment="1">
      <alignment horizontal="center" vertical="top"/>
    </xf>
    <xf numFmtId="167" fontId="106" fillId="3" borderId="8" xfId="0" applyNumberFormat="1" applyFont="1" applyFill="1" applyBorder="1" applyAlignment="1">
      <alignment horizontal="center" vertical="top"/>
    </xf>
    <xf numFmtId="167" fontId="106" fillId="3" borderId="9" xfId="0" applyNumberFormat="1" applyFont="1" applyFill="1" applyBorder="1" applyAlignment="1">
      <alignment horizontal="center" vertical="top"/>
    </xf>
    <xf numFmtId="167" fontId="106" fillId="3" borderId="15" xfId="0" applyNumberFormat="1" applyFont="1" applyFill="1" applyBorder="1" applyAlignment="1">
      <alignment horizontal="center" vertical="top"/>
    </xf>
    <xf numFmtId="167" fontId="106" fillId="3" borderId="50" xfId="0" applyNumberFormat="1" applyFont="1" applyFill="1" applyBorder="1" applyAlignment="1">
      <alignment horizontal="center" vertical="top"/>
    </xf>
    <xf numFmtId="170" fontId="101" fillId="3" borderId="7" xfId="0" applyNumberFormat="1" applyFont="1" applyFill="1" applyBorder="1" applyAlignment="1">
      <alignment horizontal="center" vertical="center"/>
    </xf>
    <xf numFmtId="170" fontId="101" fillId="3" borderId="7" xfId="0" applyNumberFormat="1" applyFont="1" applyFill="1" applyBorder="1" applyAlignment="1">
      <alignment horizontal="center" vertical="center" wrapText="1"/>
    </xf>
    <xf numFmtId="170" fontId="101" fillId="3" borderId="8" xfId="0" applyNumberFormat="1" applyFont="1" applyFill="1" applyBorder="1" applyAlignment="1">
      <alignment horizontal="center" vertical="center" wrapText="1"/>
    </xf>
    <xf numFmtId="170" fontId="101" fillId="3" borderId="8" xfId="0" applyNumberFormat="1" applyFont="1" applyFill="1" applyBorder="1" applyAlignment="1">
      <alignment horizontal="center"/>
    </xf>
    <xf numFmtId="0" fontId="97" fillId="7" borderId="10" xfId="0" applyFont="1" applyFill="1" applyBorder="1" applyAlignment="1">
      <alignment horizontal="center" vertical="center"/>
    </xf>
    <xf numFmtId="0" fontId="97" fillId="11" borderId="10" xfId="0" applyFont="1" applyFill="1" applyBorder="1"/>
    <xf numFmtId="0" fontId="155" fillId="0" borderId="0" xfId="0" applyFont="1" applyAlignment="1">
      <alignment horizontal="center"/>
    </xf>
    <xf numFmtId="0" fontId="155" fillId="0" borderId="0" xfId="0" applyFont="1"/>
    <xf numFmtId="0" fontId="156" fillId="0" borderId="0" xfId="0" applyFont="1" applyAlignment="1">
      <alignment horizontal="center"/>
    </xf>
    <xf numFmtId="0" fontId="155" fillId="3" borderId="10" xfId="0" applyFont="1" applyFill="1" applyBorder="1" applyAlignment="1">
      <alignment horizontal="center"/>
    </xf>
    <xf numFmtId="0" fontId="157" fillId="3" borderId="10" xfId="0" applyFont="1" applyFill="1" applyBorder="1" applyAlignment="1">
      <alignment horizontal="center" vertical="center" wrapText="1"/>
    </xf>
    <xf numFmtId="0" fontId="157" fillId="3" borderId="9" xfId="0" applyFont="1" applyFill="1" applyBorder="1" applyAlignment="1">
      <alignment horizontal="center" vertical="center"/>
    </xf>
    <xf numFmtId="0" fontId="157" fillId="3" borderId="10" xfId="0" applyFont="1" applyFill="1" applyBorder="1" applyAlignment="1">
      <alignment horizontal="center" vertical="center"/>
    </xf>
    <xf numFmtId="0" fontId="158" fillId="3" borderId="10" xfId="0" applyFont="1" applyFill="1" applyBorder="1" applyAlignment="1">
      <alignment horizontal="center" vertical="center" wrapText="1"/>
    </xf>
    <xf numFmtId="0" fontId="158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7" fillId="3" borderId="2" xfId="0" applyFont="1" applyFill="1" applyBorder="1" applyAlignment="1">
      <alignment horizontal="center" vertical="center"/>
    </xf>
    <xf numFmtId="0" fontId="156" fillId="0" borderId="10" xfId="0" applyFont="1" applyBorder="1" applyAlignment="1">
      <alignment horizontal="center"/>
    </xf>
    <xf numFmtId="0" fontId="158" fillId="3" borderId="39" xfId="0" applyFont="1" applyFill="1" applyBorder="1" applyAlignment="1">
      <alignment horizontal="center" vertical="center" wrapText="1"/>
    </xf>
    <xf numFmtId="0" fontId="155" fillId="3" borderId="17" xfId="0" applyFont="1" applyFill="1" applyBorder="1" applyAlignment="1">
      <alignment horizontal="center"/>
    </xf>
    <xf numFmtId="0" fontId="158" fillId="3" borderId="40" xfId="0" applyFont="1" applyFill="1" applyBorder="1" applyAlignment="1">
      <alignment horizontal="center" vertical="center" wrapText="1"/>
    </xf>
    <xf numFmtId="0" fontId="155" fillId="0" borderId="10" xfId="0" applyFont="1" applyBorder="1"/>
    <xf numFmtId="0" fontId="155" fillId="0" borderId="10" xfId="0" applyFont="1" applyBorder="1" applyAlignment="1">
      <alignment horizontal="center"/>
    </xf>
    <xf numFmtId="0" fontId="155" fillId="0" borderId="3" xfId="0" applyFont="1" applyBorder="1"/>
    <xf numFmtId="0" fontId="158" fillId="3" borderId="42" xfId="0" applyFont="1" applyFill="1" applyBorder="1" applyAlignment="1">
      <alignment horizontal="center" vertical="center"/>
    </xf>
    <xf numFmtId="0" fontId="157" fillId="3" borderId="3" xfId="0" applyFont="1" applyFill="1" applyBorder="1" applyAlignment="1">
      <alignment horizontal="center" vertical="center"/>
    </xf>
    <xf numFmtId="0" fontId="155" fillId="0" borderId="1" xfId="0" applyFont="1" applyBorder="1"/>
    <xf numFmtId="0" fontId="157" fillId="4" borderId="10" xfId="0" applyFont="1" applyFill="1" applyBorder="1" applyAlignment="1">
      <alignment horizontal="center" vertical="center"/>
    </xf>
    <xf numFmtId="0" fontId="151" fillId="3" borderId="87" xfId="0" applyFont="1" applyFill="1" applyBorder="1" applyAlignment="1">
      <alignment horizontal="center" vertical="center" wrapText="1"/>
    </xf>
    <xf numFmtId="0" fontId="151" fillId="3" borderId="90" xfId="0" applyFont="1" applyFill="1" applyBorder="1" applyAlignment="1">
      <alignment horizontal="center" vertical="center" wrapText="1"/>
    </xf>
    <xf numFmtId="167" fontId="97" fillId="0" borderId="86" xfId="6" applyNumberFormat="1" applyFill="1">
      <alignment horizontal="right" vertical="center"/>
    </xf>
    <xf numFmtId="167" fontId="97" fillId="3" borderId="86" xfId="6" applyNumberFormat="1" applyFill="1">
      <alignment horizontal="right" vertical="center"/>
    </xf>
    <xf numFmtId="167" fontId="101" fillId="3" borderId="39" xfId="0" applyNumberFormat="1" applyFont="1" applyFill="1" applyBorder="1" applyAlignment="1">
      <alignment horizontal="center" vertical="center"/>
    </xf>
    <xf numFmtId="167" fontId="101" fillId="0" borderId="10" xfId="0" applyNumberFormat="1" applyFont="1" applyBorder="1" applyAlignment="1">
      <alignment vertical="center"/>
    </xf>
    <xf numFmtId="167" fontId="101" fillId="3" borderId="10" xfId="0" applyNumberFormat="1" applyFont="1" applyFill="1" applyBorder="1" applyAlignment="1">
      <alignment vertical="center"/>
    </xf>
    <xf numFmtId="167" fontId="101" fillId="3" borderId="38" xfId="0" applyNumberFormat="1" applyFont="1" applyFill="1" applyBorder="1" applyAlignment="1">
      <alignment vertical="center"/>
    </xf>
    <xf numFmtId="0" fontId="151" fillId="3" borderId="91" xfId="0" applyFont="1" applyFill="1" applyBorder="1" applyAlignment="1">
      <alignment vertical="center" wrapText="1"/>
    </xf>
    <xf numFmtId="0" fontId="151" fillId="3" borderId="90" xfId="0" applyFont="1" applyFill="1" applyBorder="1" applyAlignment="1">
      <alignment vertical="center" wrapText="1"/>
    </xf>
    <xf numFmtId="0" fontId="152" fillId="3" borderId="86" xfId="0" applyFont="1" applyFill="1" applyBorder="1" applyAlignment="1">
      <alignment vertical="center" wrapText="1"/>
    </xf>
    <xf numFmtId="2" fontId="151" fillId="3" borderId="86" xfId="0" applyNumberFormat="1" applyFont="1" applyFill="1" applyBorder="1" applyAlignment="1">
      <alignment horizontal="center" vertical="center" wrapText="1"/>
    </xf>
    <xf numFmtId="0" fontId="152" fillId="3" borderId="87" xfId="0" applyFont="1" applyFill="1" applyBorder="1" applyAlignment="1">
      <alignment vertical="center" wrapText="1"/>
    </xf>
    <xf numFmtId="167" fontId="103" fillId="0" borderId="25" xfId="0" applyNumberFormat="1" applyFont="1" applyBorder="1" applyAlignment="1">
      <alignment horizontal="center" vertical="center"/>
    </xf>
    <xf numFmtId="167" fontId="103" fillId="0" borderId="8" xfId="0" applyNumberFormat="1" applyFont="1" applyBorder="1" applyAlignment="1">
      <alignment horizontal="center" vertical="center"/>
    </xf>
    <xf numFmtId="167" fontId="100" fillId="0" borderId="25" xfId="0" applyNumberFormat="1" applyFont="1" applyBorder="1" applyAlignment="1">
      <alignment horizontal="center" vertical="center"/>
    </xf>
    <xf numFmtId="167" fontId="100" fillId="0" borderId="8" xfId="0" applyNumberFormat="1" applyFont="1" applyBorder="1" applyAlignment="1">
      <alignment horizontal="center" vertical="center"/>
    </xf>
    <xf numFmtId="167" fontId="105" fillId="0" borderId="13" xfId="0" applyNumberFormat="1" applyFont="1" applyBorder="1" applyAlignment="1">
      <alignment horizontal="center" vertical="center"/>
    </xf>
    <xf numFmtId="167" fontId="112" fillId="0" borderId="9" xfId="0" applyNumberFormat="1" applyFont="1" applyBorder="1" applyAlignment="1">
      <alignment horizontal="center" vertical="center"/>
    </xf>
    <xf numFmtId="0" fontId="101" fillId="3" borderId="30" xfId="0" applyFont="1" applyFill="1" applyBorder="1" applyAlignment="1">
      <alignment horizontal="center" vertical="center"/>
    </xf>
    <xf numFmtId="0" fontId="101" fillId="3" borderId="57" xfId="0" applyFont="1" applyFill="1" applyBorder="1"/>
    <xf numFmtId="2" fontId="101" fillId="0" borderId="61" xfId="0" applyNumberFormat="1" applyFont="1" applyBorder="1" applyAlignment="1">
      <alignment horizontal="center" vertical="center"/>
    </xf>
    <xf numFmtId="2" fontId="101" fillId="3" borderId="61" xfId="0" applyNumberFormat="1" applyFont="1" applyFill="1" applyBorder="1" applyAlignment="1">
      <alignment horizontal="center" vertical="center"/>
    </xf>
    <xf numFmtId="2" fontId="101" fillId="3" borderId="47" xfId="0" applyNumberFormat="1" applyFont="1" applyFill="1" applyBorder="1" applyAlignment="1">
      <alignment horizontal="center" vertical="center"/>
    </xf>
    <xf numFmtId="170" fontId="136" fillId="3" borderId="10" xfId="0" applyNumberFormat="1" applyFont="1" applyFill="1" applyBorder="1" applyAlignment="1">
      <alignment horizontal="center" vertical="center"/>
    </xf>
    <xf numFmtId="170" fontId="101" fillId="0" borderId="10" xfId="0" applyNumberFormat="1" applyFont="1" applyBorder="1" applyAlignment="1">
      <alignment horizontal="center" vertical="center"/>
    </xf>
    <xf numFmtId="170" fontId="136" fillId="3" borderId="10" xfId="0" applyNumberFormat="1" applyFont="1" applyFill="1" applyBorder="1" applyAlignment="1">
      <alignment horizontal="center" vertical="center" wrapText="1" readingOrder="1"/>
    </xf>
    <xf numFmtId="2" fontId="101" fillId="2" borderId="20" xfId="0" applyNumberFormat="1" applyFont="1" applyFill="1" applyBorder="1" applyAlignment="1">
      <alignment horizontal="center" vertical="top"/>
    </xf>
    <xf numFmtId="2" fontId="101" fillId="2" borderId="20" xfId="0" applyNumberFormat="1" applyFont="1" applyFill="1" applyBorder="1" applyAlignment="1">
      <alignment horizontal="center" vertical="center"/>
    </xf>
    <xf numFmtId="2" fontId="101" fillId="2" borderId="7" xfId="0" applyNumberFormat="1" applyFont="1" applyFill="1" applyBorder="1" applyAlignment="1">
      <alignment horizontal="center" vertical="center"/>
    </xf>
    <xf numFmtId="2" fontId="101" fillId="2" borderId="7" xfId="0" applyNumberFormat="1" applyFont="1" applyFill="1" applyBorder="1" applyAlignment="1">
      <alignment horizontal="center" vertical="center" wrapText="1"/>
    </xf>
    <xf numFmtId="2" fontId="101" fillId="2" borderId="8" xfId="0" applyNumberFormat="1" applyFont="1" applyFill="1" applyBorder="1" applyAlignment="1">
      <alignment horizontal="center" vertical="center" wrapText="1"/>
    </xf>
    <xf numFmtId="2" fontId="101" fillId="2" borderId="50" xfId="0" applyNumberFormat="1" applyFont="1" applyFill="1" applyBorder="1" applyAlignment="1">
      <alignment horizontal="center" vertical="center"/>
    </xf>
    <xf numFmtId="2" fontId="101" fillId="2" borderId="48" xfId="0" applyNumberFormat="1" applyFont="1" applyFill="1" applyBorder="1" applyAlignment="1">
      <alignment horizontal="center" vertical="center"/>
    </xf>
    <xf numFmtId="2" fontId="101" fillId="2" borderId="10" xfId="0" applyNumberFormat="1" applyFont="1" applyFill="1" applyBorder="1" applyAlignment="1">
      <alignment horizontal="center" vertical="center"/>
    </xf>
    <xf numFmtId="2" fontId="101" fillId="2" borderId="23" xfId="0" applyNumberFormat="1" applyFont="1" applyFill="1" applyBorder="1" applyAlignment="1">
      <alignment horizontal="center" vertical="center"/>
    </xf>
    <xf numFmtId="2" fontId="101" fillId="2" borderId="57" xfId="0" applyNumberFormat="1" applyFont="1" applyFill="1" applyBorder="1" applyAlignment="1">
      <alignment horizontal="center" vertical="center"/>
    </xf>
    <xf numFmtId="2" fontId="101" fillId="3" borderId="57" xfId="0" applyNumberFormat="1" applyFont="1" applyFill="1" applyBorder="1" applyAlignment="1">
      <alignment horizontal="center" vertical="center"/>
    </xf>
    <xf numFmtId="2" fontId="101" fillId="2" borderId="52" xfId="0" applyNumberFormat="1" applyFont="1" applyFill="1" applyBorder="1" applyAlignment="1">
      <alignment horizontal="center" vertical="center"/>
    </xf>
    <xf numFmtId="2" fontId="101" fillId="2" borderId="39" xfId="0" applyNumberFormat="1" applyFont="1" applyFill="1" applyBorder="1" applyAlignment="1">
      <alignment horizontal="center" vertical="center"/>
    </xf>
    <xf numFmtId="2" fontId="101" fillId="3" borderId="39" xfId="0" applyNumberFormat="1" applyFont="1" applyFill="1" applyBorder="1" applyAlignment="1">
      <alignment horizontal="center" vertical="center"/>
    </xf>
    <xf numFmtId="2" fontId="109" fillId="2" borderId="39" xfId="0" applyNumberFormat="1" applyFont="1" applyFill="1" applyBorder="1" applyAlignment="1">
      <alignment horizontal="center" vertical="center"/>
    </xf>
    <xf numFmtId="2" fontId="109" fillId="3" borderId="39" xfId="0" applyNumberFormat="1" applyFont="1" applyFill="1" applyBorder="1" applyAlignment="1">
      <alignment horizontal="center" vertical="center"/>
    </xf>
    <xf numFmtId="2" fontId="109" fillId="2" borderId="52" xfId="0" applyNumberFormat="1" applyFont="1" applyFill="1" applyBorder="1" applyAlignment="1">
      <alignment horizontal="center" vertical="center"/>
    </xf>
    <xf numFmtId="2" fontId="101" fillId="3" borderId="10" xfId="0" applyNumberFormat="1" applyFont="1" applyFill="1" applyBorder="1" applyAlignment="1">
      <alignment horizontal="center" vertical="center"/>
    </xf>
    <xf numFmtId="2" fontId="101" fillId="3" borderId="23" xfId="0" applyNumberFormat="1" applyFont="1" applyFill="1" applyBorder="1" applyAlignment="1">
      <alignment horizontal="center" vertical="center"/>
    </xf>
    <xf numFmtId="2" fontId="101" fillId="2" borderId="8" xfId="0" applyNumberFormat="1" applyFont="1" applyFill="1" applyBorder="1" applyAlignment="1">
      <alignment horizontal="center" vertical="center"/>
    </xf>
    <xf numFmtId="2" fontId="101" fillId="2" borderId="15" xfId="0" applyNumberFormat="1" applyFont="1" applyFill="1" applyBorder="1" applyAlignment="1">
      <alignment horizontal="center" vertical="center"/>
    </xf>
    <xf numFmtId="2" fontId="101" fillId="2" borderId="26" xfId="0" applyNumberFormat="1" applyFont="1" applyFill="1" applyBorder="1" applyAlignment="1">
      <alignment horizontal="center" vertical="center"/>
    </xf>
    <xf numFmtId="2" fontId="101" fillId="3" borderId="26" xfId="0" applyNumberFormat="1" applyFont="1" applyFill="1" applyBorder="1" applyAlignment="1">
      <alignment horizontal="center" vertical="center"/>
    </xf>
    <xf numFmtId="167" fontId="106" fillId="3" borderId="50" xfId="0" applyNumberFormat="1" applyFont="1" applyFill="1" applyBorder="1" applyAlignment="1">
      <alignment horizontal="center" vertical="center"/>
    </xf>
    <xf numFmtId="167" fontId="124" fillId="3" borderId="50" xfId="0" applyNumberFormat="1" applyFont="1" applyFill="1" applyBorder="1" applyAlignment="1">
      <alignment vertical="top" wrapText="1"/>
    </xf>
    <xf numFmtId="167" fontId="124" fillId="3" borderId="58" xfId="0" applyNumberFormat="1" applyFont="1" applyFill="1" applyBorder="1" applyAlignment="1">
      <alignment vertical="top" wrapText="1"/>
    </xf>
    <xf numFmtId="167" fontId="97" fillId="3" borderId="20" xfId="0" applyNumberFormat="1" applyFont="1" applyFill="1" applyBorder="1" applyAlignment="1">
      <alignment horizontal="center" vertical="center"/>
    </xf>
    <xf numFmtId="167" fontId="97" fillId="3" borderId="9" xfId="0" applyNumberFormat="1" applyFont="1" applyFill="1" applyBorder="1" applyAlignment="1">
      <alignment horizontal="center" vertical="top"/>
    </xf>
    <xf numFmtId="167" fontId="97" fillId="3" borderId="9" xfId="0" applyNumberFormat="1" applyFont="1" applyFill="1" applyBorder="1" applyAlignment="1">
      <alignment horizontal="center" vertical="center"/>
    </xf>
    <xf numFmtId="167" fontId="101" fillId="3" borderId="9" xfId="0" applyNumberFormat="1" applyFont="1" applyFill="1" applyBorder="1" applyAlignment="1">
      <alignment horizontal="center" vertical="top"/>
    </xf>
    <xf numFmtId="167" fontId="101" fillId="3" borderId="9" xfId="0" applyNumberFormat="1" applyFont="1" applyFill="1" applyBorder="1" applyAlignment="1">
      <alignment horizontal="center" vertical="center"/>
    </xf>
    <xf numFmtId="167" fontId="101" fillId="3" borderId="57" xfId="0" applyNumberFormat="1" applyFont="1" applyFill="1" applyBorder="1" applyAlignment="1">
      <alignment horizontal="center" vertical="top"/>
    </xf>
    <xf numFmtId="170" fontId="101" fillId="3" borderId="9" xfId="0" applyNumberFormat="1" applyFont="1" applyFill="1" applyBorder="1" applyAlignment="1">
      <alignment horizontal="center"/>
    </xf>
    <xf numFmtId="170" fontId="101" fillId="8" borderId="9" xfId="0" applyNumberFormat="1" applyFont="1" applyFill="1" applyBorder="1" applyAlignment="1">
      <alignment horizontal="center" vertical="center"/>
    </xf>
    <xf numFmtId="170" fontId="159" fillId="0" borderId="50" xfId="0" applyNumberFormat="1" applyFont="1" applyBorder="1" applyAlignment="1">
      <alignment vertical="top" wrapText="1"/>
    </xf>
    <xf numFmtId="170" fontId="159" fillId="3" borderId="50" xfId="0" applyNumberFormat="1" applyFont="1" applyFill="1" applyBorder="1" applyAlignment="1">
      <alignment vertical="top" wrapText="1"/>
    </xf>
    <xf numFmtId="170" fontId="159" fillId="0" borderId="58" xfId="0" applyNumberFormat="1" applyFont="1" applyBorder="1" applyAlignment="1">
      <alignment vertical="top" wrapText="1"/>
    </xf>
    <xf numFmtId="170" fontId="159" fillId="3" borderId="58" xfId="0" applyNumberFormat="1" applyFont="1" applyFill="1" applyBorder="1" applyAlignment="1">
      <alignment vertical="top" wrapText="1"/>
    </xf>
    <xf numFmtId="170" fontId="101" fillId="2" borderId="26" xfId="0" applyNumberFormat="1" applyFont="1" applyFill="1" applyBorder="1" applyAlignment="1">
      <alignment horizontal="center" vertical="center"/>
    </xf>
    <xf numFmtId="170" fontId="101" fillId="3" borderId="26" xfId="0" applyNumberFormat="1" applyFont="1" applyFill="1" applyBorder="1" applyAlignment="1">
      <alignment horizontal="center" vertical="center"/>
    </xf>
    <xf numFmtId="2" fontId="101" fillId="0" borderId="38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left"/>
    </xf>
    <xf numFmtId="4" fontId="101" fillId="2" borderId="60" xfId="0" applyNumberFormat="1" applyFont="1" applyFill="1" applyBorder="1" applyAlignment="1">
      <alignment horizontal="center" vertical="center"/>
    </xf>
    <xf numFmtId="4" fontId="101" fillId="3" borderId="60" xfId="0" applyNumberFormat="1" applyFont="1" applyFill="1" applyBorder="1" applyAlignment="1">
      <alignment horizontal="center" vertical="center"/>
    </xf>
    <xf numFmtId="0" fontId="101" fillId="0" borderId="10" xfId="0" applyFont="1" applyBorder="1" applyAlignment="1">
      <alignment horizontal="left"/>
    </xf>
    <xf numFmtId="0" fontId="102" fillId="2" borderId="27" xfId="0" applyFont="1" applyFill="1" applyBorder="1" applyAlignment="1">
      <alignment vertical="center" wrapText="1"/>
    </xf>
    <xf numFmtId="0" fontId="97" fillId="0" borderId="2" xfId="0" applyFont="1" applyBorder="1" applyAlignment="1">
      <alignment horizontal="left" vertical="center" wrapText="1"/>
    </xf>
    <xf numFmtId="0" fontId="101" fillId="3" borderId="42" xfId="0" applyFont="1" applyFill="1" applyBorder="1" applyAlignment="1">
      <alignment vertical="top" wrapText="1"/>
    </xf>
    <xf numFmtId="49" fontId="124" fillId="0" borderId="17" xfId="0" applyNumberFormat="1" applyFont="1" applyBorder="1" applyAlignment="1">
      <alignment horizontal="left" vertical="center" wrapText="1"/>
    </xf>
    <xf numFmtId="169" fontId="97" fillId="0" borderId="52" xfId="0" applyNumberFormat="1" applyFont="1" applyBorder="1" applyAlignment="1">
      <alignment horizontal="center"/>
    </xf>
    <xf numFmtId="169" fontId="97" fillId="0" borderId="36" xfId="0" applyNumberFormat="1" applyFont="1" applyBorder="1" applyAlignment="1">
      <alignment horizontal="center"/>
    </xf>
    <xf numFmtId="169" fontId="97" fillId="0" borderId="67" xfId="0" applyNumberFormat="1" applyFont="1" applyBorder="1" applyAlignment="1">
      <alignment horizontal="center"/>
    </xf>
    <xf numFmtId="169" fontId="97" fillId="0" borderId="68" xfId="0" applyNumberFormat="1" applyFont="1" applyBorder="1" applyAlignment="1">
      <alignment horizontal="center"/>
    </xf>
    <xf numFmtId="169" fontId="97" fillId="0" borderId="25" xfId="0" applyNumberFormat="1" applyFont="1" applyBorder="1" applyAlignment="1">
      <alignment horizontal="center"/>
    </xf>
    <xf numFmtId="169" fontId="97" fillId="0" borderId="8" xfId="0" applyNumberFormat="1" applyFont="1" applyBorder="1" applyAlignment="1">
      <alignment horizontal="center"/>
    </xf>
    <xf numFmtId="169" fontId="97" fillId="0" borderId="9" xfId="0" applyNumberFormat="1" applyFont="1" applyBorder="1" applyAlignment="1">
      <alignment horizontal="center"/>
    </xf>
    <xf numFmtId="169" fontId="97" fillId="0" borderId="13" xfId="0" applyNumberFormat="1" applyFont="1" applyBorder="1" applyAlignment="1">
      <alignment horizontal="center"/>
    </xf>
    <xf numFmtId="169" fontId="97" fillId="0" borderId="53" xfId="0" applyNumberFormat="1" applyFont="1" applyBorder="1" applyAlignment="1">
      <alignment horizontal="center"/>
    </xf>
    <xf numFmtId="169" fontId="97" fillId="0" borderId="7" xfId="0" applyNumberFormat="1" applyFont="1" applyBorder="1" applyAlignment="1">
      <alignment horizontal="center"/>
    </xf>
    <xf numFmtId="169" fontId="97" fillId="0" borderId="29" xfId="0" applyNumberFormat="1" applyFont="1" applyBorder="1" applyAlignment="1">
      <alignment horizontal="center"/>
    </xf>
    <xf numFmtId="169" fontId="97" fillId="0" borderId="30" xfId="0" applyNumberFormat="1" applyFont="1" applyBorder="1" applyAlignment="1">
      <alignment horizontal="center"/>
    </xf>
    <xf numFmtId="4" fontId="97" fillId="0" borderId="36" xfId="0" applyNumberFormat="1" applyFont="1" applyBorder="1" applyAlignment="1">
      <alignment horizontal="center"/>
    </xf>
    <xf numFmtId="4" fontId="97" fillId="0" borderId="8" xfId="0" applyNumberFormat="1" applyFont="1" applyBorder="1" applyAlignment="1">
      <alignment horizontal="center"/>
    </xf>
    <xf numFmtId="4" fontId="97" fillId="0" borderId="25" xfId="0" applyNumberFormat="1" applyFont="1" applyBorder="1" applyAlignment="1">
      <alignment horizontal="center"/>
    </xf>
    <xf numFmtId="4" fontId="97" fillId="0" borderId="9" xfId="0" applyNumberFormat="1" applyFont="1" applyBorder="1" applyAlignment="1">
      <alignment horizontal="center"/>
    </xf>
    <xf numFmtId="4" fontId="97" fillId="0" borderId="36" xfId="0" applyNumberFormat="1" applyFont="1" applyBorder="1" applyAlignment="1">
      <alignment horizontal="center" vertical="center"/>
    </xf>
    <xf numFmtId="4" fontId="97" fillId="0" borderId="8" xfId="0" applyNumberFormat="1" applyFont="1" applyBorder="1" applyAlignment="1">
      <alignment horizontal="center" vertical="center"/>
    </xf>
    <xf numFmtId="4" fontId="97" fillId="0" borderId="68" xfId="0" applyNumberFormat="1" applyFont="1" applyBorder="1" applyAlignment="1">
      <alignment horizontal="center" vertical="center"/>
    </xf>
    <xf numFmtId="4" fontId="97" fillId="0" borderId="25" xfId="0" applyNumberFormat="1" applyFont="1" applyBorder="1" applyAlignment="1">
      <alignment horizontal="center" vertical="center"/>
    </xf>
    <xf numFmtId="4" fontId="97" fillId="0" borderId="9" xfId="0" applyNumberFormat="1" applyFont="1" applyBorder="1" applyAlignment="1">
      <alignment horizontal="center" vertical="center"/>
    </xf>
    <xf numFmtId="4" fontId="97" fillId="0" borderId="53" xfId="0" applyNumberFormat="1" applyFont="1" applyBorder="1" applyAlignment="1">
      <alignment horizontal="center" vertical="center"/>
    </xf>
    <xf numFmtId="4" fontId="104" fillId="0" borderId="9" xfId="0" applyNumberFormat="1" applyFont="1" applyBorder="1" applyAlignment="1">
      <alignment horizontal="center" vertical="center"/>
    </xf>
    <xf numFmtId="4" fontId="97" fillId="0" borderId="7" xfId="0" applyNumberFormat="1" applyFont="1" applyBorder="1" applyAlignment="1">
      <alignment horizontal="center"/>
    </xf>
    <xf numFmtId="4" fontId="97" fillId="0" borderId="29" xfId="0" applyNumberFormat="1" applyFont="1" applyBorder="1" applyAlignment="1">
      <alignment horizontal="center"/>
    </xf>
    <xf numFmtId="4" fontId="97" fillId="0" borderId="30" xfId="0" applyNumberFormat="1" applyFont="1" applyBorder="1" applyAlignment="1">
      <alignment horizontal="center"/>
    </xf>
    <xf numFmtId="4" fontId="97" fillId="0" borderId="13" xfId="0" applyNumberFormat="1" applyFont="1" applyBorder="1" applyAlignment="1">
      <alignment horizontal="center"/>
    </xf>
    <xf numFmtId="4" fontId="97" fillId="0" borderId="18" xfId="0" applyNumberFormat="1" applyFont="1" applyBorder="1" applyAlignment="1">
      <alignment horizontal="center"/>
    </xf>
    <xf numFmtId="4" fontId="97" fillId="0" borderId="67" xfId="0" applyNumberFormat="1" applyFont="1" applyBorder="1" applyAlignment="1">
      <alignment horizontal="center"/>
    </xf>
    <xf numFmtId="4" fontId="97" fillId="0" borderId="14" xfId="0" applyNumberFormat="1" applyFont="1" applyBorder="1" applyAlignment="1">
      <alignment horizontal="center"/>
    </xf>
    <xf numFmtId="4" fontId="97" fillId="0" borderId="15" xfId="0" applyNumberFormat="1" applyFont="1" applyBorder="1" applyAlignment="1">
      <alignment horizontal="center"/>
    </xf>
    <xf numFmtId="4" fontId="97" fillId="0" borderId="7" xfId="0" applyNumberFormat="1" applyFont="1" applyBorder="1" applyAlignment="1">
      <alignment horizontal="center" vertical="center"/>
    </xf>
    <xf numFmtId="4" fontId="97" fillId="0" borderId="29" xfId="0" applyNumberFormat="1" applyFont="1" applyBorder="1" applyAlignment="1">
      <alignment horizontal="center" vertical="center"/>
    </xf>
    <xf numFmtId="4" fontId="97" fillId="0" borderId="13" xfId="0" applyNumberFormat="1" applyFont="1" applyBorder="1" applyAlignment="1">
      <alignment horizontal="center" vertical="center"/>
    </xf>
    <xf numFmtId="4" fontId="97" fillId="0" borderId="18" xfId="0" applyNumberFormat="1" applyFont="1" applyBorder="1" applyAlignment="1">
      <alignment horizontal="center" vertical="center"/>
    </xf>
    <xf numFmtId="4" fontId="97" fillId="0" borderId="67" xfId="0" applyNumberFormat="1" applyFont="1" applyBorder="1" applyAlignment="1">
      <alignment horizontal="center" vertical="center"/>
    </xf>
    <xf numFmtId="4" fontId="97" fillId="0" borderId="14" xfId="0" applyNumberFormat="1" applyFont="1" applyBorder="1" applyAlignment="1">
      <alignment horizontal="center" vertical="center"/>
    </xf>
    <xf numFmtId="4" fontId="97" fillId="0" borderId="15" xfId="0" applyNumberFormat="1" applyFont="1" applyBorder="1" applyAlignment="1">
      <alignment horizontal="center" vertical="center"/>
    </xf>
    <xf numFmtId="4" fontId="97" fillId="0" borderId="37" xfId="0" applyNumberFormat="1" applyFont="1" applyBorder="1" applyAlignment="1">
      <alignment horizontal="center" vertical="center"/>
    </xf>
    <xf numFmtId="4" fontId="97" fillId="0" borderId="50" xfId="0" applyNumberFormat="1" applyFont="1" applyBorder="1" applyAlignment="1">
      <alignment horizontal="center" vertical="center"/>
    </xf>
    <xf numFmtId="4" fontId="102" fillId="0" borderId="9" xfId="0" applyNumberFormat="1" applyFont="1" applyBorder="1" applyAlignment="1">
      <alignment horizontal="center" vertical="center"/>
    </xf>
    <xf numFmtId="4" fontId="102" fillId="0" borderId="15" xfId="0" applyNumberFormat="1" applyFont="1" applyBorder="1" applyAlignment="1">
      <alignment horizontal="center" vertical="center"/>
    </xf>
    <xf numFmtId="4" fontId="97" fillId="0" borderId="57" xfId="0" applyNumberFormat="1" applyFont="1" applyBorder="1" applyAlignment="1">
      <alignment horizontal="center" vertical="center"/>
    </xf>
    <xf numFmtId="4" fontId="102" fillId="0" borderId="13" xfId="0" applyNumberFormat="1" applyFont="1" applyBorder="1" applyAlignment="1">
      <alignment horizontal="center"/>
    </xf>
    <xf numFmtId="0" fontId="161" fillId="0" borderId="0" xfId="0" applyFont="1" applyAlignment="1">
      <alignment horizontal="center" vertical="center" wrapText="1"/>
    </xf>
    <xf numFmtId="0" fontId="160" fillId="0" borderId="0" xfId="0" applyFont="1" applyAlignment="1">
      <alignment horizontal="center" vertical="center" wrapText="1"/>
    </xf>
    <xf numFmtId="0" fontId="101" fillId="3" borderId="4" xfId="0" applyFont="1" applyFill="1" applyBorder="1" applyAlignment="1">
      <alignment horizontal="center" vertical="center"/>
    </xf>
    <xf numFmtId="2" fontId="101" fillId="3" borderId="38" xfId="0" applyNumberFormat="1" applyFont="1" applyFill="1" applyBorder="1" applyAlignment="1">
      <alignment horizontal="center" vertical="center"/>
    </xf>
    <xf numFmtId="170" fontId="136" fillId="3" borderId="2" xfId="0" applyNumberFormat="1" applyFont="1" applyFill="1" applyBorder="1" applyAlignment="1">
      <alignment horizontal="center" vertical="center"/>
    </xf>
    <xf numFmtId="4" fontId="136" fillId="3" borderId="2" xfId="0" applyNumberFormat="1" applyFont="1" applyFill="1" applyBorder="1" applyAlignment="1">
      <alignment horizontal="center" vertical="center"/>
    </xf>
    <xf numFmtId="4" fontId="136" fillId="3" borderId="10" xfId="0" applyNumberFormat="1" applyFont="1" applyFill="1" applyBorder="1" applyAlignment="1">
      <alignment horizontal="center" vertical="center"/>
    </xf>
    <xf numFmtId="4" fontId="136" fillId="3" borderId="10" xfId="0" applyNumberFormat="1" applyFont="1" applyFill="1" applyBorder="1"/>
    <xf numFmtId="4" fontId="101" fillId="3" borderId="2" xfId="0" applyNumberFormat="1" applyFont="1" applyFill="1" applyBorder="1"/>
    <xf numFmtId="4" fontId="109" fillId="3" borderId="10" xfId="0" applyNumberFormat="1" applyFont="1" applyFill="1" applyBorder="1" applyAlignment="1">
      <alignment horizontal="center" vertical="center"/>
    </xf>
    <xf numFmtId="4" fontId="109" fillId="3" borderId="10" xfId="0" applyNumberFormat="1" applyFont="1" applyFill="1" applyBorder="1"/>
    <xf numFmtId="4" fontId="101" fillId="3" borderId="1" xfId="0" applyNumberFormat="1" applyFont="1" applyFill="1" applyBorder="1" applyAlignment="1">
      <alignment horizontal="center" vertical="center"/>
    </xf>
    <xf numFmtId="4" fontId="109" fillId="3" borderId="2" xfId="0" applyNumberFormat="1" applyFont="1" applyFill="1" applyBorder="1"/>
    <xf numFmtId="4" fontId="101" fillId="3" borderId="3" xfId="0" applyNumberFormat="1" applyFont="1" applyFill="1" applyBorder="1" applyAlignment="1">
      <alignment horizontal="center" vertical="center"/>
    </xf>
    <xf numFmtId="4" fontId="136" fillId="3" borderId="55" xfId="0" applyNumberFormat="1" applyFont="1" applyFill="1" applyBorder="1" applyAlignment="1">
      <alignment horizontal="center" vertical="center"/>
    </xf>
    <xf numFmtId="4" fontId="101" fillId="3" borderId="55" xfId="0" applyNumberFormat="1" applyFont="1" applyFill="1" applyBorder="1"/>
    <xf numFmtId="4" fontId="136" fillId="3" borderId="55" xfId="0" applyNumberFormat="1" applyFont="1" applyFill="1" applyBorder="1"/>
    <xf numFmtId="4" fontId="101" fillId="3" borderId="63" xfId="0" applyNumberFormat="1" applyFont="1" applyFill="1" applyBorder="1" applyAlignment="1">
      <alignment horizontal="center" vertical="center"/>
    </xf>
    <xf numFmtId="4" fontId="109" fillId="3" borderId="55" xfId="0" applyNumberFormat="1" applyFont="1" applyFill="1" applyBorder="1" applyAlignment="1">
      <alignment horizontal="center" vertical="center"/>
    </xf>
    <xf numFmtId="4" fontId="109" fillId="3" borderId="55" xfId="0" applyNumberFormat="1" applyFont="1" applyFill="1" applyBorder="1"/>
    <xf numFmtId="4" fontId="101" fillId="3" borderId="63" xfId="0" applyNumberFormat="1" applyFont="1" applyFill="1" applyBorder="1"/>
    <xf numFmtId="4" fontId="101" fillId="3" borderId="64" xfId="0" applyNumberFormat="1" applyFont="1" applyFill="1" applyBorder="1" applyAlignment="1">
      <alignment horizontal="center" vertical="center"/>
    </xf>
    <xf numFmtId="0" fontId="103" fillId="3" borderId="0" xfId="0" applyFont="1" applyFill="1" applyAlignment="1">
      <alignment horizontal="justify" vertical="top"/>
    </xf>
    <xf numFmtId="4" fontId="124" fillId="3" borderId="50" xfId="0" applyNumberFormat="1" applyFont="1" applyFill="1" applyBorder="1" applyAlignment="1">
      <alignment horizontal="center" vertical="center" wrapText="1"/>
    </xf>
    <xf numFmtId="4" fontId="124" fillId="3" borderId="58" xfId="0" applyNumberFormat="1" applyFont="1" applyFill="1" applyBorder="1" applyAlignment="1">
      <alignment horizontal="center" vertical="center" wrapText="1"/>
    </xf>
    <xf numFmtId="0" fontId="107" fillId="3" borderId="17" xfId="0" applyFont="1" applyFill="1" applyBorder="1" applyAlignment="1">
      <alignment horizontal="left"/>
    </xf>
    <xf numFmtId="171" fontId="101" fillId="2" borderId="7" xfId="0" applyNumberFormat="1" applyFont="1" applyFill="1" applyBorder="1" applyAlignment="1">
      <alignment horizontal="center" vertical="center"/>
    </xf>
    <xf numFmtId="171" fontId="101" fillId="3" borderId="29" xfId="0" applyNumberFormat="1" applyFont="1" applyFill="1" applyBorder="1" applyAlignment="1">
      <alignment horizontal="center" vertical="center"/>
    </xf>
    <xf numFmtId="171" fontId="101" fillId="3" borderId="8" xfId="0" applyNumberFormat="1" applyFont="1" applyFill="1" applyBorder="1" applyAlignment="1">
      <alignment horizontal="center" vertical="center"/>
    </xf>
    <xf numFmtId="171" fontId="101" fillId="3" borderId="10" xfId="0" applyNumberFormat="1" applyFont="1" applyFill="1" applyBorder="1" applyAlignment="1">
      <alignment horizontal="center" vertical="center" wrapText="1"/>
    </xf>
    <xf numFmtId="171" fontId="101" fillId="3" borderId="9" xfId="0" applyNumberFormat="1" applyFont="1" applyFill="1" applyBorder="1" applyAlignment="1">
      <alignment horizontal="center" vertical="center"/>
    </xf>
    <xf numFmtId="171" fontId="101" fillId="2" borderId="9" xfId="0" applyNumberFormat="1" applyFont="1" applyFill="1" applyBorder="1" applyAlignment="1">
      <alignment horizontal="center" vertical="center" wrapText="1"/>
    </xf>
    <xf numFmtId="171" fontId="101" fillId="2" borderId="10" xfId="0" applyNumberFormat="1" applyFont="1" applyFill="1" applyBorder="1" applyAlignment="1">
      <alignment horizontal="center" vertical="center" wrapText="1"/>
    </xf>
    <xf numFmtId="171" fontId="101" fillId="3" borderId="10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vertical="center"/>
    </xf>
    <xf numFmtId="1" fontId="101" fillId="2" borderId="0" xfId="0" applyNumberFormat="1" applyFont="1" applyFill="1"/>
    <xf numFmtId="170" fontId="101" fillId="2" borderId="50" xfId="0" applyNumberFormat="1" applyFont="1" applyFill="1" applyBorder="1" applyAlignment="1">
      <alignment horizontal="center" vertical="center"/>
    </xf>
    <xf numFmtId="170" fontId="101" fillId="3" borderId="50" xfId="0" applyNumberFormat="1" applyFont="1" applyFill="1" applyBorder="1" applyAlignment="1">
      <alignment horizontal="center" vertical="center"/>
    </xf>
    <xf numFmtId="2" fontId="150" fillId="3" borderId="86" xfId="0" applyNumberFormat="1" applyFont="1" applyFill="1" applyBorder="1" applyAlignment="1">
      <alignment horizontal="center" vertical="center" wrapText="1"/>
    </xf>
    <xf numFmtId="4" fontId="106" fillId="2" borderId="57" xfId="0" applyNumberFormat="1" applyFont="1" applyFill="1" applyBorder="1" applyAlignment="1">
      <alignment horizontal="center" vertical="center"/>
    </xf>
    <xf numFmtId="4" fontId="106" fillId="2" borderId="52" xfId="0" applyNumberFormat="1" applyFont="1" applyFill="1" applyBorder="1" applyAlignment="1">
      <alignment horizontal="center" vertical="center"/>
    </xf>
    <xf numFmtId="0" fontId="163" fillId="3" borderId="92" xfId="0" applyFont="1" applyFill="1" applyBorder="1"/>
    <xf numFmtId="167" fontId="103" fillId="0" borderId="7" xfId="0" applyNumberFormat="1" applyFont="1" applyBorder="1" applyAlignment="1">
      <alignment horizontal="center" vertical="center"/>
    </xf>
    <xf numFmtId="167" fontId="100" fillId="0" borderId="13" xfId="0" applyNumberFormat="1" applyFont="1" applyBorder="1" applyAlignment="1">
      <alignment vertical="center"/>
    </xf>
    <xf numFmtId="167" fontId="100" fillId="0" borderId="9" xfId="0" applyNumberFormat="1" applyFont="1" applyBorder="1" applyAlignment="1">
      <alignment vertical="center"/>
    </xf>
    <xf numFmtId="167" fontId="112" fillId="0" borderId="9" xfId="0" applyNumberFormat="1" applyFont="1" applyBorder="1" applyAlignment="1">
      <alignment vertical="center"/>
    </xf>
    <xf numFmtId="167" fontId="100" fillId="0" borderId="8" xfId="0" applyNumberFormat="1" applyFont="1" applyBorder="1"/>
    <xf numFmtId="167" fontId="100" fillId="0" borderId="57" xfId="0" applyNumberFormat="1" applyFont="1" applyBorder="1" applyAlignment="1">
      <alignment horizontal="center"/>
    </xf>
    <xf numFmtId="167" fontId="100" fillId="0" borderId="14" xfId="0" applyNumberFormat="1" applyFont="1" applyBorder="1" applyAlignment="1">
      <alignment horizontal="center" vertical="center"/>
    </xf>
    <xf numFmtId="167" fontId="100" fillId="0" borderId="15" xfId="0" applyNumberFormat="1" applyFont="1" applyBorder="1" applyAlignment="1">
      <alignment horizontal="center" vertical="center"/>
    </xf>
    <xf numFmtId="170" fontId="100" fillId="0" borderId="13" xfId="0" applyNumberFormat="1" applyFont="1" applyBorder="1" applyAlignment="1">
      <alignment horizontal="center" vertical="center"/>
    </xf>
    <xf numFmtId="170" fontId="100" fillId="0" borderId="9" xfId="0" applyNumberFormat="1" applyFont="1" applyBorder="1" applyAlignment="1">
      <alignment horizontal="center" vertical="center"/>
    </xf>
    <xf numFmtId="170" fontId="100" fillId="3" borderId="53" xfId="0" applyNumberFormat="1" applyFont="1" applyFill="1" applyBorder="1" applyAlignment="1">
      <alignment horizontal="center" vertical="center"/>
    </xf>
    <xf numFmtId="170" fontId="112" fillId="0" borderId="9" xfId="0" applyNumberFormat="1" applyFont="1" applyBorder="1" applyAlignment="1">
      <alignment horizontal="center" vertical="center"/>
    </xf>
    <xf numFmtId="167" fontId="97" fillId="0" borderId="7" xfId="0" applyNumberFormat="1" applyFont="1" applyBorder="1" applyAlignment="1">
      <alignment horizontal="center" vertical="center"/>
    </xf>
    <xf numFmtId="167" fontId="97" fillId="0" borderId="5" xfId="0" applyNumberFormat="1" applyFont="1" applyBorder="1" applyAlignment="1">
      <alignment horizontal="center" vertical="center"/>
    </xf>
    <xf numFmtId="167" fontId="97" fillId="0" borderId="10" xfId="0" applyNumberFormat="1" applyFont="1" applyBorder="1" applyAlignment="1">
      <alignment horizontal="center" vertical="center"/>
    </xf>
    <xf numFmtId="167" fontId="97" fillId="0" borderId="10" xfId="0" applyNumberFormat="1" applyFont="1" applyBorder="1" applyAlignment="1">
      <alignment horizontal="center" vertical="center" wrapText="1"/>
    </xf>
    <xf numFmtId="4" fontId="97" fillId="0" borderId="10" xfId="0" applyNumberFormat="1" applyFont="1" applyBorder="1" applyAlignment="1">
      <alignment horizontal="center" vertical="center"/>
    </xf>
    <xf numFmtId="4" fontId="120" fillId="0" borderId="10" xfId="0" applyNumberFormat="1" applyFont="1" applyBorder="1" applyAlignment="1">
      <alignment horizontal="center" vertical="center"/>
    </xf>
    <xf numFmtId="0" fontId="107" fillId="3" borderId="46" xfId="0" applyFont="1" applyFill="1" applyBorder="1" applyAlignment="1">
      <alignment horizontal="center" vertical="center" wrapText="1"/>
    </xf>
    <xf numFmtId="167" fontId="97" fillId="2" borderId="20" xfId="0" applyNumberFormat="1" applyFont="1" applyFill="1" applyBorder="1" applyAlignment="1">
      <alignment horizontal="center" vertical="center"/>
    </xf>
    <xf numFmtId="167" fontId="97" fillId="2" borderId="9" xfId="0" applyNumberFormat="1" applyFont="1" applyFill="1" applyBorder="1" applyAlignment="1">
      <alignment horizontal="center" vertical="top"/>
    </xf>
    <xf numFmtId="167" fontId="97" fillId="2" borderId="38" xfId="0" applyNumberFormat="1" applyFont="1" applyFill="1" applyBorder="1" applyAlignment="1">
      <alignment horizontal="center"/>
    </xf>
    <xf numFmtId="167" fontId="97" fillId="2" borderId="38" xfId="0" applyNumberFormat="1" applyFont="1" applyFill="1" applyBorder="1" applyAlignment="1">
      <alignment horizontal="center" vertical="center"/>
    </xf>
    <xf numFmtId="0" fontId="97" fillId="4" borderId="86" xfId="4" applyFill="1">
      <alignment horizontal="left" vertical="center" wrapText="1"/>
    </xf>
    <xf numFmtId="0" fontId="97" fillId="4" borderId="86" xfId="5" applyFill="1">
      <alignment horizontal="center" vertical="center"/>
    </xf>
    <xf numFmtId="4" fontId="101" fillId="3" borderId="41" xfId="0" applyNumberFormat="1" applyFont="1" applyFill="1" applyBorder="1" applyAlignment="1">
      <alignment vertical="center"/>
    </xf>
    <xf numFmtId="4" fontId="101" fillId="3" borderId="0" xfId="0" applyNumberFormat="1" applyFont="1" applyFill="1" applyAlignment="1">
      <alignment vertical="center"/>
    </xf>
    <xf numFmtId="0" fontId="97" fillId="0" borderId="42" xfId="0" applyFont="1" applyBorder="1"/>
    <xf numFmtId="0" fontId="97" fillId="0" borderId="3" xfId="0" applyFont="1" applyBorder="1"/>
    <xf numFmtId="0" fontId="97" fillId="0" borderId="57" xfId="0" applyFont="1" applyBorder="1"/>
    <xf numFmtId="0" fontId="97" fillId="0" borderId="58" xfId="0" applyFont="1" applyBorder="1"/>
    <xf numFmtId="49" fontId="97" fillId="3" borderId="41" xfId="0" applyNumberFormat="1" applyFont="1" applyFill="1" applyBorder="1"/>
    <xf numFmtId="0" fontId="97" fillId="0" borderId="43" xfId="0" applyFont="1" applyBorder="1"/>
    <xf numFmtId="0" fontId="97" fillId="0" borderId="1" xfId="0" applyFont="1" applyBorder="1"/>
    <xf numFmtId="0" fontId="97" fillId="0" borderId="8" xfId="0" applyFont="1" applyBorder="1"/>
    <xf numFmtId="170" fontId="101" fillId="8" borderId="23" xfId="0" applyNumberFormat="1" applyFont="1" applyFill="1" applyBorder="1" applyAlignment="1">
      <alignment horizontal="center" vertical="center"/>
    </xf>
    <xf numFmtId="170" fontId="101" fillId="8" borderId="10" xfId="0" applyNumberFormat="1" applyFont="1" applyFill="1" applyBorder="1" applyAlignment="1">
      <alignment horizontal="center" vertical="center"/>
    </xf>
    <xf numFmtId="0" fontId="101" fillId="12" borderId="0" xfId="0" applyFont="1" applyFill="1"/>
    <xf numFmtId="49" fontId="118" fillId="0" borderId="10" xfId="0" applyNumberFormat="1" applyFont="1" applyBorder="1" applyAlignment="1">
      <alignment vertical="center" wrapText="1"/>
    </xf>
    <xf numFmtId="4" fontId="101" fillId="2" borderId="0" xfId="0" applyNumberFormat="1" applyFont="1" applyFill="1" applyAlignment="1">
      <alignment horizontal="center" vertical="center"/>
    </xf>
    <xf numFmtId="170" fontId="101" fillId="8" borderId="8" xfId="0" applyNumberFormat="1" applyFont="1" applyFill="1" applyBorder="1" applyAlignment="1">
      <alignment horizontal="center" vertical="center"/>
    </xf>
    <xf numFmtId="49" fontId="121" fillId="0" borderId="23" xfId="0" applyNumberFormat="1" applyFont="1" applyBorder="1" applyAlignment="1">
      <alignment vertical="center" wrapText="1"/>
    </xf>
    <xf numFmtId="4" fontId="101" fillId="3" borderId="0" xfId="0" applyNumberFormat="1" applyFont="1" applyFill="1" applyAlignment="1">
      <alignment horizontal="center" vertical="center" wrapText="1"/>
    </xf>
    <xf numFmtId="0" fontId="101" fillId="4" borderId="85" xfId="0" applyFont="1" applyFill="1" applyBorder="1"/>
    <xf numFmtId="0" fontId="101" fillId="4" borderId="0" xfId="0" applyFont="1" applyFill="1"/>
    <xf numFmtId="4" fontId="101" fillId="3" borderId="41" xfId="0" applyNumberFormat="1" applyFont="1" applyFill="1" applyBorder="1" applyAlignment="1">
      <alignment horizontal="center" vertical="center" wrapText="1"/>
    </xf>
    <xf numFmtId="49" fontId="107" fillId="3" borderId="37" xfId="0" applyNumberFormat="1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center" vertical="center" wrapText="1"/>
    </xf>
    <xf numFmtId="4" fontId="106" fillId="3" borderId="57" xfId="0" applyNumberFormat="1" applyFont="1" applyFill="1" applyBorder="1" applyAlignment="1">
      <alignment horizontal="center" vertical="center"/>
    </xf>
    <xf numFmtId="4" fontId="109" fillId="3" borderId="9" xfId="0" applyNumberFormat="1" applyFont="1" applyFill="1" applyBorder="1" applyAlignment="1">
      <alignment horizontal="center" vertical="center"/>
    </xf>
    <xf numFmtId="0" fontId="101" fillId="3" borderId="42" xfId="0" applyFont="1" applyFill="1" applyBorder="1"/>
    <xf numFmtId="4" fontId="101" fillId="4" borderId="10" xfId="0" applyNumberFormat="1" applyFont="1" applyFill="1" applyBorder="1" applyAlignment="1">
      <alignment horizontal="center" vertical="center"/>
    </xf>
    <xf numFmtId="167" fontId="97" fillId="3" borderId="0" xfId="0" applyNumberFormat="1" applyFont="1" applyFill="1"/>
    <xf numFmtId="0" fontId="101" fillId="3" borderId="0" xfId="0" applyFont="1" applyFill="1" applyAlignment="1">
      <alignment horizontal="center" wrapText="1"/>
    </xf>
    <xf numFmtId="4" fontId="101" fillId="3" borderId="0" xfId="0" applyNumberFormat="1" applyFont="1" applyFill="1" applyAlignment="1">
      <alignment horizontal="center" vertical="center"/>
    </xf>
    <xf numFmtId="0" fontId="97" fillId="3" borderId="0" xfId="0" applyFont="1" applyFill="1" applyAlignment="1">
      <alignment horizontal="center"/>
    </xf>
    <xf numFmtId="0" fontId="97" fillId="3" borderId="0" xfId="0" applyFont="1" applyFill="1" applyAlignment="1">
      <alignment vertical="top" wrapText="1"/>
    </xf>
    <xf numFmtId="0" fontId="128" fillId="3" borderId="0" xfId="0" applyFont="1" applyFill="1"/>
    <xf numFmtId="0" fontId="115" fillId="3" borderId="0" xfId="0" applyFont="1" applyFill="1"/>
    <xf numFmtId="0" fontId="99" fillId="3" borderId="0" xfId="0" applyFont="1" applyFill="1" applyAlignment="1">
      <alignment horizontal="center" vertical="center" wrapText="1"/>
    </xf>
    <xf numFmtId="0" fontId="97" fillId="3" borderId="0" xfId="0" applyFont="1" applyFill="1" applyAlignment="1">
      <alignment horizontal="center" vertical="center" wrapText="1"/>
    </xf>
    <xf numFmtId="0" fontId="102" fillId="3" borderId="0" xfId="0" applyFont="1" applyFill="1" applyAlignment="1">
      <alignment wrapText="1"/>
    </xf>
    <xf numFmtId="49" fontId="102" fillId="3" borderId="0" xfId="0" applyNumberFormat="1" applyFont="1" applyFill="1" applyAlignment="1">
      <alignment horizontal="center" vertical="center" wrapText="1"/>
    </xf>
    <xf numFmtId="0" fontId="101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horizontal="centerContinuous"/>
    </xf>
    <xf numFmtId="0" fontId="102" fillId="3" borderId="0" xfId="0" applyFont="1" applyFill="1" applyAlignment="1">
      <alignment horizontal="right" vertical="center"/>
    </xf>
    <xf numFmtId="0" fontId="129" fillId="3" borderId="0" xfId="0" applyFont="1" applyFill="1" applyAlignment="1">
      <alignment horizontal="centerContinuous" wrapText="1"/>
    </xf>
    <xf numFmtId="0" fontId="98" fillId="3" borderId="0" xfId="0" applyFont="1" applyFill="1" applyAlignment="1">
      <alignment horizontal="centerContinuous" wrapText="1"/>
    </xf>
    <xf numFmtId="0" fontId="111" fillId="3" borderId="0" xfId="0" applyFont="1" applyFill="1" applyAlignment="1">
      <alignment horizontal="centerContinuous" wrapText="1"/>
    </xf>
    <xf numFmtId="0" fontId="102" fillId="3" borderId="0" xfId="0" applyFont="1" applyFill="1" applyAlignment="1">
      <alignment horizontal="centerContinuous" wrapText="1"/>
    </xf>
    <xf numFmtId="0" fontId="107" fillId="3" borderId="0" xfId="0" applyFont="1" applyFill="1" applyAlignment="1">
      <alignment horizontal="left" wrapText="1"/>
    </xf>
    <xf numFmtId="0" fontId="111" fillId="3" borderId="0" xfId="0" applyFont="1" applyFill="1" applyAlignment="1">
      <alignment horizontal="center" wrapText="1"/>
    </xf>
    <xf numFmtId="0" fontId="113" fillId="3" borderId="0" xfId="0" applyFont="1" applyFill="1" applyAlignment="1">
      <alignment horizontal="center"/>
    </xf>
    <xf numFmtId="0" fontId="113" fillId="3" borderId="0" xfId="0" applyFont="1" applyFill="1" applyAlignment="1">
      <alignment horizontal="center" vertical="center" wrapText="1"/>
    </xf>
    <xf numFmtId="0" fontId="106" fillId="3" borderId="0" xfId="0" applyFont="1" applyFill="1"/>
    <xf numFmtId="0" fontId="113" fillId="3" borderId="0" xfId="0" applyFont="1" applyFill="1" applyAlignment="1">
      <alignment horizontal="left" vertical="center"/>
    </xf>
    <xf numFmtId="0" fontId="113" fillId="3" borderId="0" xfId="0" applyFont="1" applyFill="1" applyAlignment="1">
      <alignment horizontal="center" vertical="center"/>
    </xf>
    <xf numFmtId="0" fontId="106" fillId="3" borderId="26" xfId="0" applyFont="1" applyFill="1" applyBorder="1" applyAlignment="1">
      <alignment horizontal="left"/>
    </xf>
    <xf numFmtId="0" fontId="113" fillId="3" borderId="27" xfId="0" applyFont="1" applyFill="1" applyBorder="1" applyAlignment="1">
      <alignment horizontal="left"/>
    </xf>
    <xf numFmtId="0" fontId="113" fillId="3" borderId="30" xfId="0" applyFont="1" applyFill="1" applyBorder="1" applyAlignment="1">
      <alignment horizontal="left"/>
    </xf>
    <xf numFmtId="0" fontId="113" fillId="3" borderId="26" xfId="0" applyFont="1" applyFill="1" applyBorder="1" applyAlignment="1">
      <alignment horizontal="center" vertical="center" wrapText="1"/>
    </xf>
    <xf numFmtId="0" fontId="113" fillId="3" borderId="31" xfId="0" applyFont="1" applyFill="1" applyBorder="1" applyAlignment="1">
      <alignment horizontal="left"/>
    </xf>
    <xf numFmtId="0" fontId="113" fillId="3" borderId="7" xfId="0" applyFont="1" applyFill="1" applyBorder="1" applyAlignment="1">
      <alignment horizontal="left"/>
    </xf>
    <xf numFmtId="0" fontId="113" fillId="3" borderId="0" xfId="0" applyFont="1" applyFill="1" applyAlignment="1">
      <alignment horizontal="left" vertical="top"/>
    </xf>
    <xf numFmtId="49" fontId="113" fillId="3" borderId="0" xfId="0" applyNumberFormat="1" applyFont="1" applyFill="1" applyAlignment="1">
      <alignment horizontal="center" vertical="center" wrapText="1"/>
    </xf>
    <xf numFmtId="0" fontId="106" fillId="3" borderId="0" xfId="0" applyFont="1" applyFill="1" applyAlignment="1">
      <alignment horizontal="left" vertical="top"/>
    </xf>
    <xf numFmtId="0" fontId="107" fillId="3" borderId="0" xfId="0" applyFont="1" applyFill="1" applyAlignment="1">
      <alignment horizontal="left" vertical="center"/>
    </xf>
    <xf numFmtId="0" fontId="106" fillId="3" borderId="7" xfId="0" applyFont="1" applyFill="1" applyBorder="1" applyAlignment="1">
      <alignment horizontal="left"/>
    </xf>
    <xf numFmtId="0" fontId="106" fillId="3" borderId="10" xfId="0" applyFont="1" applyFill="1" applyBorder="1" applyAlignment="1">
      <alignment horizontal="left" vertical="top"/>
    </xf>
    <xf numFmtId="0" fontId="106" fillId="3" borderId="29" xfId="0" applyFont="1" applyFill="1" applyBorder="1" applyAlignment="1">
      <alignment horizontal="left" vertical="top"/>
    </xf>
    <xf numFmtId="0" fontId="106" fillId="3" borderId="30" xfId="0" applyFont="1" applyFill="1" applyBorder="1" applyAlignment="1">
      <alignment horizontal="left" vertical="top"/>
    </xf>
    <xf numFmtId="0" fontId="106" fillId="3" borderId="0" xfId="0" applyFont="1" applyFill="1" applyAlignment="1">
      <alignment horizontal="center" vertical="center" wrapText="1"/>
    </xf>
    <xf numFmtId="0" fontId="101" fillId="3" borderId="46" xfId="0" applyFont="1" applyFill="1" applyBorder="1" applyAlignment="1">
      <alignment horizontal="centerContinuous" vertical="center" wrapText="1"/>
    </xf>
    <xf numFmtId="0" fontId="107" fillId="3" borderId="4" xfId="0" applyFont="1" applyFill="1" applyBorder="1" applyAlignment="1">
      <alignment horizontal="centerContinuous" vertical="center" wrapText="1"/>
    </xf>
    <xf numFmtId="0" fontId="101" fillId="3" borderId="37" xfId="0" applyFont="1" applyFill="1" applyBorder="1" applyAlignment="1">
      <alignment horizontal="centerContinuous" vertical="center" wrapText="1"/>
    </xf>
    <xf numFmtId="0" fontId="107" fillId="3" borderId="6" xfId="0" applyFont="1" applyFill="1" applyBorder="1" applyAlignment="1">
      <alignment horizontal="center" vertical="center" wrapText="1"/>
    </xf>
    <xf numFmtId="0" fontId="101" fillId="3" borderId="7" xfId="0" applyFont="1" applyFill="1" applyBorder="1" applyAlignment="1">
      <alignment horizontal="center" vertical="center"/>
    </xf>
    <xf numFmtId="49" fontId="107" fillId="3" borderId="7" xfId="0" applyNumberFormat="1" applyFont="1" applyFill="1" applyBorder="1" applyAlignment="1">
      <alignment horizontal="center" vertical="center" wrapText="1"/>
    </xf>
    <xf numFmtId="0" fontId="107" fillId="3" borderId="4" xfId="0" applyFont="1" applyFill="1" applyBorder="1" applyAlignment="1">
      <alignment horizontal="center" vertical="center"/>
    </xf>
    <xf numFmtId="0" fontId="107" fillId="3" borderId="7" xfId="0" applyFont="1" applyFill="1" applyBorder="1" applyAlignment="1">
      <alignment horizontal="center" vertical="center"/>
    </xf>
    <xf numFmtId="0" fontId="107" fillId="3" borderId="5" xfId="0" applyFont="1" applyFill="1" applyBorder="1" applyAlignment="1">
      <alignment horizontal="center" vertical="center"/>
    </xf>
    <xf numFmtId="0" fontId="107" fillId="3" borderId="0" xfId="0" applyFont="1" applyFill="1"/>
    <xf numFmtId="0" fontId="130" fillId="3" borderId="7" xfId="0" applyFont="1" applyFill="1" applyBorder="1" applyAlignment="1">
      <alignment horizontal="center" vertical="center"/>
    </xf>
    <xf numFmtId="0" fontId="111" fillId="3" borderId="7" xfId="0" applyFont="1" applyFill="1" applyBorder="1" applyAlignment="1">
      <alignment horizontal="center" vertical="center" wrapText="1"/>
    </xf>
    <xf numFmtId="49" fontId="97" fillId="3" borderId="7" xfId="0" applyNumberFormat="1" applyFont="1" applyFill="1" applyBorder="1" applyAlignment="1">
      <alignment horizontal="center" vertical="center" wrapText="1"/>
    </xf>
    <xf numFmtId="0" fontId="102" fillId="3" borderId="5" xfId="0" applyFont="1" applyFill="1" applyBorder="1" applyAlignment="1">
      <alignment wrapText="1"/>
    </xf>
    <xf numFmtId="0" fontId="130" fillId="3" borderId="38" xfId="0" applyFont="1" applyFill="1" applyBorder="1" applyAlignment="1">
      <alignment horizontal="center" vertical="center"/>
    </xf>
    <xf numFmtId="0" fontId="111" fillId="3" borderId="43" xfId="0" applyFont="1" applyFill="1" applyBorder="1" applyAlignment="1">
      <alignment horizontal="left" vertical="center" wrapText="1"/>
    </xf>
    <xf numFmtId="49" fontId="97" fillId="3" borderId="38" xfId="0" applyNumberFormat="1" applyFont="1" applyFill="1" applyBorder="1" applyAlignment="1">
      <alignment horizontal="center" vertical="center" wrapText="1"/>
    </xf>
    <xf numFmtId="4" fontId="106" fillId="3" borderId="38" xfId="0" applyNumberFormat="1" applyFont="1" applyFill="1" applyBorder="1" applyAlignment="1">
      <alignment horizontal="center"/>
    </xf>
    <xf numFmtId="4" fontId="106" fillId="3" borderId="8" xfId="0" applyNumberFormat="1" applyFont="1" applyFill="1" applyBorder="1" applyAlignment="1">
      <alignment horizontal="center"/>
    </xf>
    <xf numFmtId="0" fontId="130" fillId="3" borderId="10" xfId="0" applyFont="1" applyFill="1" applyBorder="1"/>
    <xf numFmtId="49" fontId="102" fillId="3" borderId="10" xfId="0" applyNumberFormat="1" applyFont="1" applyFill="1" applyBorder="1" applyAlignment="1">
      <alignment vertical="top" wrapText="1"/>
    </xf>
    <xf numFmtId="49" fontId="118" fillId="3" borderId="10" xfId="0" applyNumberFormat="1" applyFont="1" applyFill="1" applyBorder="1" applyAlignment="1">
      <alignment horizontal="center" vertical="center" wrapText="1"/>
    </xf>
    <xf numFmtId="0" fontId="130" fillId="3" borderId="10" xfId="0" applyFont="1" applyFill="1" applyBorder="1" applyAlignment="1">
      <alignment vertical="center"/>
    </xf>
    <xf numFmtId="49" fontId="102" fillId="3" borderId="23" xfId="0" applyNumberFormat="1" applyFont="1" applyFill="1" applyBorder="1" applyAlignment="1">
      <alignment vertical="top" wrapText="1"/>
    </xf>
    <xf numFmtId="0" fontId="130" fillId="3" borderId="23" xfId="0" applyFont="1" applyFill="1" applyBorder="1" applyAlignment="1">
      <alignment horizontal="center" vertical="center"/>
    </xf>
    <xf numFmtId="49" fontId="111" fillId="3" borderId="48" xfId="0" applyNumberFormat="1" applyFont="1" applyFill="1" applyBorder="1" applyAlignment="1">
      <alignment vertical="top" wrapText="1"/>
    </xf>
    <xf numFmtId="49" fontId="105" fillId="3" borderId="38" xfId="0" applyNumberFormat="1" applyFont="1" applyFill="1" applyBorder="1" applyAlignment="1">
      <alignment vertical="top" wrapText="1"/>
    </xf>
    <xf numFmtId="49" fontId="119" fillId="3" borderId="38" xfId="0" applyNumberFormat="1" applyFont="1" applyFill="1" applyBorder="1" applyAlignment="1">
      <alignment horizontal="center" vertical="center" wrapText="1"/>
    </xf>
    <xf numFmtId="49" fontId="120" fillId="3" borderId="10" xfId="0" applyNumberFormat="1" applyFont="1" applyFill="1" applyBorder="1" applyAlignment="1">
      <alignment vertical="top" wrapText="1"/>
    </xf>
    <xf numFmtId="0" fontId="130" fillId="3" borderId="23" xfId="0" applyFont="1" applyFill="1" applyBorder="1"/>
    <xf numFmtId="49" fontId="97" fillId="3" borderId="23" xfId="0" applyNumberFormat="1" applyFont="1" applyFill="1" applyBorder="1" applyAlignment="1">
      <alignment vertical="top" wrapText="1"/>
    </xf>
    <xf numFmtId="49" fontId="105" fillId="3" borderId="43" xfId="0" applyNumberFormat="1" applyFont="1" applyFill="1" applyBorder="1" applyAlignment="1">
      <alignment vertical="top" wrapText="1"/>
    </xf>
    <xf numFmtId="0" fontId="130" fillId="3" borderId="10" xfId="0" applyFont="1" applyFill="1" applyBorder="1" applyAlignment="1">
      <alignment horizontal="center" vertical="center"/>
    </xf>
    <xf numFmtId="0" fontId="97" fillId="3" borderId="10" xfId="0" applyFont="1" applyFill="1" applyBorder="1" applyAlignment="1">
      <alignment vertical="top" wrapText="1"/>
    </xf>
    <xf numFmtId="0" fontId="113" fillId="3" borderId="10" xfId="0" applyFont="1" applyFill="1" applyBorder="1" applyAlignment="1">
      <alignment horizontal="center" vertical="center" wrapText="1"/>
    </xf>
    <xf numFmtId="49" fontId="121" fillId="3" borderId="10" xfId="0" applyNumberFormat="1" applyFont="1" applyFill="1" applyBorder="1" applyAlignment="1">
      <alignment vertical="top" wrapText="1"/>
    </xf>
    <xf numFmtId="49" fontId="121" fillId="3" borderId="10" xfId="0" applyNumberFormat="1" applyFont="1" applyFill="1" applyBorder="1" applyAlignment="1">
      <alignment vertical="center" wrapText="1"/>
    </xf>
    <xf numFmtId="49" fontId="121" fillId="3" borderId="23" xfId="0" applyNumberFormat="1" applyFont="1" applyFill="1" applyBorder="1" applyAlignment="1">
      <alignment vertical="top" wrapText="1"/>
    </xf>
    <xf numFmtId="0" fontId="130" fillId="3" borderId="38" xfId="0" applyFont="1" applyFill="1" applyBorder="1"/>
    <xf numFmtId="49" fontId="122" fillId="3" borderId="43" xfId="0" applyNumberFormat="1" applyFont="1" applyFill="1" applyBorder="1" applyAlignment="1">
      <alignment vertical="top" wrapText="1"/>
    </xf>
    <xf numFmtId="49" fontId="121" fillId="3" borderId="38" xfId="0" applyNumberFormat="1" applyFont="1" applyFill="1" applyBorder="1" applyAlignment="1">
      <alignment vertical="top" wrapText="1"/>
    </xf>
    <xf numFmtId="49" fontId="118" fillId="3" borderId="40" xfId="0" applyNumberFormat="1" applyFont="1" applyFill="1" applyBorder="1" applyAlignment="1">
      <alignment horizontal="center" vertical="center" wrapText="1"/>
    </xf>
    <xf numFmtId="49" fontId="123" fillId="3" borderId="17" xfId="0" applyNumberFormat="1" applyFont="1" applyFill="1" applyBorder="1" applyAlignment="1">
      <alignment vertical="top" wrapText="1"/>
    </xf>
    <xf numFmtId="49" fontId="97" fillId="3" borderId="10" xfId="0" applyNumberFormat="1" applyFont="1" applyFill="1" applyBorder="1" applyAlignment="1">
      <alignment horizontal="center" vertical="center" wrapText="1"/>
    </xf>
    <xf numFmtId="0" fontId="130" fillId="3" borderId="43" xfId="0" applyFont="1" applyFill="1" applyBorder="1" applyAlignment="1">
      <alignment horizontal="center" vertical="center"/>
    </xf>
    <xf numFmtId="0" fontId="130" fillId="3" borderId="38" xfId="0" applyFont="1" applyFill="1" applyBorder="1" applyAlignment="1">
      <alignment horizontal="justify" vertical="top" wrapText="1"/>
    </xf>
    <xf numFmtId="0" fontId="105" fillId="3" borderId="1" xfId="0" applyFont="1" applyFill="1" applyBorder="1" applyAlignment="1">
      <alignment horizontal="left" vertical="top" wrapText="1"/>
    </xf>
    <xf numFmtId="0" fontId="130" fillId="3" borderId="10" xfId="0" applyFont="1" applyFill="1" applyBorder="1" applyAlignment="1">
      <alignment horizontal="justify" vertical="top" wrapText="1"/>
    </xf>
    <xf numFmtId="0" fontId="126" fillId="3" borderId="2" xfId="0" applyFont="1" applyFill="1" applyBorder="1" applyAlignment="1">
      <alignment horizontal="left" vertical="top" wrapText="1"/>
    </xf>
    <xf numFmtId="0" fontId="121" fillId="3" borderId="2" xfId="0" applyFont="1" applyFill="1" applyBorder="1" applyAlignment="1">
      <alignment horizontal="left" vertical="top" wrapText="1"/>
    </xf>
    <xf numFmtId="0" fontId="113" fillId="3" borderId="10" xfId="0" applyFont="1" applyFill="1" applyBorder="1" applyAlignment="1">
      <alignment horizontal="center" vertical="top" wrapText="1"/>
    </xf>
    <xf numFmtId="0" fontId="120" fillId="3" borderId="2" xfId="0" applyFont="1" applyFill="1" applyBorder="1" applyAlignment="1">
      <alignment horizontal="left" vertical="top" wrapText="1"/>
    </xf>
    <xf numFmtId="49" fontId="113" fillId="3" borderId="10" xfId="0" applyNumberFormat="1" applyFont="1" applyFill="1" applyBorder="1" applyAlignment="1">
      <alignment horizontal="center" vertical="center" wrapText="1"/>
    </xf>
    <xf numFmtId="0" fontId="97" fillId="3" borderId="2" xfId="0" applyFont="1" applyFill="1" applyBorder="1" applyAlignment="1">
      <alignment horizontal="left" vertical="top" wrapText="1"/>
    </xf>
    <xf numFmtId="0" fontId="97" fillId="3" borderId="16" xfId="0" applyFont="1" applyFill="1" applyBorder="1" applyAlignment="1">
      <alignment horizontal="left" vertical="top" wrapText="1"/>
    </xf>
    <xf numFmtId="0" fontId="113" fillId="3" borderId="23" xfId="0" applyFont="1" applyFill="1" applyBorder="1" applyAlignment="1">
      <alignment horizontal="center" vertical="top" wrapText="1"/>
    </xf>
    <xf numFmtId="0" fontId="120" fillId="3" borderId="1" xfId="0" applyFont="1" applyFill="1" applyBorder="1" applyAlignment="1">
      <alignment horizontal="left" vertical="top" wrapText="1"/>
    </xf>
    <xf numFmtId="49" fontId="113" fillId="3" borderId="38" xfId="0" applyNumberFormat="1" applyFont="1" applyFill="1" applyBorder="1" applyAlignment="1">
      <alignment horizontal="center" vertical="center" wrapText="1"/>
    </xf>
    <xf numFmtId="0" fontId="97" fillId="3" borderId="2" xfId="0" applyFont="1" applyFill="1" applyBorder="1" applyAlignment="1">
      <alignment vertical="top" wrapText="1"/>
    </xf>
    <xf numFmtId="0" fontId="120" fillId="3" borderId="2" xfId="0" applyFont="1" applyFill="1" applyBorder="1" applyAlignment="1">
      <alignment vertical="top" wrapText="1"/>
    </xf>
    <xf numFmtId="4" fontId="101" fillId="3" borderId="39" xfId="0" applyNumberFormat="1" applyFont="1" applyFill="1" applyBorder="1" applyAlignment="1">
      <alignment horizontal="center" vertical="top"/>
    </xf>
    <xf numFmtId="4" fontId="101" fillId="3" borderId="39" xfId="0" applyNumberFormat="1" applyFont="1" applyFill="1" applyBorder="1" applyAlignment="1">
      <alignment horizontal="center"/>
    </xf>
    <xf numFmtId="0" fontId="130" fillId="3" borderId="38" xfId="0" applyFont="1" applyFill="1" applyBorder="1" applyAlignment="1">
      <alignment horizontal="center" vertical="center" wrapText="1"/>
    </xf>
    <xf numFmtId="49" fontId="125" fillId="3" borderId="43" xfId="0" applyNumberFormat="1" applyFont="1" applyFill="1" applyBorder="1" applyAlignment="1">
      <alignment vertical="top" wrapText="1"/>
    </xf>
    <xf numFmtId="49" fontId="126" fillId="3" borderId="10" xfId="0" applyNumberFormat="1" applyFont="1" applyFill="1" applyBorder="1" applyAlignment="1">
      <alignment vertical="top" wrapText="1"/>
    </xf>
    <xf numFmtId="49" fontId="106" fillId="3" borderId="10" xfId="0" applyNumberFormat="1" applyFont="1" applyFill="1" applyBorder="1" applyAlignment="1">
      <alignment horizontal="center" vertical="center" wrapText="1"/>
    </xf>
    <xf numFmtId="49" fontId="124" fillId="3" borderId="10" xfId="0" applyNumberFormat="1" applyFont="1" applyFill="1" applyBorder="1" applyAlignment="1">
      <alignment vertical="top" wrapText="1"/>
    </xf>
    <xf numFmtId="0" fontId="130" fillId="3" borderId="10" xfId="0" applyFont="1" applyFill="1" applyBorder="1" applyAlignment="1">
      <alignment horizontal="center" vertical="top"/>
    </xf>
    <xf numFmtId="0" fontId="130" fillId="3" borderId="23" xfId="0" applyFont="1" applyFill="1" applyBorder="1" applyAlignment="1">
      <alignment horizontal="center" vertical="top"/>
    </xf>
    <xf numFmtId="0" fontId="130" fillId="3" borderId="38" xfId="0" applyFont="1" applyFill="1" applyBorder="1" applyAlignment="1">
      <alignment horizontal="center" vertical="top"/>
    </xf>
    <xf numFmtId="49" fontId="104" fillId="3" borderId="43" xfId="0" applyNumberFormat="1" applyFont="1" applyFill="1" applyBorder="1" applyAlignment="1">
      <alignment vertical="top" wrapText="1"/>
    </xf>
    <xf numFmtId="49" fontId="120" fillId="3" borderId="17" xfId="0" applyNumberFormat="1" applyFont="1" applyFill="1" applyBorder="1" applyAlignment="1">
      <alignment vertical="top" wrapText="1"/>
    </xf>
    <xf numFmtId="49" fontId="118" fillId="3" borderId="39" xfId="0" applyNumberFormat="1" applyFont="1" applyFill="1" applyBorder="1" applyAlignment="1">
      <alignment horizontal="center" vertical="center" wrapText="1"/>
    </xf>
    <xf numFmtId="49" fontId="126" fillId="3" borderId="17" xfId="0" applyNumberFormat="1" applyFont="1" applyFill="1" applyBorder="1" applyAlignment="1">
      <alignment vertical="top" wrapText="1"/>
    </xf>
    <xf numFmtId="0" fontId="118" fillId="3" borderId="10" xfId="0" applyFont="1" applyFill="1" applyBorder="1" applyAlignment="1">
      <alignment horizontal="center" vertical="center" wrapText="1"/>
    </xf>
    <xf numFmtId="49" fontId="121" fillId="3" borderId="17" xfId="0" applyNumberFormat="1" applyFont="1" applyFill="1" applyBorder="1" applyAlignment="1">
      <alignment vertical="top" wrapText="1"/>
    </xf>
    <xf numFmtId="49" fontId="124" fillId="3" borderId="24" xfId="0" applyNumberFormat="1" applyFont="1" applyFill="1" applyBorder="1" applyAlignment="1">
      <alignment vertical="top" wrapText="1"/>
    </xf>
    <xf numFmtId="49" fontId="131" fillId="3" borderId="26" xfId="0" applyNumberFormat="1" applyFont="1" applyFill="1" applyBorder="1" applyAlignment="1">
      <alignment vertical="top" wrapText="1"/>
    </xf>
    <xf numFmtId="49" fontId="124" fillId="3" borderId="28" xfId="0" applyNumberFormat="1" applyFont="1" applyFill="1" applyBorder="1" applyAlignment="1">
      <alignment vertical="top" wrapText="1"/>
    </xf>
    <xf numFmtId="49" fontId="97" fillId="3" borderId="27" xfId="0" applyNumberFormat="1" applyFont="1" applyFill="1" applyBorder="1" applyAlignment="1">
      <alignment horizontal="center" vertical="center" wrapText="1"/>
    </xf>
    <xf numFmtId="49" fontId="121" fillId="3" borderId="43" xfId="0" applyNumberFormat="1" applyFont="1" applyFill="1" applyBorder="1" applyAlignment="1">
      <alignment vertical="top" wrapText="1"/>
    </xf>
    <xf numFmtId="49" fontId="118" fillId="3" borderId="10" xfId="0" applyNumberFormat="1" applyFont="1" applyFill="1" applyBorder="1" applyAlignment="1">
      <alignment horizontal="center" vertical="top" wrapText="1"/>
    </xf>
    <xf numFmtId="4" fontId="121" fillId="3" borderId="9" xfId="0" applyNumberFormat="1" applyFont="1" applyFill="1" applyBorder="1" applyAlignment="1">
      <alignment horizontal="center" vertical="center" wrapText="1"/>
    </xf>
    <xf numFmtId="49" fontId="131" fillId="3" borderId="10" xfId="0" applyNumberFormat="1" applyFont="1" applyFill="1" applyBorder="1" applyAlignment="1">
      <alignment vertical="top" wrapText="1"/>
    </xf>
    <xf numFmtId="49" fontId="131" fillId="3" borderId="39" xfId="0" applyNumberFormat="1" applyFont="1" applyFill="1" applyBorder="1" applyAlignment="1">
      <alignment vertical="top" wrapText="1"/>
    </xf>
    <xf numFmtId="49" fontId="124" fillId="3" borderId="39" xfId="0" applyNumberFormat="1" applyFont="1" applyFill="1" applyBorder="1" applyAlignment="1">
      <alignment vertical="top" wrapText="1"/>
    </xf>
    <xf numFmtId="49" fontId="118" fillId="3" borderId="39" xfId="0" applyNumberFormat="1" applyFont="1" applyFill="1" applyBorder="1" applyAlignment="1">
      <alignment horizontal="center" vertical="top" wrapText="1"/>
    </xf>
    <xf numFmtId="0" fontId="97" fillId="3" borderId="2" xfId="0" applyFont="1" applyFill="1" applyBorder="1" applyAlignment="1">
      <alignment horizontal="justify" vertical="top" wrapText="1"/>
    </xf>
    <xf numFmtId="49" fontId="131" fillId="3" borderId="38" xfId="0" applyNumberFormat="1" applyFont="1" applyFill="1" applyBorder="1" applyAlignment="1">
      <alignment vertical="top" wrapText="1"/>
    </xf>
    <xf numFmtId="49" fontId="126" fillId="3" borderId="43" xfId="0" applyNumberFormat="1" applyFont="1" applyFill="1" applyBorder="1" applyAlignment="1">
      <alignment vertical="top" wrapText="1"/>
    </xf>
    <xf numFmtId="49" fontId="106" fillId="3" borderId="38" xfId="0" applyNumberFormat="1" applyFont="1" applyFill="1" applyBorder="1" applyAlignment="1">
      <alignment horizontal="center" vertical="center" wrapText="1"/>
    </xf>
    <xf numFmtId="49" fontId="130" fillId="3" borderId="10" xfId="1" applyNumberFormat="1" applyFont="1" applyFill="1" applyBorder="1" applyAlignment="1">
      <alignment vertical="top" wrapText="1"/>
    </xf>
    <xf numFmtId="49" fontId="120" fillId="3" borderId="17" xfId="1" applyNumberFormat="1" applyFont="1" applyFill="1" applyBorder="1" applyAlignment="1">
      <alignment vertical="top" wrapText="1"/>
    </xf>
    <xf numFmtId="0" fontId="131" fillId="3" borderId="39" xfId="0" applyFont="1" applyFill="1" applyBorder="1" applyAlignment="1">
      <alignment horizontal="left" vertical="top" wrapText="1"/>
    </xf>
    <xf numFmtId="0" fontId="124" fillId="3" borderId="42" xfId="0" applyFont="1" applyFill="1" applyBorder="1" applyAlignment="1">
      <alignment horizontal="left" vertical="top" wrapText="1"/>
    </xf>
    <xf numFmtId="0" fontId="130" fillId="3" borderId="26" xfId="0" applyFont="1" applyFill="1" applyBorder="1" applyAlignment="1">
      <alignment vertical="center"/>
    </xf>
    <xf numFmtId="0" fontId="102" fillId="3" borderId="27" xfId="0" applyFont="1" applyFill="1" applyBorder="1" applyAlignment="1">
      <alignment vertical="top" wrapText="1"/>
    </xf>
    <xf numFmtId="49" fontId="106" fillId="3" borderId="27" xfId="0" applyNumberFormat="1" applyFont="1" applyFill="1" applyBorder="1" applyAlignment="1">
      <alignment horizontal="center" vertical="center" wrapText="1"/>
    </xf>
    <xf numFmtId="0" fontId="130" fillId="3" borderId="0" xfId="0" applyFont="1" applyFill="1" applyAlignment="1">
      <alignment vertical="center"/>
    </xf>
    <xf numFmtId="0" fontId="102" fillId="3" borderId="0" xfId="0" applyFont="1" applyFill="1" applyAlignment="1">
      <alignment vertical="top" wrapText="1"/>
    </xf>
    <xf numFmtId="49" fontId="106" fillId="3" borderId="0" xfId="0" applyNumberFormat="1" applyFont="1" applyFill="1" applyAlignment="1">
      <alignment horizontal="center" vertical="center" wrapText="1"/>
    </xf>
    <xf numFmtId="0" fontId="97" fillId="3" borderId="0" xfId="0" applyFont="1" applyFill="1" applyAlignment="1">
      <alignment horizontal="center" vertical="top"/>
    </xf>
    <xf numFmtId="0" fontId="103" fillId="3" borderId="0" xfId="0" applyFont="1" applyFill="1" applyAlignment="1">
      <alignment horizontal="center" vertical="top"/>
    </xf>
    <xf numFmtId="0" fontId="97" fillId="3" borderId="0" xfId="0" applyFont="1" applyFill="1" applyAlignment="1">
      <alignment horizontal="left"/>
    </xf>
    <xf numFmtId="0" fontId="98" fillId="3" borderId="0" xfId="0" applyFont="1" applyFill="1" applyAlignment="1">
      <alignment horizontal="center" wrapText="1"/>
    </xf>
    <xf numFmtId="4" fontId="101" fillId="3" borderId="43" xfId="0" applyNumberFormat="1" applyFont="1" applyFill="1" applyBorder="1" applyAlignment="1">
      <alignment horizontal="center" vertical="center"/>
    </xf>
    <xf numFmtId="0" fontId="101" fillId="3" borderId="17" xfId="0" applyFont="1" applyFill="1" applyBorder="1" applyAlignment="1">
      <alignment horizontal="center" vertical="center"/>
    </xf>
    <xf numFmtId="0" fontId="101" fillId="3" borderId="2" xfId="0" applyFont="1" applyFill="1" applyBorder="1"/>
    <xf numFmtId="0" fontId="101" fillId="3" borderId="9" xfId="0" applyFont="1" applyFill="1" applyBorder="1"/>
    <xf numFmtId="170" fontId="101" fillId="3" borderId="48" xfId="0" applyNumberFormat="1" applyFont="1" applyFill="1" applyBorder="1" applyAlignment="1">
      <alignment horizontal="center"/>
    </xf>
    <xf numFmtId="4" fontId="101" fillId="13" borderId="10" xfId="0" applyNumberFormat="1" applyFont="1" applyFill="1" applyBorder="1" applyAlignment="1">
      <alignment horizontal="center" vertical="center"/>
    </xf>
    <xf numFmtId="167" fontId="101" fillId="3" borderId="57" xfId="0" applyNumberFormat="1" applyFont="1" applyFill="1" applyBorder="1" applyAlignment="1">
      <alignment horizontal="center" vertical="center"/>
    </xf>
    <xf numFmtId="0" fontId="164" fillId="0" borderId="0" xfId="0" applyFont="1" applyAlignment="1">
      <alignment vertical="center"/>
    </xf>
    <xf numFmtId="167" fontId="121" fillId="0" borderId="9" xfId="0" applyNumberFormat="1" applyFont="1" applyBorder="1" applyAlignment="1">
      <alignment horizontal="center" wrapText="1"/>
    </xf>
    <xf numFmtId="167" fontId="121" fillId="0" borderId="10" xfId="0" applyNumberFormat="1" applyFont="1" applyBorder="1" applyAlignment="1">
      <alignment horizontal="center" wrapText="1"/>
    </xf>
    <xf numFmtId="4" fontId="107" fillId="2" borderId="9" xfId="0" applyNumberFormat="1" applyFont="1" applyFill="1" applyBorder="1" applyAlignment="1">
      <alignment horizontal="center" vertical="center"/>
    </xf>
    <xf numFmtId="4" fontId="107" fillId="2" borderId="52" xfId="0" applyNumberFormat="1" applyFont="1" applyFill="1" applyBorder="1" applyAlignment="1">
      <alignment horizontal="center" vertical="center"/>
    </xf>
    <xf numFmtId="167" fontId="107" fillId="3" borderId="10" xfId="0" applyNumberFormat="1" applyFont="1" applyFill="1" applyBorder="1" applyAlignment="1">
      <alignment horizontal="center" vertical="center" wrapText="1"/>
    </xf>
    <xf numFmtId="4" fontId="107" fillId="3" borderId="10" xfId="0" applyNumberFormat="1" applyFont="1" applyFill="1" applyBorder="1" applyAlignment="1">
      <alignment horizontal="center" vertical="center"/>
    </xf>
    <xf numFmtId="4" fontId="101" fillId="4" borderId="10" xfId="0" applyNumberFormat="1" applyFont="1" applyFill="1" applyBorder="1" applyAlignment="1">
      <alignment horizontal="center" vertical="center" wrapText="1"/>
    </xf>
    <xf numFmtId="171" fontId="101" fillId="4" borderId="10" xfId="0" applyNumberFormat="1" applyFont="1" applyFill="1" applyBorder="1" applyAlignment="1">
      <alignment horizontal="center" vertical="center" wrapText="1"/>
    </xf>
    <xf numFmtId="167" fontId="107" fillId="4" borderId="10" xfId="0" applyNumberFormat="1" applyFont="1" applyFill="1" applyBorder="1" applyAlignment="1">
      <alignment horizontal="center" vertical="center" wrapText="1"/>
    </xf>
    <xf numFmtId="167" fontId="106" fillId="2" borderId="29" xfId="0" applyNumberFormat="1" applyFont="1" applyFill="1" applyBorder="1" applyAlignment="1">
      <alignment horizontal="center" vertical="center"/>
    </xf>
    <xf numFmtId="167" fontId="106" fillId="3" borderId="52" xfId="0" applyNumberFormat="1" applyFont="1" applyFill="1" applyBorder="1" applyAlignment="1">
      <alignment horizontal="center" vertical="center"/>
    </xf>
    <xf numFmtId="167" fontId="140" fillId="0" borderId="9" xfId="0" applyNumberFormat="1" applyFont="1" applyBorder="1" applyAlignment="1">
      <alignment horizontal="center" vertical="center" wrapText="1"/>
    </xf>
    <xf numFmtId="167" fontId="106" fillId="2" borderId="9" xfId="0" applyNumberFormat="1" applyFont="1" applyFill="1" applyBorder="1" applyAlignment="1">
      <alignment horizontal="center" vertical="center" wrapText="1"/>
    </xf>
    <xf numFmtId="167" fontId="140" fillId="0" borderId="10" xfId="0" applyNumberFormat="1" applyFont="1" applyBorder="1" applyAlignment="1">
      <alignment horizontal="center" vertical="center" wrapText="1"/>
    </xf>
    <xf numFmtId="167" fontId="106" fillId="2" borderId="52" xfId="0" applyNumberFormat="1" applyFont="1" applyFill="1" applyBorder="1" applyAlignment="1">
      <alignment horizontal="center" vertical="center" wrapText="1"/>
    </xf>
    <xf numFmtId="0" fontId="106" fillId="2" borderId="9" xfId="0" applyFont="1" applyFill="1" applyBorder="1" applyAlignment="1">
      <alignment horizontal="center" vertical="center"/>
    </xf>
    <xf numFmtId="167" fontId="106" fillId="3" borderId="29" xfId="0" applyNumberFormat="1" applyFont="1" applyFill="1" applyBorder="1" applyAlignment="1">
      <alignment horizontal="center" vertical="center"/>
    </xf>
    <xf numFmtId="0" fontId="129" fillId="0" borderId="0" xfId="0" applyFont="1" applyAlignment="1">
      <alignment horizontal="center" vertical="center"/>
    </xf>
    <xf numFmtId="0" fontId="129" fillId="0" borderId="0" xfId="0" applyFont="1" applyAlignment="1">
      <alignment horizontal="center"/>
    </xf>
    <xf numFmtId="0" fontId="106" fillId="3" borderId="7" xfId="0" applyFont="1" applyFill="1" applyBorder="1" applyAlignment="1">
      <alignment horizontal="center" vertical="center" wrapText="1"/>
    </xf>
    <xf numFmtId="49" fontId="107" fillId="3" borderId="30" xfId="0" applyNumberFormat="1" applyFont="1" applyFill="1" applyBorder="1" applyAlignment="1">
      <alignment horizontal="center" vertical="center" wrapText="1"/>
    </xf>
    <xf numFmtId="167" fontId="103" fillId="3" borderId="7" xfId="0" applyNumberFormat="1" applyFont="1" applyFill="1" applyBorder="1" applyAlignment="1">
      <alignment horizontal="center" vertical="center"/>
    </xf>
    <xf numFmtId="167" fontId="103" fillId="3" borderId="52" xfId="0" applyNumberFormat="1" applyFont="1" applyFill="1" applyBorder="1" applyAlignment="1">
      <alignment horizontal="center" vertical="center"/>
    </xf>
    <xf numFmtId="167" fontId="100" fillId="3" borderId="52" xfId="0" applyNumberFormat="1" applyFont="1" applyFill="1" applyBorder="1" applyAlignment="1">
      <alignment horizontal="center" vertical="center"/>
    </xf>
    <xf numFmtId="167" fontId="103" fillId="3" borderId="13" xfId="0" applyNumberFormat="1" applyFont="1" applyFill="1" applyBorder="1" applyAlignment="1">
      <alignment horizontal="center" vertical="center"/>
    </xf>
    <xf numFmtId="167" fontId="105" fillId="3" borderId="53" xfId="0" applyNumberFormat="1" applyFont="1" applyFill="1" applyBorder="1" applyAlignment="1">
      <alignment horizontal="center" vertical="center"/>
    </xf>
    <xf numFmtId="167" fontId="103" fillId="3" borderId="53" xfId="0" applyNumberFormat="1" applyFont="1" applyFill="1" applyBorder="1" applyAlignment="1">
      <alignment horizontal="center" vertical="center"/>
    </xf>
    <xf numFmtId="167" fontId="100" fillId="3" borderId="53" xfId="0" applyNumberFormat="1" applyFont="1" applyFill="1" applyBorder="1" applyAlignment="1">
      <alignment horizontal="center" vertical="center"/>
    </xf>
    <xf numFmtId="167" fontId="112" fillId="3" borderId="53" xfId="0" applyNumberFormat="1" applyFont="1" applyFill="1" applyBorder="1" applyAlignment="1">
      <alignment horizontal="center" vertical="center"/>
    </xf>
    <xf numFmtId="170" fontId="112" fillId="3" borderId="53" xfId="0" applyNumberFormat="1" applyFont="1" applyFill="1" applyBorder="1" applyAlignment="1">
      <alignment horizontal="center" vertical="center"/>
    </xf>
    <xf numFmtId="4" fontId="100" fillId="3" borderId="53" xfId="0" applyNumberFormat="1" applyFont="1" applyFill="1" applyBorder="1" applyAlignment="1">
      <alignment horizontal="center" vertical="center"/>
    </xf>
    <xf numFmtId="4" fontId="112" fillId="3" borderId="53" xfId="0" applyNumberFormat="1" applyFont="1" applyFill="1" applyBorder="1" applyAlignment="1">
      <alignment vertical="center"/>
    </xf>
    <xf numFmtId="4" fontId="100" fillId="3" borderId="53" xfId="0" applyNumberFormat="1" applyFont="1" applyFill="1" applyBorder="1" applyAlignment="1">
      <alignment vertical="center"/>
    </xf>
    <xf numFmtId="4" fontId="100" fillId="3" borderId="53" xfId="0" applyNumberFormat="1" applyFont="1" applyFill="1" applyBorder="1" applyAlignment="1">
      <alignment horizontal="center"/>
    </xf>
    <xf numFmtId="4" fontId="100" fillId="3" borderId="52" xfId="0" applyNumberFormat="1" applyFont="1" applyFill="1" applyBorder="1" applyAlignment="1">
      <alignment horizontal="center"/>
    </xf>
    <xf numFmtId="4" fontId="112" fillId="3" borderId="53" xfId="0" applyNumberFormat="1" applyFont="1" applyFill="1" applyBorder="1" applyAlignment="1">
      <alignment horizontal="center"/>
    </xf>
    <xf numFmtId="4" fontId="100" fillId="3" borderId="52" xfId="0" applyNumberFormat="1" applyFont="1" applyFill="1" applyBorder="1" applyAlignment="1">
      <alignment vertical="center"/>
    </xf>
    <xf numFmtId="167" fontId="100" fillId="3" borderId="53" xfId="0" applyNumberFormat="1" applyFont="1" applyFill="1" applyBorder="1" applyAlignment="1">
      <alignment vertical="center"/>
    </xf>
    <xf numFmtId="167" fontId="112" fillId="3" borderId="53" xfId="0" applyNumberFormat="1" applyFont="1" applyFill="1" applyBorder="1" applyAlignment="1">
      <alignment vertical="center"/>
    </xf>
    <xf numFmtId="167" fontId="112" fillId="3" borderId="53" xfId="0" applyNumberFormat="1" applyFont="1" applyFill="1" applyBorder="1" applyAlignment="1">
      <alignment horizontal="center"/>
    </xf>
    <xf numFmtId="167" fontId="100" fillId="3" borderId="52" xfId="0" applyNumberFormat="1" applyFont="1" applyFill="1" applyBorder="1" applyAlignment="1">
      <alignment horizontal="center"/>
    </xf>
    <xf numFmtId="167" fontId="100" fillId="3" borderId="53" xfId="0" applyNumberFormat="1" applyFont="1" applyFill="1" applyBorder="1" applyAlignment="1">
      <alignment horizontal="center"/>
    </xf>
    <xf numFmtId="167" fontId="112" fillId="3" borderId="53" xfId="0" applyNumberFormat="1" applyFont="1" applyFill="1" applyBorder="1"/>
    <xf numFmtId="167" fontId="100" fillId="3" borderId="53" xfId="0" applyNumberFormat="1" applyFont="1" applyFill="1" applyBorder="1"/>
    <xf numFmtId="167" fontId="100" fillId="3" borderId="52" xfId="0" applyNumberFormat="1" applyFont="1" applyFill="1" applyBorder="1"/>
    <xf numFmtId="167" fontId="100" fillId="3" borderId="66" xfId="0" applyNumberFormat="1" applyFont="1" applyFill="1" applyBorder="1" applyAlignment="1">
      <alignment horizontal="center"/>
    </xf>
    <xf numFmtId="167" fontId="100" fillId="3" borderId="59" xfId="0" applyNumberFormat="1" applyFont="1" applyFill="1" applyBorder="1" applyAlignment="1">
      <alignment horizontal="center"/>
    </xf>
    <xf numFmtId="2" fontId="100" fillId="3" borderId="0" xfId="0" applyNumberFormat="1" applyFont="1" applyFill="1"/>
    <xf numFmtId="0" fontId="167" fillId="3" borderId="0" xfId="0" applyFont="1" applyFill="1"/>
    <xf numFmtId="0" fontId="5" fillId="0" borderId="0" xfId="0" applyFont="1"/>
    <xf numFmtId="0" fontId="135" fillId="0" borderId="0" xfId="0" applyFont="1" applyAlignment="1">
      <alignment horizontal="center" vertical="center"/>
    </xf>
    <xf numFmtId="0" fontId="93" fillId="0" borderId="0" xfId="0" applyFont="1" applyAlignment="1">
      <alignment horizontal="center"/>
    </xf>
    <xf numFmtId="0" fontId="97" fillId="7" borderId="0" xfId="0" applyFont="1" applyFill="1" applyAlignment="1">
      <alignment horizontal="left" vertical="center"/>
    </xf>
    <xf numFmtId="0" fontId="137" fillId="0" borderId="0" xfId="0" applyFont="1" applyAlignment="1">
      <alignment horizontal="center"/>
    </xf>
    <xf numFmtId="0" fontId="137" fillId="0" borderId="1" xfId="0" applyFont="1" applyBorder="1" applyAlignment="1">
      <alignment horizontal="center"/>
    </xf>
    <xf numFmtId="0" fontId="97" fillId="0" borderId="42" xfId="0" applyFont="1" applyBorder="1" applyAlignment="1">
      <alignment horizontal="center"/>
    </xf>
    <xf numFmtId="0" fontId="97" fillId="0" borderId="3" xfId="0" applyFont="1" applyBorder="1" applyAlignment="1">
      <alignment horizontal="center"/>
    </xf>
    <xf numFmtId="0" fontId="97" fillId="0" borderId="57" xfId="0" applyFont="1" applyBorder="1" applyAlignment="1">
      <alignment horizontal="center"/>
    </xf>
    <xf numFmtId="0" fontId="97" fillId="0" borderId="43" xfId="0" applyFont="1" applyBorder="1" applyAlignment="1">
      <alignment horizontal="center"/>
    </xf>
    <xf numFmtId="0" fontId="97" fillId="0" borderId="1" xfId="0" applyFont="1" applyBorder="1" applyAlignment="1">
      <alignment horizontal="center"/>
    </xf>
    <xf numFmtId="0" fontId="97" fillId="0" borderId="8" xfId="0" applyFont="1" applyBorder="1" applyAlignment="1">
      <alignment horizontal="center"/>
    </xf>
    <xf numFmtId="0" fontId="97" fillId="0" borderId="17" xfId="0" applyFont="1" applyBorder="1" applyAlignment="1">
      <alignment horizontal="center"/>
    </xf>
    <xf numFmtId="0" fontId="97" fillId="0" borderId="2" xfId="0" applyFont="1" applyBorder="1" applyAlignment="1">
      <alignment horizontal="center"/>
    </xf>
    <xf numFmtId="0" fontId="97" fillId="0" borderId="9" xfId="0" applyFont="1" applyBorder="1" applyAlignment="1">
      <alignment horizontal="center"/>
    </xf>
    <xf numFmtId="0" fontId="97" fillId="4" borderId="39" xfId="0" applyFont="1" applyFill="1" applyBorder="1" applyAlignment="1">
      <alignment vertical="center"/>
    </xf>
    <xf numFmtId="0" fontId="97" fillId="4" borderId="40" xfId="0" applyFont="1" applyFill="1" applyBorder="1" applyAlignment="1">
      <alignment vertical="center"/>
    </xf>
    <xf numFmtId="0" fontId="97" fillId="4" borderId="38" xfId="0" applyFont="1" applyFill="1" applyBorder="1" applyAlignment="1">
      <alignment vertical="center"/>
    </xf>
    <xf numFmtId="0" fontId="103" fillId="0" borderId="39" xfId="0" applyFont="1" applyBorder="1" applyAlignment="1">
      <alignment vertical="top" wrapText="1"/>
    </xf>
    <xf numFmtId="0" fontId="103" fillId="0" borderId="40" xfId="0" applyFont="1" applyBorder="1" applyAlignment="1">
      <alignment vertical="top" wrapText="1"/>
    </xf>
    <xf numFmtId="0" fontId="103" fillId="0" borderId="38" xfId="0" applyFont="1" applyBorder="1" applyAlignment="1">
      <alignment vertical="top" wrapText="1"/>
    </xf>
    <xf numFmtId="0" fontId="103" fillId="0" borderId="0" xfId="0" applyFont="1" applyAlignment="1">
      <alignment horizontal="center"/>
    </xf>
    <xf numFmtId="0" fontId="103" fillId="0" borderId="10" xfId="0" applyFont="1" applyBorder="1" applyAlignment="1">
      <alignment vertical="top" wrapText="1"/>
    </xf>
    <xf numFmtId="0" fontId="103" fillId="0" borderId="85" xfId="0" applyFont="1" applyBorder="1" applyAlignment="1">
      <alignment vertical="top" wrapText="1"/>
    </xf>
    <xf numFmtId="0" fontId="156" fillId="0" borderId="1" xfId="0" applyFont="1" applyBorder="1" applyAlignment="1">
      <alignment horizontal="center"/>
    </xf>
    <xf numFmtId="0" fontId="156" fillId="3" borderId="17" xfId="0" applyFont="1" applyFill="1" applyBorder="1" applyAlignment="1">
      <alignment horizontal="center"/>
    </xf>
    <xf numFmtId="0" fontId="156" fillId="3" borderId="2" xfId="0" applyFont="1" applyFill="1" applyBorder="1" applyAlignment="1">
      <alignment horizontal="center"/>
    </xf>
    <xf numFmtId="0" fontId="156" fillId="3" borderId="9" xfId="0" applyFont="1" applyFill="1" applyBorder="1" applyAlignment="1">
      <alignment horizontal="center"/>
    </xf>
    <xf numFmtId="0" fontId="157" fillId="3" borderId="17" xfId="0" applyFont="1" applyFill="1" applyBorder="1" applyAlignment="1">
      <alignment horizontal="center" vertical="center"/>
    </xf>
    <xf numFmtId="0" fontId="157" fillId="3" borderId="9" xfId="0" applyFont="1" applyFill="1" applyBorder="1" applyAlignment="1">
      <alignment horizontal="center" vertical="center"/>
    </xf>
    <xf numFmtId="0" fontId="149" fillId="10" borderId="87" xfId="0" applyFont="1" applyFill="1" applyBorder="1" applyAlignment="1">
      <alignment horizontal="center" vertical="center" wrapText="1"/>
    </xf>
    <xf numFmtId="0" fontId="149" fillId="10" borderId="9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45" fillId="3" borderId="0" xfId="0" applyFont="1" applyFill="1"/>
    <xf numFmtId="0" fontId="0" fillId="0" borderId="0" xfId="0" applyAlignment="1">
      <alignment vertical="center"/>
    </xf>
    <xf numFmtId="0" fontId="151" fillId="0" borderId="87" xfId="0" applyFont="1" applyBorder="1" applyAlignment="1">
      <alignment horizontal="center" vertical="center" wrapText="1"/>
    </xf>
    <xf numFmtId="0" fontId="151" fillId="0" borderId="91" xfId="0" applyFont="1" applyBorder="1" applyAlignment="1">
      <alignment horizontal="center" vertical="center" wrapText="1"/>
    </xf>
    <xf numFmtId="0" fontId="151" fillId="0" borderId="90" xfId="0" applyFont="1" applyBorder="1" applyAlignment="1">
      <alignment horizontal="center" vertical="center" wrapText="1"/>
    </xf>
    <xf numFmtId="0" fontId="151" fillId="3" borderId="87" xfId="0" applyFont="1" applyFill="1" applyBorder="1" applyAlignment="1">
      <alignment horizontal="center" vertical="center" wrapText="1"/>
    </xf>
    <xf numFmtId="0" fontId="151" fillId="3" borderId="91" xfId="0" applyFont="1" applyFill="1" applyBorder="1" applyAlignment="1">
      <alignment horizontal="center" vertical="center" wrapText="1"/>
    </xf>
    <xf numFmtId="0" fontId="151" fillId="3" borderId="90" xfId="0" applyFont="1" applyFill="1" applyBorder="1" applyAlignment="1">
      <alignment horizontal="center" vertical="center" wrapText="1"/>
    </xf>
    <xf numFmtId="2" fontId="152" fillId="3" borderId="87" xfId="0" applyNumberFormat="1" applyFont="1" applyFill="1" applyBorder="1" applyAlignment="1">
      <alignment horizontal="center" vertical="center" wrapText="1"/>
    </xf>
    <xf numFmtId="2" fontId="152" fillId="3" borderId="91" xfId="0" applyNumberFormat="1" applyFont="1" applyFill="1" applyBorder="1" applyAlignment="1">
      <alignment horizontal="center" vertical="center" wrapText="1"/>
    </xf>
    <xf numFmtId="2" fontId="152" fillId="3" borderId="90" xfId="0" applyNumberFormat="1" applyFont="1" applyFill="1" applyBorder="1" applyAlignment="1">
      <alignment horizontal="center" vertical="center" wrapText="1"/>
    </xf>
    <xf numFmtId="2" fontId="151" fillId="3" borderId="87" xfId="0" applyNumberFormat="1" applyFont="1" applyFill="1" applyBorder="1" applyAlignment="1">
      <alignment horizontal="center" vertical="center" wrapText="1"/>
    </xf>
    <xf numFmtId="2" fontId="151" fillId="3" borderId="91" xfId="0" applyNumberFormat="1" applyFont="1" applyFill="1" applyBorder="1" applyAlignment="1">
      <alignment horizontal="center" vertical="center" wrapText="1"/>
    </xf>
    <xf numFmtId="2" fontId="151" fillId="3" borderId="90" xfId="0" applyNumberFormat="1" applyFont="1" applyFill="1" applyBorder="1" applyAlignment="1">
      <alignment horizontal="center" vertical="center" wrapText="1"/>
    </xf>
    <xf numFmtId="0" fontId="21" fillId="3" borderId="92" xfId="0" applyFont="1" applyFill="1" applyBorder="1" applyAlignment="1">
      <alignment horizontal="center" vertical="center" wrapText="1"/>
    </xf>
    <xf numFmtId="0" fontId="152" fillId="3" borderId="87" xfId="0" applyFont="1" applyFill="1" applyBorder="1" applyAlignment="1">
      <alignment vertical="center" wrapText="1"/>
    </xf>
    <xf numFmtId="0" fontId="152" fillId="3" borderId="90" xfId="0" applyFont="1" applyFill="1" applyBorder="1" applyAlignment="1">
      <alignment vertical="center" wrapText="1"/>
    </xf>
    <xf numFmtId="0" fontId="151" fillId="3" borderId="87" xfId="0" applyFont="1" applyFill="1" applyBorder="1" applyAlignment="1">
      <alignment vertical="center" wrapText="1"/>
    </xf>
    <xf numFmtId="0" fontId="151" fillId="3" borderId="90" xfId="0" applyFont="1" applyFill="1" applyBorder="1" applyAlignment="1">
      <alignment vertical="center" wrapText="1"/>
    </xf>
    <xf numFmtId="2" fontId="150" fillId="3" borderId="87" xfId="0" applyNumberFormat="1" applyFont="1" applyFill="1" applyBorder="1" applyAlignment="1">
      <alignment horizontal="center" vertical="center" wrapText="1"/>
    </xf>
    <xf numFmtId="2" fontId="150" fillId="3" borderId="90" xfId="0" applyNumberFormat="1" applyFont="1" applyFill="1" applyBorder="1" applyAlignment="1">
      <alignment horizontal="center" vertical="center" wrapText="1"/>
    </xf>
    <xf numFmtId="0" fontId="152" fillId="3" borderId="91" xfId="0" applyFont="1" applyFill="1" applyBorder="1" applyAlignment="1">
      <alignment vertical="center" wrapText="1"/>
    </xf>
    <xf numFmtId="0" fontId="152" fillId="0" borderId="87" xfId="0" applyFont="1" applyBorder="1" applyAlignment="1">
      <alignment vertical="center" wrapText="1"/>
    </xf>
    <xf numFmtId="0" fontId="152" fillId="0" borderId="90" xfId="0" applyFont="1" applyBorder="1" applyAlignment="1">
      <alignment vertical="center" wrapText="1"/>
    </xf>
    <xf numFmtId="0" fontId="151" fillId="3" borderId="88" xfId="0" applyFont="1" applyFill="1" applyBorder="1" applyAlignment="1">
      <alignment horizontal="center" vertical="center" wrapText="1"/>
    </xf>
    <xf numFmtId="0" fontId="151" fillId="3" borderId="89" xfId="0" applyFont="1" applyFill="1" applyBorder="1" applyAlignment="1">
      <alignment horizontal="center" vertical="center" wrapText="1"/>
    </xf>
    <xf numFmtId="49" fontId="45" fillId="3" borderId="0" xfId="0" applyNumberFormat="1" applyFont="1" applyFill="1" applyAlignment="1">
      <alignment horizontal="center" vertical="top" wrapText="1"/>
    </xf>
    <xf numFmtId="0" fontId="100" fillId="0" borderId="0" xfId="0" applyFont="1" applyAlignment="1">
      <alignment horizontal="center" wrapText="1"/>
    </xf>
    <xf numFmtId="0" fontId="101" fillId="0" borderId="34" xfId="0" applyFont="1" applyBorder="1" applyAlignment="1">
      <alignment horizontal="center"/>
    </xf>
    <xf numFmtId="0" fontId="102" fillId="0" borderId="72" xfId="0" applyFont="1" applyBorder="1" applyAlignment="1">
      <alignment horizontal="center" vertical="center" wrapText="1"/>
    </xf>
    <xf numFmtId="0" fontId="102" fillId="0" borderId="73" xfId="0" applyFont="1" applyBorder="1" applyAlignment="1">
      <alignment horizontal="center" vertical="center" wrapText="1"/>
    </xf>
    <xf numFmtId="0" fontId="102" fillId="0" borderId="36" xfId="0" applyFont="1" applyBorder="1" applyAlignment="1">
      <alignment horizontal="center" vertical="center" wrapText="1" readingOrder="1"/>
    </xf>
    <xf numFmtId="0" fontId="102" fillId="0" borderId="14" xfId="0" applyFont="1" applyBorder="1" applyAlignment="1">
      <alignment horizontal="center" vertical="center" wrapText="1" readingOrder="1"/>
    </xf>
    <xf numFmtId="166" fontId="105" fillId="0" borderId="44" xfId="0" applyNumberFormat="1" applyFont="1" applyBorder="1" applyAlignment="1">
      <alignment horizontal="center" vertical="center" wrapText="1"/>
    </xf>
    <xf numFmtId="166" fontId="105" fillId="0" borderId="16" xfId="0" applyNumberFormat="1" applyFont="1" applyBorder="1" applyAlignment="1">
      <alignment horizontal="center" vertical="center" wrapText="1"/>
    </xf>
    <xf numFmtId="0" fontId="102" fillId="0" borderId="46" xfId="0" applyFont="1" applyBorder="1" applyAlignment="1">
      <alignment horizontal="center" vertical="center" wrapText="1"/>
    </xf>
    <xf numFmtId="0" fontId="97" fillId="0" borderId="37" xfId="0" applyFont="1" applyBorder="1" applyAlignment="1">
      <alignment horizontal="center" vertical="center"/>
    </xf>
    <xf numFmtId="0" fontId="104" fillId="0" borderId="70" xfId="0" applyFont="1" applyBorder="1" applyAlignment="1">
      <alignment horizontal="center" vertical="center" wrapText="1"/>
    </xf>
    <xf numFmtId="0" fontId="97" fillId="0" borderId="48" xfId="0" applyFont="1" applyBorder="1" applyAlignment="1">
      <alignment horizontal="center" vertical="center" wrapText="1"/>
    </xf>
    <xf numFmtId="166" fontId="104" fillId="0" borderId="70" xfId="0" applyNumberFormat="1" applyFont="1" applyBorder="1" applyAlignment="1">
      <alignment horizontal="center" vertical="center" wrapText="1"/>
    </xf>
    <xf numFmtId="166" fontId="104" fillId="0" borderId="71" xfId="0" applyNumberFormat="1" applyFont="1" applyBorder="1" applyAlignment="1">
      <alignment horizontal="center" vertical="center" wrapText="1"/>
    </xf>
    <xf numFmtId="0" fontId="97" fillId="0" borderId="51" xfId="0" applyFont="1" applyBorder="1" applyAlignment="1">
      <alignment horizontal="center" vertical="center" wrapText="1"/>
    </xf>
    <xf numFmtId="0" fontId="106" fillId="0" borderId="4" xfId="0" applyFont="1" applyBorder="1" applyAlignment="1">
      <alignment horizontal="center" vertical="center"/>
    </xf>
    <xf numFmtId="0" fontId="106" fillId="0" borderId="31" xfId="0" applyFont="1" applyBorder="1" applyAlignment="1">
      <alignment horizontal="center" vertical="center"/>
    </xf>
    <xf numFmtId="0" fontId="129" fillId="0" borderId="0" xfId="0" applyFont="1" applyAlignment="1">
      <alignment horizontal="center" vertical="center"/>
    </xf>
    <xf numFmtId="0" fontId="102" fillId="2" borderId="46" xfId="0" applyFont="1" applyFill="1" applyBorder="1" applyAlignment="1">
      <alignment horizontal="center" vertical="center" wrapText="1"/>
    </xf>
    <xf numFmtId="0" fontId="102" fillId="2" borderId="37" xfId="0" applyFont="1" applyFill="1" applyBorder="1" applyAlignment="1">
      <alignment horizontal="center" vertical="center" wrapText="1"/>
    </xf>
    <xf numFmtId="0" fontId="102" fillId="0" borderId="4" xfId="0" applyFont="1" applyBorder="1" applyAlignment="1">
      <alignment horizontal="center" vertical="center"/>
    </xf>
    <xf numFmtId="0" fontId="102" fillId="0" borderId="31" xfId="0" applyFont="1" applyBorder="1" applyAlignment="1">
      <alignment horizontal="center" vertical="center"/>
    </xf>
    <xf numFmtId="0" fontId="102" fillId="0" borderId="36" xfId="0" applyFont="1" applyBorder="1" applyAlignment="1">
      <alignment horizontal="center" vertical="center" wrapText="1"/>
    </xf>
    <xf numFmtId="0" fontId="97" fillId="0" borderId="14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135" fillId="0" borderId="0" xfId="0" applyFont="1" applyAlignment="1">
      <alignment horizontal="center" vertical="center"/>
    </xf>
    <xf numFmtId="0" fontId="103" fillId="0" borderId="0" xfId="0" applyFont="1" applyAlignment="1">
      <alignment vertical="top" wrapText="1"/>
    </xf>
    <xf numFmtId="0" fontId="103" fillId="0" borderId="0" xfId="0" applyFont="1" applyAlignment="1">
      <alignment horizontal="center" vertical="top" wrapText="1"/>
    </xf>
    <xf numFmtId="0" fontId="97" fillId="0" borderId="0" xfId="0" applyFont="1" applyAlignment="1">
      <alignment horizontal="left"/>
    </xf>
    <xf numFmtId="0" fontId="97" fillId="0" borderId="0" xfId="0" applyFont="1" applyAlignment="1">
      <alignment horizontal="center"/>
    </xf>
    <xf numFmtId="0" fontId="97" fillId="0" borderId="10" xfId="0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166" fontId="120" fillId="0" borderId="10" xfId="0" applyNumberFormat="1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 readingOrder="1"/>
    </xf>
    <xf numFmtId="166" fontId="120" fillId="0" borderId="44" xfId="0" applyNumberFormat="1" applyFont="1" applyBorder="1" applyAlignment="1">
      <alignment horizontal="center" vertical="center" wrapText="1"/>
    </xf>
    <xf numFmtId="166" fontId="120" fillId="0" borderId="3" xfId="0" applyNumberFormat="1" applyFont="1" applyBorder="1" applyAlignment="1">
      <alignment horizontal="center" vertical="center" wrapText="1"/>
    </xf>
    <xf numFmtId="0" fontId="97" fillId="0" borderId="39" xfId="0" applyFont="1" applyBorder="1" applyAlignment="1">
      <alignment horizontal="center" vertical="center" wrapText="1"/>
    </xf>
    <xf numFmtId="0" fontId="97" fillId="0" borderId="38" xfId="0" applyFont="1" applyBorder="1" applyAlignment="1">
      <alignment horizontal="center" vertical="center"/>
    </xf>
    <xf numFmtId="0" fontId="97" fillId="0" borderId="17" xfId="0" applyFont="1" applyBorder="1" applyAlignment="1">
      <alignment horizontal="center" vertical="center"/>
    </xf>
    <xf numFmtId="0" fontId="97" fillId="0" borderId="9" xfId="0" applyFont="1" applyBorder="1" applyAlignment="1">
      <alignment horizontal="center" vertical="center"/>
    </xf>
    <xf numFmtId="0" fontId="97" fillId="0" borderId="0" xfId="0" applyFont="1"/>
    <xf numFmtId="0" fontId="129" fillId="0" borderId="0" xfId="0" applyFont="1" applyAlignment="1">
      <alignment horizontal="center"/>
    </xf>
    <xf numFmtId="0" fontId="97" fillId="0" borderId="0" xfId="0" applyFont="1" applyAlignment="1">
      <alignment horizontal="center" wrapText="1"/>
    </xf>
    <xf numFmtId="0" fontId="97" fillId="2" borderId="10" xfId="0" applyFont="1" applyFill="1" applyBorder="1" applyAlignment="1">
      <alignment horizontal="center" vertical="center" wrapText="1"/>
    </xf>
    <xf numFmtId="0" fontId="97" fillId="0" borderId="10" xfId="0" applyFont="1" applyBorder="1"/>
    <xf numFmtId="171" fontId="97" fillId="3" borderId="41" xfId="0" applyNumberFormat="1" applyFont="1" applyFill="1" applyBorder="1" applyAlignment="1">
      <alignment horizontal="center" vertical="center"/>
    </xf>
    <xf numFmtId="171" fontId="97" fillId="3" borderId="0" xfId="0" applyNumberFormat="1" applyFont="1" applyFill="1" applyAlignment="1">
      <alignment horizontal="center" vertical="center"/>
    </xf>
    <xf numFmtId="0" fontId="101" fillId="0" borderId="1" xfId="0" applyFont="1" applyBorder="1" applyAlignment="1">
      <alignment horizontal="right"/>
    </xf>
    <xf numFmtId="0" fontId="97" fillId="0" borderId="1" xfId="0" applyFont="1" applyBorder="1" applyAlignment="1">
      <alignment horizontal="right"/>
    </xf>
    <xf numFmtId="0" fontId="97" fillId="0" borderId="10" xfId="0" applyFont="1" applyBorder="1" applyAlignment="1">
      <alignment horizontal="center" vertical="center"/>
    </xf>
    <xf numFmtId="0" fontId="101" fillId="2" borderId="0" xfId="0" applyFont="1" applyFill="1" applyAlignment="1">
      <alignment horizontal="center" wrapText="1"/>
    </xf>
    <xf numFmtId="0" fontId="97" fillId="2" borderId="0" xfId="0" applyFont="1" applyFill="1" applyAlignment="1">
      <alignment horizontal="right" vertical="top"/>
    </xf>
    <xf numFmtId="0" fontId="115" fillId="2" borderId="0" xfId="0" applyFont="1" applyFill="1" applyAlignment="1">
      <alignment horizontal="center"/>
    </xf>
    <xf numFmtId="0" fontId="101" fillId="2" borderId="0" xfId="0" applyFont="1" applyFill="1" applyAlignment="1">
      <alignment horizontal="center"/>
    </xf>
    <xf numFmtId="0" fontId="103" fillId="2" borderId="0" xfId="0" applyFont="1" applyFill="1" applyAlignment="1">
      <alignment horizontal="center"/>
    </xf>
    <xf numFmtId="0" fontId="97" fillId="2" borderId="0" xfId="0" applyFont="1" applyFill="1" applyAlignment="1">
      <alignment horizontal="center"/>
    </xf>
    <xf numFmtId="0" fontId="103" fillId="3" borderId="0" xfId="0" applyFont="1" applyFill="1" applyAlignment="1">
      <alignment horizontal="center" wrapText="1"/>
    </xf>
    <xf numFmtId="0" fontId="101" fillId="3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 wrapText="1"/>
    </xf>
    <xf numFmtId="0" fontId="102" fillId="2" borderId="0" xfId="0" applyFont="1" applyFill="1" applyAlignment="1">
      <alignment horizontal="center" wrapText="1"/>
    </xf>
    <xf numFmtId="0" fontId="111" fillId="2" borderId="0" xfId="0" applyFont="1" applyFill="1" applyAlignment="1">
      <alignment horizontal="center" wrapText="1"/>
    </xf>
    <xf numFmtId="0" fontId="116" fillId="2" borderId="0" xfId="0" applyFont="1" applyFill="1" applyAlignment="1">
      <alignment horizontal="center" wrapText="1"/>
    </xf>
    <xf numFmtId="49" fontId="102" fillId="2" borderId="0" xfId="0" applyNumberFormat="1" applyFont="1" applyFill="1" applyAlignment="1">
      <alignment horizontal="center" wrapText="1"/>
    </xf>
    <xf numFmtId="0" fontId="97" fillId="0" borderId="0" xfId="0" applyFont="1" applyAlignment="1">
      <alignment horizontal="justify" vertical="top"/>
    </xf>
    <xf numFmtId="0" fontId="107" fillId="2" borderId="0" xfId="0" applyFont="1" applyFill="1" applyAlignment="1">
      <alignment horizontal="left" wrapText="1"/>
    </xf>
    <xf numFmtId="0" fontId="107" fillId="2" borderId="46" xfId="0" applyFont="1" applyFill="1" applyBorder="1" applyAlignment="1">
      <alignment horizontal="center" vertical="center" wrapText="1"/>
    </xf>
    <xf numFmtId="0" fontId="97" fillId="0" borderId="37" xfId="0" applyFont="1" applyBorder="1" applyAlignment="1">
      <alignment horizontal="center" vertical="center" wrapText="1"/>
    </xf>
    <xf numFmtId="0" fontId="107" fillId="2" borderId="4" xfId="0" applyFont="1" applyFill="1" applyBorder="1" applyAlignment="1">
      <alignment horizontal="center" vertical="center" wrapText="1"/>
    </xf>
    <xf numFmtId="0" fontId="97" fillId="0" borderId="5" xfId="0" applyFont="1" applyBorder="1" applyAlignment="1">
      <alignment horizontal="center" vertical="center" wrapText="1"/>
    </xf>
    <xf numFmtId="0" fontId="97" fillId="0" borderId="31" xfId="0" applyFont="1" applyBorder="1" applyAlignment="1">
      <alignment horizontal="center" vertical="center" wrapText="1"/>
    </xf>
    <xf numFmtId="0" fontId="103" fillId="0" borderId="0" xfId="0" applyFont="1" applyAlignment="1">
      <alignment horizontal="justify" vertical="top"/>
    </xf>
    <xf numFmtId="1" fontId="101" fillId="2" borderId="0" xfId="0" applyNumberFormat="1" applyFont="1" applyFill="1" applyAlignment="1">
      <alignment horizontal="center"/>
    </xf>
    <xf numFmtId="1" fontId="106" fillId="2" borderId="34" xfId="0" applyNumberFormat="1" applyFont="1" applyFill="1" applyBorder="1" applyAlignment="1">
      <alignment horizontal="center" vertical="top"/>
    </xf>
    <xf numFmtId="0" fontId="101" fillId="0" borderId="0" xfId="0" applyFont="1" applyAlignment="1">
      <alignment horizontal="left"/>
    </xf>
    <xf numFmtId="0" fontId="103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0" fontId="132" fillId="0" borderId="0" xfId="0" applyFont="1" applyAlignment="1">
      <alignment horizontal="left"/>
    </xf>
    <xf numFmtId="0" fontId="132" fillId="0" borderId="0" xfId="0" applyFont="1" applyAlignment="1">
      <alignment horizontal="center"/>
    </xf>
    <xf numFmtId="0" fontId="133" fillId="0" borderId="0" xfId="0" applyFont="1" applyAlignment="1">
      <alignment horizontal="left"/>
    </xf>
    <xf numFmtId="0" fontId="101" fillId="3" borderId="0" xfId="0" applyFont="1" applyFill="1" applyAlignment="1">
      <alignment horizontal="center"/>
    </xf>
    <xf numFmtId="0" fontId="102" fillId="0" borderId="0" xfId="0" applyFont="1"/>
    <xf numFmtId="0" fontId="111" fillId="0" borderId="0" xfId="0" applyFont="1" applyAlignment="1">
      <alignment horizontal="left"/>
    </xf>
    <xf numFmtId="0" fontId="101" fillId="3" borderId="85" xfId="0" applyFont="1" applyFill="1" applyBorder="1" applyAlignment="1">
      <alignment horizontal="center"/>
    </xf>
    <xf numFmtId="0" fontId="101" fillId="2" borderId="85" xfId="0" applyFont="1" applyFill="1" applyBorder="1" applyAlignment="1">
      <alignment horizontal="center"/>
    </xf>
    <xf numFmtId="0" fontId="102" fillId="0" borderId="0" xfId="0" applyFont="1" applyAlignment="1">
      <alignment horizontal="justify" vertical="top"/>
    </xf>
    <xf numFmtId="0" fontId="107" fillId="2" borderId="37" xfId="0" applyFont="1" applyFill="1" applyBorder="1" applyAlignment="1">
      <alignment horizontal="center" vertical="center" wrapText="1"/>
    </xf>
    <xf numFmtId="0" fontId="107" fillId="2" borderId="5" xfId="0" applyFont="1" applyFill="1" applyBorder="1" applyAlignment="1">
      <alignment horizontal="center" vertical="center" wrapText="1"/>
    </xf>
    <xf numFmtId="0" fontId="107" fillId="2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top"/>
    </xf>
    <xf numFmtId="0" fontId="4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2" fillId="0" borderId="0" xfId="0" applyFont="1"/>
    <xf numFmtId="0" fontId="51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97" fillId="0" borderId="41" xfId="0" applyFont="1" applyBorder="1" applyAlignment="1">
      <alignment horizontal="center"/>
    </xf>
    <xf numFmtId="4" fontId="101" fillId="3" borderId="41" xfId="0" applyNumberFormat="1" applyFont="1" applyFill="1" applyBorder="1" applyAlignment="1">
      <alignment horizontal="center" vertical="center" wrapText="1"/>
    </xf>
    <xf numFmtId="4" fontId="101" fillId="3" borderId="0" xfId="0" applyNumberFormat="1" applyFont="1" applyFill="1" applyAlignment="1">
      <alignment horizontal="center" vertical="center" wrapText="1"/>
    </xf>
    <xf numFmtId="0" fontId="97" fillId="3" borderId="41" xfId="0" applyFont="1" applyFill="1" applyBorder="1" applyAlignment="1">
      <alignment horizontal="center"/>
    </xf>
    <xf numFmtId="0" fontId="97" fillId="3" borderId="0" xfId="0" applyFont="1" applyFill="1" applyAlignment="1">
      <alignment horizontal="center"/>
    </xf>
    <xf numFmtId="4" fontId="101" fillId="3" borderId="41" xfId="0" applyNumberFormat="1" applyFont="1" applyFill="1" applyBorder="1" applyAlignment="1">
      <alignment horizontal="center" vertical="center"/>
    </xf>
    <xf numFmtId="4" fontId="101" fillId="3" borderId="0" xfId="0" applyNumberFormat="1" applyFont="1" applyFill="1" applyAlignment="1">
      <alignment horizontal="center" vertical="center"/>
    </xf>
    <xf numFmtId="1" fontId="97" fillId="0" borderId="34" xfId="0" applyNumberFormat="1" applyFont="1" applyBorder="1" applyAlignment="1">
      <alignment horizontal="center"/>
    </xf>
    <xf numFmtId="167" fontId="97" fillId="3" borderId="41" xfId="0" applyNumberFormat="1" applyFont="1" applyFill="1" applyBorder="1" applyAlignment="1">
      <alignment horizontal="center"/>
    </xf>
    <xf numFmtId="167" fontId="97" fillId="3" borderId="0" xfId="0" applyNumberFormat="1" applyFont="1" applyFill="1" applyAlignment="1">
      <alignment horizontal="center"/>
    </xf>
    <xf numFmtId="4" fontId="101" fillId="3" borderId="17" xfId="0" applyNumberFormat="1" applyFont="1" applyFill="1" applyBorder="1" applyAlignment="1">
      <alignment horizontal="center" vertical="center" wrapText="1"/>
    </xf>
    <xf numFmtId="4" fontId="101" fillId="3" borderId="2" xfId="0" applyNumberFormat="1" applyFont="1" applyFill="1" applyBorder="1" applyAlignment="1">
      <alignment horizontal="center" vertical="center" wrapText="1"/>
    </xf>
    <xf numFmtId="4" fontId="101" fillId="3" borderId="9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107" fillId="2" borderId="0" xfId="0" applyFont="1" applyFill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4" fontId="101" fillId="3" borderId="17" xfId="0" applyNumberFormat="1" applyFont="1" applyFill="1" applyBorder="1" applyAlignment="1">
      <alignment horizontal="center" vertical="center"/>
    </xf>
    <xf numFmtId="4" fontId="101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101" fillId="4" borderId="85" xfId="0" applyFont="1" applyFill="1" applyBorder="1" applyAlignment="1">
      <alignment horizontal="center"/>
    </xf>
    <xf numFmtId="0" fontId="101" fillId="4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69" fillId="2" borderId="0" xfId="0" applyFont="1" applyFill="1" applyAlignment="1">
      <alignment horizontal="center"/>
    </xf>
    <xf numFmtId="0" fontId="135" fillId="0" borderId="0" xfId="0" applyFont="1" applyAlignment="1">
      <alignment horizontal="left"/>
    </xf>
    <xf numFmtId="0" fontId="103" fillId="0" borderId="0" xfId="0" applyFont="1" applyAlignment="1">
      <alignment horizontal="justify"/>
    </xf>
    <xf numFmtId="0" fontId="132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03" fillId="2" borderId="0" xfId="0" applyFont="1" applyFill="1" applyAlignment="1">
      <alignment horizontal="center" wrapText="1"/>
    </xf>
    <xf numFmtId="1" fontId="106" fillId="3" borderId="34" xfId="0" applyNumberFormat="1" applyFont="1" applyFill="1" applyBorder="1" applyAlignment="1">
      <alignment horizontal="center" vertical="top"/>
    </xf>
    <xf numFmtId="0" fontId="98" fillId="3" borderId="0" xfId="0" applyFont="1" applyFill="1" applyAlignment="1">
      <alignment horizontal="center" wrapText="1"/>
    </xf>
    <xf numFmtId="0" fontId="111" fillId="3" borderId="0" xfId="0" applyFont="1" applyFill="1" applyAlignment="1">
      <alignment horizontal="center" wrapText="1"/>
    </xf>
    <xf numFmtId="49" fontId="102" fillId="3" borderId="0" xfId="0" applyNumberFormat="1" applyFont="1" applyFill="1" applyAlignment="1">
      <alignment horizontal="center" wrapText="1"/>
    </xf>
    <xf numFmtId="0" fontId="107" fillId="3" borderId="46" xfId="0" applyFont="1" applyFill="1" applyBorder="1" applyAlignment="1">
      <alignment horizontal="center" vertical="center" wrapText="1"/>
    </xf>
    <xf numFmtId="0" fontId="97" fillId="3" borderId="37" xfId="0" applyFont="1" applyFill="1" applyBorder="1" applyAlignment="1">
      <alignment horizontal="center" vertical="center" wrapText="1"/>
    </xf>
    <xf numFmtId="0" fontId="107" fillId="3" borderId="4" xfId="0" applyFont="1" applyFill="1" applyBorder="1" applyAlignment="1">
      <alignment horizontal="center" vertical="center" wrapText="1"/>
    </xf>
    <xf numFmtId="0" fontId="97" fillId="3" borderId="5" xfId="0" applyFont="1" applyFill="1" applyBorder="1" applyAlignment="1">
      <alignment horizontal="center" vertical="center" wrapText="1"/>
    </xf>
    <xf numFmtId="0" fontId="97" fillId="3" borderId="31" xfId="0" applyFont="1" applyFill="1" applyBorder="1" applyAlignment="1">
      <alignment horizontal="center" vertical="center" wrapText="1"/>
    </xf>
    <xf numFmtId="4" fontId="148" fillId="3" borderId="93" xfId="0" applyNumberFormat="1" applyFont="1" applyFill="1" applyBorder="1" applyAlignment="1">
      <alignment horizontal="center" vertical="center"/>
    </xf>
    <xf numFmtId="4" fontId="101" fillId="3" borderId="93" xfId="0" applyNumberFormat="1" applyFont="1" applyFill="1" applyBorder="1" applyAlignment="1">
      <alignment horizontal="center" vertical="center"/>
    </xf>
    <xf numFmtId="0" fontId="97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33" fillId="3" borderId="0" xfId="0" applyFont="1" applyFill="1" applyAlignment="1">
      <alignment horizontal="left"/>
    </xf>
    <xf numFmtId="0" fontId="103" fillId="3" borderId="0" xfId="0" applyFont="1" applyFill="1" applyAlignment="1">
      <alignment horizontal="left"/>
    </xf>
    <xf numFmtId="0" fontId="111" fillId="3" borderId="0" xfId="0" applyFont="1" applyFill="1" applyAlignment="1">
      <alignment horizontal="left"/>
    </xf>
    <xf numFmtId="0" fontId="102" fillId="3" borderId="0" xfId="0" applyFont="1" applyFill="1"/>
    <xf numFmtId="49" fontId="2" fillId="2" borderId="0" xfId="0" applyNumberFormat="1" applyFont="1" applyFill="1" applyAlignment="1">
      <alignment horizontal="center" wrapText="1"/>
    </xf>
    <xf numFmtId="4" fontId="148" fillId="2" borderId="93" xfId="0" applyNumberFormat="1" applyFont="1" applyFill="1" applyBorder="1" applyAlignment="1">
      <alignment horizontal="center" vertical="center"/>
    </xf>
    <xf numFmtId="4" fontId="101" fillId="2" borderId="93" xfId="0" applyNumberFormat="1" applyFont="1" applyFill="1" applyBorder="1" applyAlignment="1">
      <alignment horizontal="center" vertical="center"/>
    </xf>
    <xf numFmtId="1" fontId="148" fillId="2" borderId="0" xfId="0" applyNumberFormat="1" applyFont="1" applyFill="1" applyAlignment="1">
      <alignment horizontal="center"/>
    </xf>
    <xf numFmtId="1" fontId="148" fillId="2" borderId="34" xfId="0" applyNumberFormat="1" applyFont="1" applyFill="1" applyBorder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103" fillId="3" borderId="0" xfId="0" applyFont="1" applyFill="1" applyAlignment="1">
      <alignment horizontal="justify" vertical="top"/>
    </xf>
    <xf numFmtId="0" fontId="102" fillId="0" borderId="0" xfId="0" applyFont="1" applyAlignment="1">
      <alignment horizontal="center" vertical="top"/>
    </xf>
    <xf numFmtId="0" fontId="107" fillId="0" borderId="0" xfId="0" applyFont="1" applyAlignment="1">
      <alignment horizontal="left"/>
    </xf>
    <xf numFmtId="0" fontId="102" fillId="3" borderId="0" xfId="0" applyFont="1" applyFill="1" applyAlignment="1">
      <alignment wrapText="1"/>
    </xf>
    <xf numFmtId="0" fontId="101" fillId="3" borderId="0" xfId="0" applyFont="1" applyFill="1" applyAlignment="1">
      <alignment horizontal="left" wrapText="1"/>
    </xf>
    <xf numFmtId="166" fontId="109" fillId="0" borderId="44" xfId="0" applyNumberFormat="1" applyFont="1" applyBorder="1" applyAlignment="1">
      <alignment horizontal="center" vertical="center" wrapText="1"/>
    </xf>
    <xf numFmtId="166" fontId="109" fillId="0" borderId="16" xfId="0" applyNumberFormat="1" applyFont="1" applyBorder="1" applyAlignment="1">
      <alignment horizontal="center" vertical="center" wrapText="1"/>
    </xf>
    <xf numFmtId="0" fontId="101" fillId="0" borderId="4" xfId="0" applyFont="1" applyBorder="1" applyAlignment="1">
      <alignment horizontal="center" vertical="center" wrapText="1"/>
    </xf>
    <xf numFmtId="0" fontId="101" fillId="0" borderId="5" xfId="0" applyFont="1" applyBorder="1" applyAlignment="1">
      <alignment horizontal="center" vertical="center" wrapText="1"/>
    </xf>
    <xf numFmtId="0" fontId="101" fillId="0" borderId="31" xfId="0" applyFont="1" applyBorder="1" applyAlignment="1">
      <alignment horizontal="center" vertical="center" wrapText="1"/>
    </xf>
    <xf numFmtId="0" fontId="101" fillId="3" borderId="4" xfId="0" applyFont="1" applyFill="1" applyBorder="1" applyAlignment="1">
      <alignment vertical="center" wrapText="1"/>
    </xf>
    <xf numFmtId="0" fontId="101" fillId="3" borderId="5" xfId="0" applyFont="1" applyFill="1" applyBorder="1"/>
    <xf numFmtId="0" fontId="101" fillId="3" borderId="31" xfId="0" applyFont="1" applyFill="1" applyBorder="1"/>
    <xf numFmtId="165" fontId="102" fillId="0" borderId="0" xfId="0" applyNumberFormat="1" applyFont="1" applyAlignment="1">
      <alignment horizontal="center" vertical="center"/>
    </xf>
    <xf numFmtId="0" fontId="102" fillId="0" borderId="0" xfId="0" applyFont="1" applyAlignment="1">
      <alignment horizontal="right"/>
    </xf>
    <xf numFmtId="0" fontId="101" fillId="0" borderId="0" xfId="0" applyFont="1" applyAlignment="1">
      <alignment horizontal="center"/>
    </xf>
    <xf numFmtId="0" fontId="109" fillId="0" borderId="70" xfId="0" applyFont="1" applyBorder="1" applyAlignment="1">
      <alignment horizontal="center" vertical="center" wrapText="1"/>
    </xf>
    <xf numFmtId="0" fontId="101" fillId="0" borderId="48" xfId="0" applyFont="1" applyBorder="1" applyAlignment="1">
      <alignment horizontal="center" vertical="center" wrapText="1"/>
    </xf>
    <xf numFmtId="166" fontId="109" fillId="0" borderId="70" xfId="0" applyNumberFormat="1" applyFont="1" applyBorder="1" applyAlignment="1">
      <alignment horizontal="center" vertical="center" wrapText="1"/>
    </xf>
    <xf numFmtId="166" fontId="109" fillId="0" borderId="71" xfId="0" applyNumberFormat="1" applyFont="1" applyBorder="1" applyAlignment="1">
      <alignment horizontal="center" vertical="center" wrapText="1"/>
    </xf>
    <xf numFmtId="0" fontId="101" fillId="0" borderId="51" xfId="0" applyFont="1" applyBorder="1" applyAlignment="1">
      <alignment horizontal="center" vertical="center" wrapText="1"/>
    </xf>
    <xf numFmtId="0" fontId="107" fillId="0" borderId="36" xfId="0" applyFont="1" applyBorder="1" applyAlignment="1">
      <alignment horizontal="center" vertical="center" wrapText="1" readingOrder="1"/>
    </xf>
    <xf numFmtId="0" fontId="107" fillId="0" borderId="14" xfId="0" applyFont="1" applyBorder="1" applyAlignment="1">
      <alignment horizontal="center" vertical="center" wrapText="1" readingOrder="1"/>
    </xf>
    <xf numFmtId="0" fontId="97" fillId="0" borderId="10" xfId="0" applyFont="1" applyBorder="1" applyAlignment="1">
      <alignment horizontal="left"/>
    </xf>
    <xf numFmtId="0" fontId="101" fillId="0" borderId="0" xfId="0" applyFont="1" applyAlignment="1">
      <alignment horizontal="right"/>
    </xf>
    <xf numFmtId="0" fontId="97" fillId="0" borderId="0" xfId="0" applyFont="1" applyAlignment="1">
      <alignment wrapText="1"/>
    </xf>
    <xf numFmtId="165" fontId="97" fillId="0" borderId="0" xfId="0" applyNumberFormat="1" applyFont="1" applyAlignment="1">
      <alignment horizontal="center" vertical="top"/>
    </xf>
    <xf numFmtId="0" fontId="101" fillId="0" borderId="10" xfId="0" applyFont="1" applyBorder="1" applyAlignment="1">
      <alignment horizontal="center" vertical="center" wrapText="1"/>
    </xf>
    <xf numFmtId="0" fontId="101" fillId="0" borderId="17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 wrapText="1"/>
    </xf>
    <xf numFmtId="0" fontId="101" fillId="0" borderId="9" xfId="0" applyFont="1" applyBorder="1" applyAlignment="1">
      <alignment horizontal="center" vertical="center" wrapText="1"/>
    </xf>
    <xf numFmtId="0" fontId="101" fillId="3" borderId="10" xfId="0" applyFont="1" applyFill="1" applyBorder="1" applyAlignment="1">
      <alignment horizontal="center" vertical="center" wrapText="1"/>
    </xf>
    <xf numFmtId="0" fontId="129" fillId="2" borderId="0" xfId="0" applyFont="1" applyFill="1" applyAlignment="1">
      <alignment horizontal="center" wrapText="1"/>
    </xf>
    <xf numFmtId="0" fontId="74" fillId="0" borderId="0" xfId="0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49" fontId="73" fillId="0" borderId="17" xfId="0" applyNumberFormat="1" applyFont="1" applyBorder="1" applyAlignment="1">
      <alignment horizontal="center" vertical="center" wrapText="1"/>
    </xf>
    <xf numFmtId="49" fontId="73" fillId="0" borderId="2" xfId="0" applyNumberFormat="1" applyFont="1" applyBorder="1" applyAlignment="1">
      <alignment horizontal="center" vertical="center" wrapText="1"/>
    </xf>
    <xf numFmtId="49" fontId="73" fillId="0" borderId="9" xfId="0" applyNumberFormat="1" applyFont="1" applyBorder="1" applyAlignment="1">
      <alignment horizontal="center" vertical="center" wrapText="1"/>
    </xf>
    <xf numFmtId="0" fontId="73" fillId="3" borderId="17" xfId="0" applyFont="1" applyFill="1" applyBorder="1" applyAlignment="1">
      <alignment horizontal="center" vertical="center"/>
    </xf>
    <xf numFmtId="0" fontId="73" fillId="3" borderId="2" xfId="0" applyFont="1" applyFill="1" applyBorder="1" applyAlignment="1">
      <alignment horizontal="center" vertical="center"/>
    </xf>
    <xf numFmtId="0" fontId="73" fillId="3" borderId="9" xfId="0" applyFont="1" applyFill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73" fillId="0" borderId="17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/>
    </xf>
    <xf numFmtId="0" fontId="72" fillId="0" borderId="0" xfId="0" applyFont="1" applyAlignment="1">
      <alignment horizontal="center" vertical="center"/>
    </xf>
    <xf numFmtId="0" fontId="58" fillId="0" borderId="83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7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horizontal="center" vertical="center" wrapText="1"/>
    </xf>
    <xf numFmtId="0" fontId="58" fillId="0" borderId="76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0" fontId="87" fillId="0" borderId="0" xfId="0" applyFont="1" applyAlignment="1">
      <alignment horizontal="center"/>
    </xf>
    <xf numFmtId="49" fontId="78" fillId="0" borderId="46" xfId="0" applyNumberFormat="1" applyFont="1" applyBorder="1" applyAlignment="1">
      <alignment horizontal="center" vertical="center" wrapText="1"/>
    </xf>
    <xf numFmtId="49" fontId="78" fillId="0" borderId="37" xfId="0" applyNumberFormat="1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78" fillId="0" borderId="31" xfId="0" applyFont="1" applyBorder="1" applyAlignment="1">
      <alignment horizontal="center" vertical="center" wrapText="1"/>
    </xf>
    <xf numFmtId="0" fontId="78" fillId="0" borderId="46" xfId="0" applyFont="1" applyBorder="1" applyAlignment="1">
      <alignment horizontal="center" vertical="center" wrapText="1"/>
    </xf>
    <xf numFmtId="0" fontId="78" fillId="0" borderId="37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79" fillId="0" borderId="0" xfId="0" applyFont="1" applyAlignment="1">
      <alignment horizontal="center" wrapText="1"/>
    </xf>
    <xf numFmtId="0" fontId="81" fillId="0" borderId="0" xfId="0" applyFont="1" applyAlignment="1">
      <alignment horizontal="center" wrapText="1"/>
    </xf>
    <xf numFmtId="0" fontId="86" fillId="0" borderId="0" xfId="0" applyFont="1" applyAlignment="1">
      <alignment horizontal="center"/>
    </xf>
  </cellXfs>
  <cellStyles count="7">
    <cellStyle name="cntr_arm10_Bord_900" xfId="5" xr:uid="{00000000-0005-0000-0000-000000000000}"/>
    <cellStyle name="Comma" xfId="2" builtinId="3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28</xdr:row>
      <xdr:rowOff>190500</xdr:rowOff>
    </xdr:from>
    <xdr:to>
      <xdr:col>11</xdr:col>
      <xdr:colOff>581025</xdr:colOff>
      <xdr:row>29</xdr:row>
      <xdr:rowOff>47625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H="1">
          <a:off x="12334875" y="3724275"/>
          <a:ext cx="476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552450</xdr:colOff>
      <xdr:row>28</xdr:row>
      <xdr:rowOff>161925</xdr:rowOff>
    </xdr:from>
    <xdr:to>
      <xdr:col>12</xdr:col>
      <xdr:colOff>0</xdr:colOff>
      <xdr:row>29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12353925" y="3695700"/>
          <a:ext cx="571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600075</xdr:colOff>
      <xdr:row>38</xdr:row>
      <xdr:rowOff>152400</xdr:rowOff>
    </xdr:from>
    <xdr:to>
      <xdr:col>8</xdr:col>
      <xdr:colOff>38100</xdr:colOff>
      <xdr:row>38</xdr:row>
      <xdr:rowOff>200025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ShapeType="1"/>
        </xdr:cNvSpPr>
      </xdr:nvSpPr>
      <xdr:spPr bwMode="auto">
        <a:xfrm flipH="1">
          <a:off x="9963150" y="5219700"/>
          <a:ext cx="476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92"/>
      <c r="M1" s="592"/>
      <c r="N1" s="592"/>
      <c r="O1" s="592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430" t="s">
        <v>1617</v>
      </c>
      <c r="M2" s="2430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92"/>
      <c r="M3" s="592"/>
      <c r="N3" s="593"/>
      <c r="O3" s="593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1618</v>
      </c>
      <c r="O4" s="365"/>
    </row>
    <row r="5" spans="1:33" ht="121.5">
      <c r="A5" s="594" t="s">
        <v>1288</v>
      </c>
      <c r="B5" s="594" t="s">
        <v>1619</v>
      </c>
      <c r="C5" s="594" t="s">
        <v>1620</v>
      </c>
      <c r="D5" s="594" t="s">
        <v>1621</v>
      </c>
      <c r="E5" s="595" t="s">
        <v>1622</v>
      </c>
      <c r="F5" s="595" t="s">
        <v>1623</v>
      </c>
      <c r="G5" s="595" t="s">
        <v>1624</v>
      </c>
      <c r="H5" s="594" t="s">
        <v>1625</v>
      </c>
      <c r="I5" s="594" t="s">
        <v>1626</v>
      </c>
      <c r="J5" s="594" t="s">
        <v>1627</v>
      </c>
      <c r="K5" s="594" t="s">
        <v>1628</v>
      </c>
      <c r="L5" s="594" t="s">
        <v>1629</v>
      </c>
      <c r="M5" s="594" t="s">
        <v>1630</v>
      </c>
      <c r="N5" s="594" t="s">
        <v>1631</v>
      </c>
      <c r="O5" s="594" t="s">
        <v>1632</v>
      </c>
      <c r="P5" s="594" t="s">
        <v>1633</v>
      </c>
      <c r="Q5" s="594" t="s">
        <v>1634</v>
      </c>
      <c r="R5" s="594" t="s">
        <v>1635</v>
      </c>
      <c r="S5" s="594" t="s">
        <v>1636</v>
      </c>
      <c r="T5" s="596" t="s">
        <v>1637</v>
      </c>
      <c r="U5" s="597" t="s">
        <v>1638</v>
      </c>
      <c r="V5" s="598" t="s">
        <v>1639</v>
      </c>
      <c r="W5" s="598" t="s">
        <v>1640</v>
      </c>
      <c r="X5" s="598" t="s">
        <v>1641</v>
      </c>
      <c r="Y5" s="598" t="s">
        <v>1642</v>
      </c>
      <c r="Z5" s="598" t="s">
        <v>1643</v>
      </c>
      <c r="AA5" s="598" t="s">
        <v>1644</v>
      </c>
      <c r="AB5" s="598" t="s">
        <v>1645</v>
      </c>
      <c r="AC5" s="598" t="s">
        <v>1646</v>
      </c>
      <c r="AD5" s="598" t="s">
        <v>1647</v>
      </c>
      <c r="AE5" s="598" t="s">
        <v>1648</v>
      </c>
      <c r="AF5" s="598" t="s">
        <v>1649</v>
      </c>
      <c r="AG5" s="598" t="s">
        <v>1650</v>
      </c>
    </row>
    <row r="6" spans="1:33" s="405" customFormat="1" ht="15.75">
      <c r="A6" s="599">
        <v>1</v>
      </c>
      <c r="B6" s="600" t="s">
        <v>1241</v>
      </c>
      <c r="C6" s="482">
        <v>259675.5</v>
      </c>
      <c r="D6" s="601">
        <v>281477.3</v>
      </c>
      <c r="E6" s="602">
        <f>G6+F6</f>
        <v>0</v>
      </c>
      <c r="F6" s="602"/>
      <c r="G6" s="602"/>
      <c r="H6" s="603">
        <v>346324.4</v>
      </c>
      <c r="I6" s="601">
        <v>308453.40000000002</v>
      </c>
      <c r="J6" s="601">
        <f t="shared" ref="J6:J14" si="0">C6-S6</f>
        <v>111101.70000000001</v>
      </c>
      <c r="K6" s="628">
        <v>138564</v>
      </c>
      <c r="L6" s="604">
        <f>5126600/1000</f>
        <v>5126.6000000000004</v>
      </c>
      <c r="M6" s="604">
        <v>3416.6</v>
      </c>
      <c r="N6" s="605">
        <v>41</v>
      </c>
      <c r="O6" s="605">
        <v>26</v>
      </c>
      <c r="P6" s="599">
        <v>57</v>
      </c>
      <c r="Q6" s="599">
        <v>57</v>
      </c>
      <c r="R6" s="606">
        <v>207660.4</v>
      </c>
      <c r="S6" s="607">
        <v>148573.79999999999</v>
      </c>
      <c r="T6" s="604">
        <v>2550</v>
      </c>
      <c r="U6" s="608">
        <v>2800</v>
      </c>
      <c r="V6" s="609">
        <v>4300</v>
      </c>
      <c r="W6" s="610">
        <v>1000</v>
      </c>
      <c r="X6" s="610"/>
      <c r="Y6" s="610"/>
      <c r="Z6" s="610">
        <v>500</v>
      </c>
      <c r="AA6" s="610">
        <v>3000</v>
      </c>
      <c r="AB6" s="609"/>
      <c r="AC6" s="609">
        <v>18574.7</v>
      </c>
      <c r="AD6" s="611">
        <v>1516</v>
      </c>
      <c r="AE6" s="612">
        <v>470</v>
      </c>
      <c r="AF6" s="611">
        <f t="shared" ref="AF6:AF15" si="1">T6+U6+V6+W6+X6+Y6+Z6+AA6+AB6</f>
        <v>14150</v>
      </c>
      <c r="AG6" s="611">
        <v>20560.7</v>
      </c>
    </row>
    <row r="7" spans="1:33" s="405" customFormat="1" ht="15.75">
      <c r="A7" s="599">
        <v>2</v>
      </c>
      <c r="B7" s="600" t="s">
        <v>1242</v>
      </c>
      <c r="C7" s="482">
        <f>Лист1!$C$6</f>
        <v>7160.3490000000002</v>
      </c>
      <c r="D7" s="613">
        <v>6754</v>
      </c>
      <c r="E7" s="602">
        <f t="shared" ref="E7:E14" si="2">G7+F7</f>
        <v>6923.2</v>
      </c>
      <c r="F7" s="614">
        <v>6114</v>
      </c>
      <c r="G7" s="614">
        <v>809.2</v>
      </c>
      <c r="H7" s="615"/>
      <c r="I7" s="601">
        <v>4950</v>
      </c>
      <c r="J7" s="616">
        <f t="shared" si="0"/>
        <v>3660.3490000000002</v>
      </c>
      <c r="K7" s="615"/>
      <c r="L7" s="617">
        <v>230</v>
      </c>
      <c r="M7" s="617">
        <v>359.9</v>
      </c>
      <c r="N7" s="605">
        <v>2</v>
      </c>
      <c r="O7" s="605">
        <v>4</v>
      </c>
      <c r="P7" s="599"/>
      <c r="Q7" s="599"/>
      <c r="R7" s="599"/>
      <c r="S7" s="599">
        <v>3500</v>
      </c>
      <c r="T7" s="604">
        <v>250</v>
      </c>
      <c r="U7" s="618">
        <v>420</v>
      </c>
      <c r="V7" s="610"/>
      <c r="W7" s="609"/>
      <c r="X7" s="609"/>
      <c r="Y7" s="610">
        <v>3000</v>
      </c>
      <c r="Z7" s="610"/>
      <c r="AA7" s="610"/>
      <c r="AB7" s="610"/>
      <c r="AC7" s="610">
        <v>3670</v>
      </c>
      <c r="AD7" s="611"/>
      <c r="AE7" s="612"/>
      <c r="AF7" s="611">
        <f t="shared" si="1"/>
        <v>3670</v>
      </c>
      <c r="AG7" s="611">
        <f>AC7+AD7+AE7</f>
        <v>3670</v>
      </c>
    </row>
    <row r="8" spans="1:33" s="405" customFormat="1" ht="15.75">
      <c r="A8" s="599">
        <v>3</v>
      </c>
      <c r="B8" s="600" t="s">
        <v>1243</v>
      </c>
      <c r="C8" s="482">
        <f>Лист1!$C$7</f>
        <v>28561.4</v>
      </c>
      <c r="D8" s="613">
        <v>25206.5</v>
      </c>
      <c r="E8" s="602">
        <f t="shared" si="2"/>
        <v>27295.4</v>
      </c>
      <c r="F8" s="614">
        <v>25825.5</v>
      </c>
      <c r="G8" s="614">
        <v>1469.9</v>
      </c>
      <c r="H8" s="603"/>
      <c r="I8" s="601">
        <v>12140</v>
      </c>
      <c r="J8" s="616">
        <f t="shared" si="0"/>
        <v>6788</v>
      </c>
      <c r="K8" s="603"/>
      <c r="L8" s="619">
        <v>372.5</v>
      </c>
      <c r="M8" s="619">
        <v>1136.008</v>
      </c>
      <c r="N8" s="620">
        <v>4</v>
      </c>
      <c r="O8" s="620">
        <v>10</v>
      </c>
      <c r="P8" s="599"/>
      <c r="Q8" s="599"/>
      <c r="R8" s="599"/>
      <c r="S8" s="604">
        <v>21773.4</v>
      </c>
      <c r="T8" s="599"/>
      <c r="U8" s="618">
        <v>700</v>
      </c>
      <c r="V8" s="610"/>
      <c r="W8" s="610"/>
      <c r="X8" s="610"/>
      <c r="Y8" s="610"/>
      <c r="Z8" s="610"/>
      <c r="AA8" s="610"/>
      <c r="AB8" s="610"/>
      <c r="AC8" s="609">
        <v>1681</v>
      </c>
      <c r="AD8" s="611"/>
      <c r="AE8" s="612"/>
      <c r="AF8" s="611">
        <f t="shared" si="1"/>
        <v>700</v>
      </c>
      <c r="AG8" s="611">
        <v>1681</v>
      </c>
    </row>
    <row r="9" spans="1:33" s="405" customFormat="1" ht="15.75">
      <c r="A9" s="599">
        <v>4</v>
      </c>
      <c r="B9" s="600" t="s">
        <v>1244</v>
      </c>
      <c r="C9" s="482">
        <f>Лист1!$C$8</f>
        <v>10345.800000000001</v>
      </c>
      <c r="D9" s="613">
        <v>8196.1</v>
      </c>
      <c r="E9" s="602">
        <f t="shared" si="2"/>
        <v>10687.8</v>
      </c>
      <c r="F9" s="614">
        <v>10456</v>
      </c>
      <c r="G9" s="614">
        <v>231.8</v>
      </c>
      <c r="H9" s="603"/>
      <c r="I9" s="601">
        <v>5600</v>
      </c>
      <c r="J9" s="616">
        <f t="shared" si="0"/>
        <v>6015.2000000000007</v>
      </c>
      <c r="K9" s="603"/>
      <c r="L9" s="619">
        <v>220</v>
      </c>
      <c r="M9" s="619">
        <v>435</v>
      </c>
      <c r="N9" s="620">
        <v>2</v>
      </c>
      <c r="O9" s="620">
        <v>5</v>
      </c>
      <c r="P9" s="599"/>
      <c r="Q9" s="599"/>
      <c r="R9" s="599"/>
      <c r="S9" s="599">
        <v>4330.6000000000004</v>
      </c>
      <c r="T9" s="599"/>
      <c r="U9" s="618">
        <v>420</v>
      </c>
      <c r="V9" s="610"/>
      <c r="W9" s="610"/>
      <c r="X9" s="610"/>
      <c r="Y9" s="610"/>
      <c r="Z9" s="610"/>
      <c r="AA9" s="610"/>
      <c r="AB9" s="610"/>
      <c r="AC9" s="610">
        <v>1881</v>
      </c>
      <c r="AD9" s="612"/>
      <c r="AE9" s="612"/>
      <c r="AF9" s="611">
        <f t="shared" si="1"/>
        <v>420</v>
      </c>
      <c r="AG9" s="611">
        <v>1881</v>
      </c>
    </row>
    <row r="10" spans="1:33" s="405" customFormat="1" ht="15.75">
      <c r="A10" s="599">
        <v>5</v>
      </c>
      <c r="B10" s="600" t="s">
        <v>1246</v>
      </c>
      <c r="C10" s="482">
        <v>12742</v>
      </c>
      <c r="D10" s="613">
        <v>11096.7</v>
      </c>
      <c r="E10" s="602">
        <f t="shared" si="2"/>
        <v>12259.800000000001</v>
      </c>
      <c r="F10" s="614">
        <v>11606.6</v>
      </c>
      <c r="G10" s="614">
        <v>653.20000000000005</v>
      </c>
      <c r="H10" s="603"/>
      <c r="I10" s="601">
        <v>7250</v>
      </c>
      <c r="J10" s="616">
        <f t="shared" si="0"/>
        <v>9241.1</v>
      </c>
      <c r="K10" s="603"/>
      <c r="L10" s="619">
        <v>250</v>
      </c>
      <c r="M10" s="619">
        <v>667.7</v>
      </c>
      <c r="N10" s="620">
        <v>2</v>
      </c>
      <c r="O10" s="620">
        <v>6</v>
      </c>
      <c r="P10" s="599"/>
      <c r="Q10" s="599"/>
      <c r="R10" s="599"/>
      <c r="S10" s="599">
        <v>3500.9</v>
      </c>
      <c r="T10" s="599"/>
      <c r="U10" s="621">
        <v>1400</v>
      </c>
      <c r="V10" s="609"/>
      <c r="W10" s="610"/>
      <c r="X10" s="610"/>
      <c r="Y10" s="610"/>
      <c r="Z10" s="610"/>
      <c r="AA10" s="610"/>
      <c r="AB10" s="610"/>
      <c r="AC10" s="610"/>
      <c r="AD10" s="611"/>
      <c r="AE10" s="612"/>
      <c r="AF10" s="611">
        <f t="shared" si="1"/>
        <v>1400</v>
      </c>
      <c r="AG10" s="611">
        <f>AC10+AD10+AE10</f>
        <v>0</v>
      </c>
    </row>
    <row r="11" spans="1:33" s="405" customFormat="1" ht="15.75">
      <c r="A11" s="599">
        <v>6</v>
      </c>
      <c r="B11" s="600" t="s">
        <v>1651</v>
      </c>
      <c r="C11" s="482">
        <f>Лист1!$C$10</f>
        <v>7581.9120000000003</v>
      </c>
      <c r="D11" s="613">
        <v>6821</v>
      </c>
      <c r="E11" s="602">
        <f t="shared" si="2"/>
        <v>5552.4</v>
      </c>
      <c r="F11" s="614">
        <v>5397.4</v>
      </c>
      <c r="G11" s="614">
        <v>155</v>
      </c>
      <c r="H11" s="603"/>
      <c r="I11" s="601">
        <v>3770</v>
      </c>
      <c r="J11" s="616">
        <f t="shared" si="0"/>
        <v>4081.9120000000003</v>
      </c>
      <c r="K11" s="603"/>
      <c r="L11" s="617">
        <v>220</v>
      </c>
      <c r="M11" s="617">
        <v>383.5</v>
      </c>
      <c r="N11" s="620">
        <v>2</v>
      </c>
      <c r="O11" s="620">
        <v>4</v>
      </c>
      <c r="P11" s="599"/>
      <c r="Q11" s="599"/>
      <c r="R11" s="599"/>
      <c r="S11" s="604">
        <v>3500</v>
      </c>
      <c r="T11" s="599"/>
      <c r="U11" s="621"/>
      <c r="V11" s="610"/>
      <c r="W11" s="610"/>
      <c r="X11" s="610"/>
      <c r="Y11" s="610"/>
      <c r="Z11" s="610"/>
      <c r="AA11" s="609"/>
      <c r="AB11" s="610"/>
      <c r="AC11" s="610">
        <v>360.7</v>
      </c>
      <c r="AD11" s="612"/>
      <c r="AE11" s="612"/>
      <c r="AF11" s="611">
        <f t="shared" si="1"/>
        <v>0</v>
      </c>
      <c r="AG11" s="611">
        <v>360.7</v>
      </c>
    </row>
    <row r="12" spans="1:33" s="405" customFormat="1" ht="15.75">
      <c r="A12" s="599">
        <v>7</v>
      </c>
      <c r="B12" s="600" t="s">
        <v>1652</v>
      </c>
      <c r="C12" s="482">
        <v>8503.9</v>
      </c>
      <c r="D12" s="613">
        <v>7322</v>
      </c>
      <c r="E12" s="602">
        <f t="shared" si="2"/>
        <v>7824.9</v>
      </c>
      <c r="F12" s="614">
        <v>7182.2</v>
      </c>
      <c r="G12" s="614">
        <v>642.70000000000005</v>
      </c>
      <c r="H12" s="603"/>
      <c r="I12" s="601">
        <v>5630</v>
      </c>
      <c r="J12" s="616">
        <f t="shared" si="0"/>
        <v>5003.8999999999996</v>
      </c>
      <c r="K12" s="603"/>
      <c r="L12" s="617">
        <v>220</v>
      </c>
      <c r="M12" s="619">
        <v>478.6</v>
      </c>
      <c r="N12" s="620">
        <v>2</v>
      </c>
      <c r="O12" s="620">
        <v>5</v>
      </c>
      <c r="P12" s="599"/>
      <c r="Q12" s="599"/>
      <c r="R12" s="599"/>
      <c r="S12" s="599">
        <v>3500</v>
      </c>
      <c r="T12" s="599"/>
      <c r="U12" s="621">
        <v>210</v>
      </c>
      <c r="V12" s="610"/>
      <c r="W12" s="610"/>
      <c r="X12" s="610"/>
      <c r="Y12" s="610"/>
      <c r="Z12" s="610"/>
      <c r="AA12" s="609"/>
      <c r="AB12" s="610"/>
      <c r="AC12" s="610">
        <v>250</v>
      </c>
      <c r="AD12" s="611"/>
      <c r="AE12" s="612"/>
      <c r="AF12" s="611">
        <f t="shared" si="1"/>
        <v>210</v>
      </c>
      <c r="AG12" s="611">
        <v>250</v>
      </c>
    </row>
    <row r="13" spans="1:33" s="405" customFormat="1" ht="15.75">
      <c r="A13" s="599">
        <v>8</v>
      </c>
      <c r="B13" s="600" t="s">
        <v>1653</v>
      </c>
      <c r="C13" s="482">
        <f>Лист1!$C$12</f>
        <v>7103.1</v>
      </c>
      <c r="D13" s="613">
        <v>6727</v>
      </c>
      <c r="E13" s="602">
        <f t="shared" si="2"/>
        <v>6635.2</v>
      </c>
      <c r="F13" s="614">
        <v>6279.5</v>
      </c>
      <c r="G13" s="614">
        <v>355.7</v>
      </c>
      <c r="H13" s="603"/>
      <c r="I13" s="601">
        <v>4410</v>
      </c>
      <c r="J13" s="616">
        <f t="shared" si="0"/>
        <v>3603.1000000000004</v>
      </c>
      <c r="K13" s="603"/>
      <c r="L13" s="619">
        <v>230</v>
      </c>
      <c r="M13" s="619">
        <v>308.44</v>
      </c>
      <c r="N13" s="620">
        <v>2</v>
      </c>
      <c r="O13" s="620">
        <v>4</v>
      </c>
      <c r="P13" s="599"/>
      <c r="Q13" s="599"/>
      <c r="R13" s="599"/>
      <c r="S13" s="599">
        <v>3500</v>
      </c>
      <c r="T13" s="599"/>
      <c r="U13" s="618">
        <v>350</v>
      </c>
      <c r="V13" s="610"/>
      <c r="W13" s="610"/>
      <c r="X13" s="610"/>
      <c r="Y13" s="610"/>
      <c r="Z13" s="610"/>
      <c r="AA13" s="610"/>
      <c r="AB13" s="610"/>
      <c r="AC13" s="609">
        <v>930</v>
      </c>
      <c r="AD13" s="612"/>
      <c r="AE13" s="612"/>
      <c r="AF13" s="611">
        <f t="shared" si="1"/>
        <v>350</v>
      </c>
      <c r="AG13" s="611">
        <v>930</v>
      </c>
    </row>
    <row r="14" spans="1:33" s="405" customFormat="1" ht="15">
      <c r="A14" s="599">
        <v>9</v>
      </c>
      <c r="B14" s="622" t="s">
        <v>1248</v>
      </c>
      <c r="C14" s="482">
        <v>24896.6</v>
      </c>
      <c r="D14" s="613">
        <v>41600</v>
      </c>
      <c r="E14" s="602">
        <f t="shared" si="2"/>
        <v>42280.800000000003</v>
      </c>
      <c r="F14" s="614">
        <v>21729.599999999999</v>
      </c>
      <c r="G14" s="614">
        <v>20551.2</v>
      </c>
      <c r="H14" s="603"/>
      <c r="I14" s="601">
        <v>14760</v>
      </c>
      <c r="J14" s="616">
        <f t="shared" si="0"/>
        <v>12526.8</v>
      </c>
      <c r="K14" s="603"/>
      <c r="L14" s="619">
        <v>372.5</v>
      </c>
      <c r="M14" s="619">
        <v>746.8</v>
      </c>
      <c r="N14" s="620">
        <v>4</v>
      </c>
      <c r="O14" s="620">
        <v>6</v>
      </c>
      <c r="P14" s="599"/>
      <c r="Q14" s="599"/>
      <c r="R14" s="599"/>
      <c r="S14" s="599">
        <v>12369.8</v>
      </c>
      <c r="T14" s="604">
        <v>200</v>
      </c>
      <c r="U14" s="621">
        <v>700</v>
      </c>
      <c r="V14" s="610"/>
      <c r="W14" s="610"/>
      <c r="X14" s="610"/>
      <c r="Y14" s="610"/>
      <c r="Z14" s="610"/>
      <c r="AA14" s="609"/>
      <c r="AB14" s="610"/>
      <c r="AC14" s="610">
        <v>6075</v>
      </c>
      <c r="AD14" s="612">
        <v>19900</v>
      </c>
      <c r="AE14" s="611"/>
      <c r="AF14" s="611">
        <f t="shared" si="1"/>
        <v>900</v>
      </c>
      <c r="AG14" s="611">
        <v>25975</v>
      </c>
    </row>
    <row r="15" spans="1:33" s="405" customFormat="1" ht="13.5">
      <c r="A15" s="612"/>
      <c r="B15" s="623" t="s">
        <v>1299</v>
      </c>
      <c r="C15" s="601">
        <f>SUM(C6:C14)</f>
        <v>366570.56099999999</v>
      </c>
      <c r="D15" s="601">
        <f>SUM(D6:D14)</f>
        <v>395200.6</v>
      </c>
      <c r="E15" s="602"/>
      <c r="F15" s="602">
        <f>SUM(F6:F14)</f>
        <v>94590.799999999988</v>
      </c>
      <c r="G15" s="602"/>
      <c r="H15" s="603">
        <f>SUM(H6:H14)</f>
        <v>346324.4</v>
      </c>
      <c r="I15" s="601">
        <f>SUM(I6:I14)</f>
        <v>366963.4</v>
      </c>
      <c r="J15" s="629">
        <f t="shared" ref="J15:AE15" si="3">SUM(J6:J14)</f>
        <v>162022.06100000002</v>
      </c>
      <c r="K15" s="603">
        <f t="shared" si="3"/>
        <v>138564</v>
      </c>
      <c r="L15" s="609">
        <f t="shared" si="3"/>
        <v>7241.6</v>
      </c>
      <c r="M15" s="609">
        <f t="shared" si="3"/>
        <v>7932.5479999999998</v>
      </c>
      <c r="N15" s="624">
        <f t="shared" si="3"/>
        <v>61</v>
      </c>
      <c r="O15" s="624">
        <f t="shared" si="3"/>
        <v>70</v>
      </c>
      <c r="P15" s="624">
        <f t="shared" si="3"/>
        <v>57</v>
      </c>
      <c r="Q15" s="624">
        <f t="shared" si="3"/>
        <v>57</v>
      </c>
      <c r="R15" s="609">
        <f t="shared" si="3"/>
        <v>207660.4</v>
      </c>
      <c r="S15" s="609">
        <f>SUM(S6:S14)</f>
        <v>204548.49999999997</v>
      </c>
      <c r="T15" s="609">
        <f t="shared" si="3"/>
        <v>3000</v>
      </c>
      <c r="U15" s="609">
        <f t="shared" si="3"/>
        <v>7000</v>
      </c>
      <c r="V15" s="609">
        <f t="shared" si="3"/>
        <v>4300</v>
      </c>
      <c r="W15" s="609">
        <f t="shared" si="3"/>
        <v>1000</v>
      </c>
      <c r="X15" s="609">
        <f t="shared" si="3"/>
        <v>0</v>
      </c>
      <c r="Y15" s="609">
        <f t="shared" si="3"/>
        <v>3000</v>
      </c>
      <c r="Z15" s="609">
        <f t="shared" si="3"/>
        <v>500</v>
      </c>
      <c r="AA15" s="609">
        <f t="shared" si="3"/>
        <v>3000</v>
      </c>
      <c r="AB15" s="609">
        <f t="shared" si="3"/>
        <v>0</v>
      </c>
      <c r="AC15" s="609">
        <f t="shared" si="3"/>
        <v>33422.400000000001</v>
      </c>
      <c r="AD15" s="609">
        <f t="shared" si="3"/>
        <v>21416</v>
      </c>
      <c r="AE15" s="609">
        <f t="shared" si="3"/>
        <v>470</v>
      </c>
      <c r="AF15" s="611">
        <f t="shared" si="1"/>
        <v>21800</v>
      </c>
      <c r="AG15" s="625">
        <f>SUM(AG6:AG14)</f>
        <v>55308.4</v>
      </c>
    </row>
    <row r="16" spans="1:33">
      <c r="S16" s="626"/>
      <c r="AD16" t="s">
        <v>1654</v>
      </c>
      <c r="AG16" s="627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21"/>
  <sheetViews>
    <sheetView topLeftCell="A2" workbookViewId="0">
      <selection activeCell="C2" sqref="C2:F4"/>
    </sheetView>
  </sheetViews>
  <sheetFormatPr defaultRowHeight="12.75"/>
  <cols>
    <col min="1" max="1" width="5.85546875" style="632" customWidth="1"/>
    <col min="2" max="2" width="42.28515625" style="632" customWidth="1"/>
    <col min="3" max="3" width="8.140625" style="1311" customWidth="1"/>
    <col min="4" max="4" width="13.7109375" style="632" customWidth="1"/>
    <col min="5" max="5" width="12.28515625" style="632" customWidth="1"/>
    <col min="6" max="6" width="13.42578125" style="632" customWidth="1"/>
    <col min="7" max="16384" width="9.140625" style="632"/>
  </cols>
  <sheetData>
    <row r="1" spans="1:10" s="1310" customFormat="1" ht="22.5" hidden="1" customHeight="1">
      <c r="A1" s="2506" t="s">
        <v>916</v>
      </c>
      <c r="B1" s="2506"/>
      <c r="C1" s="2506"/>
      <c r="D1" s="2506"/>
      <c r="E1" s="2506"/>
      <c r="F1" s="2506"/>
    </row>
    <row r="2" spans="1:10" s="1310" customFormat="1" ht="21" customHeight="1">
      <c r="A2" s="2396"/>
      <c r="B2" s="2396"/>
      <c r="C2" s="2513" t="s">
        <v>2354</v>
      </c>
      <c r="D2" s="2514"/>
      <c r="E2" s="2514"/>
      <c r="F2" s="2514"/>
    </row>
    <row r="3" spans="1:10" s="1310" customFormat="1" ht="18.75" customHeight="1">
      <c r="A3" s="2396"/>
      <c r="B3" s="2396"/>
      <c r="C3" s="2513" t="s">
        <v>2348</v>
      </c>
      <c r="D3" s="2514"/>
      <c r="E3" s="2514"/>
      <c r="F3" s="2514"/>
    </row>
    <row r="4" spans="1:10" s="1310" customFormat="1" ht="18.75" customHeight="1">
      <c r="A4" s="2396"/>
      <c r="B4" s="2396"/>
      <c r="C4" s="2513" t="s">
        <v>2350</v>
      </c>
      <c r="D4" s="2514"/>
      <c r="E4" s="2514"/>
      <c r="F4" s="2514"/>
    </row>
    <row r="5" spans="1:10" s="1310" customFormat="1" ht="18.75" customHeight="1">
      <c r="A5" s="2396"/>
      <c r="B5" s="2396"/>
      <c r="D5" s="2429"/>
      <c r="E5" s="2429"/>
      <c r="F5" s="2429"/>
    </row>
    <row r="6" spans="1:10" ht="16.5" customHeight="1" thickBot="1">
      <c r="A6" s="2489" t="s">
        <v>2352</v>
      </c>
      <c r="B6" s="2489"/>
      <c r="C6" s="2489"/>
      <c r="D6" s="2489"/>
      <c r="E6" s="2489"/>
      <c r="F6" s="2489"/>
    </row>
    <row r="7" spans="1:10" ht="15.75" hidden="1">
      <c r="A7" s="633" t="s">
        <v>1745</v>
      </c>
      <c r="B7" s="633"/>
      <c r="C7" s="633"/>
    </row>
    <row r="8" spans="1:10" ht="13.5" hidden="1" thickBot="1">
      <c r="E8" s="2490" t="s">
        <v>914</v>
      </c>
      <c r="F8" s="2490"/>
    </row>
    <row r="9" spans="1:10" ht="25.5" customHeight="1" thickBot="1">
      <c r="A9" s="2507" t="s">
        <v>917</v>
      </c>
      <c r="B9" s="1312" t="s">
        <v>410</v>
      </c>
      <c r="C9" s="1313"/>
      <c r="D9" s="2511" t="s">
        <v>918</v>
      </c>
      <c r="E9" s="2509" t="s">
        <v>270</v>
      </c>
      <c r="F9" s="2510"/>
    </row>
    <row r="10" spans="1:10" ht="27" customHeight="1" thickBot="1">
      <c r="A10" s="2508"/>
      <c r="B10" s="1314" t="s">
        <v>351</v>
      </c>
      <c r="C10" s="1315" t="s">
        <v>675</v>
      </c>
      <c r="D10" s="2512"/>
      <c r="E10" s="641" t="s">
        <v>152</v>
      </c>
      <c r="F10" s="641" t="s">
        <v>153</v>
      </c>
    </row>
    <row r="11" spans="1:10" ht="12.75" customHeight="1" thickBot="1">
      <c r="A11" s="1316">
        <v>1</v>
      </c>
      <c r="B11" s="1316">
        <v>2</v>
      </c>
      <c r="C11" s="1316" t="s">
        <v>676</v>
      </c>
      <c r="D11" s="1316">
        <v>4</v>
      </c>
      <c r="E11" s="1316">
        <v>5</v>
      </c>
      <c r="F11" s="1316">
        <v>6</v>
      </c>
    </row>
    <row r="12" spans="1:10" ht="26.25" customHeight="1" thickBot="1">
      <c r="A12" s="1317">
        <v>4000</v>
      </c>
      <c r="B12" s="1318" t="s">
        <v>1746</v>
      </c>
      <c r="C12" s="1319"/>
      <c r="D12" s="2186">
        <f>D18+D29+D72+D97+D131+D146+D175+D210</f>
        <v>2593457.8600000003</v>
      </c>
      <c r="E12" s="2187">
        <f>E14</f>
        <v>1258725.21</v>
      </c>
      <c r="F12" s="2186">
        <f>F175+F210</f>
        <v>1404732.6500000001</v>
      </c>
      <c r="H12" s="1235"/>
      <c r="I12" s="1320"/>
      <c r="J12" s="1320"/>
    </row>
    <row r="13" spans="1:10" ht="12" customHeight="1" thickBot="1">
      <c r="A13" s="1317"/>
      <c r="B13" s="1321" t="s">
        <v>900</v>
      </c>
      <c r="C13" s="1319"/>
      <c r="D13" s="1322"/>
      <c r="E13" s="1323"/>
      <c r="F13" s="1324"/>
      <c r="H13" s="1235"/>
      <c r="I13" s="1235"/>
      <c r="J13" s="1235"/>
    </row>
    <row r="14" spans="1:10" ht="36" customHeight="1" thickBot="1">
      <c r="A14" s="1317">
        <v>4050</v>
      </c>
      <c r="B14" s="1325" t="s">
        <v>1747</v>
      </c>
      <c r="C14" s="1326" t="s">
        <v>361</v>
      </c>
      <c r="D14" s="2119">
        <f>E14</f>
        <v>1258725.21</v>
      </c>
      <c r="E14" s="2120">
        <f>E16+E29+E72+E87+E97+E131+E146+E161</f>
        <v>1258725.21</v>
      </c>
      <c r="F14" s="1323">
        <v>0</v>
      </c>
      <c r="H14" s="1235"/>
      <c r="I14" s="1235"/>
      <c r="J14" s="1235"/>
    </row>
    <row r="15" spans="1:10" ht="9.75" customHeight="1" thickBot="1">
      <c r="A15" s="1317"/>
      <c r="B15" s="1321" t="s">
        <v>900</v>
      </c>
      <c r="C15" s="1319"/>
      <c r="D15" s="2119"/>
      <c r="E15" s="2120"/>
      <c r="F15" s="1324"/>
    </row>
    <row r="16" spans="1:10" ht="25.5" customHeight="1" thickBot="1">
      <c r="A16" s="1327">
        <v>4100</v>
      </c>
      <c r="B16" s="1328" t="s">
        <v>1748</v>
      </c>
      <c r="C16" s="1329" t="s">
        <v>361</v>
      </c>
      <c r="D16" s="2119">
        <f>E16+F16</f>
        <v>311592.59999999998</v>
      </c>
      <c r="E16" s="2120">
        <f>E18+E26</f>
        <v>311592.59999999998</v>
      </c>
      <c r="F16" s="1323">
        <v>0</v>
      </c>
    </row>
    <row r="17" spans="1:6" ht="13.5" thickBot="1">
      <c r="A17" s="1317"/>
      <c r="B17" s="1321" t="s">
        <v>900</v>
      </c>
      <c r="C17" s="1319"/>
      <c r="D17" s="2119"/>
      <c r="E17" s="2120"/>
      <c r="F17" s="1324"/>
    </row>
    <row r="18" spans="1:6" ht="24.75" thickBot="1">
      <c r="A18" s="1330">
        <v>4110</v>
      </c>
      <c r="B18" s="1331" t="s">
        <v>1749</v>
      </c>
      <c r="C18" s="1332" t="s">
        <v>361</v>
      </c>
      <c r="D18" s="2107">
        <f>E18</f>
        <v>311592.59999999998</v>
      </c>
      <c r="E18" s="2105">
        <f>E20+E21</f>
        <v>311592.59999999998</v>
      </c>
      <c r="F18" s="1335" t="s">
        <v>1037</v>
      </c>
    </row>
    <row r="19" spans="1:6" ht="9.75" customHeight="1" thickBot="1">
      <c r="A19" s="1330"/>
      <c r="B19" s="1321" t="s">
        <v>671</v>
      </c>
      <c r="C19" s="1332"/>
      <c r="D19" s="2107"/>
      <c r="E19" s="2105"/>
      <c r="F19" s="1335"/>
    </row>
    <row r="20" spans="1:6" ht="18.75" customHeight="1">
      <c r="A20" s="1336">
        <v>4111</v>
      </c>
      <c r="B20" s="1337" t="s">
        <v>677</v>
      </c>
      <c r="C20" s="1338" t="s">
        <v>109</v>
      </c>
      <c r="D20" s="2107">
        <f>E20</f>
        <v>288592.59999999998</v>
      </c>
      <c r="E20" s="2108">
        <f>aparat!F35+qts!F35+'  mshakujti tun'!F34+mankap!F35+gradaran!F35+artadproc!F35+'sporti dproc'!F35+'arvesti dproc'!F35+zags!F35+anasnabyz!F35+'10.5.1'!F35+'10-4-1'!F35+'mch kentron'!F35</f>
        <v>288592.59999999998</v>
      </c>
      <c r="F20" s="1340" t="s">
        <v>1037</v>
      </c>
    </row>
    <row r="21" spans="1:6" ht="27.75" customHeight="1" thickBot="1">
      <c r="A21" s="1336">
        <v>4112</v>
      </c>
      <c r="B21" s="1337" t="s">
        <v>273</v>
      </c>
      <c r="C21" s="1341" t="s">
        <v>110</v>
      </c>
      <c r="D21" s="2107">
        <f>E21</f>
        <v>23000</v>
      </c>
      <c r="E21" s="2108">
        <f>aparat!F36+qts!F36</f>
        <v>23000</v>
      </c>
      <c r="F21" s="1340" t="s">
        <v>1037</v>
      </c>
    </row>
    <row r="22" spans="1:6" ht="12" hidden="1" customHeight="1" thickBot="1">
      <c r="A22" s="1336">
        <v>4114</v>
      </c>
      <c r="B22" s="1337" t="s">
        <v>619</v>
      </c>
      <c r="C22" s="1341" t="s">
        <v>108</v>
      </c>
      <c r="D22" s="2107">
        <v>0</v>
      </c>
      <c r="E22" s="2108">
        <v>0</v>
      </c>
      <c r="F22" s="1340" t="s">
        <v>1037</v>
      </c>
    </row>
    <row r="23" spans="1:6" ht="24.75" hidden="1" thickBot="1">
      <c r="A23" s="1336">
        <v>4120</v>
      </c>
      <c r="B23" s="1342" t="s">
        <v>1750</v>
      </c>
      <c r="C23" s="1343" t="s">
        <v>361</v>
      </c>
      <c r="D23" s="2107">
        <v>0</v>
      </c>
      <c r="E23" s="2108">
        <v>0</v>
      </c>
      <c r="F23" s="1340" t="s">
        <v>1037</v>
      </c>
    </row>
    <row r="24" spans="1:6" ht="13.5" hidden="1" thickBot="1">
      <c r="A24" s="1330"/>
      <c r="B24" s="1321" t="s">
        <v>671</v>
      </c>
      <c r="C24" s="1332"/>
      <c r="D24" s="2107"/>
      <c r="E24" s="2108">
        <v>0</v>
      </c>
      <c r="F24" s="1335"/>
    </row>
    <row r="25" spans="1:6" ht="13.5" hidden="1" customHeight="1" thickBot="1">
      <c r="A25" s="1336">
        <v>4121</v>
      </c>
      <c r="B25" s="1337" t="s">
        <v>1034</v>
      </c>
      <c r="C25" s="1341"/>
      <c r="D25" s="2107">
        <v>0</v>
      </c>
      <c r="E25" s="2108">
        <v>0</v>
      </c>
      <c r="F25" s="1340" t="s">
        <v>1037</v>
      </c>
    </row>
    <row r="26" spans="1:6" ht="13.5" hidden="1" customHeight="1" thickBot="1">
      <c r="A26" s="1336">
        <v>4130</v>
      </c>
      <c r="B26" s="1342" t="s">
        <v>1751</v>
      </c>
      <c r="C26" s="1343" t="s">
        <v>361</v>
      </c>
      <c r="D26" s="2107">
        <f>E26</f>
        <v>0</v>
      </c>
      <c r="E26" s="2108">
        <f>E28</f>
        <v>0</v>
      </c>
      <c r="F26" s="1340">
        <v>0</v>
      </c>
    </row>
    <row r="27" spans="1:6" ht="0.75" hidden="1" customHeight="1" thickBot="1">
      <c r="A27" s="1330"/>
      <c r="B27" s="1321" t="s">
        <v>671</v>
      </c>
      <c r="C27" s="1332"/>
      <c r="D27" s="2107"/>
      <c r="E27" s="2105"/>
      <c r="F27" s="1335"/>
    </row>
    <row r="28" spans="1:6" ht="13.5" hidden="1" customHeight="1" thickBot="1">
      <c r="A28" s="1344">
        <v>4131</v>
      </c>
      <c r="B28" s="1345" t="s">
        <v>111</v>
      </c>
      <c r="C28" s="1346" t="s">
        <v>431</v>
      </c>
      <c r="D28" s="2124">
        <f>E28</f>
        <v>0</v>
      </c>
      <c r="E28" s="2108">
        <f>aparat!F41+zags!F41+anasnabyz!F41+gradaran!F41+mankap!F41+artadproc!F41+'sporti dproc'!F41+'arvesti dproc'!F41+qts!F41+'  mshakujti tun'!F40+'10.5.1'!F41</f>
        <v>0</v>
      </c>
      <c r="F28" s="1348"/>
    </row>
    <row r="29" spans="1:6" ht="36" customHeight="1" thickBot="1">
      <c r="A29" s="1327">
        <v>4200</v>
      </c>
      <c r="B29" s="1349" t="s">
        <v>1752</v>
      </c>
      <c r="C29" s="1329" t="s">
        <v>361</v>
      </c>
      <c r="D29" s="2107">
        <f>E29</f>
        <v>389936</v>
      </c>
      <c r="E29" s="2105">
        <f>E31+E40+E45+E55+E58+E62</f>
        <v>389936</v>
      </c>
      <c r="F29" s="1350" t="s">
        <v>1037</v>
      </c>
    </row>
    <row r="30" spans="1:6" ht="13.5" thickBot="1">
      <c r="A30" s="1317"/>
      <c r="B30" s="1321" t="s">
        <v>900</v>
      </c>
      <c r="C30" s="1319"/>
      <c r="D30" s="1322">
        <v>0</v>
      </c>
      <c r="E30" s="1323"/>
      <c r="F30" s="1324"/>
    </row>
    <row r="31" spans="1:6" ht="25.5" customHeight="1" thickBot="1">
      <c r="A31" s="1330">
        <v>4210</v>
      </c>
      <c r="B31" s="1351" t="s">
        <v>1753</v>
      </c>
      <c r="C31" s="1332" t="s">
        <v>361</v>
      </c>
      <c r="D31" s="2100">
        <f>E31</f>
        <v>193755</v>
      </c>
      <c r="E31" s="2116">
        <f>SUM(E34:E39)</f>
        <v>193755</v>
      </c>
      <c r="F31" s="1352" t="s">
        <v>1037</v>
      </c>
    </row>
    <row r="32" spans="1:6" ht="13.5" thickBot="1">
      <c r="A32" s="1330"/>
      <c r="B32" s="1321" t="s">
        <v>671</v>
      </c>
      <c r="C32" s="1332"/>
      <c r="D32" s="2102"/>
      <c r="E32" s="2101"/>
      <c r="F32" s="1335"/>
    </row>
    <row r="33" spans="1:10" ht="24">
      <c r="A33" s="1336">
        <v>4211</v>
      </c>
      <c r="B33" s="1337" t="s">
        <v>432</v>
      </c>
      <c r="C33" s="1341" t="s">
        <v>433</v>
      </c>
      <c r="D33" s="2102">
        <v>0</v>
      </c>
      <c r="E33" s="2103">
        <v>0</v>
      </c>
      <c r="F33" s="1340" t="s">
        <v>1037</v>
      </c>
      <c r="H33" s="2132"/>
      <c r="I33" s="2132"/>
    </row>
    <row r="34" spans="1:10">
      <c r="A34" s="1336">
        <v>4212</v>
      </c>
      <c r="B34" s="1342" t="s">
        <v>1754</v>
      </c>
      <c r="C34" s="1341" t="s">
        <v>434</v>
      </c>
      <c r="D34" s="2102">
        <f>E34</f>
        <v>57340</v>
      </c>
      <c r="E34" s="2103">
        <f>aparat!F45+zags!F45+qts!F45+'qts partq'!F45+gradaran!F45+'  mshakujti tun'!F44+mankap!F45+'sporti dproc'!F45+'arvesti dproc'!F45+artadproc!F45</f>
        <v>57340</v>
      </c>
      <c r="F34" s="1340" t="s">
        <v>1037</v>
      </c>
      <c r="H34" s="2132"/>
      <c r="I34" s="2132"/>
    </row>
    <row r="35" spans="1:10">
      <c r="A35" s="1336">
        <v>4213</v>
      </c>
      <c r="B35" s="1337" t="s">
        <v>775</v>
      </c>
      <c r="C35" s="1341" t="s">
        <v>435</v>
      </c>
      <c r="D35" s="2102">
        <f>E35</f>
        <v>131595</v>
      </c>
      <c r="E35" s="2103">
        <f>aparat!F46+'arandzin axbahan.'!F46+'qts partq'!F46+'  mshakujti tun'!F45+mankap!F46+'sporti dproc'!F46+'arvesti dproc'!F46+Sheet3!F46+gradaran!F46+qts!F46   +artadproc!F46</f>
        <v>131595</v>
      </c>
      <c r="F35" s="1340" t="s">
        <v>1037</v>
      </c>
      <c r="H35" s="2132"/>
      <c r="I35" s="2132"/>
    </row>
    <row r="36" spans="1:10">
      <c r="A36" s="1336">
        <v>4214</v>
      </c>
      <c r="B36" s="1337" t="s">
        <v>776</v>
      </c>
      <c r="C36" s="1341" t="s">
        <v>436</v>
      </c>
      <c r="D36" s="2102">
        <f>E36</f>
        <v>4370</v>
      </c>
      <c r="E36" s="2103">
        <f>aparat!F47+zags!F47+'arvesti dproc'!F47+gradaran!F47+'mch kentron'!F47</f>
        <v>4370</v>
      </c>
      <c r="F36" s="1340" t="s">
        <v>1037</v>
      </c>
      <c r="H36" s="2132"/>
      <c r="I36" s="2132"/>
    </row>
    <row r="37" spans="1:10">
      <c r="A37" s="1336">
        <v>4215</v>
      </c>
      <c r="B37" s="1337" t="s">
        <v>69</v>
      </c>
      <c r="C37" s="1341" t="s">
        <v>437</v>
      </c>
      <c r="D37" s="2102">
        <f>E37</f>
        <v>450</v>
      </c>
      <c r="E37" s="2103">
        <f>aparat!F48+qts!F48</f>
        <v>450</v>
      </c>
      <c r="F37" s="1340" t="s">
        <v>1037</v>
      </c>
      <c r="H37" s="2132"/>
      <c r="I37" s="2133"/>
    </row>
    <row r="38" spans="1:10" ht="14.25" customHeight="1">
      <c r="A38" s="1336">
        <v>4216</v>
      </c>
      <c r="B38" s="1337" t="s">
        <v>70</v>
      </c>
      <c r="C38" s="1341" t="s">
        <v>438</v>
      </c>
      <c r="D38" s="2102">
        <f>E38</f>
        <v>0</v>
      </c>
      <c r="E38" s="2103">
        <f>'  mshakujti tun'!F48+qts!F49+'ajl mchak'!F49</f>
        <v>0</v>
      </c>
      <c r="F38" s="1340" t="s">
        <v>1037</v>
      </c>
      <c r="H38" s="2132"/>
      <c r="I38" s="2133"/>
    </row>
    <row r="39" spans="1:10" ht="13.5" thickBot="1">
      <c r="A39" s="1344">
        <v>4217</v>
      </c>
      <c r="B39" s="1353" t="s">
        <v>71</v>
      </c>
      <c r="C39" s="1354" t="s">
        <v>439</v>
      </c>
      <c r="D39" s="2117">
        <v>0</v>
      </c>
      <c r="E39" s="2103">
        <v>0</v>
      </c>
      <c r="F39" s="1348" t="s">
        <v>1037</v>
      </c>
      <c r="H39" s="2132"/>
      <c r="I39" s="2133"/>
    </row>
    <row r="40" spans="1:10" ht="23.25" customHeight="1" thickBot="1">
      <c r="A40" s="1330">
        <v>4220</v>
      </c>
      <c r="B40" s="1351" t="s">
        <v>1755</v>
      </c>
      <c r="C40" s="1332" t="s">
        <v>361</v>
      </c>
      <c r="D40" s="2100">
        <f>E40</f>
        <v>5000</v>
      </c>
      <c r="E40" s="2103">
        <f>E42+E43</f>
        <v>5000</v>
      </c>
      <c r="F40" s="1352" t="s">
        <v>1037</v>
      </c>
      <c r="H40" s="2132"/>
      <c r="I40" s="2132"/>
    </row>
    <row r="41" spans="1:10" ht="13.5" thickBot="1">
      <c r="A41" s="1330"/>
      <c r="B41" s="1321" t="s">
        <v>671</v>
      </c>
      <c r="C41" s="1332"/>
      <c r="D41" s="2102"/>
      <c r="E41" s="2103"/>
      <c r="F41" s="1335"/>
      <c r="J41" s="632">
        <f>SUM(H41:I41)</f>
        <v>0</v>
      </c>
    </row>
    <row r="42" spans="1:10">
      <c r="A42" s="1336">
        <v>4221</v>
      </c>
      <c r="B42" s="1337" t="s">
        <v>72</v>
      </c>
      <c r="C42" s="1355">
        <v>4221</v>
      </c>
      <c r="D42" s="2131">
        <f>E42</f>
        <v>5000</v>
      </c>
      <c r="E42" s="2103">
        <f>aparat!F52+zags!F52+gradaran!F52+'arandzin sport'!F52+'ajl mchak'!F52+mankap!F52+'arandzin dproc'!F52+qts!F52+'sporti dproc'!F52</f>
        <v>5000</v>
      </c>
      <c r="F42" s="1340" t="s">
        <v>1037</v>
      </c>
    </row>
    <row r="43" spans="1:10" ht="24">
      <c r="A43" s="1336">
        <v>4222</v>
      </c>
      <c r="B43" s="1337" t="s">
        <v>490</v>
      </c>
      <c r="C43" s="1341" t="s">
        <v>406</v>
      </c>
      <c r="D43" s="2114">
        <f>E43</f>
        <v>0</v>
      </c>
      <c r="E43" s="2103">
        <f>aparat!F53</f>
        <v>0</v>
      </c>
      <c r="F43" s="1340" t="s">
        <v>1037</v>
      </c>
    </row>
    <row r="44" spans="1:10" ht="13.5" thickBot="1">
      <c r="A44" s="1344">
        <v>4223</v>
      </c>
      <c r="B44" s="1353" t="s">
        <v>148</v>
      </c>
      <c r="C44" s="1354" t="s">
        <v>236</v>
      </c>
      <c r="D44" s="2117"/>
      <c r="E44" s="2103"/>
      <c r="F44" s="1348" t="s">
        <v>1037</v>
      </c>
    </row>
    <row r="45" spans="1:10" ht="30.75" customHeight="1">
      <c r="A45" s="1330">
        <v>4230</v>
      </c>
      <c r="B45" s="1351" t="s">
        <v>1756</v>
      </c>
      <c r="C45" s="1332" t="s">
        <v>361</v>
      </c>
      <c r="D45" s="2104">
        <f>E45</f>
        <v>45750</v>
      </c>
      <c r="E45" s="2123">
        <f>E47+E48+E49+E50+E51+E52+E53+E54</f>
        <v>45750</v>
      </c>
      <c r="F45" s="1352" t="s">
        <v>1037</v>
      </c>
    </row>
    <row r="46" spans="1:10" ht="13.5" hidden="1" thickBot="1">
      <c r="A46" s="1330"/>
      <c r="B46" s="1321" t="s">
        <v>671</v>
      </c>
      <c r="C46" s="1332"/>
      <c r="D46" s="2107"/>
      <c r="E46" s="2105"/>
      <c r="F46" s="1335"/>
    </row>
    <row r="47" spans="1:10">
      <c r="A47" s="1336">
        <v>4231</v>
      </c>
      <c r="B47" s="1337" t="s">
        <v>149</v>
      </c>
      <c r="C47" s="1341" t="s">
        <v>237</v>
      </c>
      <c r="D47" s="2121">
        <v>0</v>
      </c>
      <c r="E47" s="2108">
        <v>0</v>
      </c>
      <c r="F47" s="1340" t="s">
        <v>1037</v>
      </c>
    </row>
    <row r="48" spans="1:10">
      <c r="A48" s="1336">
        <v>4232</v>
      </c>
      <c r="B48" s="1337" t="s">
        <v>150</v>
      </c>
      <c r="C48" s="1341" t="s">
        <v>238</v>
      </c>
      <c r="D48" s="2121">
        <f>E48</f>
        <v>2605</v>
      </c>
      <c r="E48" s="2108">
        <f>aparat!F57</f>
        <v>2605</v>
      </c>
      <c r="F48" s="1340" t="s">
        <v>1037</v>
      </c>
    </row>
    <row r="49" spans="1:6" ht="12" customHeight="1">
      <c r="A49" s="1336">
        <v>4233</v>
      </c>
      <c r="B49" s="1337" t="s">
        <v>151</v>
      </c>
      <c r="C49" s="1341" t="s">
        <v>239</v>
      </c>
      <c r="D49" s="2121">
        <f>E49</f>
        <v>200</v>
      </c>
      <c r="E49" s="2108">
        <f>aparat!F58</f>
        <v>200</v>
      </c>
      <c r="F49" s="1340" t="s">
        <v>1037</v>
      </c>
    </row>
    <row r="50" spans="1:6">
      <c r="A50" s="1336">
        <v>4234</v>
      </c>
      <c r="B50" s="1337" t="s">
        <v>559</v>
      </c>
      <c r="C50" s="1341" t="s">
        <v>240</v>
      </c>
      <c r="D50" s="2121">
        <f>E50</f>
        <v>1500</v>
      </c>
      <c r="E50" s="2108">
        <f>aparat!F59</f>
        <v>1500</v>
      </c>
      <c r="F50" s="1340" t="s">
        <v>1037</v>
      </c>
    </row>
    <row r="51" spans="1:6">
      <c r="A51" s="1336">
        <v>4235</v>
      </c>
      <c r="B51" s="1357" t="s">
        <v>560</v>
      </c>
      <c r="C51" s="1358">
        <v>4235</v>
      </c>
      <c r="D51" s="2121">
        <f>E51</f>
        <v>0</v>
      </c>
      <c r="E51" s="2108">
        <f>'1.6.1'!F61</f>
        <v>0</v>
      </c>
      <c r="F51" s="1340" t="s">
        <v>1037</v>
      </c>
    </row>
    <row r="52" spans="1:6" ht="11.25" customHeight="1">
      <c r="A52" s="1336">
        <v>4236</v>
      </c>
      <c r="B52" s="1337" t="s">
        <v>187</v>
      </c>
      <c r="C52" s="1341" t="s">
        <v>241</v>
      </c>
      <c r="D52" s="2121">
        <v>0</v>
      </c>
      <c r="E52" s="2108">
        <v>0</v>
      </c>
      <c r="F52" s="1340" t="s">
        <v>1037</v>
      </c>
    </row>
    <row r="53" spans="1:6">
      <c r="A53" s="1336">
        <v>4237</v>
      </c>
      <c r="B53" s="1337" t="s">
        <v>188</v>
      </c>
      <c r="C53" s="1341" t="s">
        <v>242</v>
      </c>
      <c r="D53" s="2121">
        <f>E53</f>
        <v>1000</v>
      </c>
      <c r="E53" s="2108">
        <f>aparat!F62</f>
        <v>1000</v>
      </c>
      <c r="F53" s="1340" t="s">
        <v>1037</v>
      </c>
    </row>
    <row r="54" spans="1:6" ht="13.5" thickBot="1">
      <c r="A54" s="1344">
        <v>4238</v>
      </c>
      <c r="B54" s="1353" t="s">
        <v>189</v>
      </c>
      <c r="C54" s="1354" t="s">
        <v>243</v>
      </c>
      <c r="D54" s="2124">
        <f>E54</f>
        <v>40445</v>
      </c>
      <c r="E54" s="2108">
        <f>aparat!F63+qts!F63+'ajl mchak'!F63+mankap!F63+'sporti dproc'!F63+rhamat!F63+kino!F63+Shner!F65 +zags!F63+Sheet3!F63+gradaran!F63+'  mshakujti tun'!F62+artadproc!F63+'arvesti dproc'!F63+'10.5.1'!F63+'1.6.1'!F64+'arandzin dproc'!F63+poxoc.lusav.!F63</f>
        <v>40445</v>
      </c>
      <c r="F54" s="1348" t="s">
        <v>1037</v>
      </c>
    </row>
    <row r="55" spans="1:6" ht="24.75" thickBot="1">
      <c r="A55" s="1330">
        <v>4240</v>
      </c>
      <c r="B55" s="1351" t="s">
        <v>1757</v>
      </c>
      <c r="C55" s="1332" t="s">
        <v>361</v>
      </c>
      <c r="D55" s="2107">
        <f>D57</f>
        <v>50774</v>
      </c>
      <c r="E55" s="2105">
        <f>E57</f>
        <v>50774</v>
      </c>
      <c r="F55" s="1335" t="s">
        <v>1037</v>
      </c>
    </row>
    <row r="56" spans="1:6" ht="13.5" thickBot="1">
      <c r="A56" s="1330"/>
      <c r="B56" s="1321" t="s">
        <v>671</v>
      </c>
      <c r="C56" s="1332"/>
      <c r="D56" s="2107"/>
      <c r="E56" s="2105"/>
      <c r="F56" s="1335"/>
    </row>
    <row r="57" spans="1:6" ht="13.5" thickBot="1">
      <c r="A57" s="1344">
        <v>4241</v>
      </c>
      <c r="B57" s="1337" t="s">
        <v>190</v>
      </c>
      <c r="C57" s="1354" t="s">
        <v>244</v>
      </c>
      <c r="D57" s="2124">
        <f>E57</f>
        <v>50774</v>
      </c>
      <c r="E57" s="2125">
        <f>'arandzin aroxg'!F65+'  mshakujti tun'!F64+mankap!F65+'arvesti dproc'!F65+'1.5.1'!F65+'sporti dproc'!F65+aparat!F65+'arandzin sport'!F65</f>
        <v>50774</v>
      </c>
      <c r="F57" s="1348" t="s">
        <v>1037</v>
      </c>
    </row>
    <row r="58" spans="1:6" ht="22.5" customHeight="1" thickBot="1">
      <c r="A58" s="1330">
        <v>4250</v>
      </c>
      <c r="B58" s="1351" t="s">
        <v>1758</v>
      </c>
      <c r="C58" s="1332" t="s">
        <v>361</v>
      </c>
      <c r="D58" s="2104">
        <f>E58</f>
        <v>34000</v>
      </c>
      <c r="E58" s="2123">
        <f>E60+E61</f>
        <v>34000</v>
      </c>
      <c r="F58" s="1352" t="s">
        <v>1037</v>
      </c>
    </row>
    <row r="59" spans="1:6" ht="13.5" thickBot="1">
      <c r="A59" s="1330"/>
      <c r="B59" s="1321" t="s">
        <v>671</v>
      </c>
      <c r="C59" s="1332"/>
      <c r="D59" s="2107"/>
      <c r="E59" s="2105"/>
      <c r="F59" s="1335"/>
    </row>
    <row r="60" spans="1:6" ht="24">
      <c r="A60" s="1336">
        <v>4251</v>
      </c>
      <c r="B60" s="1337" t="s">
        <v>191</v>
      </c>
      <c r="C60" s="1341" t="s">
        <v>245</v>
      </c>
      <c r="D60" s="2121">
        <f>E60</f>
        <v>28500</v>
      </c>
      <c r="E60" s="2108">
        <f>+gradaran!F67+'arandzin chanaparh'!F68+Shner!F69+qts!F67+rhamat!F67+kext.grer!F67+'  mshakujti tun'!F66+bnak.chin!F67+poxoc.lusav.!F67+'arandzin aih'!F67</f>
        <v>28500</v>
      </c>
      <c r="F60" s="1340" t="s">
        <v>1037</v>
      </c>
    </row>
    <row r="61" spans="1:6" ht="30" customHeight="1" thickBot="1">
      <c r="A61" s="1344">
        <v>4252</v>
      </c>
      <c r="B61" s="1353" t="s">
        <v>709</v>
      </c>
      <c r="C61" s="1354" t="s">
        <v>246</v>
      </c>
      <c r="D61" s="2124">
        <f>E61</f>
        <v>5500</v>
      </c>
      <c r="E61" s="2108">
        <f>aparat!F68+qts!F68+mankap!F68+zags!F68+'sporti dproc'!F68+'  mshakujti tun'!F67</f>
        <v>5500</v>
      </c>
      <c r="F61" s="1348" t="s">
        <v>1037</v>
      </c>
    </row>
    <row r="62" spans="1:6" ht="27.75" customHeight="1" thickBot="1">
      <c r="A62" s="1330">
        <v>4260</v>
      </c>
      <c r="B62" s="1351" t="s">
        <v>1759</v>
      </c>
      <c r="C62" s="1332" t="s">
        <v>361</v>
      </c>
      <c r="D62" s="2104">
        <f>E62</f>
        <v>60657</v>
      </c>
      <c r="E62" s="2123">
        <f>E64+E67+E69+E70+E71</f>
        <v>60657</v>
      </c>
      <c r="F62" s="1352" t="s">
        <v>1037</v>
      </c>
    </row>
    <row r="63" spans="1:6" ht="13.5" thickBot="1">
      <c r="A63" s="1330"/>
      <c r="B63" s="1321" t="s">
        <v>671</v>
      </c>
      <c r="C63" s="1332"/>
      <c r="D63" s="2107"/>
      <c r="E63" s="2105"/>
      <c r="F63" s="1335"/>
    </row>
    <row r="64" spans="1:6">
      <c r="A64" s="1336">
        <v>4261</v>
      </c>
      <c r="B64" s="1337" t="s">
        <v>993</v>
      </c>
      <c r="C64" s="1341" t="s">
        <v>247</v>
      </c>
      <c r="D64" s="2121">
        <f>E64</f>
        <v>2375</v>
      </c>
      <c r="E64" s="2108">
        <f>aparat!F70+zags!F70+'qts partq'!F70+qts!F70+'  mshakujti tun'!F69+mankap!F70+'mankap partq'!F70+'sporti dproc'!F70+'arvesti dproc'!F70+'ajl mchak'!F70+              gradaran!F70+'arandzin sport'!F70+artadproc!F70</f>
        <v>2375</v>
      </c>
      <c r="F64" s="1340" t="s">
        <v>1037</v>
      </c>
    </row>
    <row r="65" spans="1:6">
      <c r="A65" s="1336">
        <v>4262</v>
      </c>
      <c r="B65" s="1337" t="s">
        <v>994</v>
      </c>
      <c r="C65" s="1341" t="s">
        <v>248</v>
      </c>
      <c r="D65" s="2121">
        <v>0</v>
      </c>
      <c r="E65" s="2108">
        <v>0</v>
      </c>
      <c r="F65" s="1340" t="s">
        <v>1037</v>
      </c>
    </row>
    <row r="66" spans="1:6" ht="24">
      <c r="A66" s="1336">
        <v>4263</v>
      </c>
      <c r="B66" s="1337" t="s">
        <v>1070</v>
      </c>
      <c r="C66" s="1341" t="s">
        <v>249</v>
      </c>
      <c r="D66" s="2121">
        <v>0</v>
      </c>
      <c r="E66" s="2108">
        <v>0</v>
      </c>
      <c r="F66" s="1340" t="s">
        <v>1037</v>
      </c>
    </row>
    <row r="67" spans="1:6">
      <c r="A67" s="1336">
        <v>4264</v>
      </c>
      <c r="B67" s="1360" t="s">
        <v>995</v>
      </c>
      <c r="C67" s="1341" t="s">
        <v>250</v>
      </c>
      <c r="D67" s="2121">
        <f>E67</f>
        <v>12291</v>
      </c>
      <c r="E67" s="2108">
        <f>aparat!F73+qts!F73+'qts partq'!F73+'arandzin dproc'!F98+'ajl mchak'!F73+barz.krt!F98+'10.5.1'!F73</f>
        <v>12291</v>
      </c>
      <c r="F67" s="1340" t="s">
        <v>1037</v>
      </c>
    </row>
    <row r="68" spans="1:6" ht="24">
      <c r="A68" s="1336">
        <v>4265</v>
      </c>
      <c r="B68" s="1361" t="s">
        <v>953</v>
      </c>
      <c r="C68" s="1341" t="s">
        <v>251</v>
      </c>
      <c r="D68" s="2121">
        <v>0</v>
      </c>
      <c r="E68" s="2108">
        <v>0</v>
      </c>
      <c r="F68" s="1340" t="s">
        <v>1037</v>
      </c>
    </row>
    <row r="69" spans="1:6">
      <c r="A69" s="1336">
        <v>4266</v>
      </c>
      <c r="B69" s="1360" t="s">
        <v>230</v>
      </c>
      <c r="C69" s="1341" t="s">
        <v>252</v>
      </c>
      <c r="D69" s="2121">
        <f>E69</f>
        <v>20</v>
      </c>
      <c r="E69" s="2108">
        <f>mankap!F75+'sporti dproc'!F75</f>
        <v>20</v>
      </c>
      <c r="F69" s="1340" t="s">
        <v>1037</v>
      </c>
    </row>
    <row r="70" spans="1:6">
      <c r="A70" s="1336">
        <v>4267</v>
      </c>
      <c r="B70" s="1360" t="s">
        <v>231</v>
      </c>
      <c r="C70" s="1341" t="s">
        <v>911</v>
      </c>
      <c r="D70" s="2121">
        <f>E70</f>
        <v>6550</v>
      </c>
      <c r="E70" s="2108">
        <f>aparat!F76+qts!F76+'qts partq'!F76+'  mshakujti tun'!F75+mankap!F76+'mankap partq'!F76+'sporti dproc'!F76+'arvesti dproc'!F76+gradaran!F76+artadproc!F76+'ajl mchak'!F76+zags!F76+'10.5.1'!F76+'1.6.1'!F77+'arandzin soc'!F76</f>
        <v>6550</v>
      </c>
      <c r="F70" s="1340" t="s">
        <v>1037</v>
      </c>
    </row>
    <row r="71" spans="1:6" ht="13.5" thickBot="1">
      <c r="A71" s="1344">
        <v>4268</v>
      </c>
      <c r="B71" s="1362" t="s">
        <v>483</v>
      </c>
      <c r="C71" s="1354" t="s">
        <v>571</v>
      </c>
      <c r="D71" s="2124">
        <f>E71</f>
        <v>39421</v>
      </c>
      <c r="E71" s="2108">
        <f>aparat!F77+rhamat!F77+qts!F77+'qts partq'!F77+gradaran!F77+'  mshakujti tun'!F76+'ajl mchak'!F77+mankap!F77+'mankap partq'!F77+artadproc!F77+'sporti dproc'!F77+'arvesti dproc'!F77+zags!F77+'10.5.1'!F77+Sheet3!F77+Shner!F79+poxoc.lusav.!F77+'arandzin aih'!F77+'arandzin soc'!F77+bnak.chin!F77</f>
        <v>39421</v>
      </c>
      <c r="F71" s="1348" t="s">
        <v>1037</v>
      </c>
    </row>
    <row r="72" spans="1:6" ht="11.25" customHeight="1" thickBot="1">
      <c r="A72" s="1327">
        <v>4300</v>
      </c>
      <c r="B72" s="1363" t="s">
        <v>1760</v>
      </c>
      <c r="C72" s="1329" t="s">
        <v>361</v>
      </c>
      <c r="D72" s="2107">
        <v>0</v>
      </c>
      <c r="E72" s="2105">
        <v>0</v>
      </c>
      <c r="F72" s="1364" t="s">
        <v>1037</v>
      </c>
    </row>
    <row r="73" spans="1:6" ht="3" hidden="1" customHeight="1" thickBot="1">
      <c r="A73" s="1317"/>
      <c r="B73" s="1321" t="s">
        <v>900</v>
      </c>
      <c r="C73" s="1319"/>
      <c r="D73" s="2119"/>
      <c r="E73" s="2120"/>
      <c r="F73" s="1324"/>
    </row>
    <row r="74" spans="1:6" ht="13.5" hidden="1" thickBot="1">
      <c r="A74" s="1330">
        <v>4310</v>
      </c>
      <c r="B74" s="1365" t="s">
        <v>1761</v>
      </c>
      <c r="C74" s="1332" t="s">
        <v>361</v>
      </c>
      <c r="D74" s="2104">
        <v>0</v>
      </c>
      <c r="E74" s="2123">
        <v>0</v>
      </c>
      <c r="F74" s="1352"/>
    </row>
    <row r="75" spans="1:6" ht="13.5" hidden="1" thickBot="1">
      <c r="A75" s="1330"/>
      <c r="B75" s="1321" t="s">
        <v>671</v>
      </c>
      <c r="C75" s="1332"/>
      <c r="D75" s="2107"/>
      <c r="E75" s="2105"/>
      <c r="F75" s="1335"/>
    </row>
    <row r="76" spans="1:6" ht="13.5" hidden="1" thickBot="1">
      <c r="A76" s="1336">
        <v>4311</v>
      </c>
      <c r="B76" s="1360" t="s">
        <v>484</v>
      </c>
      <c r="C76" s="1341" t="s">
        <v>572</v>
      </c>
      <c r="D76" s="2121">
        <v>0</v>
      </c>
      <c r="E76" s="2108">
        <v>0</v>
      </c>
      <c r="F76" s="1340" t="s">
        <v>1037</v>
      </c>
    </row>
    <row r="77" spans="1:6" ht="13.5" hidden="1" thickBot="1">
      <c r="A77" s="1336">
        <v>4312</v>
      </c>
      <c r="B77" s="1360" t="s">
        <v>485</v>
      </c>
      <c r="C77" s="1341" t="s">
        <v>573</v>
      </c>
      <c r="D77" s="2121">
        <v>0</v>
      </c>
      <c r="E77" s="2108">
        <v>0</v>
      </c>
      <c r="F77" s="1340" t="s">
        <v>1037</v>
      </c>
    </row>
    <row r="78" spans="1:6" ht="23.25" hidden="1" thickBot="1">
      <c r="A78" s="1336">
        <v>4320</v>
      </c>
      <c r="B78" s="1366" t="s">
        <v>1762</v>
      </c>
      <c r="C78" s="1343" t="s">
        <v>361</v>
      </c>
      <c r="D78" s="2121">
        <v>0</v>
      </c>
      <c r="E78" s="2105">
        <v>0</v>
      </c>
      <c r="F78" s="1340"/>
    </row>
    <row r="79" spans="1:6" ht="13.5" hidden="1" thickBot="1">
      <c r="A79" s="1330"/>
      <c r="B79" s="1321" t="s">
        <v>671</v>
      </c>
      <c r="C79" s="1332"/>
      <c r="D79" s="2121"/>
      <c r="E79" s="2105"/>
      <c r="F79" s="1335"/>
    </row>
    <row r="80" spans="1:6" ht="12.75" hidden="1" customHeight="1" thickBot="1">
      <c r="A80" s="1336">
        <v>4321</v>
      </c>
      <c r="B80" s="1360" t="s">
        <v>486</v>
      </c>
      <c r="C80" s="1341" t="s">
        <v>574</v>
      </c>
      <c r="D80" s="2121">
        <v>0</v>
      </c>
      <c r="E80" s="2108">
        <v>0</v>
      </c>
      <c r="F80" s="1340" t="s">
        <v>1037</v>
      </c>
    </row>
    <row r="81" spans="1:6" ht="12.75" hidden="1" customHeight="1" thickBot="1">
      <c r="A81" s="1344">
        <v>4322</v>
      </c>
      <c r="B81" s="1362" t="s">
        <v>487</v>
      </c>
      <c r="C81" s="1354" t="s">
        <v>575</v>
      </c>
      <c r="D81" s="2124">
        <v>0</v>
      </c>
      <c r="E81" s="2108">
        <v>0</v>
      </c>
      <c r="F81" s="1348" t="s">
        <v>1037</v>
      </c>
    </row>
    <row r="82" spans="1:6" ht="24.75" hidden="1" thickBot="1">
      <c r="A82" s="1330">
        <v>4330</v>
      </c>
      <c r="B82" s="1365" t="s">
        <v>1763</v>
      </c>
      <c r="C82" s="1332" t="s">
        <v>361</v>
      </c>
      <c r="D82" s="2107">
        <v>0</v>
      </c>
      <c r="E82" s="2105">
        <v>0</v>
      </c>
      <c r="F82" s="1335" t="s">
        <v>1037</v>
      </c>
    </row>
    <row r="83" spans="1:6" ht="13.5" hidden="1" thickBot="1">
      <c r="A83" s="1330"/>
      <c r="B83" s="1321" t="s">
        <v>671</v>
      </c>
      <c r="C83" s="1332"/>
      <c r="D83" s="2107"/>
      <c r="E83" s="2105"/>
      <c r="F83" s="1335"/>
    </row>
    <row r="84" spans="1:6" ht="24.75" hidden="1" thickBot="1">
      <c r="A84" s="1336">
        <v>4331</v>
      </c>
      <c r="B84" s="1360" t="s">
        <v>592</v>
      </c>
      <c r="C84" s="1341" t="s">
        <v>576</v>
      </c>
      <c r="D84" s="2121">
        <v>0</v>
      </c>
      <c r="E84" s="2108">
        <v>0</v>
      </c>
      <c r="F84" s="1340" t="s">
        <v>1037</v>
      </c>
    </row>
    <row r="85" spans="1:6" ht="13.5" hidden="1" thickBot="1">
      <c r="A85" s="1336">
        <v>4332</v>
      </c>
      <c r="B85" s="1360" t="s">
        <v>593</v>
      </c>
      <c r="C85" s="1341" t="s">
        <v>577</v>
      </c>
      <c r="D85" s="2121">
        <v>0</v>
      </c>
      <c r="E85" s="2108">
        <v>0</v>
      </c>
      <c r="F85" s="1340" t="s">
        <v>1037</v>
      </c>
    </row>
    <row r="86" spans="1:6" ht="13.5" hidden="1" thickBot="1">
      <c r="A86" s="1344">
        <v>4333</v>
      </c>
      <c r="B86" s="1362" t="s">
        <v>594</v>
      </c>
      <c r="C86" s="1354" t="s">
        <v>578</v>
      </c>
      <c r="D86" s="2124">
        <v>0</v>
      </c>
      <c r="E86" s="2108">
        <v>0</v>
      </c>
      <c r="F86" s="1348" t="s">
        <v>1037</v>
      </c>
    </row>
    <row r="87" spans="1:6" ht="13.5" hidden="1" thickBot="1">
      <c r="A87" s="1327">
        <v>4400</v>
      </c>
      <c r="B87" s="1367" t="s">
        <v>1764</v>
      </c>
      <c r="C87" s="1329" t="s">
        <v>361</v>
      </c>
      <c r="D87" s="2119">
        <v>0</v>
      </c>
      <c r="E87" s="2108">
        <v>0</v>
      </c>
      <c r="F87" s="1350" t="s">
        <v>1037</v>
      </c>
    </row>
    <row r="88" spans="1:6" ht="13.5" hidden="1" thickBot="1">
      <c r="A88" s="1317"/>
      <c r="B88" s="1321" t="s">
        <v>900</v>
      </c>
      <c r="C88" s="1319"/>
      <c r="D88" s="2119"/>
      <c r="E88" s="2120"/>
      <c r="F88" s="1324"/>
    </row>
    <row r="89" spans="1:6" ht="23.25" hidden="1" customHeight="1" thickBot="1">
      <c r="A89" s="1330">
        <v>4410</v>
      </c>
      <c r="B89" s="1365" t="s">
        <v>1765</v>
      </c>
      <c r="C89" s="1332" t="s">
        <v>361</v>
      </c>
      <c r="D89" s="2107">
        <v>0</v>
      </c>
      <c r="E89" s="2105">
        <v>0</v>
      </c>
      <c r="F89" s="1335"/>
    </row>
    <row r="90" spans="1:6" ht="13.5" hidden="1" thickBot="1">
      <c r="A90" s="1330"/>
      <c r="B90" s="1321" t="s">
        <v>671</v>
      </c>
      <c r="C90" s="1332"/>
      <c r="D90" s="2107"/>
      <c r="E90" s="2105"/>
      <c r="F90" s="1335"/>
    </row>
    <row r="91" spans="1:6" ht="23.25" hidden="1" customHeight="1" thickBot="1">
      <c r="A91" s="1336">
        <v>4411</v>
      </c>
      <c r="B91" s="1360" t="s">
        <v>595</v>
      </c>
      <c r="C91" s="1341" t="s">
        <v>579</v>
      </c>
      <c r="D91" s="2121">
        <v>0</v>
      </c>
      <c r="E91" s="2108">
        <v>0</v>
      </c>
      <c r="F91" s="1340" t="s">
        <v>1037</v>
      </c>
    </row>
    <row r="92" spans="1:6" ht="24.75" hidden="1" thickBot="1">
      <c r="A92" s="1336">
        <v>4412</v>
      </c>
      <c r="B92" s="1360" t="s">
        <v>980</v>
      </c>
      <c r="C92" s="1341" t="s">
        <v>580</v>
      </c>
      <c r="D92" s="2121">
        <v>0</v>
      </c>
      <c r="E92" s="2108">
        <v>0</v>
      </c>
      <c r="F92" s="1340" t="s">
        <v>1037</v>
      </c>
    </row>
    <row r="93" spans="1:6" ht="35.25" hidden="1" thickBot="1">
      <c r="A93" s="1336">
        <v>4420</v>
      </c>
      <c r="B93" s="1366" t="s">
        <v>1766</v>
      </c>
      <c r="C93" s="1343" t="s">
        <v>361</v>
      </c>
      <c r="D93" s="2121">
        <v>0</v>
      </c>
      <c r="E93" s="2108">
        <v>0</v>
      </c>
      <c r="F93" s="1340"/>
    </row>
    <row r="94" spans="1:6" ht="12.75" customHeight="1" thickBot="1">
      <c r="A94" s="1330"/>
      <c r="B94" s="1321" t="s">
        <v>671</v>
      </c>
      <c r="C94" s="1332"/>
      <c r="D94" s="2107"/>
      <c r="E94" s="2105"/>
      <c r="F94" s="1335"/>
    </row>
    <row r="95" spans="1:6" ht="24" hidden="1">
      <c r="A95" s="1336">
        <v>4421</v>
      </c>
      <c r="B95" s="1360" t="s">
        <v>518</v>
      </c>
      <c r="C95" s="1341" t="s">
        <v>581</v>
      </c>
      <c r="D95" s="2121">
        <v>0</v>
      </c>
      <c r="E95" s="2108">
        <v>0</v>
      </c>
      <c r="F95" s="1340" t="s">
        <v>1037</v>
      </c>
    </row>
    <row r="96" spans="1:6" ht="24.75" hidden="1" thickBot="1">
      <c r="A96" s="1344">
        <v>4422</v>
      </c>
      <c r="B96" s="1362" t="s">
        <v>1111</v>
      </c>
      <c r="C96" s="1354" t="s">
        <v>582</v>
      </c>
      <c r="D96" s="2124">
        <v>0</v>
      </c>
      <c r="E96" s="2108">
        <v>0</v>
      </c>
      <c r="F96" s="1348" t="s">
        <v>1037</v>
      </c>
    </row>
    <row r="97" spans="1:6" ht="21.75" customHeight="1" thickBot="1">
      <c r="A97" s="1368">
        <v>4500</v>
      </c>
      <c r="B97" s="1369" t="s">
        <v>1767</v>
      </c>
      <c r="C97" s="1370" t="s">
        <v>361</v>
      </c>
      <c r="D97" s="2126">
        <f>E97</f>
        <v>364416.35</v>
      </c>
      <c r="E97" s="2127">
        <f>E107+E119+E106</f>
        <v>364416.35</v>
      </c>
      <c r="F97" s="1364" t="s">
        <v>1037</v>
      </c>
    </row>
    <row r="98" spans="1:6" ht="13.5" hidden="1" thickBot="1">
      <c r="A98" s="1317"/>
      <c r="B98" s="1321" t="s">
        <v>900</v>
      </c>
      <c r="C98" s="1319"/>
      <c r="D98" s="2119"/>
      <c r="E98" s="2120"/>
      <c r="F98" s="1324"/>
    </row>
    <row r="99" spans="1:6" ht="24" hidden="1">
      <c r="A99" s="1330">
        <v>4510</v>
      </c>
      <c r="B99" s="1372" t="s">
        <v>1768</v>
      </c>
      <c r="C99" s="1332" t="s">
        <v>361</v>
      </c>
      <c r="D99" s="2107">
        <f>E99</f>
        <v>0</v>
      </c>
      <c r="E99" s="2105">
        <f>E106</f>
        <v>0</v>
      </c>
      <c r="F99" s="1335"/>
    </row>
    <row r="100" spans="1:6" ht="12" hidden="1" customHeight="1" thickBot="1">
      <c r="A100" s="1330"/>
      <c r="B100" s="1321" t="s">
        <v>671</v>
      </c>
      <c r="C100" s="1332"/>
      <c r="D100" s="2107"/>
      <c r="E100" s="2105"/>
      <c r="F100" s="1335"/>
    </row>
    <row r="101" spans="1:6" ht="24" hidden="1">
      <c r="A101" s="1336">
        <v>4511</v>
      </c>
      <c r="B101" s="1360" t="s">
        <v>814</v>
      </c>
      <c r="C101" s="1341" t="s">
        <v>583</v>
      </c>
      <c r="D101" s="2121">
        <v>0</v>
      </c>
      <c r="E101" s="2108">
        <v>0</v>
      </c>
      <c r="F101" s="1340" t="s">
        <v>1037</v>
      </c>
    </row>
    <row r="102" spans="1:6" ht="24.75" hidden="1" thickBot="1">
      <c r="A102" s="1344">
        <v>4512</v>
      </c>
      <c r="B102" s="1362" t="s">
        <v>1112</v>
      </c>
      <c r="C102" s="1354" t="s">
        <v>584</v>
      </c>
      <c r="D102" s="2124">
        <v>0</v>
      </c>
      <c r="E102" s="2108">
        <v>0</v>
      </c>
      <c r="F102" s="1348" t="s">
        <v>1037</v>
      </c>
    </row>
    <row r="103" spans="1:6" ht="34.5" hidden="1">
      <c r="A103" s="1330">
        <v>4520</v>
      </c>
      <c r="B103" s="1372" t="s">
        <v>1769</v>
      </c>
      <c r="C103" s="1332" t="s">
        <v>361</v>
      </c>
      <c r="D103" s="2107">
        <v>0</v>
      </c>
      <c r="E103" s="2105">
        <v>0</v>
      </c>
      <c r="F103" s="1335"/>
    </row>
    <row r="104" spans="1:6" ht="13.5" hidden="1" thickBot="1">
      <c r="A104" s="1330"/>
      <c r="B104" s="1321" t="s">
        <v>671</v>
      </c>
      <c r="C104" s="1332"/>
      <c r="D104" s="2107"/>
      <c r="E104" s="2105"/>
      <c r="F104" s="1335"/>
    </row>
    <row r="105" spans="1:6" ht="24" hidden="1">
      <c r="A105" s="1336">
        <v>4521</v>
      </c>
      <c r="B105" s="1360" t="s">
        <v>836</v>
      </c>
      <c r="C105" s="1341" t="s">
        <v>585</v>
      </c>
      <c r="D105" s="2121">
        <v>0</v>
      </c>
      <c r="E105" s="2108">
        <v>0</v>
      </c>
      <c r="F105" s="1340" t="s">
        <v>1037</v>
      </c>
    </row>
    <row r="106" spans="1:6" ht="24" hidden="1">
      <c r="A106" s="1336">
        <v>4522</v>
      </c>
      <c r="B106" s="1360" t="s">
        <v>743</v>
      </c>
      <c r="C106" s="1341" t="s">
        <v>586</v>
      </c>
      <c r="D106" s="2121">
        <f>E106</f>
        <v>0</v>
      </c>
      <c r="E106" s="2108">
        <f>'1.6.1'!F99</f>
        <v>0</v>
      </c>
      <c r="F106" s="1340" t="s">
        <v>1037</v>
      </c>
    </row>
    <row r="107" spans="1:6" ht="35.25" thickBot="1">
      <c r="A107" s="1336">
        <v>4530</v>
      </c>
      <c r="B107" s="1373" t="s">
        <v>1770</v>
      </c>
      <c r="C107" s="1343" t="s">
        <v>361</v>
      </c>
      <c r="D107" s="2121">
        <f>E107</f>
        <v>364416.35</v>
      </c>
      <c r="E107" s="2108">
        <f>E109+E110+E111</f>
        <v>364416.35</v>
      </c>
      <c r="F107" s="1340" t="s">
        <v>1038</v>
      </c>
    </row>
    <row r="108" spans="1:6" ht="13.5" thickBot="1">
      <c r="A108" s="1330"/>
      <c r="B108" s="1321" t="s">
        <v>671</v>
      </c>
      <c r="C108" s="1332"/>
      <c r="D108" s="2121"/>
      <c r="E108" s="2105"/>
      <c r="F108" s="1335"/>
    </row>
    <row r="109" spans="1:6" ht="22.5" customHeight="1" thickBot="1">
      <c r="A109" s="1336">
        <v>4531</v>
      </c>
      <c r="B109" s="1357" t="s">
        <v>801</v>
      </c>
      <c r="C109" s="1338" t="s">
        <v>90</v>
      </c>
      <c r="D109" s="2121">
        <f>E109</f>
        <v>363916.35</v>
      </c>
      <c r="E109" s="2108">
        <f>'arvesti dproc'!F105+mankap!F105+'mch kentron'!F105+rhamat!F102+qts!F105+'sporti dproc'!F105+komynal!F105</f>
        <v>363916.35</v>
      </c>
      <c r="F109" s="1340" t="s">
        <v>1038</v>
      </c>
    </row>
    <row r="110" spans="1:6" ht="5.25" hidden="1" customHeight="1" thickBot="1">
      <c r="A110" s="1336">
        <v>4532</v>
      </c>
      <c r="B110" s="1357" t="s">
        <v>83</v>
      </c>
      <c r="C110" s="1341" t="s">
        <v>91</v>
      </c>
      <c r="D110" s="2121">
        <v>0</v>
      </c>
      <c r="E110" s="2108">
        <v>0</v>
      </c>
      <c r="F110" s="1340" t="s">
        <v>1038</v>
      </c>
    </row>
    <row r="111" spans="1:6" ht="24.75" hidden="1" thickBot="1">
      <c r="A111" s="1374">
        <v>4533</v>
      </c>
      <c r="B111" s="1375" t="s">
        <v>1141</v>
      </c>
      <c r="C111" s="1376" t="s">
        <v>92</v>
      </c>
      <c r="D111" s="2121">
        <f>E111</f>
        <v>500</v>
      </c>
      <c r="E111" s="2108">
        <f>'1.6.1'!F108+Sheet3!F107+qts!F107+gradaran!F107</f>
        <v>500</v>
      </c>
      <c r="F111" s="1340" t="s">
        <v>1038</v>
      </c>
    </row>
    <row r="112" spans="1:6" ht="13.5" hidden="1" thickBot="1">
      <c r="A112" s="1374"/>
      <c r="B112" s="1357" t="s">
        <v>900</v>
      </c>
      <c r="C112" s="1341"/>
      <c r="D112" s="1356"/>
      <c r="E112" s="1339"/>
      <c r="F112" s="1340"/>
    </row>
    <row r="113" spans="1:6" ht="24.75" hidden="1" thickBot="1">
      <c r="A113" s="1374">
        <v>4534</v>
      </c>
      <c r="B113" s="1357" t="s">
        <v>13</v>
      </c>
      <c r="C113" s="1341"/>
      <c r="D113" s="2121">
        <v>0</v>
      </c>
      <c r="E113" s="2105">
        <v>0</v>
      </c>
      <c r="F113" s="1340" t="s">
        <v>1038</v>
      </c>
    </row>
    <row r="114" spans="1:6" ht="13.5" hidden="1" thickBot="1">
      <c r="A114" s="1374"/>
      <c r="B114" s="1357" t="s">
        <v>1108</v>
      </c>
      <c r="C114" s="1341"/>
      <c r="D114" s="2121"/>
      <c r="E114" s="2108"/>
      <c r="F114" s="1340" t="s">
        <v>1038</v>
      </c>
    </row>
    <row r="115" spans="1:6" ht="24.75" hidden="1" thickBot="1">
      <c r="A115" s="1377">
        <v>4535</v>
      </c>
      <c r="B115" s="1378" t="s">
        <v>1107</v>
      </c>
      <c r="C115" s="1341"/>
      <c r="D115" s="2121">
        <v>0</v>
      </c>
      <c r="E115" s="2108"/>
      <c r="F115" s="1340" t="s">
        <v>1038</v>
      </c>
    </row>
    <row r="116" spans="1:6" ht="13.5" hidden="1" thickBot="1">
      <c r="A116" s="1336">
        <v>4536</v>
      </c>
      <c r="B116" s="1357" t="s">
        <v>889</v>
      </c>
      <c r="C116" s="1341"/>
      <c r="D116" s="2121">
        <v>0</v>
      </c>
      <c r="E116" s="2108">
        <v>0</v>
      </c>
      <c r="F116" s="1340" t="s">
        <v>1038</v>
      </c>
    </row>
    <row r="117" spans="1:6" ht="13.5" hidden="1" thickBot="1">
      <c r="A117" s="1336">
        <v>4537</v>
      </c>
      <c r="B117" s="1357" t="s">
        <v>890</v>
      </c>
      <c r="C117" s="1341"/>
      <c r="D117" s="2121">
        <v>0</v>
      </c>
      <c r="E117" s="2108">
        <v>0</v>
      </c>
      <c r="F117" s="1340" t="s">
        <v>1038</v>
      </c>
    </row>
    <row r="118" spans="1:6" ht="13.5" hidden="1" thickBot="1">
      <c r="A118" s="1374">
        <v>4538</v>
      </c>
      <c r="B118" s="1379" t="s">
        <v>892</v>
      </c>
      <c r="C118" s="1376"/>
      <c r="D118" s="2122">
        <v>0</v>
      </c>
      <c r="E118" s="2108">
        <v>0</v>
      </c>
      <c r="F118" s="1380" t="s">
        <v>1038</v>
      </c>
    </row>
    <row r="119" spans="1:6" ht="35.25" thickBot="1">
      <c r="A119" s="1327">
        <v>4540</v>
      </c>
      <c r="B119" s="1381" t="s">
        <v>1771</v>
      </c>
      <c r="C119" s="1329" t="s">
        <v>361</v>
      </c>
      <c r="D119" s="2119">
        <f>E119</f>
        <v>0</v>
      </c>
      <c r="E119" s="2120">
        <f>E121+E123+E122</f>
        <v>0</v>
      </c>
      <c r="F119" s="1350" t="str">
        <f>F123</f>
        <v>X</v>
      </c>
    </row>
    <row r="120" spans="1:6">
      <c r="A120" s="1330"/>
      <c r="B120" s="1382" t="s">
        <v>671</v>
      </c>
      <c r="C120" s="1332"/>
      <c r="D120" s="2107"/>
      <c r="E120" s="2105"/>
      <c r="F120" s="1335" t="s">
        <v>1038</v>
      </c>
    </row>
    <row r="121" spans="1:6">
      <c r="A121" s="1336">
        <v>4541</v>
      </c>
      <c r="B121" s="1588" t="s">
        <v>212</v>
      </c>
      <c r="C121" s="1341" t="s">
        <v>1807</v>
      </c>
      <c r="D121" s="2121">
        <f>E121</f>
        <v>0</v>
      </c>
      <c r="E121" s="2128">
        <f>rhamat!F107</f>
        <v>0</v>
      </c>
      <c r="F121" s="1340" t="s">
        <v>1038</v>
      </c>
    </row>
    <row r="122" spans="1:6" ht="29.25" customHeight="1">
      <c r="A122" s="1336">
        <v>4542</v>
      </c>
      <c r="B122" s="1017" t="s">
        <v>67</v>
      </c>
      <c r="C122" s="1004">
        <v>4655</v>
      </c>
      <c r="D122" s="2121">
        <f>E122</f>
        <v>0</v>
      </c>
      <c r="E122" s="2128">
        <f>poxoc.lusav.!F98</f>
        <v>0</v>
      </c>
      <c r="F122" s="1340" t="s">
        <v>1038</v>
      </c>
    </row>
    <row r="123" spans="1:6" ht="24.75" thickBot="1">
      <c r="A123" s="1344">
        <v>4543</v>
      </c>
      <c r="B123" s="1384" t="s">
        <v>1142</v>
      </c>
      <c r="C123" s="1354" t="s">
        <v>1019</v>
      </c>
      <c r="D123" s="2124">
        <f>E123</f>
        <v>0</v>
      </c>
      <c r="E123" s="2129">
        <f>bnak.chin!F114+'1.5.1'!F114+'1.6.1'!F115+'arandzin sport'!F99+aparat!F114</f>
        <v>0</v>
      </c>
      <c r="F123" s="1348" t="s">
        <v>1038</v>
      </c>
    </row>
    <row r="124" spans="1:6" ht="13.5" thickBot="1">
      <c r="A124" s="1374"/>
      <c r="B124" s="1357" t="s">
        <v>900</v>
      </c>
      <c r="C124" s="1341"/>
      <c r="D124" s="2121"/>
      <c r="E124" s="2108"/>
      <c r="F124" s="1340"/>
    </row>
    <row r="125" spans="1:6" ht="5.25" hidden="1" customHeight="1" thickBot="1">
      <c r="A125" s="1374">
        <v>4544</v>
      </c>
      <c r="B125" s="1357" t="s">
        <v>489</v>
      </c>
      <c r="C125" s="1341"/>
      <c r="D125" s="2121">
        <v>0</v>
      </c>
      <c r="E125" s="2108"/>
      <c r="F125" s="1340" t="s">
        <v>1038</v>
      </c>
    </row>
    <row r="126" spans="1:6" ht="13.5" hidden="1" thickBot="1">
      <c r="A126" s="1374"/>
      <c r="B126" s="1357" t="s">
        <v>1108</v>
      </c>
      <c r="C126" s="1341"/>
      <c r="D126" s="2121">
        <v>0</v>
      </c>
      <c r="E126" s="2108"/>
      <c r="F126" s="1340" t="s">
        <v>1038</v>
      </c>
    </row>
    <row r="127" spans="1:6" ht="24.75" hidden="1" thickBot="1">
      <c r="A127" s="1377">
        <v>4545</v>
      </c>
      <c r="B127" s="1378" t="s">
        <v>1107</v>
      </c>
      <c r="C127" s="1341"/>
      <c r="D127" s="2121">
        <v>0</v>
      </c>
      <c r="E127" s="2108"/>
      <c r="F127" s="1340" t="s">
        <v>1038</v>
      </c>
    </row>
    <row r="128" spans="1:6" ht="13.5" hidden="1" thickBot="1">
      <c r="A128" s="1336">
        <v>4546</v>
      </c>
      <c r="B128" s="1383" t="s">
        <v>891</v>
      </c>
      <c r="C128" s="1341"/>
      <c r="D128" s="2121">
        <v>0</v>
      </c>
      <c r="E128" s="2108"/>
      <c r="F128" s="1340" t="s">
        <v>1038</v>
      </c>
    </row>
    <row r="129" spans="1:6" ht="13.5" hidden="1" thickBot="1">
      <c r="A129" s="1336">
        <v>4547</v>
      </c>
      <c r="B129" s="1357" t="s">
        <v>890</v>
      </c>
      <c r="C129" s="1341"/>
      <c r="D129" s="2121">
        <v>0</v>
      </c>
      <c r="E129" s="2108"/>
      <c r="F129" s="1340" t="s">
        <v>1038</v>
      </c>
    </row>
    <row r="130" spans="1:6" ht="13.5" hidden="1" thickBot="1">
      <c r="A130" s="1374">
        <v>4548</v>
      </c>
      <c r="B130" s="1379" t="s">
        <v>892</v>
      </c>
      <c r="C130" s="1376"/>
      <c r="D130" s="2122">
        <v>0</v>
      </c>
      <c r="E130" s="2130"/>
      <c r="F130" s="1380" t="s">
        <v>1038</v>
      </c>
    </row>
    <row r="131" spans="1:6" ht="24" customHeight="1" thickBot="1">
      <c r="A131" s="1327">
        <v>4600</v>
      </c>
      <c r="B131" s="1381" t="s">
        <v>1772</v>
      </c>
      <c r="C131" s="1329" t="s">
        <v>361</v>
      </c>
      <c r="D131" s="2119">
        <f>E131</f>
        <v>106859.26</v>
      </c>
      <c r="E131" s="2120">
        <f>E137</f>
        <v>106859.26</v>
      </c>
      <c r="F131" s="1350" t="s">
        <v>1037</v>
      </c>
    </row>
    <row r="132" spans="1:6" ht="13.5" hidden="1" thickBot="1">
      <c r="A132" s="1385"/>
      <c r="B132" s="1386" t="s">
        <v>900</v>
      </c>
      <c r="C132" s="1319"/>
      <c r="D132" s="1322"/>
      <c r="E132" s="1323"/>
      <c r="F132" s="1324"/>
    </row>
    <row r="133" spans="1:6" ht="13.5" hidden="1" customHeight="1" thickBot="1">
      <c r="A133" s="1387">
        <v>4610</v>
      </c>
      <c r="B133" s="1388" t="s">
        <v>748</v>
      </c>
      <c r="C133" s="1389"/>
      <c r="D133" s="2100">
        <v>0</v>
      </c>
      <c r="E133" s="2116">
        <v>0</v>
      </c>
      <c r="F133" s="1352" t="s">
        <v>1038</v>
      </c>
    </row>
    <row r="134" spans="1:6" ht="12.75" hidden="1" customHeight="1" thickBot="1">
      <c r="A134" s="1390"/>
      <c r="B134" s="1391" t="s">
        <v>900</v>
      </c>
      <c r="C134" s="1392"/>
      <c r="D134" s="2114"/>
      <c r="E134" s="2103"/>
      <c r="F134" s="1340"/>
    </row>
    <row r="135" spans="1:6" ht="21.75" hidden="1" customHeight="1" thickBot="1">
      <c r="A135" s="1390">
        <v>4610</v>
      </c>
      <c r="B135" s="813" t="s">
        <v>200</v>
      </c>
      <c r="C135" s="1393" t="s">
        <v>199</v>
      </c>
      <c r="D135" s="2102">
        <v>0</v>
      </c>
      <c r="E135" s="2103">
        <v>0</v>
      </c>
      <c r="F135" s="1340" t="s">
        <v>1037</v>
      </c>
    </row>
    <row r="136" spans="1:6" ht="26.25" hidden="1" thickBot="1">
      <c r="A136" s="1390">
        <v>4620</v>
      </c>
      <c r="B136" s="1394" t="s">
        <v>454</v>
      </c>
      <c r="C136" s="1393" t="s">
        <v>749</v>
      </c>
      <c r="D136" s="2102">
        <v>0</v>
      </c>
      <c r="E136" s="2103">
        <v>0</v>
      </c>
      <c r="F136" s="1340" t="s">
        <v>1037</v>
      </c>
    </row>
    <row r="137" spans="1:6" ht="19.5" customHeight="1" thickBot="1">
      <c r="A137" s="796">
        <v>4630</v>
      </c>
      <c r="B137" s="1395" t="s">
        <v>1773</v>
      </c>
      <c r="C137" s="1396" t="s">
        <v>361</v>
      </c>
      <c r="D137" s="2102">
        <f>E137</f>
        <v>106859.26</v>
      </c>
      <c r="E137" s="2101">
        <f>E139+E142+E140</f>
        <v>106859.26</v>
      </c>
      <c r="F137" s="1340" t="s">
        <v>1037</v>
      </c>
    </row>
    <row r="138" spans="1:6" ht="13.5" thickBot="1">
      <c r="A138" s="796"/>
      <c r="B138" s="1397" t="s">
        <v>671</v>
      </c>
      <c r="C138" s="1396"/>
      <c r="D138" s="2102"/>
      <c r="E138" s="2101"/>
      <c r="F138" s="1340"/>
    </row>
    <row r="139" spans="1:6">
      <c r="A139" s="1398">
        <v>4631</v>
      </c>
      <c r="B139" s="1399" t="s">
        <v>294</v>
      </c>
      <c r="C139" s="1400" t="s">
        <v>1020</v>
      </c>
      <c r="D139" s="2102">
        <f>E139</f>
        <v>500</v>
      </c>
      <c r="E139" s="2103">
        <f>'soc haraz.korcrac'!F32</f>
        <v>500</v>
      </c>
      <c r="F139" s="1340" t="s">
        <v>1037</v>
      </c>
    </row>
    <row r="140" spans="1:6" ht="21" customHeight="1">
      <c r="A140" s="1398">
        <v>4632</v>
      </c>
      <c r="B140" s="1401" t="s">
        <v>716</v>
      </c>
      <c r="C140" s="1400" t="s">
        <v>1021</v>
      </c>
      <c r="D140" s="2102">
        <f>E140</f>
        <v>200</v>
      </c>
      <c r="E140" s="2103">
        <f>'arandzin sport'!F111</f>
        <v>200</v>
      </c>
      <c r="F140" s="1340" t="s">
        <v>1037</v>
      </c>
    </row>
    <row r="141" spans="1:6" ht="12" customHeight="1">
      <c r="A141" s="1398">
        <v>4633</v>
      </c>
      <c r="B141" s="1399" t="s">
        <v>15</v>
      </c>
      <c r="C141" s="1400" t="s">
        <v>1022</v>
      </c>
      <c r="D141" s="2102">
        <v>0</v>
      </c>
      <c r="E141" s="2103">
        <v>0</v>
      </c>
      <c r="F141" s="1340" t="s">
        <v>1037</v>
      </c>
    </row>
    <row r="142" spans="1:6" ht="11.25" customHeight="1">
      <c r="A142" s="1398">
        <v>4634</v>
      </c>
      <c r="B142" s="1399" t="s">
        <v>16</v>
      </c>
      <c r="C142" s="1400" t="s">
        <v>1023</v>
      </c>
      <c r="D142" s="2102">
        <f>E142</f>
        <v>106159.26</v>
      </c>
      <c r="E142" s="2103">
        <f>'arandzin dproc'!F99+'arandzin aroxg'!F112+barz.krt!F99+'arandzin soc'!F112+' gux'!F113</f>
        <v>106159.26</v>
      </c>
      <c r="F142" s="1340" t="s">
        <v>1037</v>
      </c>
    </row>
    <row r="143" spans="1:6" ht="13.5" thickBot="1">
      <c r="A143" s="1398">
        <v>4640</v>
      </c>
      <c r="B143" s="1402" t="s">
        <v>1774</v>
      </c>
      <c r="C143" s="880" t="s">
        <v>361</v>
      </c>
      <c r="D143" s="2102">
        <v>0</v>
      </c>
      <c r="E143" s="2103">
        <v>0</v>
      </c>
      <c r="F143" s="1340" t="s">
        <v>1037</v>
      </c>
    </row>
    <row r="144" spans="1:6" ht="0.75" customHeight="1" thickBot="1">
      <c r="A144" s="796"/>
      <c r="B144" s="1397" t="s">
        <v>671</v>
      </c>
      <c r="C144" s="1396"/>
      <c r="D144" s="1333"/>
      <c r="E144" s="1334"/>
      <c r="F144" s="1335"/>
    </row>
    <row r="145" spans="1:6" ht="13.5" hidden="1" thickBot="1">
      <c r="A145" s="1403">
        <v>4641</v>
      </c>
      <c r="B145" s="1404" t="s">
        <v>687</v>
      </c>
      <c r="C145" s="1405" t="s">
        <v>688</v>
      </c>
      <c r="D145" s="1347">
        <v>0</v>
      </c>
      <c r="E145" s="1359"/>
      <c r="F145" s="1348" t="s">
        <v>1037</v>
      </c>
    </row>
    <row r="146" spans="1:6" ht="33" customHeight="1" thickBot="1">
      <c r="A146" s="1317">
        <v>4700</v>
      </c>
      <c r="B146" s="1406" t="s">
        <v>1775</v>
      </c>
      <c r="C146" s="1329" t="s">
        <v>361</v>
      </c>
      <c r="D146" s="2111">
        <f>D151+D152+D171+D158+D167</f>
        <v>15921</v>
      </c>
      <c r="E146" s="2112">
        <f>E148+E152+E171+E158+E167</f>
        <v>85921</v>
      </c>
      <c r="F146" s="1350">
        <v>0</v>
      </c>
    </row>
    <row r="147" spans="1:6" ht="13.5" thickBot="1">
      <c r="A147" s="1317"/>
      <c r="B147" s="1321" t="s">
        <v>900</v>
      </c>
      <c r="C147" s="1319"/>
      <c r="D147" s="2111"/>
      <c r="E147" s="2112"/>
      <c r="F147" s="2113"/>
    </row>
    <row r="148" spans="1:6" ht="23.25" customHeight="1">
      <c r="A148" s="1330">
        <v>4710</v>
      </c>
      <c r="B148" s="1351" t="s">
        <v>1776</v>
      </c>
      <c r="C148" s="1332" t="s">
        <v>361</v>
      </c>
      <c r="D148" s="2102">
        <f>E148</f>
        <v>800</v>
      </c>
      <c r="E148" s="2101">
        <f>E151</f>
        <v>800</v>
      </c>
      <c r="F148" s="1335" t="s">
        <v>1037</v>
      </c>
    </row>
    <row r="149" spans="1:6" ht="13.5" hidden="1" thickBot="1">
      <c r="A149" s="1330"/>
      <c r="B149" s="1321" t="s">
        <v>671</v>
      </c>
      <c r="C149" s="1332"/>
      <c r="D149" s="2102"/>
      <c r="E149" s="2101"/>
      <c r="F149" s="1335"/>
    </row>
    <row r="150" spans="1:6" ht="36" hidden="1" customHeight="1">
      <c r="A150" s="1336">
        <v>4711</v>
      </c>
      <c r="B150" s="1337" t="s">
        <v>201</v>
      </c>
      <c r="C150" s="1341" t="s">
        <v>689</v>
      </c>
      <c r="D150" s="2114">
        <v>0</v>
      </c>
      <c r="E150" s="2103">
        <v>0</v>
      </c>
      <c r="F150" s="1340" t="s">
        <v>1037</v>
      </c>
    </row>
    <row r="151" spans="1:6" ht="21.75" customHeight="1" thickBot="1">
      <c r="A151" s="1344">
        <v>4712</v>
      </c>
      <c r="B151" s="1362" t="s">
        <v>920</v>
      </c>
      <c r="C151" s="1354" t="s">
        <v>690</v>
      </c>
      <c r="D151" s="2115">
        <f>E151</f>
        <v>800</v>
      </c>
      <c r="E151" s="2103">
        <f>'arandzin aih'!F116+'ajl mchak'!F134+'1.6.1'!F135+aparat!F134+'arandzin dproc'!F117</f>
        <v>800</v>
      </c>
      <c r="F151" s="1380" t="s">
        <v>1037</v>
      </c>
    </row>
    <row r="152" spans="1:6" ht="24" customHeight="1" thickBot="1">
      <c r="A152" s="1330">
        <v>4720</v>
      </c>
      <c r="B152" s="1365" t="s">
        <v>1777</v>
      </c>
      <c r="C152" s="1332" t="s">
        <v>747</v>
      </c>
      <c r="D152" s="2100">
        <f>E152</f>
        <v>8000</v>
      </c>
      <c r="E152" s="2116">
        <f>E156+E155</f>
        <v>8000</v>
      </c>
      <c r="F152" s="1352" t="s">
        <v>1037</v>
      </c>
    </row>
    <row r="153" spans="1:6" ht="13.5" thickBot="1">
      <c r="A153" s="1330"/>
      <c r="B153" s="1321" t="s">
        <v>671</v>
      </c>
      <c r="C153" s="1332"/>
      <c r="D153" s="2102"/>
      <c r="E153" s="2101"/>
      <c r="F153" s="1335"/>
    </row>
    <row r="154" spans="1:6" ht="12" hidden="1" customHeight="1">
      <c r="A154" s="1336">
        <v>4721</v>
      </c>
      <c r="B154" s="1360" t="s">
        <v>1113</v>
      </c>
      <c r="C154" s="1341" t="s">
        <v>921</v>
      </c>
      <c r="D154" s="2114">
        <v>0</v>
      </c>
      <c r="E154" s="2103">
        <v>0</v>
      </c>
      <c r="F154" s="1340" t="s">
        <v>1037</v>
      </c>
    </row>
    <row r="155" spans="1:6" ht="12" hidden="1" customHeight="1">
      <c r="A155" s="1336">
        <v>4722</v>
      </c>
      <c r="B155" s="1360" t="s">
        <v>1114</v>
      </c>
      <c r="C155" s="1407">
        <v>4822</v>
      </c>
      <c r="D155" s="2114">
        <f>E155</f>
        <v>0</v>
      </c>
      <c r="E155" s="2103">
        <f>aparat!F137+qts!F137</f>
        <v>0</v>
      </c>
      <c r="F155" s="1340" t="s">
        <v>1037</v>
      </c>
    </row>
    <row r="156" spans="1:6" ht="21.75" customHeight="1">
      <c r="A156" s="1336">
        <v>4723</v>
      </c>
      <c r="B156" s="1360" t="s">
        <v>924</v>
      </c>
      <c r="C156" s="1341" t="s">
        <v>922</v>
      </c>
      <c r="D156" s="2114">
        <f>E156</f>
        <v>8000</v>
      </c>
      <c r="E156" s="2103">
        <f>aparat!F138+qts!F138+mankap!F138+'1.5.1'!F138+'arandzin sport'!F121+Shner!F122+'  mshakujti tun'!F137</f>
        <v>8000</v>
      </c>
      <c r="F156" s="1340" t="s">
        <v>1037</v>
      </c>
    </row>
    <row r="157" spans="1:6" ht="24.75" thickBot="1">
      <c r="A157" s="1344">
        <v>4724</v>
      </c>
      <c r="B157" s="1362" t="s">
        <v>886</v>
      </c>
      <c r="C157" s="1354" t="s">
        <v>923</v>
      </c>
      <c r="D157" s="2117">
        <v>0</v>
      </c>
      <c r="E157" s="2103">
        <v>0</v>
      </c>
      <c r="F157" s="1348" t="s">
        <v>1037</v>
      </c>
    </row>
    <row r="158" spans="1:6" ht="24.75" thickBot="1">
      <c r="A158" s="1330">
        <v>4730</v>
      </c>
      <c r="B158" s="1365" t="s">
        <v>1778</v>
      </c>
      <c r="C158" s="1332" t="s">
        <v>361</v>
      </c>
      <c r="D158" s="2102">
        <f>E158</f>
        <v>1680</v>
      </c>
      <c r="E158" s="2101">
        <f>E160</f>
        <v>1680</v>
      </c>
      <c r="F158" s="1335" t="s">
        <v>1037</v>
      </c>
    </row>
    <row r="159" spans="1:6" ht="13.5" thickBot="1">
      <c r="A159" s="1330"/>
      <c r="B159" s="1321" t="s">
        <v>671</v>
      </c>
      <c r="C159" s="1332"/>
      <c r="D159" s="2102"/>
      <c r="E159" s="2101"/>
      <c r="F159" s="1335"/>
    </row>
    <row r="160" spans="1:6" ht="24">
      <c r="A160" s="1336">
        <v>4731</v>
      </c>
      <c r="B160" s="1360" t="s">
        <v>127</v>
      </c>
      <c r="C160" s="1341" t="s">
        <v>756</v>
      </c>
      <c r="D160" s="2114">
        <f>E160</f>
        <v>1680</v>
      </c>
      <c r="E160" s="2103">
        <f>'subv pox iusav'!F123+poxoc.lusav.!F123+aparat!F141</f>
        <v>1680</v>
      </c>
      <c r="F160" s="1340" t="s">
        <v>1037</v>
      </c>
    </row>
    <row r="161" spans="1:6" ht="47.25" thickBot="1">
      <c r="A161" s="1336">
        <v>4740</v>
      </c>
      <c r="B161" s="1366" t="s">
        <v>1779</v>
      </c>
      <c r="C161" s="1343" t="s">
        <v>361</v>
      </c>
      <c r="D161" s="2114">
        <f>E161</f>
        <v>0</v>
      </c>
      <c r="E161" s="2103">
        <f>E163</f>
        <v>0</v>
      </c>
      <c r="F161" s="1340" t="s">
        <v>1037</v>
      </c>
    </row>
    <row r="162" spans="1:6" ht="13.5" thickBot="1">
      <c r="A162" s="1330"/>
      <c r="B162" s="1321" t="s">
        <v>671</v>
      </c>
      <c r="C162" s="1332"/>
      <c r="D162" s="2102"/>
      <c r="E162" s="2101"/>
      <c r="F162" s="1335"/>
    </row>
    <row r="163" spans="1:6" ht="24">
      <c r="A163" s="1336">
        <v>4741</v>
      </c>
      <c r="B163" s="1360" t="s">
        <v>1115</v>
      </c>
      <c r="C163" s="1341" t="s">
        <v>132</v>
      </c>
      <c r="D163" s="2114">
        <f>E163</f>
        <v>0</v>
      </c>
      <c r="E163" s="2103">
        <f>'arandzin aih'!F125</f>
        <v>0</v>
      </c>
      <c r="F163" s="1340" t="s">
        <v>1037</v>
      </c>
    </row>
    <row r="164" spans="1:6" ht="24.75" thickBot="1">
      <c r="A164" s="1344">
        <v>4742</v>
      </c>
      <c r="B164" s="1362" t="s">
        <v>902</v>
      </c>
      <c r="C164" s="1354" t="s">
        <v>133</v>
      </c>
      <c r="D164" s="2117">
        <v>0</v>
      </c>
      <c r="E164" s="2118"/>
      <c r="F164" s="1348" t="s">
        <v>1037</v>
      </c>
    </row>
    <row r="165" spans="1:6" ht="48.75" thickBot="1">
      <c r="A165" s="1330">
        <v>4750</v>
      </c>
      <c r="B165" s="1365" t="s">
        <v>1780</v>
      </c>
      <c r="C165" s="1332" t="s">
        <v>361</v>
      </c>
      <c r="D165" s="2102">
        <v>0</v>
      </c>
      <c r="E165" s="2101">
        <v>0</v>
      </c>
      <c r="F165" s="1335" t="s">
        <v>1037</v>
      </c>
    </row>
    <row r="166" spans="1:6" ht="13.5" thickBot="1">
      <c r="A166" s="1330"/>
      <c r="B166" s="1321" t="s">
        <v>671</v>
      </c>
      <c r="C166" s="1332"/>
      <c r="D166" s="2102"/>
      <c r="E166" s="2101"/>
      <c r="F166" s="1335"/>
    </row>
    <row r="167" spans="1:6" ht="36.75" thickBot="1">
      <c r="A167" s="1344">
        <v>4751</v>
      </c>
      <c r="B167" s="1362" t="s">
        <v>411</v>
      </c>
      <c r="C167" s="1354" t="s">
        <v>412</v>
      </c>
      <c r="D167" s="2117">
        <f>E167</f>
        <v>0</v>
      </c>
      <c r="E167" s="2118">
        <f>aparat!F146</f>
        <v>0</v>
      </c>
      <c r="F167" s="1348" t="s">
        <v>1037</v>
      </c>
    </row>
    <row r="168" spans="1:6" ht="13.5" thickBot="1">
      <c r="A168" s="1330">
        <v>4760</v>
      </c>
      <c r="B168" s="1365" t="s">
        <v>1781</v>
      </c>
      <c r="C168" s="1332" t="s">
        <v>361</v>
      </c>
      <c r="D168" s="2102">
        <v>0</v>
      </c>
      <c r="E168" s="2101">
        <v>0</v>
      </c>
      <c r="F168" s="1335" t="s">
        <v>1037</v>
      </c>
    </row>
    <row r="169" spans="1:6" ht="13.5" thickBot="1">
      <c r="A169" s="1330"/>
      <c r="B169" s="1321" t="s">
        <v>671</v>
      </c>
      <c r="C169" s="1332"/>
      <c r="D169" s="2102"/>
      <c r="E169" s="2101"/>
      <c r="F169" s="1335"/>
    </row>
    <row r="170" spans="1:6">
      <c r="A170" s="1336">
        <v>4761</v>
      </c>
      <c r="B170" s="1360" t="s">
        <v>414</v>
      </c>
      <c r="C170" s="1341" t="s">
        <v>413</v>
      </c>
      <c r="D170" s="2102">
        <v>0</v>
      </c>
      <c r="E170" s="2103"/>
      <c r="F170" s="1340" t="s">
        <v>1037</v>
      </c>
    </row>
    <row r="171" spans="1:6" ht="13.5" thickBot="1">
      <c r="A171" s="1408">
        <v>4770</v>
      </c>
      <c r="B171" s="1366" t="s">
        <v>1782</v>
      </c>
      <c r="C171" s="1343" t="s">
        <v>361</v>
      </c>
      <c r="D171" s="2102">
        <f>D173</f>
        <v>5441</v>
      </c>
      <c r="E171" s="2103">
        <f>E173</f>
        <v>75441</v>
      </c>
      <c r="F171" s="1340">
        <v>0</v>
      </c>
    </row>
    <row r="172" spans="1:6" ht="13.5" thickBot="1">
      <c r="A172" s="1330"/>
      <c r="B172" s="1321" t="s">
        <v>671</v>
      </c>
      <c r="C172" s="1332"/>
      <c r="D172" s="1333"/>
      <c r="E172" s="1334"/>
      <c r="F172" s="1335"/>
    </row>
    <row r="173" spans="1:6">
      <c r="A173" s="1408">
        <v>4771</v>
      </c>
      <c r="B173" s="1360" t="s">
        <v>419</v>
      </c>
      <c r="C173" s="1341" t="s">
        <v>415</v>
      </c>
      <c r="D173" s="2102">
        <v>5441</v>
      </c>
      <c r="E173" s="2103">
        <v>75441</v>
      </c>
      <c r="F173" s="1340"/>
    </row>
    <row r="174" spans="1:6" ht="36.75" thickBot="1">
      <c r="A174" s="1409">
        <v>4772</v>
      </c>
      <c r="B174" s="1410" t="s">
        <v>509</v>
      </c>
      <c r="C174" s="1332" t="s">
        <v>361</v>
      </c>
      <c r="D174" s="1411">
        <v>70000</v>
      </c>
      <c r="E174" s="1371">
        <v>70000</v>
      </c>
      <c r="F174" s="1364"/>
    </row>
    <row r="175" spans="1:6" s="1310" customFormat="1" ht="45" thickBot="1">
      <c r="A175" s="1327">
        <v>5000</v>
      </c>
      <c r="B175" s="1412" t="s">
        <v>1783</v>
      </c>
      <c r="C175" s="1329" t="s">
        <v>361</v>
      </c>
      <c r="D175" s="1883">
        <f>F175</f>
        <v>1424732.6500000001</v>
      </c>
      <c r="E175" s="1884" t="s">
        <v>1037</v>
      </c>
      <c r="F175" s="1885">
        <f>F177+F195</f>
        <v>1424732.6500000001</v>
      </c>
    </row>
    <row r="176" spans="1:6" ht="13.5" thickBot="1">
      <c r="A176" s="1317"/>
      <c r="B176" s="1321" t="s">
        <v>900</v>
      </c>
      <c r="C176" s="1319"/>
      <c r="D176" s="1883"/>
      <c r="E176" s="1886"/>
      <c r="F176" s="1887"/>
    </row>
    <row r="177" spans="1:6" ht="21" customHeight="1" thickBot="1">
      <c r="A177" s="1330">
        <v>5100</v>
      </c>
      <c r="B177" s="1413" t="s">
        <v>1784</v>
      </c>
      <c r="C177" s="1332" t="s">
        <v>361</v>
      </c>
      <c r="D177" s="1883">
        <f>F177</f>
        <v>1424732.6500000001</v>
      </c>
      <c r="E177" s="1888" t="s">
        <v>1037</v>
      </c>
      <c r="F177" s="2088">
        <f>F179+F184+F189</f>
        <v>1424732.6500000001</v>
      </c>
    </row>
    <row r="178" spans="1:6">
      <c r="A178" s="1414"/>
      <c r="B178" s="1382" t="s">
        <v>900</v>
      </c>
      <c r="C178" s="1415"/>
      <c r="D178" s="2089"/>
      <c r="E178" s="2090"/>
      <c r="F178" s="2091"/>
    </row>
    <row r="179" spans="1:6" ht="24">
      <c r="A179" s="1330">
        <v>5110</v>
      </c>
      <c r="B179" s="1365" t="s">
        <v>1785</v>
      </c>
      <c r="C179" s="1332" t="s">
        <v>361</v>
      </c>
      <c r="D179" s="2092">
        <f>F179</f>
        <v>1315581.6500000001</v>
      </c>
      <c r="E179" s="1888"/>
      <c r="F179" s="2088">
        <f>F181+F182+F183</f>
        <v>1315581.6500000001</v>
      </c>
    </row>
    <row r="180" spans="1:6">
      <c r="A180" s="1330"/>
      <c r="B180" s="1416" t="s">
        <v>671</v>
      </c>
      <c r="C180" s="1332"/>
      <c r="D180" s="2092"/>
      <c r="E180" s="2093"/>
      <c r="F180" s="1889"/>
    </row>
    <row r="181" spans="1:6">
      <c r="A181" s="1336">
        <v>5111</v>
      </c>
      <c r="B181" s="1413" t="s">
        <v>969</v>
      </c>
      <c r="C181" s="1417" t="s">
        <v>416</v>
      </c>
      <c r="D181" s="2092">
        <f>F181</f>
        <v>0</v>
      </c>
      <c r="E181" s="1890" t="s">
        <v>1037</v>
      </c>
      <c r="F181" s="2094">
        <v>0</v>
      </c>
    </row>
    <row r="182" spans="1:6" ht="15" customHeight="1">
      <c r="A182" s="1336">
        <v>5112</v>
      </c>
      <c r="B182" s="1360" t="s">
        <v>295</v>
      </c>
      <c r="C182" s="1417" t="s">
        <v>417</v>
      </c>
      <c r="D182" s="2092">
        <f>F182</f>
        <v>503789.10000000003</v>
      </c>
      <c r="E182" s="1890" t="s">
        <v>1037</v>
      </c>
      <c r="F182" s="2094">
        <f>poxoc.lusav.!F139+qts!F154+'qts partq'!F154+mankap!F154+'arvesti dproc'!F154+'arandzin sport'!F140+Shner!F141+'arandzin chanaparh'!F140+'1.6.1'!F155+rhamat!F142+'subv rhamat'!F142+'subv pox iusav'!F139+'subven sher'!F141+'sybv 1,6,1'!F155+'sybven 8,1,1'!F140+'subv mank'!F155+'sub art dp'!F154</f>
        <v>503789.10000000003</v>
      </c>
    </row>
    <row r="183" spans="1:6" ht="15.75" customHeight="1">
      <c r="A183" s="1336">
        <v>5113</v>
      </c>
      <c r="B183" s="1360" t="s">
        <v>628</v>
      </c>
      <c r="C183" s="1417" t="s">
        <v>418</v>
      </c>
      <c r="D183" s="2092">
        <f>F183</f>
        <v>811792.55</v>
      </c>
      <c r="E183" s="1890" t="s">
        <v>1037</v>
      </c>
      <c r="F183" s="2094">
        <f>'arandzin chanaparh'!F141+'arandzin sport'!F141+Shner!F142+qts!F155+bnak.chin!F155+mankap!F155+aparat!F155+poxoc.lusav.!F140+rhamat!F143+'arvesti dproc'!F155+'subv bnak'!F155+'subv chanap'!F141+'subv aparat'!F141+'subven sher'!F142+'ajl mchak'!F155+'mch kentron'!F155+'sporti dproc'!F155+kext.grer!F155+'subven kext.grer'!F155</f>
        <v>811792.55</v>
      </c>
    </row>
    <row r="184" spans="1:6" ht="13.5" customHeight="1">
      <c r="A184" s="1336">
        <v>5120</v>
      </c>
      <c r="B184" s="1366" t="s">
        <v>1786</v>
      </c>
      <c r="C184" s="1343" t="s">
        <v>361</v>
      </c>
      <c r="D184" s="2092">
        <f>F184</f>
        <v>42038</v>
      </c>
      <c r="E184" s="1890"/>
      <c r="F184" s="2094">
        <f>F186+F187+F188</f>
        <v>42038</v>
      </c>
    </row>
    <row r="185" spans="1:6">
      <c r="A185" s="1330"/>
      <c r="B185" s="1418" t="s">
        <v>671</v>
      </c>
      <c r="C185" s="1332"/>
      <c r="D185" s="2092"/>
      <c r="E185" s="2093"/>
      <c r="F185" s="1889"/>
    </row>
    <row r="186" spans="1:6">
      <c r="A186" s="1336">
        <v>5121</v>
      </c>
      <c r="B186" s="1360" t="s">
        <v>10</v>
      </c>
      <c r="C186" s="1417" t="s">
        <v>1053</v>
      </c>
      <c r="D186" s="2092">
        <f>F186</f>
        <v>28519</v>
      </c>
      <c r="E186" s="1890" t="s">
        <v>1037</v>
      </c>
      <c r="F186" s="2094">
        <f>Sheet3!F156+aparat!F156+qts!F156+' gux'!F142+'subv gux'!F142</f>
        <v>28519</v>
      </c>
    </row>
    <row r="187" spans="1:6">
      <c r="A187" s="1336">
        <v>5122</v>
      </c>
      <c r="B187" s="1360" t="s">
        <v>11</v>
      </c>
      <c r="C187" s="1417" t="s">
        <v>1054</v>
      </c>
      <c r="D187" s="2092">
        <f>F187</f>
        <v>11319</v>
      </c>
      <c r="E187" s="1890" t="s">
        <v>1037</v>
      </c>
      <c r="F187" s="2094">
        <f>'  mshakujti tun'!F156+mankap!F157+aparat!F157+zags!F157+poxoc.lusav.!F142+gradaran!F157+Shner!F144+qts!F157+'subv mank'!F157</f>
        <v>11319</v>
      </c>
    </row>
    <row r="188" spans="1:6" ht="12.75" customHeight="1">
      <c r="A188" s="1336">
        <v>5123</v>
      </c>
      <c r="B188" s="1360" t="s">
        <v>12</v>
      </c>
      <c r="C188" s="1417" t="s">
        <v>1055</v>
      </c>
      <c r="D188" s="2092">
        <f>F188</f>
        <v>2200</v>
      </c>
      <c r="E188" s="1890" t="s">
        <v>1037</v>
      </c>
      <c r="F188" s="2094">
        <f>Sheet3!F158+'ajl mchak'!F158+aparat!F158+mankap!F158+'arandzin aroxg'!F143+qts!F158+'  mshakujti tun'!F157+Shner!F145+'arandzin sport'!F144+rhamat!F146</f>
        <v>2200</v>
      </c>
    </row>
    <row r="189" spans="1:6" ht="12.75" customHeight="1">
      <c r="A189" s="1336">
        <v>5130</v>
      </c>
      <c r="B189" s="1366" t="s">
        <v>1787</v>
      </c>
      <c r="C189" s="1343" t="s">
        <v>361</v>
      </c>
      <c r="D189" s="2092">
        <f>F189</f>
        <v>67113</v>
      </c>
      <c r="E189" s="1890"/>
      <c r="F189" s="2094">
        <f>F194+F191+F192</f>
        <v>67113</v>
      </c>
    </row>
    <row r="190" spans="1:6">
      <c r="A190" s="1330"/>
      <c r="B190" s="1416" t="s">
        <v>671</v>
      </c>
      <c r="C190" s="1332"/>
      <c r="D190" s="2092"/>
      <c r="E190" s="2093"/>
      <c r="F190" s="1889"/>
    </row>
    <row r="191" spans="1:6" ht="12.75" customHeight="1">
      <c r="A191" s="1336">
        <v>5131</v>
      </c>
      <c r="B191" s="1413" t="s">
        <v>1058</v>
      </c>
      <c r="C191" s="1417" t="s">
        <v>1056</v>
      </c>
      <c r="D191" s="2092">
        <f>F191</f>
        <v>8413</v>
      </c>
      <c r="E191" s="1890" t="s">
        <v>1037</v>
      </c>
      <c r="F191" s="2094">
        <f>qts!F159+Shner!F146</f>
        <v>8413</v>
      </c>
    </row>
    <row r="192" spans="1:6" ht="11.25" customHeight="1">
      <c r="A192" s="1336">
        <v>5132</v>
      </c>
      <c r="B192" s="1360" t="s">
        <v>1012</v>
      </c>
      <c r="C192" s="1417" t="s">
        <v>1057</v>
      </c>
      <c r="D192" s="2092">
        <f>F192</f>
        <v>700</v>
      </c>
      <c r="E192" s="1890" t="s">
        <v>1037</v>
      </c>
      <c r="F192" s="2094">
        <f>aparat!F160</f>
        <v>700</v>
      </c>
    </row>
    <row r="193" spans="1:6" ht="11.25" customHeight="1">
      <c r="A193" s="1336">
        <v>5133</v>
      </c>
      <c r="B193" s="1360" t="s">
        <v>803</v>
      </c>
      <c r="C193" s="1417" t="s">
        <v>1064</v>
      </c>
      <c r="D193" s="2092">
        <v>0</v>
      </c>
      <c r="E193" s="1890"/>
      <c r="F193" s="2094">
        <v>0</v>
      </c>
    </row>
    <row r="194" spans="1:6" ht="15.75" customHeight="1">
      <c r="A194" s="1336">
        <v>5134</v>
      </c>
      <c r="B194" s="1360" t="s">
        <v>382</v>
      </c>
      <c r="C194" s="1417" t="s">
        <v>1065</v>
      </c>
      <c r="D194" s="2092">
        <f>F194</f>
        <v>58000</v>
      </c>
      <c r="E194" s="1890"/>
      <c r="F194" s="2094">
        <f>'1.5.1'!F162</f>
        <v>58000</v>
      </c>
    </row>
    <row r="195" spans="1:6" ht="22.5">
      <c r="A195" s="1336">
        <v>5200</v>
      </c>
      <c r="B195" s="1366" t="s">
        <v>1788</v>
      </c>
      <c r="C195" s="1343" t="s">
        <v>361</v>
      </c>
      <c r="D195" s="2095">
        <f>F195</f>
        <v>0</v>
      </c>
      <c r="E195" s="1890" t="s">
        <v>1037</v>
      </c>
      <c r="F195" s="2096">
        <f>F198</f>
        <v>0</v>
      </c>
    </row>
    <row r="196" spans="1:6" hidden="1">
      <c r="A196" s="1414"/>
      <c r="B196" s="1382" t="s">
        <v>900</v>
      </c>
      <c r="C196" s="1415"/>
      <c r="D196" s="2089"/>
      <c r="E196" s="2090"/>
      <c r="F196" s="2091"/>
    </row>
    <row r="197" spans="1:6" ht="24" hidden="1">
      <c r="A197" s="1330">
        <v>5211</v>
      </c>
      <c r="B197" s="1413" t="s">
        <v>510</v>
      </c>
      <c r="C197" s="1420" t="s">
        <v>1059</v>
      </c>
      <c r="D197" s="2092">
        <v>0</v>
      </c>
      <c r="E197" s="1888" t="s">
        <v>1037</v>
      </c>
      <c r="F197" s="2088"/>
    </row>
    <row r="198" spans="1:6" hidden="1">
      <c r="A198" s="1336">
        <v>5221</v>
      </c>
      <c r="B198" s="1360" t="s">
        <v>511</v>
      </c>
      <c r="C198" s="1417" t="s">
        <v>1060</v>
      </c>
      <c r="D198" s="2092">
        <f>F198</f>
        <v>0</v>
      </c>
      <c r="E198" s="1890" t="s">
        <v>1037</v>
      </c>
      <c r="F198" s="2096">
        <f>'10.5.1'!F148</f>
        <v>0</v>
      </c>
    </row>
    <row r="199" spans="1:6" ht="24" hidden="1">
      <c r="A199" s="1336">
        <v>5231</v>
      </c>
      <c r="B199" s="1360" t="s">
        <v>512</v>
      </c>
      <c r="C199" s="1417" t="s">
        <v>1061</v>
      </c>
      <c r="D199" s="2092">
        <v>0</v>
      </c>
      <c r="E199" s="1890" t="s">
        <v>1037</v>
      </c>
      <c r="F199" s="2096"/>
    </row>
    <row r="200" spans="1:6" hidden="1">
      <c r="A200" s="1336">
        <v>5241</v>
      </c>
      <c r="B200" s="1360" t="s">
        <v>1063</v>
      </c>
      <c r="C200" s="1417" t="s">
        <v>1062</v>
      </c>
      <c r="D200" s="2092">
        <v>0</v>
      </c>
      <c r="E200" s="1890" t="s">
        <v>1037</v>
      </c>
      <c r="F200" s="2096"/>
    </row>
    <row r="201" spans="1:6" hidden="1">
      <c r="A201" s="1336">
        <v>5300</v>
      </c>
      <c r="B201" s="1366" t="s">
        <v>1789</v>
      </c>
      <c r="C201" s="1343" t="s">
        <v>361</v>
      </c>
      <c r="D201" s="2095">
        <v>0</v>
      </c>
      <c r="E201" s="1890" t="s">
        <v>1037</v>
      </c>
      <c r="F201" s="2096">
        <v>0</v>
      </c>
    </row>
    <row r="202" spans="1:6" ht="13.5" hidden="1" thickBot="1">
      <c r="A202" s="1317"/>
      <c r="B202" s="1321" t="s">
        <v>900</v>
      </c>
      <c r="C202" s="1319"/>
      <c r="D202" s="2097"/>
      <c r="E202" s="2098"/>
      <c r="F202" s="2099"/>
    </row>
    <row r="203" spans="1:6" hidden="1">
      <c r="A203" s="1336">
        <v>5311</v>
      </c>
      <c r="B203" s="1360" t="s">
        <v>1116</v>
      </c>
      <c r="C203" s="1417" t="s">
        <v>1066</v>
      </c>
      <c r="D203" s="2095">
        <v>0</v>
      </c>
      <c r="E203" s="1890" t="s">
        <v>1037</v>
      </c>
      <c r="F203" s="2096"/>
    </row>
    <row r="204" spans="1:6" ht="22.5" customHeight="1" thickBot="1">
      <c r="A204" s="1336">
        <v>5400</v>
      </c>
      <c r="B204" s="1366" t="s">
        <v>1790</v>
      </c>
      <c r="C204" s="1343" t="s">
        <v>361</v>
      </c>
      <c r="D204" s="2095">
        <v>0</v>
      </c>
      <c r="E204" s="1890" t="s">
        <v>1037</v>
      </c>
      <c r="F204" s="2096">
        <v>0</v>
      </c>
    </row>
    <row r="205" spans="1:6" ht="0.75" hidden="1" customHeight="1" thickBot="1">
      <c r="A205" s="1317"/>
      <c r="B205" s="1321" t="s">
        <v>900</v>
      </c>
      <c r="C205" s="1319"/>
      <c r="D205" s="1322"/>
      <c r="E205" s="1323"/>
      <c r="F205" s="1324"/>
    </row>
    <row r="206" spans="1:6" s="1302" customFormat="1" ht="13.5" hidden="1" thickBot="1">
      <c r="A206" s="1842">
        <v>5411</v>
      </c>
      <c r="B206" s="1843" t="s">
        <v>1117</v>
      </c>
      <c r="C206" s="1844" t="s">
        <v>1067</v>
      </c>
      <c r="D206" s="1845">
        <v>0</v>
      </c>
      <c r="E206" s="1846" t="s">
        <v>1037</v>
      </c>
      <c r="F206" s="1847"/>
    </row>
    <row r="207" spans="1:6" s="1302" customFormat="1" ht="13.5" hidden="1" thickBot="1">
      <c r="A207" s="1842">
        <v>5421</v>
      </c>
      <c r="B207" s="1843" t="s">
        <v>1118</v>
      </c>
      <c r="C207" s="1844" t="s">
        <v>1068</v>
      </c>
      <c r="D207" s="1848">
        <v>0</v>
      </c>
      <c r="E207" s="1849" t="s">
        <v>1037</v>
      </c>
      <c r="F207" s="1850"/>
    </row>
    <row r="208" spans="1:6" s="1302" customFormat="1" ht="13.5" hidden="1" thickBot="1">
      <c r="A208" s="1842">
        <v>5431</v>
      </c>
      <c r="B208" s="1843" t="s">
        <v>404</v>
      </c>
      <c r="C208" s="1844" t="s">
        <v>1069</v>
      </c>
      <c r="D208" s="1848">
        <v>0</v>
      </c>
      <c r="E208" s="1849" t="s">
        <v>1037</v>
      </c>
      <c r="F208" s="1850"/>
    </row>
    <row r="209" spans="1:6" s="1302" customFormat="1" ht="13.5" hidden="1" thickBot="1">
      <c r="A209" s="1851">
        <v>5441</v>
      </c>
      <c r="B209" s="1852" t="s">
        <v>1073</v>
      </c>
      <c r="C209" s="1853" t="s">
        <v>405</v>
      </c>
      <c r="D209" s="1854">
        <v>0</v>
      </c>
      <c r="E209" s="1855" t="s">
        <v>1037</v>
      </c>
      <c r="F209" s="1856"/>
    </row>
    <row r="210" spans="1:6" ht="27" customHeight="1">
      <c r="A210" s="1422" t="s">
        <v>59</v>
      </c>
      <c r="B210" s="1423" t="s">
        <v>1791</v>
      </c>
      <c r="C210" s="1424" t="s">
        <v>361</v>
      </c>
      <c r="D210" s="2104">
        <f>F210</f>
        <v>-20000</v>
      </c>
      <c r="E210" s="2105" t="s">
        <v>360</v>
      </c>
      <c r="F210" s="2106">
        <f>F212+F217+F225+F228</f>
        <v>-20000</v>
      </c>
    </row>
    <row r="211" spans="1:6">
      <c r="A211" s="1422"/>
      <c r="B211" s="1425" t="s">
        <v>270</v>
      </c>
      <c r="C211" s="1424"/>
      <c r="D211" s="2107"/>
      <c r="E211" s="2108"/>
      <c r="F211" s="2109"/>
    </row>
    <row r="212" spans="1:6" ht="24" customHeight="1">
      <c r="A212" s="1426" t="s">
        <v>60</v>
      </c>
      <c r="B212" s="1427" t="s">
        <v>1792</v>
      </c>
      <c r="C212" s="1428" t="s">
        <v>361</v>
      </c>
      <c r="D212" s="2107">
        <f>F212</f>
        <v>-5000</v>
      </c>
      <c r="E212" s="2108" t="s">
        <v>360</v>
      </c>
      <c r="F212" s="2109">
        <f>F214+F215+F216</f>
        <v>-5000</v>
      </c>
    </row>
    <row r="213" spans="1:6" hidden="1">
      <c r="A213" s="1426"/>
      <c r="B213" s="1425" t="s">
        <v>270</v>
      </c>
      <c r="C213" s="1428"/>
      <c r="D213" s="2107"/>
      <c r="E213" s="2108"/>
      <c r="F213" s="2109"/>
    </row>
    <row r="214" spans="1:6" ht="0.75" hidden="1" customHeight="1">
      <c r="A214" s="1426" t="s">
        <v>599</v>
      </c>
      <c r="B214" s="1429" t="s">
        <v>1124</v>
      </c>
      <c r="C214" s="1430" t="s">
        <v>1120</v>
      </c>
      <c r="D214" s="2107">
        <f>F214</f>
        <v>0</v>
      </c>
      <c r="E214" s="2108"/>
      <c r="F214" s="2109">
        <v>0</v>
      </c>
    </row>
    <row r="215" spans="1:6" s="1207" customFormat="1" hidden="1">
      <c r="A215" s="1426" t="s">
        <v>600</v>
      </c>
      <c r="B215" s="1429" t="s">
        <v>1123</v>
      </c>
      <c r="C215" s="1430" t="s">
        <v>1121</v>
      </c>
      <c r="D215" s="2107">
        <f>F215</f>
        <v>0</v>
      </c>
      <c r="E215" s="2110"/>
      <c r="F215" s="2109">
        <v>0</v>
      </c>
    </row>
    <row r="216" spans="1:6" ht="23.25" customHeight="1">
      <c r="A216" s="1431" t="s">
        <v>601</v>
      </c>
      <c r="B216" s="1429" t="s">
        <v>1016</v>
      </c>
      <c r="C216" s="1430" t="s">
        <v>1122</v>
      </c>
      <c r="D216" s="2107">
        <f>F216</f>
        <v>-5000</v>
      </c>
      <c r="E216" s="2108" t="s">
        <v>360</v>
      </c>
      <c r="F216" s="2109">
        <f>tnt.harab.!F38</f>
        <v>-5000</v>
      </c>
    </row>
    <row r="217" spans="1:6" ht="0.75" customHeight="1">
      <c r="A217" s="1431" t="s">
        <v>602</v>
      </c>
      <c r="B217" s="1427" t="s">
        <v>1793</v>
      </c>
      <c r="C217" s="1428" t="s">
        <v>361</v>
      </c>
      <c r="D217" s="2107">
        <v>0</v>
      </c>
      <c r="E217" s="2108" t="s">
        <v>360</v>
      </c>
      <c r="F217" s="2109">
        <v>0</v>
      </c>
    </row>
    <row r="218" spans="1:6" hidden="1">
      <c r="A218" s="1431"/>
      <c r="B218" s="1425" t="s">
        <v>270</v>
      </c>
      <c r="C218" s="1428"/>
      <c r="D218" s="2107"/>
      <c r="E218" s="2108"/>
      <c r="F218" s="2109"/>
    </row>
    <row r="219" spans="1:6" ht="25.5" hidden="1" customHeight="1">
      <c r="A219" s="1431" t="s">
        <v>603</v>
      </c>
      <c r="B219" s="1429" t="s">
        <v>725</v>
      </c>
      <c r="C219" s="1432" t="s">
        <v>376</v>
      </c>
      <c r="D219" s="2107">
        <v>0</v>
      </c>
      <c r="E219" s="2108" t="s">
        <v>360</v>
      </c>
      <c r="F219" s="2109">
        <v>0</v>
      </c>
    </row>
    <row r="220" spans="1:6" ht="25.5" hidden="1">
      <c r="A220" s="1431" t="s">
        <v>604</v>
      </c>
      <c r="B220" s="1429" t="s">
        <v>172</v>
      </c>
      <c r="C220" s="1428" t="s">
        <v>361</v>
      </c>
      <c r="D220" s="2107">
        <v>0</v>
      </c>
      <c r="E220" s="2108" t="s">
        <v>360</v>
      </c>
      <c r="F220" s="2109">
        <v>0</v>
      </c>
    </row>
    <row r="221" spans="1:6" hidden="1">
      <c r="A221" s="1431"/>
      <c r="B221" s="1425" t="s">
        <v>671</v>
      </c>
      <c r="C221" s="1428"/>
      <c r="D221" s="2107"/>
      <c r="E221" s="2108"/>
      <c r="F221" s="2109"/>
    </row>
    <row r="222" spans="1:6" ht="25.5" hidden="1">
      <c r="A222" s="1431" t="s">
        <v>605</v>
      </c>
      <c r="B222" s="1425" t="s">
        <v>718</v>
      </c>
      <c r="C222" s="1430" t="s">
        <v>377</v>
      </c>
      <c r="D222" s="2107">
        <v>0</v>
      </c>
      <c r="E222" s="2108"/>
      <c r="F222" s="2109">
        <v>0</v>
      </c>
    </row>
    <row r="223" spans="1:6" ht="25.5" hidden="1">
      <c r="A223" s="1433" t="s">
        <v>957</v>
      </c>
      <c r="B223" s="1425" t="s">
        <v>717</v>
      </c>
      <c r="C223" s="1432" t="s">
        <v>378</v>
      </c>
      <c r="D223" s="2107">
        <v>0</v>
      </c>
      <c r="E223" s="2108" t="s">
        <v>360</v>
      </c>
      <c r="F223" s="2109">
        <v>0</v>
      </c>
    </row>
    <row r="224" spans="1:6" ht="25.5" hidden="1">
      <c r="A224" s="1431" t="s">
        <v>958</v>
      </c>
      <c r="B224" s="1434" t="s">
        <v>771</v>
      </c>
      <c r="C224" s="1432" t="s">
        <v>379</v>
      </c>
      <c r="D224" s="2107">
        <v>0</v>
      </c>
      <c r="E224" s="2108" t="s">
        <v>360</v>
      </c>
      <c r="F224" s="2109">
        <v>0</v>
      </c>
    </row>
    <row r="225" spans="1:6" ht="28.5" hidden="1">
      <c r="A225" s="1431" t="s">
        <v>959</v>
      </c>
      <c r="B225" s="1427" t="s">
        <v>1794</v>
      </c>
      <c r="C225" s="1428" t="s">
        <v>361</v>
      </c>
      <c r="D225" s="2107">
        <v>0</v>
      </c>
      <c r="E225" s="2108" t="s">
        <v>360</v>
      </c>
      <c r="F225" s="2109">
        <v>0</v>
      </c>
    </row>
    <row r="226" spans="1:6" hidden="1">
      <c r="A226" s="1431"/>
      <c r="B226" s="1425" t="s">
        <v>270</v>
      </c>
      <c r="C226" s="1428"/>
      <c r="D226" s="2107"/>
      <c r="E226" s="2108"/>
      <c r="F226" s="2109"/>
    </row>
    <row r="227" spans="1:6" ht="10.5" hidden="1" customHeight="1">
      <c r="A227" s="1433" t="s">
        <v>196</v>
      </c>
      <c r="B227" s="1429" t="s">
        <v>719</v>
      </c>
      <c r="C227" s="1435" t="s">
        <v>380</v>
      </c>
      <c r="D227" s="2107">
        <v>0</v>
      </c>
      <c r="E227" s="2108" t="s">
        <v>360</v>
      </c>
      <c r="F227" s="2109">
        <v>0</v>
      </c>
    </row>
    <row r="228" spans="1:6" ht="26.25" customHeight="1">
      <c r="A228" s="1431" t="s">
        <v>197</v>
      </c>
      <c r="B228" s="1427" t="s">
        <v>1795</v>
      </c>
      <c r="C228" s="1428" t="s">
        <v>361</v>
      </c>
      <c r="D228" s="2107">
        <f>F228</f>
        <v>-15000</v>
      </c>
      <c r="E228" s="2108" t="s">
        <v>360</v>
      </c>
      <c r="F228" s="2109">
        <f>F230</f>
        <v>-15000</v>
      </c>
    </row>
    <row r="229" spans="1:6">
      <c r="A229" s="1431"/>
      <c r="B229" s="1425" t="s">
        <v>270</v>
      </c>
      <c r="C229" s="1428"/>
      <c r="D229" s="2107"/>
      <c r="E229" s="2108"/>
      <c r="F229" s="2109"/>
    </row>
    <row r="230" spans="1:6">
      <c r="A230" s="1431" t="s">
        <v>198</v>
      </c>
      <c r="B230" s="1429" t="s">
        <v>467</v>
      </c>
      <c r="C230" s="1430" t="s">
        <v>759</v>
      </c>
      <c r="D230" s="2107">
        <f>F230</f>
        <v>-15000</v>
      </c>
      <c r="E230" s="2108" t="s">
        <v>360</v>
      </c>
      <c r="F230" s="2109">
        <f>tnt.harab.!F52</f>
        <v>-15000</v>
      </c>
    </row>
    <row r="231" spans="1:6" ht="15.75" customHeight="1">
      <c r="A231" s="1433" t="s">
        <v>943</v>
      </c>
      <c r="B231" s="1429" t="s">
        <v>757</v>
      </c>
      <c r="C231" s="1435" t="s">
        <v>760</v>
      </c>
      <c r="D231" s="2107">
        <v>0</v>
      </c>
      <c r="E231" s="2108" t="s">
        <v>360</v>
      </c>
      <c r="F231" s="2109">
        <v>0</v>
      </c>
    </row>
    <row r="232" spans="1:6" ht="0.75" customHeight="1">
      <c r="A232" s="1431" t="s">
        <v>944</v>
      </c>
      <c r="B232" s="1429" t="s">
        <v>758</v>
      </c>
      <c r="C232" s="1432" t="s">
        <v>761</v>
      </c>
      <c r="D232" s="1333">
        <v>0</v>
      </c>
      <c r="E232" s="1339" t="s">
        <v>360</v>
      </c>
      <c r="F232" s="1419">
        <v>0</v>
      </c>
    </row>
    <row r="233" spans="1:6" ht="25.5" hidden="1" customHeight="1" thickBot="1">
      <c r="A233" s="1436" t="s">
        <v>1050</v>
      </c>
      <c r="B233" s="1437" t="s">
        <v>724</v>
      </c>
      <c r="C233" s="1438" t="s">
        <v>1000</v>
      </c>
      <c r="D233" s="1347">
        <v>0</v>
      </c>
      <c r="E233" s="1359" t="s">
        <v>360</v>
      </c>
      <c r="F233" s="1421">
        <v>0</v>
      </c>
    </row>
    <row r="234" spans="1:6">
      <c r="A234" s="1439"/>
      <c r="B234" s="1440"/>
      <c r="C234" s="1441"/>
      <c r="F234" s="1442"/>
    </row>
    <row r="235" spans="1:6">
      <c r="A235" s="1439"/>
      <c r="B235" s="951"/>
      <c r="C235" s="1443"/>
      <c r="F235" s="1442"/>
    </row>
    <row r="236" spans="1:6">
      <c r="A236" s="1439"/>
      <c r="B236" s="1444"/>
      <c r="C236" s="1443"/>
      <c r="F236" s="1442"/>
    </row>
    <row r="237" spans="1:6">
      <c r="A237" s="1439"/>
      <c r="B237" s="1445"/>
      <c r="C237" s="1446"/>
      <c r="F237" s="1442"/>
    </row>
    <row r="238" spans="1:6">
      <c r="A238" s="1439"/>
      <c r="B238" s="951"/>
      <c r="C238" s="1443"/>
      <c r="F238" s="1442"/>
    </row>
    <row r="239" spans="1:6">
      <c r="A239" s="1439"/>
      <c r="B239" s="1447"/>
      <c r="C239" s="1443"/>
      <c r="F239" s="1442"/>
    </row>
    <row r="240" spans="1:6">
      <c r="A240" s="1439"/>
      <c r="B240" s="1447"/>
      <c r="C240" s="1443"/>
      <c r="F240" s="1442"/>
    </row>
    <row r="241" spans="1:6">
      <c r="A241" s="1439"/>
      <c r="B241" s="1447"/>
      <c r="C241" s="1443"/>
      <c r="F241" s="1442"/>
    </row>
    <row r="242" spans="1:6">
      <c r="A242" s="1439"/>
      <c r="B242" s="1447"/>
      <c r="C242" s="1443"/>
      <c r="F242" s="1442"/>
    </row>
    <row r="243" spans="1:6">
      <c r="A243" s="1439"/>
      <c r="B243" s="1445"/>
      <c r="C243" s="1446"/>
      <c r="F243" s="1442"/>
    </row>
    <row r="244" spans="1:6">
      <c r="A244" s="1439"/>
      <c r="B244" s="1447"/>
      <c r="C244" s="1443"/>
      <c r="F244" s="1442"/>
    </row>
    <row r="245" spans="1:6">
      <c r="A245" s="1439"/>
      <c r="B245" s="1447"/>
      <c r="C245" s="1443"/>
      <c r="F245" s="1442"/>
    </row>
    <row r="246" spans="1:6">
      <c r="A246" s="1439"/>
      <c r="B246" s="1447"/>
      <c r="C246" s="1443"/>
      <c r="F246" s="1442"/>
    </row>
    <row r="247" spans="1:6">
      <c r="A247" s="1439"/>
      <c r="B247" s="1447"/>
      <c r="C247" s="1443"/>
      <c r="F247" s="1442"/>
    </row>
    <row r="248" spans="1:6">
      <c r="A248" s="1439"/>
      <c r="B248" s="1447"/>
      <c r="C248" s="1443"/>
      <c r="F248" s="1442"/>
    </row>
    <row r="249" spans="1:6">
      <c r="A249" s="1439"/>
      <c r="B249" s="1447"/>
      <c r="C249" s="1443"/>
      <c r="F249" s="1442"/>
    </row>
    <row r="250" spans="1:6">
      <c r="A250" s="1439"/>
      <c r="B250" s="1445"/>
      <c r="C250" s="1446"/>
      <c r="F250" s="1442"/>
    </row>
    <row r="251" spans="1:6">
      <c r="A251" s="1439"/>
      <c r="B251" s="1447"/>
      <c r="C251" s="1443"/>
      <c r="F251" s="1442"/>
    </row>
    <row r="252" spans="1:6">
      <c r="A252" s="1439"/>
      <c r="B252" s="951"/>
      <c r="C252" s="1443"/>
      <c r="F252" s="1442"/>
    </row>
    <row r="253" spans="1:6">
      <c r="A253" s="1439"/>
      <c r="B253" s="1447"/>
      <c r="C253" s="1443"/>
      <c r="F253" s="1442"/>
    </row>
    <row r="254" spans="1:6">
      <c r="A254" s="1439"/>
      <c r="B254" s="890"/>
      <c r="C254" s="1443"/>
      <c r="F254" s="1442"/>
    </row>
    <row r="255" spans="1:6">
      <c r="A255" s="1439"/>
      <c r="B255" s="1445"/>
      <c r="C255" s="1446"/>
      <c r="F255" s="1442"/>
    </row>
    <row r="256" spans="1:6">
      <c r="A256" s="1439"/>
      <c r="B256" s="1447"/>
      <c r="C256" s="1443"/>
      <c r="F256" s="1442"/>
    </row>
    <row r="257" spans="1:6">
      <c r="A257" s="1439"/>
      <c r="B257" s="1447"/>
      <c r="C257" s="1443"/>
      <c r="F257" s="1442"/>
    </row>
    <row r="258" spans="1:6">
      <c r="A258" s="1439"/>
      <c r="B258" s="1445"/>
      <c r="C258" s="1446"/>
      <c r="F258" s="1442"/>
    </row>
    <row r="259" spans="1:6">
      <c r="A259" s="1439"/>
      <c r="B259" s="1447"/>
      <c r="C259" s="1443"/>
      <c r="F259" s="1442"/>
    </row>
    <row r="260" spans="1:6">
      <c r="A260" s="1439"/>
      <c r="B260" s="1447"/>
      <c r="C260" s="1443"/>
      <c r="F260" s="1442"/>
    </row>
    <row r="261" spans="1:6">
      <c r="A261" s="1439"/>
      <c r="B261" s="890"/>
      <c r="C261" s="1443"/>
      <c r="F261" s="1442"/>
    </row>
    <row r="262" spans="1:6">
      <c r="A262" s="1439"/>
      <c r="B262" s="1445"/>
      <c r="C262" s="1446"/>
      <c r="F262" s="1442"/>
    </row>
    <row r="263" spans="1:6">
      <c r="A263" s="1439"/>
      <c r="B263" s="1447"/>
      <c r="C263" s="1443"/>
      <c r="F263" s="1442"/>
    </row>
    <row r="264" spans="1:6">
      <c r="A264" s="1439"/>
      <c r="B264" s="1447"/>
      <c r="C264" s="1443"/>
      <c r="F264" s="1442"/>
    </row>
    <row r="265" spans="1:6">
      <c r="A265" s="1439"/>
      <c r="B265" s="1445"/>
      <c r="C265" s="1446"/>
      <c r="F265" s="1442"/>
    </row>
    <row r="266" spans="1:6">
      <c r="A266" s="1439"/>
      <c r="B266" s="1447"/>
      <c r="C266" s="1443"/>
      <c r="F266" s="1442"/>
    </row>
    <row r="267" spans="1:6">
      <c r="A267" s="1439"/>
      <c r="B267" s="1447"/>
      <c r="C267" s="1443"/>
      <c r="F267" s="1442"/>
    </row>
    <row r="268" spans="1:6">
      <c r="A268" s="1439"/>
      <c r="B268" s="1447"/>
      <c r="C268" s="1443"/>
      <c r="F268" s="1442"/>
    </row>
    <row r="269" spans="1:6">
      <c r="A269" s="1439"/>
      <c r="B269" s="1447"/>
      <c r="C269" s="1443"/>
      <c r="F269" s="1442"/>
    </row>
    <row r="270" spans="1:6">
      <c r="A270" s="1439"/>
      <c r="B270" s="1447"/>
      <c r="C270" s="1443"/>
      <c r="F270" s="1442"/>
    </row>
    <row r="271" spans="1:6">
      <c r="A271" s="1439"/>
      <c r="B271" s="1445"/>
      <c r="C271" s="1446"/>
      <c r="F271" s="1442"/>
    </row>
    <row r="272" spans="1:6">
      <c r="A272" s="1439"/>
      <c r="B272" s="1447"/>
      <c r="C272" s="1443"/>
      <c r="F272" s="1442"/>
    </row>
    <row r="273" spans="1:6">
      <c r="A273" s="1439"/>
      <c r="B273" s="1447"/>
      <c r="C273" s="1443"/>
      <c r="F273" s="1442"/>
    </row>
    <row r="274" spans="1:6">
      <c r="A274" s="1439"/>
      <c r="B274" s="1447"/>
      <c r="C274" s="1443"/>
      <c r="F274" s="1442"/>
    </row>
    <row r="275" spans="1:6">
      <c r="A275" s="1439"/>
      <c r="B275" s="951"/>
      <c r="C275" s="1443"/>
      <c r="F275" s="1442"/>
    </row>
    <row r="276" spans="1:6">
      <c r="A276" s="1439"/>
      <c r="B276" s="951"/>
      <c r="C276" s="1443"/>
      <c r="F276" s="1442"/>
    </row>
    <row r="277" spans="1:6">
      <c r="A277" s="1439"/>
      <c r="B277" s="951"/>
      <c r="C277" s="1443"/>
      <c r="F277" s="1442"/>
    </row>
    <row r="278" spans="1:6">
      <c r="A278" s="1439"/>
      <c r="B278" s="951"/>
      <c r="C278" s="1443"/>
      <c r="F278" s="1442"/>
    </row>
    <row r="279" spans="1:6">
      <c r="A279" s="1439"/>
      <c r="B279" s="951"/>
      <c r="C279" s="1443"/>
      <c r="F279" s="1442"/>
    </row>
    <row r="280" spans="1:6">
      <c r="A280" s="1439"/>
      <c r="B280" s="1447"/>
      <c r="C280" s="1443"/>
      <c r="F280" s="1442"/>
    </row>
    <row r="281" spans="1:6">
      <c r="A281" s="1439"/>
      <c r="B281" s="1447"/>
      <c r="C281" s="1443"/>
      <c r="F281" s="1442"/>
    </row>
    <row r="282" spans="1:6">
      <c r="A282" s="1439"/>
      <c r="B282" s="1447"/>
      <c r="C282" s="1443"/>
      <c r="F282" s="1442"/>
    </row>
    <row r="283" spans="1:6">
      <c r="A283" s="1439"/>
      <c r="B283" s="1444"/>
      <c r="C283" s="1443"/>
      <c r="F283" s="1442"/>
    </row>
    <row r="284" spans="1:6">
      <c r="A284" s="1439"/>
      <c r="B284" s="951"/>
      <c r="C284" s="1446"/>
      <c r="F284" s="1442"/>
    </row>
    <row r="285" spans="1:6" ht="65.25" customHeight="1">
      <c r="A285" s="1439"/>
      <c r="B285" s="1447"/>
      <c r="C285" s="1443"/>
      <c r="F285" s="1442"/>
    </row>
    <row r="286" spans="1:6" ht="39.75" customHeight="1">
      <c r="A286" s="1439"/>
      <c r="B286" s="1447"/>
      <c r="C286" s="1443"/>
      <c r="F286" s="1442"/>
    </row>
    <row r="287" spans="1:6">
      <c r="A287" s="1439"/>
      <c r="B287" s="1447"/>
      <c r="C287" s="1443"/>
      <c r="F287" s="1442"/>
    </row>
    <row r="288" spans="1:6">
      <c r="A288" s="1439"/>
      <c r="B288" s="1447"/>
      <c r="C288" s="1443"/>
      <c r="F288" s="1442"/>
    </row>
    <row r="289" spans="1:6">
      <c r="A289" s="1439"/>
      <c r="B289" s="1447"/>
      <c r="C289" s="1443"/>
      <c r="F289" s="1442"/>
    </row>
    <row r="290" spans="1:6">
      <c r="A290" s="1439"/>
      <c r="B290" s="1447"/>
      <c r="C290" s="1443"/>
      <c r="F290" s="1442"/>
    </row>
    <row r="291" spans="1:6">
      <c r="A291" s="1439"/>
      <c r="B291" s="1447"/>
      <c r="C291" s="1443"/>
      <c r="F291" s="1442"/>
    </row>
    <row r="292" spans="1:6">
      <c r="A292" s="1439"/>
      <c r="B292" s="1447"/>
      <c r="C292" s="1443"/>
      <c r="F292" s="1442"/>
    </row>
    <row r="293" spans="1:6">
      <c r="A293" s="1439"/>
      <c r="B293" s="1447"/>
      <c r="C293" s="1443"/>
      <c r="F293" s="1442"/>
    </row>
    <row r="294" spans="1:6">
      <c r="A294" s="1439"/>
      <c r="B294" s="1447"/>
      <c r="C294" s="1443"/>
      <c r="F294" s="1442"/>
    </row>
    <row r="295" spans="1:6">
      <c r="A295" s="1439"/>
      <c r="B295" s="1447"/>
      <c r="C295" s="1443"/>
      <c r="F295" s="1442"/>
    </row>
    <row r="296" spans="1:6">
      <c r="A296" s="1439"/>
      <c r="B296" s="1447"/>
      <c r="C296" s="1443"/>
      <c r="F296" s="1442"/>
    </row>
    <row r="297" spans="1:6">
      <c r="A297" s="1439"/>
      <c r="B297" s="1447"/>
      <c r="C297" s="1443"/>
      <c r="F297" s="1442"/>
    </row>
    <row r="298" spans="1:6">
      <c r="A298" s="1439"/>
      <c r="B298" s="1448"/>
      <c r="C298" s="1443"/>
      <c r="F298" s="1442"/>
    </row>
    <row r="299" spans="1:6">
      <c r="A299" s="1439"/>
      <c r="B299" s="1447"/>
      <c r="C299" s="1443"/>
      <c r="F299" s="1442"/>
    </row>
    <row r="300" spans="1:6">
      <c r="A300" s="1439"/>
      <c r="B300" s="739"/>
      <c r="C300" s="1443"/>
      <c r="F300" s="1442"/>
    </row>
    <row r="301" spans="1:6">
      <c r="A301" s="1439"/>
      <c r="B301" s="739"/>
      <c r="C301" s="1443"/>
      <c r="F301" s="1442"/>
    </row>
    <row r="302" spans="1:6">
      <c r="A302" s="1439"/>
      <c r="B302" s="739"/>
      <c r="C302" s="1449"/>
      <c r="F302" s="1442"/>
    </row>
    <row r="303" spans="1:6">
      <c r="A303" s="1439"/>
      <c r="B303" s="739"/>
      <c r="C303" s="1449"/>
      <c r="F303" s="1442"/>
    </row>
    <row r="304" spans="1:6">
      <c r="A304" s="1439"/>
      <c r="B304" s="1450"/>
      <c r="C304" s="1449"/>
      <c r="F304" s="1442"/>
    </row>
    <row r="305" spans="1:6">
      <c r="A305" s="1439"/>
      <c r="B305" s="1447"/>
      <c r="C305" s="1443"/>
      <c r="F305" s="1442"/>
    </row>
    <row r="306" spans="1:6">
      <c r="A306" s="1439"/>
      <c r="B306" s="1447"/>
      <c r="C306" s="1443"/>
      <c r="F306" s="1442"/>
    </row>
    <row r="307" spans="1:6">
      <c r="A307" s="1439"/>
      <c r="B307" s="1447"/>
      <c r="C307" s="1443"/>
      <c r="F307" s="1442"/>
    </row>
    <row r="308" spans="1:6">
      <c r="A308" s="1439"/>
      <c r="B308" s="1447"/>
      <c r="C308" s="1443"/>
      <c r="F308" s="1442"/>
    </row>
    <row r="309" spans="1:6">
      <c r="A309" s="1439"/>
      <c r="B309" s="1451"/>
      <c r="C309" s="1443"/>
      <c r="F309" s="1442"/>
    </row>
    <row r="310" spans="1:6">
      <c r="A310" s="1439"/>
      <c r="B310" s="1451"/>
      <c r="C310" s="891"/>
      <c r="F310" s="1442"/>
    </row>
    <row r="311" spans="1:6">
      <c r="A311" s="1439"/>
      <c r="B311" s="1452"/>
      <c r="C311" s="891"/>
      <c r="F311" s="1442"/>
    </row>
    <row r="312" spans="1:6">
      <c r="A312" s="1439"/>
      <c r="B312" s="1451"/>
      <c r="C312" s="891"/>
      <c r="F312" s="1442"/>
    </row>
    <row r="313" spans="1:6">
      <c r="A313" s="1439"/>
      <c r="B313" s="1451"/>
      <c r="C313" s="891"/>
      <c r="F313" s="1442"/>
    </row>
    <row r="314" spans="1:6">
      <c r="A314" s="1439"/>
      <c r="B314" s="1451"/>
      <c r="C314" s="891"/>
      <c r="F314" s="1442"/>
    </row>
    <row r="315" spans="1:6">
      <c r="A315" s="1439"/>
      <c r="B315" s="1451"/>
      <c r="C315" s="891"/>
      <c r="F315" s="1442"/>
    </row>
    <row r="316" spans="1:6">
      <c r="A316" s="1439"/>
      <c r="B316" s="1451"/>
      <c r="C316" s="891"/>
      <c r="F316" s="1442"/>
    </row>
    <row r="317" spans="1:6">
      <c r="A317" s="1439"/>
      <c r="B317" s="1451"/>
      <c r="C317" s="891"/>
      <c r="F317" s="1442"/>
    </row>
    <row r="318" spans="1:6">
      <c r="A318" s="1439"/>
      <c r="B318" s="1451"/>
      <c r="C318" s="891"/>
      <c r="F318" s="1442"/>
    </row>
    <row r="319" spans="1:6">
      <c r="A319" s="1439"/>
      <c r="B319" s="1451"/>
      <c r="C319" s="891"/>
      <c r="F319" s="1442"/>
    </row>
    <row r="320" spans="1:6">
      <c r="A320" s="1439"/>
      <c r="B320" s="1451"/>
      <c r="C320" s="891"/>
      <c r="F320" s="1442"/>
    </row>
    <row r="321" spans="1:6">
      <c r="A321" s="1439"/>
      <c r="B321" s="1451"/>
      <c r="C321" s="891"/>
      <c r="F321" s="1442"/>
    </row>
    <row r="322" spans="1:6">
      <c r="A322" s="1439"/>
      <c r="B322" s="1451"/>
      <c r="C322" s="891"/>
      <c r="F322" s="1442"/>
    </row>
    <row r="323" spans="1:6">
      <c r="A323" s="1439"/>
      <c r="B323" s="1451"/>
      <c r="C323" s="891"/>
      <c r="F323" s="1442"/>
    </row>
    <row r="324" spans="1:6">
      <c r="A324" s="1439"/>
      <c r="B324" s="1451"/>
      <c r="C324" s="891"/>
      <c r="F324" s="1442"/>
    </row>
    <row r="325" spans="1:6">
      <c r="A325" s="1439"/>
      <c r="B325" s="1451"/>
      <c r="C325" s="891"/>
      <c r="F325" s="1442"/>
    </row>
    <row r="326" spans="1:6">
      <c r="A326" s="1439"/>
      <c r="B326" s="1451"/>
      <c r="C326" s="891"/>
      <c r="F326" s="1442"/>
    </row>
    <row r="327" spans="1:6">
      <c r="A327" s="1439"/>
      <c r="B327" s="1451"/>
      <c r="C327" s="891"/>
      <c r="F327" s="1442"/>
    </row>
    <row r="328" spans="1:6">
      <c r="A328" s="1439"/>
      <c r="B328" s="1451"/>
      <c r="C328" s="891"/>
      <c r="F328" s="1442"/>
    </row>
    <row r="329" spans="1:6">
      <c r="A329" s="1439"/>
      <c r="B329" s="1451"/>
      <c r="C329" s="891"/>
      <c r="F329" s="1442"/>
    </row>
    <row r="330" spans="1:6">
      <c r="A330" s="1439"/>
      <c r="B330" s="1451"/>
      <c r="C330" s="891"/>
      <c r="F330" s="1442"/>
    </row>
    <row r="331" spans="1:6">
      <c r="A331" s="1439"/>
      <c r="B331" s="1451"/>
      <c r="C331" s="891"/>
      <c r="F331" s="1442"/>
    </row>
    <row r="332" spans="1:6">
      <c r="A332" s="1439"/>
      <c r="B332" s="1451"/>
      <c r="C332" s="891"/>
      <c r="F332" s="1442"/>
    </row>
    <row r="333" spans="1:6">
      <c r="A333" s="1439"/>
      <c r="B333" s="1451"/>
      <c r="C333" s="891"/>
      <c r="F333" s="1442"/>
    </row>
    <row r="334" spans="1:6">
      <c r="A334" s="1439"/>
      <c r="B334" s="1451"/>
      <c r="C334" s="891"/>
      <c r="F334" s="1442"/>
    </row>
    <row r="335" spans="1:6">
      <c r="A335" s="1439"/>
      <c r="B335" s="1451"/>
      <c r="C335" s="891"/>
      <c r="F335" s="1442"/>
    </row>
    <row r="336" spans="1:6">
      <c r="A336" s="1439"/>
      <c r="B336" s="1453"/>
      <c r="C336" s="1454"/>
      <c r="F336" s="1442"/>
    </row>
    <row r="337" spans="1:6">
      <c r="A337" s="1439"/>
      <c r="B337" s="1451"/>
      <c r="C337" s="891"/>
      <c r="F337" s="1442"/>
    </row>
    <row r="338" spans="1:6">
      <c r="A338" s="1439"/>
      <c r="B338" s="1451"/>
      <c r="C338" s="891"/>
      <c r="F338" s="1442"/>
    </row>
    <row r="339" spans="1:6">
      <c r="A339" s="1439"/>
      <c r="B339" s="1451"/>
      <c r="C339" s="891"/>
      <c r="F339" s="1442"/>
    </row>
    <row r="340" spans="1:6">
      <c r="A340" s="1439"/>
      <c r="B340" s="1451"/>
      <c r="C340" s="891"/>
      <c r="F340" s="1442"/>
    </row>
    <row r="341" spans="1:6">
      <c r="A341" s="1439"/>
      <c r="B341" s="1451"/>
      <c r="C341" s="891"/>
      <c r="F341" s="1442"/>
    </row>
    <row r="342" spans="1:6">
      <c r="A342" s="1439"/>
      <c r="B342" s="1451"/>
      <c r="C342" s="891"/>
      <c r="F342" s="1442"/>
    </row>
    <row r="343" spans="1:6">
      <c r="A343" s="1439"/>
      <c r="B343" s="1451"/>
      <c r="C343" s="891"/>
      <c r="F343" s="1442"/>
    </row>
    <row r="344" spans="1:6">
      <c r="A344" s="1439"/>
      <c r="B344" s="1451"/>
      <c r="C344" s="891"/>
      <c r="F344" s="1442"/>
    </row>
    <row r="345" spans="1:6">
      <c r="A345" s="1439"/>
      <c r="B345" s="1451"/>
      <c r="C345" s="891"/>
      <c r="F345" s="1442"/>
    </row>
    <row r="346" spans="1:6">
      <c r="A346" s="1439"/>
      <c r="B346" s="1451"/>
      <c r="C346" s="891"/>
      <c r="F346" s="1442"/>
    </row>
    <row r="347" spans="1:6">
      <c r="A347" s="1439"/>
      <c r="B347" s="1451"/>
      <c r="C347" s="891"/>
      <c r="F347" s="1442"/>
    </row>
    <row r="348" spans="1:6">
      <c r="A348" s="1439"/>
      <c r="B348" s="1451"/>
      <c r="C348" s="891"/>
      <c r="F348" s="1442"/>
    </row>
    <row r="349" spans="1:6">
      <c r="A349" s="1439"/>
      <c r="B349" s="1451"/>
      <c r="C349" s="891"/>
      <c r="F349" s="1442"/>
    </row>
    <row r="350" spans="1:6">
      <c r="A350" s="1439"/>
      <c r="B350" s="1451"/>
      <c r="C350" s="891"/>
      <c r="F350" s="1442"/>
    </row>
    <row r="351" spans="1:6">
      <c r="A351" s="1439"/>
      <c r="B351" s="1451"/>
      <c r="C351" s="891"/>
      <c r="F351" s="1442"/>
    </row>
    <row r="352" spans="1:6">
      <c r="A352" s="1439"/>
      <c r="B352" s="1455"/>
      <c r="C352" s="1443"/>
      <c r="F352" s="1442"/>
    </row>
    <row r="353" spans="1:6">
      <c r="A353" s="1439"/>
      <c r="B353" s="739"/>
      <c r="C353" s="1449"/>
      <c r="F353" s="1442"/>
    </row>
    <row r="354" spans="1:6">
      <c r="A354" s="1439"/>
      <c r="B354" s="739"/>
      <c r="C354" s="1456"/>
      <c r="F354" s="1442"/>
    </row>
    <row r="355" spans="1:6">
      <c r="A355" s="1439"/>
      <c r="B355" s="739"/>
      <c r="C355" s="1456"/>
      <c r="F355" s="1442"/>
    </row>
    <row r="356" spans="1:6">
      <c r="A356" s="1439"/>
      <c r="B356" s="739"/>
      <c r="C356" s="1456"/>
      <c r="F356" s="1442"/>
    </row>
    <row r="357" spans="1:6">
      <c r="A357" s="1439"/>
      <c r="B357" s="739"/>
      <c r="C357" s="1456"/>
      <c r="F357" s="1442"/>
    </row>
    <row r="358" spans="1:6">
      <c r="A358" s="1439"/>
      <c r="B358" s="890"/>
      <c r="C358" s="1456"/>
      <c r="F358" s="1442"/>
    </row>
    <row r="359" spans="1:6">
      <c r="A359" s="1439"/>
      <c r="B359" s="1457"/>
      <c r="C359" s="1458"/>
      <c r="F359" s="1442"/>
    </row>
    <row r="360" spans="1:6">
      <c r="A360" s="1439"/>
      <c r="B360" s="739"/>
      <c r="C360" s="1456"/>
      <c r="F360" s="1442"/>
    </row>
    <row r="361" spans="1:6">
      <c r="A361" s="1439"/>
      <c r="B361" s="739"/>
      <c r="C361" s="1456"/>
      <c r="F361" s="1442"/>
    </row>
    <row r="362" spans="1:6">
      <c r="A362" s="1439"/>
      <c r="B362" s="739"/>
      <c r="C362" s="1456"/>
      <c r="F362" s="1442"/>
    </row>
    <row r="363" spans="1:6">
      <c r="A363" s="1439"/>
      <c r="B363" s="1457"/>
      <c r="C363" s="1458"/>
      <c r="F363" s="1442"/>
    </row>
    <row r="364" spans="1:6">
      <c r="A364" s="1439"/>
      <c r="B364" s="739"/>
      <c r="C364" s="1456"/>
      <c r="F364" s="1442"/>
    </row>
    <row r="365" spans="1:6">
      <c r="A365" s="1439"/>
      <c r="B365" s="739"/>
      <c r="C365" s="1456"/>
      <c r="F365" s="1442"/>
    </row>
    <row r="366" spans="1:6">
      <c r="A366" s="1439"/>
      <c r="B366" s="739"/>
      <c r="C366" s="1456"/>
      <c r="F366" s="1442"/>
    </row>
    <row r="367" spans="1:6">
      <c r="A367" s="1439"/>
      <c r="B367" s="739"/>
      <c r="C367" s="1456"/>
      <c r="F367" s="1442"/>
    </row>
    <row r="368" spans="1:6">
      <c r="A368" s="1439"/>
      <c r="B368" s="739"/>
      <c r="C368" s="1456"/>
      <c r="F368" s="1442"/>
    </row>
    <row r="369" spans="1:6">
      <c r="A369" s="1439"/>
      <c r="B369" s="739"/>
      <c r="C369" s="1456"/>
      <c r="F369" s="1442"/>
    </row>
    <row r="370" spans="1:6">
      <c r="A370" s="1439"/>
      <c r="B370" s="739"/>
      <c r="C370" s="1456"/>
      <c r="F370" s="1442"/>
    </row>
    <row r="371" spans="1:6">
      <c r="A371" s="1439"/>
      <c r="B371" s="739"/>
      <c r="C371" s="1456"/>
      <c r="F371" s="1442"/>
    </row>
    <row r="372" spans="1:6">
      <c r="A372" s="1439"/>
      <c r="B372" s="739"/>
      <c r="C372" s="1456"/>
      <c r="F372" s="1442"/>
    </row>
    <row r="373" spans="1:6">
      <c r="A373" s="1439"/>
      <c r="B373" s="739"/>
      <c r="C373" s="1456"/>
      <c r="F373" s="1442"/>
    </row>
    <row r="374" spans="1:6">
      <c r="A374" s="1439"/>
      <c r="B374" s="739"/>
      <c r="C374" s="1456"/>
      <c r="F374" s="1442"/>
    </row>
    <row r="375" spans="1:6">
      <c r="A375" s="1439"/>
      <c r="B375" s="739"/>
      <c r="C375" s="1456"/>
      <c r="F375" s="1442"/>
    </row>
    <row r="376" spans="1:6">
      <c r="A376" s="1439"/>
      <c r="B376" s="739"/>
      <c r="C376" s="1456"/>
      <c r="F376" s="1442"/>
    </row>
    <row r="377" spans="1:6">
      <c r="A377" s="1439"/>
      <c r="B377" s="739"/>
      <c r="C377" s="1456"/>
      <c r="F377" s="1442"/>
    </row>
    <row r="378" spans="1:6">
      <c r="A378" s="1439"/>
      <c r="B378" s="1457"/>
      <c r="C378" s="1458"/>
      <c r="F378" s="1442"/>
    </row>
    <row r="379" spans="1:6">
      <c r="A379" s="1439"/>
      <c r="B379" s="739"/>
      <c r="C379" s="1456"/>
      <c r="F379" s="1442"/>
    </row>
    <row r="380" spans="1:6">
      <c r="A380" s="1439"/>
      <c r="B380" s="1457"/>
      <c r="C380" s="1454"/>
      <c r="F380" s="1442"/>
    </row>
    <row r="381" spans="1:6">
      <c r="A381" s="1439"/>
      <c r="B381" s="739"/>
      <c r="C381" s="1456"/>
      <c r="F381" s="1442"/>
    </row>
    <row r="382" spans="1:6">
      <c r="A382" s="1439"/>
      <c r="B382" s="739"/>
      <c r="C382" s="1456"/>
      <c r="F382" s="1442"/>
    </row>
    <row r="383" spans="1:6">
      <c r="A383" s="1439"/>
      <c r="B383" s="739"/>
      <c r="C383" s="1456"/>
      <c r="F383" s="1442"/>
    </row>
    <row r="384" spans="1:6">
      <c r="A384" s="1439"/>
      <c r="B384" s="1457"/>
      <c r="C384" s="1454"/>
      <c r="F384" s="1442"/>
    </row>
    <row r="385" spans="1:6">
      <c r="A385" s="1439"/>
      <c r="B385" s="739"/>
      <c r="C385" s="1456"/>
      <c r="F385" s="1442"/>
    </row>
    <row r="386" spans="1:6">
      <c r="A386" s="1439"/>
      <c r="B386" s="1457"/>
      <c r="C386" s="1458"/>
      <c r="F386" s="1442"/>
    </row>
    <row r="387" spans="1:6">
      <c r="A387" s="1439"/>
      <c r="B387" s="739"/>
      <c r="C387" s="1456"/>
      <c r="F387" s="1442"/>
    </row>
    <row r="388" spans="1:6">
      <c r="A388" s="1439"/>
      <c r="B388" s="739"/>
      <c r="C388" s="1456"/>
      <c r="F388" s="1442"/>
    </row>
    <row r="389" spans="1:6">
      <c r="A389" s="1439"/>
      <c r="B389" s="739"/>
      <c r="C389" s="1456"/>
      <c r="F389" s="1442"/>
    </row>
    <row r="390" spans="1:6">
      <c r="A390" s="1439"/>
      <c r="B390" s="1457"/>
      <c r="C390" s="1458"/>
      <c r="F390" s="1442"/>
    </row>
    <row r="391" spans="1:6">
      <c r="A391" s="1439"/>
      <c r="B391" s="739"/>
      <c r="C391" s="1456"/>
      <c r="F391" s="1442"/>
    </row>
    <row r="392" spans="1:6">
      <c r="A392" s="1439"/>
      <c r="B392" s="739"/>
      <c r="C392" s="1456"/>
    </row>
    <row r="393" spans="1:6" ht="14.25">
      <c r="A393" s="1439"/>
      <c r="B393" s="1459"/>
      <c r="C393" s="1456"/>
    </row>
    <row r="394" spans="1:6">
      <c r="A394" s="1439"/>
      <c r="B394" s="890"/>
      <c r="C394" s="1456"/>
    </row>
    <row r="395" spans="1:6">
      <c r="A395" s="1439"/>
      <c r="B395" s="1457"/>
      <c r="C395" s="1458"/>
      <c r="E395" s="1442"/>
    </row>
    <row r="396" spans="1:6">
      <c r="A396" s="1439"/>
      <c r="B396" s="890"/>
      <c r="C396" s="1458"/>
      <c r="E396" s="1442"/>
    </row>
    <row r="397" spans="1:6">
      <c r="A397" s="1439"/>
      <c r="B397" s="739"/>
      <c r="C397" s="1456"/>
      <c r="E397" s="1442"/>
    </row>
    <row r="398" spans="1:6">
      <c r="A398" s="1439"/>
      <c r="B398" s="739"/>
      <c r="C398" s="1456"/>
      <c r="E398" s="1442"/>
    </row>
    <row r="399" spans="1:6">
      <c r="A399" s="1439"/>
      <c r="B399" s="739"/>
      <c r="C399" s="1456"/>
      <c r="E399" s="1442"/>
    </row>
    <row r="400" spans="1:6">
      <c r="A400" s="1439"/>
      <c r="B400" s="739"/>
      <c r="C400" s="1456"/>
      <c r="E400" s="1442"/>
    </row>
    <row r="401" spans="1:5">
      <c r="A401" s="1439"/>
      <c r="B401" s="739"/>
      <c r="C401" s="1456"/>
      <c r="E401" s="1442"/>
    </row>
    <row r="402" spans="1:5">
      <c r="A402" s="1439"/>
      <c r="B402" s="739"/>
      <c r="C402" s="1456"/>
      <c r="E402" s="1442"/>
    </row>
    <row r="403" spans="1:5">
      <c r="A403" s="1439"/>
      <c r="B403" s="739"/>
      <c r="C403" s="1456"/>
      <c r="E403" s="1442"/>
    </row>
    <row r="404" spans="1:5">
      <c r="A404" s="1439"/>
      <c r="B404" s="739"/>
      <c r="C404" s="1456"/>
      <c r="E404" s="1442"/>
    </row>
    <row r="405" spans="1:5">
      <c r="A405" s="1439"/>
      <c r="B405" s="739"/>
      <c r="C405" s="1456"/>
      <c r="E405" s="1442"/>
    </row>
    <row r="406" spans="1:5">
      <c r="A406" s="1439"/>
      <c r="B406" s="739"/>
      <c r="C406" s="1456"/>
      <c r="E406" s="1442"/>
    </row>
    <row r="407" spans="1:5">
      <c r="A407" s="1439"/>
      <c r="B407" s="739"/>
      <c r="C407" s="1456"/>
      <c r="E407" s="1442"/>
    </row>
    <row r="408" spans="1:5">
      <c r="A408" s="1439"/>
      <c r="B408" s="739"/>
      <c r="C408" s="1456"/>
      <c r="E408" s="1442"/>
    </row>
    <row r="409" spans="1:5">
      <c r="A409" s="1439"/>
      <c r="B409" s="739"/>
      <c r="C409" s="1456"/>
      <c r="E409" s="1442"/>
    </row>
    <row r="410" spans="1:5">
      <c r="A410" s="1439"/>
      <c r="B410" s="739"/>
      <c r="C410" s="1456"/>
      <c r="E410" s="1442"/>
    </row>
    <row r="411" spans="1:5">
      <c r="A411" s="1439"/>
      <c r="B411" s="739"/>
      <c r="C411" s="1456"/>
      <c r="E411" s="1442"/>
    </row>
    <row r="412" spans="1:5">
      <c r="A412" s="1439"/>
      <c r="B412" s="739"/>
      <c r="C412" s="1456"/>
      <c r="E412" s="1442"/>
    </row>
    <row r="413" spans="1:5">
      <c r="A413" s="1439"/>
      <c r="B413" s="890"/>
      <c r="C413" s="1456"/>
      <c r="E413" s="1442"/>
    </row>
    <row r="414" spans="1:5">
      <c r="A414" s="1439"/>
      <c r="B414" s="739"/>
      <c r="C414" s="1456"/>
      <c r="E414" s="1442"/>
    </row>
    <row r="415" spans="1:5">
      <c r="A415" s="1439"/>
      <c r="B415" s="739"/>
      <c r="C415" s="1456"/>
      <c r="E415" s="1442"/>
    </row>
    <row r="416" spans="1:5">
      <c r="A416" s="1439"/>
      <c r="B416" s="739"/>
      <c r="C416" s="1456"/>
      <c r="E416" s="1442"/>
    </row>
    <row r="417" spans="1:5">
      <c r="A417" s="1439"/>
      <c r="B417" s="739"/>
      <c r="C417" s="1456"/>
      <c r="E417" s="1442"/>
    </row>
    <row r="418" spans="1:5">
      <c r="A418" s="1439"/>
      <c r="B418" s="739"/>
      <c r="C418" s="1456"/>
      <c r="E418" s="1442"/>
    </row>
    <row r="419" spans="1:5">
      <c r="A419" s="1439"/>
      <c r="B419" s="739"/>
      <c r="C419" s="1456"/>
      <c r="E419" s="1442"/>
    </row>
    <row r="420" spans="1:5">
      <c r="A420" s="1439"/>
      <c r="B420" s="739"/>
      <c r="C420" s="1456"/>
      <c r="E420" s="1442"/>
    </row>
    <row r="421" spans="1:5">
      <c r="A421" s="1439"/>
      <c r="B421" s="739"/>
      <c r="C421" s="1456"/>
      <c r="E421" s="1442"/>
    </row>
    <row r="422" spans="1:5">
      <c r="A422" s="1439"/>
      <c r="B422" s="739"/>
      <c r="C422" s="1456"/>
      <c r="E422" s="1442"/>
    </row>
    <row r="423" spans="1:5">
      <c r="A423" s="1439"/>
      <c r="B423" s="739"/>
      <c r="C423" s="1456"/>
      <c r="E423" s="1442"/>
    </row>
    <row r="424" spans="1:5">
      <c r="A424" s="1439"/>
      <c r="B424" s="739"/>
      <c r="C424" s="1456"/>
      <c r="E424" s="1442"/>
    </row>
    <row r="425" spans="1:5">
      <c r="A425" s="1439"/>
      <c r="B425" s="739"/>
      <c r="C425" s="1456"/>
      <c r="E425" s="1442"/>
    </row>
    <row r="426" spans="1:5">
      <c r="A426" s="1439"/>
      <c r="B426" s="739"/>
      <c r="C426" s="1456"/>
      <c r="E426" s="1442"/>
    </row>
    <row r="427" spans="1:5">
      <c r="A427" s="1439"/>
      <c r="B427" s="739"/>
      <c r="C427" s="1456"/>
      <c r="E427" s="1442"/>
    </row>
    <row r="428" spans="1:5">
      <c r="A428" s="1439"/>
      <c r="B428" s="739"/>
      <c r="C428" s="1456"/>
      <c r="E428" s="1442"/>
    </row>
    <row r="429" spans="1:5">
      <c r="A429" s="1439"/>
      <c r="B429" s="739"/>
      <c r="C429" s="1456"/>
      <c r="E429" s="1442"/>
    </row>
    <row r="430" spans="1:5">
      <c r="A430" s="1439"/>
      <c r="B430" s="739"/>
      <c r="C430" s="1456"/>
      <c r="E430" s="1442"/>
    </row>
    <row r="431" spans="1:5">
      <c r="A431" s="1439"/>
      <c r="B431" s="739"/>
      <c r="C431" s="1456"/>
      <c r="E431" s="1442"/>
    </row>
    <row r="432" spans="1:5">
      <c r="A432" s="1439"/>
      <c r="B432" s="739"/>
      <c r="C432" s="1456"/>
      <c r="E432" s="1442"/>
    </row>
    <row r="433" spans="1:5">
      <c r="A433" s="1439"/>
      <c r="B433" s="739"/>
      <c r="C433" s="1456"/>
      <c r="E433" s="1442"/>
    </row>
    <row r="434" spans="1:5">
      <c r="A434" s="1439"/>
      <c r="B434" s="739"/>
      <c r="C434" s="1456"/>
      <c r="E434" s="1442"/>
    </row>
    <row r="435" spans="1:5">
      <c r="A435" s="1439"/>
      <c r="B435" s="739"/>
      <c r="C435" s="1456"/>
      <c r="E435" s="1442"/>
    </row>
    <row r="436" spans="1:5">
      <c r="A436" s="1439"/>
      <c r="B436" s="739"/>
      <c r="C436" s="1456"/>
      <c r="E436" s="1442"/>
    </row>
    <row r="437" spans="1:5">
      <c r="A437" s="1439"/>
      <c r="B437" s="739"/>
      <c r="C437" s="1456"/>
      <c r="E437" s="1442"/>
    </row>
    <row r="438" spans="1:5">
      <c r="A438" s="1439"/>
      <c r="B438" s="739"/>
      <c r="C438" s="1456"/>
      <c r="E438" s="1442"/>
    </row>
    <row r="439" spans="1:5">
      <c r="A439" s="1439"/>
      <c r="B439" s="739"/>
      <c r="C439" s="1456"/>
      <c r="E439" s="1442"/>
    </row>
    <row r="440" spans="1:5">
      <c r="A440" s="1439"/>
      <c r="B440" s="1271"/>
      <c r="C440" s="1456"/>
      <c r="E440" s="1442"/>
    </row>
    <row r="441" spans="1:5">
      <c r="A441" s="1439"/>
      <c r="B441" s="739"/>
      <c r="C441" s="1456"/>
      <c r="E441" s="1442"/>
    </row>
    <row r="442" spans="1:5">
      <c r="A442" s="1439"/>
      <c r="B442" s="739"/>
      <c r="C442" s="1456"/>
      <c r="E442" s="1442"/>
    </row>
    <row r="443" spans="1:5">
      <c r="A443" s="1439"/>
      <c r="B443" s="739"/>
      <c r="C443" s="1456"/>
      <c r="E443" s="1442"/>
    </row>
    <row r="444" spans="1:5">
      <c r="A444" s="1439"/>
      <c r="B444" s="739"/>
      <c r="C444" s="1456"/>
      <c r="E444" s="1442"/>
    </row>
    <row r="445" spans="1:5">
      <c r="A445" s="1439"/>
      <c r="B445" s="739"/>
      <c r="C445" s="1456"/>
      <c r="E445" s="1442"/>
    </row>
    <row r="446" spans="1:5">
      <c r="A446" s="1439"/>
      <c r="B446" s="739"/>
      <c r="C446" s="1456"/>
      <c r="E446" s="1442"/>
    </row>
    <row r="447" spans="1:5">
      <c r="A447" s="1439"/>
      <c r="B447" s="739"/>
      <c r="C447" s="1456"/>
      <c r="E447" s="1442"/>
    </row>
    <row r="448" spans="1:5">
      <c r="A448" s="1439"/>
      <c r="B448" s="739"/>
      <c r="C448" s="1456"/>
      <c r="E448" s="1442"/>
    </row>
    <row r="449" spans="1:5">
      <c r="A449" s="1439"/>
      <c r="B449" s="739"/>
      <c r="C449" s="1456"/>
      <c r="E449" s="1442"/>
    </row>
    <row r="450" spans="1:5">
      <c r="A450" s="1439"/>
      <c r="B450" s="739"/>
      <c r="C450" s="1456"/>
      <c r="E450" s="1442"/>
    </row>
    <row r="451" spans="1:5">
      <c r="A451" s="1439"/>
      <c r="B451" s="739"/>
      <c r="C451" s="1456"/>
      <c r="E451" s="1442"/>
    </row>
    <row r="452" spans="1:5">
      <c r="A452" s="1439"/>
      <c r="B452" s="739"/>
      <c r="C452" s="1456"/>
      <c r="E452" s="1442"/>
    </row>
    <row r="453" spans="1:5">
      <c r="A453" s="1439"/>
      <c r="B453" s="739"/>
      <c r="C453" s="1456"/>
      <c r="E453" s="1442"/>
    </row>
    <row r="454" spans="1:5">
      <c r="A454" s="1439"/>
      <c r="B454" s="739"/>
      <c r="C454" s="1456"/>
      <c r="E454" s="1442"/>
    </row>
    <row r="455" spans="1:5">
      <c r="A455" s="1439"/>
      <c r="B455" s="739"/>
      <c r="C455" s="1456"/>
      <c r="E455" s="1442"/>
    </row>
    <row r="456" spans="1:5">
      <c r="A456" s="1439"/>
      <c r="B456" s="739"/>
      <c r="C456" s="1456"/>
      <c r="E456" s="1442"/>
    </row>
    <row r="457" spans="1:5">
      <c r="A457" s="1439"/>
      <c r="B457" s="739"/>
      <c r="C457" s="1456"/>
      <c r="E457" s="1442"/>
    </row>
    <row r="458" spans="1:5">
      <c r="A458" s="1439"/>
      <c r="B458" s="739"/>
      <c r="C458" s="1456"/>
      <c r="E458" s="1442"/>
    </row>
    <row r="459" spans="1:5">
      <c r="A459" s="1439"/>
      <c r="B459" s="739"/>
      <c r="C459" s="1456"/>
      <c r="E459" s="1442"/>
    </row>
    <row r="460" spans="1:5">
      <c r="A460" s="1439"/>
      <c r="B460" s="739"/>
      <c r="C460" s="1456"/>
      <c r="E460" s="1442"/>
    </row>
    <row r="461" spans="1:5">
      <c r="A461" s="1439"/>
      <c r="B461" s="739"/>
      <c r="C461" s="1456"/>
      <c r="E461" s="1442"/>
    </row>
    <row r="462" spans="1:5">
      <c r="A462" s="1439"/>
      <c r="B462" s="739"/>
      <c r="C462" s="1456"/>
      <c r="E462" s="1442"/>
    </row>
    <row r="463" spans="1:5">
      <c r="A463" s="1439"/>
      <c r="B463" s="739"/>
      <c r="C463" s="1456"/>
      <c r="E463" s="1442"/>
    </row>
    <row r="464" spans="1:5">
      <c r="A464" s="1439"/>
      <c r="B464" s="739"/>
      <c r="C464" s="1456"/>
      <c r="E464" s="1442"/>
    </row>
    <row r="465" spans="1:5">
      <c r="A465" s="1439"/>
      <c r="B465" s="739"/>
      <c r="C465" s="1456"/>
      <c r="E465" s="1442"/>
    </row>
    <row r="466" spans="1:5">
      <c r="A466" s="1439"/>
      <c r="B466" s="739"/>
      <c r="C466" s="1456"/>
      <c r="E466" s="1442"/>
    </row>
    <row r="467" spans="1:5">
      <c r="A467" s="1439"/>
      <c r="B467" s="1460"/>
      <c r="C467" s="1454"/>
      <c r="E467" s="1442"/>
    </row>
    <row r="468" spans="1:5">
      <c r="A468" s="1439"/>
      <c r="B468" s="890"/>
      <c r="C468" s="1456"/>
      <c r="E468" s="1442"/>
    </row>
    <row r="469" spans="1:5">
      <c r="A469" s="1439"/>
      <c r="B469" s="739"/>
      <c r="C469" s="1456"/>
      <c r="E469" s="1442"/>
    </row>
    <row r="470" spans="1:5">
      <c r="A470" s="1439"/>
      <c r="B470" s="739"/>
      <c r="C470" s="1456"/>
      <c r="E470" s="1442"/>
    </row>
    <row r="471" spans="1:5">
      <c r="A471" s="1439"/>
      <c r="B471" s="739"/>
      <c r="C471" s="1456"/>
      <c r="E471" s="1442"/>
    </row>
    <row r="472" spans="1:5">
      <c r="A472" s="1439"/>
      <c r="B472" s="739"/>
      <c r="C472" s="1456"/>
      <c r="E472" s="1442"/>
    </row>
    <row r="473" spans="1:5">
      <c r="A473" s="1439"/>
      <c r="B473" s="739"/>
      <c r="C473" s="1456"/>
      <c r="E473" s="1442"/>
    </row>
    <row r="474" spans="1:5">
      <c r="A474" s="1439"/>
      <c r="B474" s="739"/>
      <c r="C474" s="1456"/>
      <c r="E474" s="1442"/>
    </row>
    <row r="475" spans="1:5">
      <c r="A475" s="1439"/>
      <c r="B475" s="739"/>
      <c r="C475" s="1456"/>
      <c r="E475" s="1442"/>
    </row>
    <row r="476" spans="1:5">
      <c r="A476" s="1439"/>
      <c r="B476" s="739"/>
      <c r="C476" s="1456"/>
      <c r="E476" s="1442"/>
    </row>
    <row r="477" spans="1:5">
      <c r="A477" s="1439"/>
      <c r="B477" s="739"/>
      <c r="C477" s="1456"/>
      <c r="E477" s="1442"/>
    </row>
    <row r="478" spans="1:5">
      <c r="A478" s="1439"/>
      <c r="B478" s="739"/>
      <c r="C478" s="1456"/>
      <c r="E478" s="1442"/>
    </row>
    <row r="479" spans="1:5">
      <c r="A479" s="1439"/>
      <c r="B479" s="739"/>
      <c r="C479" s="1456"/>
      <c r="E479" s="1442"/>
    </row>
    <row r="480" spans="1:5">
      <c r="A480" s="1439"/>
      <c r="B480" s="739"/>
      <c r="C480" s="1456"/>
      <c r="E480" s="1442"/>
    </row>
    <row r="481" spans="1:5">
      <c r="A481" s="1439"/>
      <c r="B481" s="739"/>
      <c r="C481" s="1456"/>
      <c r="E481" s="1442"/>
    </row>
    <row r="482" spans="1:5">
      <c r="A482" s="1439"/>
      <c r="B482" s="739"/>
      <c r="C482" s="1456"/>
      <c r="E482" s="1442"/>
    </row>
    <row r="483" spans="1:5">
      <c r="A483" s="1439"/>
      <c r="B483" s="739"/>
      <c r="C483" s="1456"/>
      <c r="E483" s="1442"/>
    </row>
    <row r="484" spans="1:5">
      <c r="A484" s="1439"/>
      <c r="B484" s="890"/>
      <c r="C484" s="1456"/>
      <c r="E484" s="1442"/>
    </row>
    <row r="485" spans="1:5">
      <c r="A485" s="1439"/>
      <c r="B485" s="739"/>
      <c r="C485" s="1456"/>
      <c r="E485" s="1442"/>
    </row>
    <row r="486" spans="1:5">
      <c r="A486" s="1439"/>
      <c r="B486" s="739"/>
      <c r="C486" s="1456"/>
      <c r="E486" s="1442"/>
    </row>
    <row r="487" spans="1:5">
      <c r="A487" s="1439"/>
      <c r="B487" s="739"/>
      <c r="C487" s="1456"/>
      <c r="E487" s="1442"/>
    </row>
    <row r="488" spans="1:5">
      <c r="A488" s="1439"/>
      <c r="B488" s="739"/>
      <c r="C488" s="1456"/>
      <c r="E488" s="1442"/>
    </row>
    <row r="489" spans="1:5">
      <c r="A489" s="1439"/>
      <c r="B489" s="890"/>
      <c r="C489" s="1456"/>
      <c r="E489" s="1442"/>
    </row>
    <row r="490" spans="1:5">
      <c r="A490" s="1439"/>
      <c r="B490" s="739"/>
      <c r="C490" s="1456"/>
      <c r="E490" s="1442"/>
    </row>
    <row r="491" spans="1:5">
      <c r="A491" s="1439"/>
      <c r="B491" s="739"/>
      <c r="C491" s="1456"/>
      <c r="E491" s="1442"/>
    </row>
    <row r="492" spans="1:5">
      <c r="A492" s="1439"/>
      <c r="B492" s="739"/>
      <c r="C492" s="1456"/>
      <c r="E492" s="1442"/>
    </row>
    <row r="493" spans="1:5">
      <c r="A493" s="1439"/>
      <c r="B493" s="739"/>
      <c r="C493" s="1456"/>
      <c r="E493" s="1442"/>
    </row>
    <row r="494" spans="1:5">
      <c r="A494" s="1439"/>
      <c r="B494" s="739"/>
      <c r="C494" s="1456"/>
      <c r="E494" s="1442"/>
    </row>
    <row r="495" spans="1:5">
      <c r="A495" s="1439"/>
      <c r="B495" s="739"/>
      <c r="C495" s="1456"/>
      <c r="E495" s="1442"/>
    </row>
    <row r="496" spans="1:5">
      <c r="A496" s="1439"/>
      <c r="B496" s="739"/>
      <c r="C496" s="1456"/>
      <c r="E496" s="1442"/>
    </row>
    <row r="497" spans="1:5">
      <c r="A497" s="1439"/>
      <c r="B497" s="739"/>
      <c r="C497" s="1456"/>
      <c r="E497" s="1442"/>
    </row>
    <row r="498" spans="1:5">
      <c r="A498" s="1439"/>
      <c r="B498" s="739"/>
      <c r="C498" s="1456"/>
      <c r="E498" s="1442"/>
    </row>
    <row r="499" spans="1:5">
      <c r="A499" s="1439"/>
      <c r="B499" s="739"/>
      <c r="C499" s="1456"/>
      <c r="E499" s="1442"/>
    </row>
    <row r="500" spans="1:5">
      <c r="A500" s="1439"/>
      <c r="B500" s="739"/>
      <c r="C500" s="1456"/>
      <c r="E500" s="1442"/>
    </row>
    <row r="501" spans="1:5">
      <c r="A501" s="1439"/>
      <c r="B501" s="739"/>
      <c r="C501" s="1456"/>
      <c r="E501" s="1442"/>
    </row>
    <row r="502" spans="1:5">
      <c r="A502" s="1439"/>
      <c r="B502" s="739"/>
      <c r="C502" s="891"/>
      <c r="E502" s="1442"/>
    </row>
    <row r="503" spans="1:5">
      <c r="A503" s="1439"/>
      <c r="B503" s="739"/>
      <c r="C503" s="1456"/>
      <c r="E503" s="1442"/>
    </row>
    <row r="504" spans="1:5">
      <c r="A504" s="1439"/>
      <c r="B504" s="739"/>
      <c r="C504" s="1456"/>
      <c r="E504" s="1442"/>
    </row>
    <row r="505" spans="1:5">
      <c r="A505" s="1439"/>
      <c r="B505" s="739"/>
      <c r="C505" s="1456"/>
      <c r="E505" s="1442"/>
    </row>
    <row r="506" spans="1:5">
      <c r="A506" s="1439"/>
      <c r="B506" s="739"/>
      <c r="C506" s="1456"/>
      <c r="E506" s="1442"/>
    </row>
    <row r="507" spans="1:5">
      <c r="A507" s="1439"/>
      <c r="B507" s="739"/>
      <c r="C507" s="1456"/>
      <c r="E507" s="1442"/>
    </row>
    <row r="508" spans="1:5">
      <c r="A508" s="1439"/>
      <c r="B508" s="890"/>
      <c r="C508" s="1456"/>
      <c r="E508" s="1442"/>
    </row>
    <row r="509" spans="1:5">
      <c r="A509" s="1439"/>
      <c r="B509" s="739"/>
      <c r="C509" s="1456"/>
      <c r="E509" s="1442"/>
    </row>
    <row r="510" spans="1:5">
      <c r="A510" s="1439"/>
      <c r="B510" s="739"/>
      <c r="C510" s="1456"/>
      <c r="E510" s="1442"/>
    </row>
    <row r="511" spans="1:5">
      <c r="A511" s="1439"/>
      <c r="B511" s="739"/>
      <c r="C511" s="1456"/>
      <c r="E511" s="1442"/>
    </row>
    <row r="512" spans="1:5">
      <c r="A512" s="1439"/>
      <c r="B512" s="739"/>
      <c r="C512" s="1456"/>
      <c r="E512" s="1442"/>
    </row>
    <row r="513" spans="1:5">
      <c r="A513" s="1439"/>
      <c r="B513" s="739"/>
      <c r="C513" s="1456"/>
      <c r="E513" s="1442"/>
    </row>
    <row r="514" spans="1:5">
      <c r="A514" s="1439"/>
      <c r="B514" s="739"/>
      <c r="C514" s="1456"/>
      <c r="E514" s="1442"/>
    </row>
    <row r="515" spans="1:5">
      <c r="A515" s="1439"/>
      <c r="B515" s="739"/>
      <c r="C515" s="1456"/>
      <c r="E515" s="1442"/>
    </row>
    <row r="516" spans="1:5">
      <c r="A516" s="1439"/>
      <c r="B516" s="1457"/>
      <c r="C516" s="1458"/>
      <c r="E516" s="1442"/>
    </row>
    <row r="517" spans="1:5">
      <c r="A517" s="1439"/>
      <c r="B517" s="890"/>
      <c r="C517" s="1456"/>
      <c r="E517" s="1442"/>
    </row>
    <row r="518" spans="1:5">
      <c r="A518" s="1439"/>
      <c r="B518" s="739"/>
      <c r="C518" s="1456"/>
      <c r="E518" s="1442"/>
    </row>
    <row r="519" spans="1:5">
      <c r="A519" s="1439"/>
      <c r="B519" s="739"/>
      <c r="C519" s="1456"/>
      <c r="E519" s="1442"/>
    </row>
    <row r="520" spans="1:5">
      <c r="A520" s="1439"/>
      <c r="B520" s="739"/>
      <c r="C520" s="1456"/>
      <c r="E520" s="1442"/>
    </row>
    <row r="521" spans="1:5">
      <c r="A521" s="1439"/>
      <c r="B521" s="739"/>
      <c r="C521" s="1456"/>
      <c r="E521" s="1442"/>
    </row>
    <row r="522" spans="1:5">
      <c r="A522" s="1439"/>
      <c r="B522" s="739"/>
      <c r="C522" s="1456"/>
      <c r="E522" s="1442"/>
    </row>
    <row r="523" spans="1:5">
      <c r="A523" s="1439"/>
      <c r="B523" s="739"/>
      <c r="C523" s="1456"/>
      <c r="E523" s="1442"/>
    </row>
    <row r="524" spans="1:5">
      <c r="A524" s="1439"/>
      <c r="B524" s="739"/>
      <c r="C524" s="1456"/>
      <c r="E524" s="1442"/>
    </row>
    <row r="525" spans="1:5">
      <c r="A525" s="1439"/>
      <c r="B525" s="739"/>
      <c r="C525" s="1456"/>
      <c r="E525" s="1442"/>
    </row>
    <row r="526" spans="1:5">
      <c r="A526" s="1439"/>
      <c r="B526" s="739"/>
      <c r="C526" s="1456"/>
      <c r="E526" s="1442"/>
    </row>
    <row r="527" spans="1:5">
      <c r="A527" s="1439"/>
      <c r="B527" s="739"/>
      <c r="C527" s="1456"/>
      <c r="E527" s="1442"/>
    </row>
    <row r="528" spans="1:5">
      <c r="A528" s="1439"/>
      <c r="B528" s="739"/>
      <c r="C528" s="1456"/>
      <c r="E528" s="1442"/>
    </row>
    <row r="529" spans="1:5">
      <c r="A529" s="1439"/>
      <c r="B529" s="890"/>
      <c r="C529" s="1456"/>
      <c r="E529" s="1442"/>
    </row>
    <row r="530" spans="1:5">
      <c r="A530" s="1439"/>
      <c r="B530" s="739"/>
      <c r="C530" s="1456"/>
      <c r="E530" s="1442"/>
    </row>
    <row r="531" spans="1:5">
      <c r="A531" s="1439"/>
      <c r="B531" s="739"/>
      <c r="C531" s="1456"/>
      <c r="E531" s="1442"/>
    </row>
    <row r="532" spans="1:5">
      <c r="A532" s="1439"/>
      <c r="B532" s="739"/>
      <c r="C532" s="1456"/>
      <c r="E532" s="1442"/>
    </row>
    <row r="533" spans="1:5">
      <c r="A533" s="1439"/>
      <c r="B533" s="739"/>
      <c r="C533" s="1456"/>
      <c r="E533" s="1442"/>
    </row>
    <row r="534" spans="1:5">
      <c r="A534" s="1439"/>
      <c r="B534" s="739"/>
      <c r="C534" s="1456"/>
      <c r="E534" s="1442"/>
    </row>
    <row r="535" spans="1:5">
      <c r="A535" s="1439"/>
      <c r="B535" s="739"/>
      <c r="C535" s="1456"/>
      <c r="E535" s="1442"/>
    </row>
    <row r="536" spans="1:5">
      <c r="A536" s="1439"/>
      <c r="B536" s="739"/>
      <c r="C536" s="1456"/>
      <c r="E536" s="1442"/>
    </row>
    <row r="537" spans="1:5">
      <c r="A537" s="1439"/>
      <c r="B537" s="739"/>
      <c r="C537" s="1456"/>
      <c r="E537" s="1442"/>
    </row>
    <row r="538" spans="1:5">
      <c r="A538" s="1439"/>
      <c r="B538" s="739"/>
      <c r="C538" s="1456"/>
      <c r="E538" s="1442"/>
    </row>
    <row r="539" spans="1:5">
      <c r="A539" s="1439"/>
      <c r="B539" s="739"/>
      <c r="C539" s="1456"/>
      <c r="E539" s="1442"/>
    </row>
    <row r="540" spans="1:5">
      <c r="A540" s="1439"/>
      <c r="B540" s="739"/>
      <c r="C540" s="1456"/>
      <c r="E540" s="1442"/>
    </row>
    <row r="541" spans="1:5">
      <c r="A541" s="1439"/>
      <c r="B541" s="739"/>
      <c r="C541" s="1456"/>
      <c r="E541" s="1442"/>
    </row>
    <row r="542" spans="1:5">
      <c r="A542" s="1439"/>
      <c r="B542" s="739"/>
      <c r="C542" s="1456"/>
      <c r="E542" s="1442"/>
    </row>
    <row r="543" spans="1:5">
      <c r="A543" s="1439"/>
      <c r="B543" s="739"/>
      <c r="C543" s="1456"/>
      <c r="E543" s="1442"/>
    </row>
    <row r="544" spans="1:5">
      <c r="A544" s="1439"/>
      <c r="B544" s="739"/>
      <c r="C544" s="1456"/>
      <c r="E544" s="1442"/>
    </row>
    <row r="545" spans="1:5">
      <c r="A545" s="1439"/>
      <c r="B545" s="739"/>
      <c r="C545" s="1456"/>
      <c r="E545" s="1442"/>
    </row>
    <row r="546" spans="1:5">
      <c r="A546" s="1439"/>
      <c r="B546" s="890"/>
      <c r="C546" s="1456"/>
      <c r="E546" s="1442"/>
    </row>
    <row r="547" spans="1:5">
      <c r="A547" s="1439"/>
      <c r="B547" s="1457"/>
      <c r="C547" s="1458"/>
      <c r="E547" s="1442"/>
    </row>
    <row r="548" spans="1:5">
      <c r="A548" s="1439"/>
      <c r="B548" s="739"/>
      <c r="C548" s="1456"/>
      <c r="E548" s="1442"/>
    </row>
    <row r="549" spans="1:5">
      <c r="A549" s="1439"/>
      <c r="B549" s="1457"/>
      <c r="C549" s="1458"/>
      <c r="E549" s="1442"/>
    </row>
    <row r="550" spans="1:5">
      <c r="A550" s="1439"/>
      <c r="B550" s="739"/>
      <c r="C550" s="1456"/>
      <c r="E550" s="1442"/>
    </row>
    <row r="551" spans="1:5">
      <c r="A551" s="1439"/>
      <c r="B551" s="1457"/>
      <c r="C551" s="1458"/>
      <c r="E551" s="1442"/>
    </row>
    <row r="552" spans="1:5">
      <c r="A552" s="1439"/>
      <c r="B552" s="739"/>
      <c r="C552" s="1456"/>
      <c r="E552" s="1442"/>
    </row>
    <row r="553" spans="1:5">
      <c r="A553" s="1439"/>
      <c r="B553" s="1457"/>
      <c r="C553" s="1458"/>
      <c r="E553" s="1442"/>
    </row>
    <row r="554" spans="1:5">
      <c r="A554" s="1439"/>
      <c r="B554" s="739"/>
      <c r="C554" s="1456"/>
      <c r="E554" s="1442"/>
    </row>
    <row r="555" spans="1:5">
      <c r="A555" s="1439"/>
      <c r="B555" s="739"/>
      <c r="C555" s="1456"/>
      <c r="E555" s="1442"/>
    </row>
    <row r="556" spans="1:5">
      <c r="A556" s="1439"/>
      <c r="B556" s="739"/>
      <c r="C556" s="1456"/>
      <c r="E556" s="1442"/>
    </row>
    <row r="557" spans="1:5">
      <c r="A557" s="1439"/>
      <c r="B557" s="739"/>
      <c r="C557" s="1456"/>
      <c r="E557" s="1442"/>
    </row>
    <row r="558" spans="1:5">
      <c r="A558" s="1439"/>
      <c r="B558" s="739"/>
      <c r="C558" s="1456"/>
      <c r="E558" s="1442"/>
    </row>
    <row r="559" spans="1:5">
      <c r="A559" s="1439"/>
      <c r="B559" s="739"/>
      <c r="C559" s="1449"/>
      <c r="E559" s="1442"/>
    </row>
    <row r="560" spans="1:5">
      <c r="A560" s="754"/>
      <c r="B560" s="951"/>
      <c r="C560" s="1443"/>
      <c r="E560" s="1442"/>
    </row>
    <row r="561" spans="1:5">
      <c r="A561" s="1461"/>
      <c r="B561" s="1457"/>
      <c r="C561" s="1462"/>
      <c r="E561" s="1442"/>
    </row>
    <row r="562" spans="1:5">
      <c r="A562" s="1461"/>
      <c r="B562" s="739"/>
      <c r="C562" s="1449"/>
      <c r="E562" s="1442"/>
    </row>
    <row r="563" spans="1:5">
      <c r="A563" s="1461"/>
      <c r="B563" s="890"/>
      <c r="C563" s="1449"/>
      <c r="E563" s="1442"/>
    </row>
    <row r="564" spans="1:5">
      <c r="A564" s="1461"/>
      <c r="B564" s="1457"/>
      <c r="C564" s="1462"/>
      <c r="E564" s="1442"/>
    </row>
    <row r="565" spans="1:5">
      <c r="A565" s="1461"/>
      <c r="B565" s="739"/>
      <c r="C565" s="1449"/>
      <c r="E565" s="1442"/>
    </row>
    <row r="566" spans="1:5">
      <c r="A566" s="1461"/>
      <c r="B566" s="739"/>
      <c r="C566" s="1449"/>
      <c r="E566" s="1442"/>
    </row>
    <row r="567" spans="1:5">
      <c r="A567" s="1461"/>
      <c r="B567" s="739"/>
      <c r="C567" s="1449"/>
      <c r="E567" s="1442"/>
    </row>
    <row r="568" spans="1:5">
      <c r="A568" s="1461"/>
      <c r="B568" s="1457"/>
      <c r="C568" s="1462"/>
      <c r="E568" s="1442"/>
    </row>
    <row r="569" spans="1:5">
      <c r="A569" s="1461"/>
      <c r="B569" s="739"/>
      <c r="C569" s="1449"/>
      <c r="E569" s="1442"/>
    </row>
    <row r="570" spans="1:5">
      <c r="A570" s="1461"/>
      <c r="B570" s="739"/>
      <c r="C570" s="1449"/>
      <c r="E570" s="1442"/>
    </row>
    <row r="571" spans="1:5">
      <c r="A571" s="1461"/>
      <c r="B571" s="1457"/>
      <c r="C571" s="1462"/>
      <c r="E571" s="1442"/>
    </row>
    <row r="572" spans="1:5">
      <c r="A572" s="1461"/>
      <c r="B572" s="739"/>
      <c r="C572" s="1449"/>
      <c r="E572" s="1442"/>
    </row>
    <row r="573" spans="1:5">
      <c r="A573" s="1461"/>
      <c r="B573" s="1457"/>
      <c r="C573" s="1462"/>
      <c r="E573" s="1442"/>
    </row>
    <row r="574" spans="1:5">
      <c r="A574" s="1461"/>
      <c r="B574" s="739"/>
      <c r="C574" s="1449"/>
      <c r="E574" s="1442"/>
    </row>
    <row r="575" spans="1:5" ht="14.25">
      <c r="A575" s="1439"/>
      <c r="B575" s="1459"/>
      <c r="C575" s="1456"/>
      <c r="E575" s="1442"/>
    </row>
    <row r="576" spans="1:5">
      <c r="A576" s="1439"/>
      <c r="B576" s="890"/>
      <c r="C576" s="1462"/>
      <c r="E576" s="1442"/>
    </row>
    <row r="577" spans="1:5">
      <c r="A577" s="1439"/>
      <c r="B577" s="1457"/>
      <c r="C577" s="1462"/>
      <c r="E577" s="1442"/>
    </row>
    <row r="578" spans="1:5">
      <c r="A578" s="1439"/>
      <c r="B578" s="739"/>
      <c r="C578" s="1449"/>
      <c r="E578" s="1442"/>
    </row>
    <row r="579" spans="1:5">
      <c r="A579" s="1439"/>
      <c r="B579" s="739"/>
      <c r="C579" s="1449"/>
      <c r="E579" s="1442"/>
    </row>
    <row r="580" spans="1:5">
      <c r="A580" s="1439"/>
      <c r="B580" s="739"/>
      <c r="C580" s="1449"/>
      <c r="E580" s="1442"/>
    </row>
    <row r="581" spans="1:5">
      <c r="A581" s="1439"/>
      <c r="B581" s="739"/>
      <c r="C581" s="1449"/>
      <c r="E581" s="1442"/>
    </row>
    <row r="582" spans="1:5">
      <c r="A582" s="1439"/>
      <c r="B582" s="739"/>
      <c r="C582" s="1449"/>
      <c r="E582" s="1442"/>
    </row>
    <row r="583" spans="1:5">
      <c r="A583" s="1439"/>
      <c r="B583" s="739"/>
      <c r="C583" s="1449"/>
      <c r="E583" s="1442"/>
    </row>
    <row r="584" spans="1:5">
      <c r="A584" s="1439"/>
      <c r="B584" s="739"/>
      <c r="C584" s="1449"/>
      <c r="E584" s="1442"/>
    </row>
    <row r="585" spans="1:5">
      <c r="A585" s="1439"/>
      <c r="B585" s="739"/>
      <c r="C585" s="1449"/>
      <c r="E585" s="1442"/>
    </row>
    <row r="586" spans="1:5">
      <c r="A586" s="1439"/>
      <c r="B586" s="739"/>
      <c r="C586" s="1449"/>
      <c r="E586" s="1442"/>
    </row>
    <row r="587" spans="1:5">
      <c r="A587" s="1439"/>
      <c r="B587" s="739"/>
      <c r="C587" s="1449"/>
      <c r="E587" s="1442"/>
    </row>
    <row r="588" spans="1:5">
      <c r="A588" s="1439"/>
      <c r="B588" s="739"/>
      <c r="C588" s="1449"/>
      <c r="E588" s="1442"/>
    </row>
    <row r="589" spans="1:5">
      <c r="A589" s="1439"/>
      <c r="B589" s="739"/>
      <c r="C589" s="1449"/>
      <c r="E589" s="1442"/>
    </row>
    <row r="590" spans="1:5">
      <c r="A590" s="1439"/>
      <c r="B590" s="739"/>
      <c r="C590" s="1449"/>
      <c r="E590" s="1442"/>
    </row>
    <row r="591" spans="1:5">
      <c r="A591" s="1439"/>
      <c r="B591" s="1457"/>
      <c r="C591" s="1462"/>
      <c r="E591" s="1442"/>
    </row>
    <row r="592" spans="1:5" ht="25.5" customHeight="1">
      <c r="A592" s="1439"/>
      <c r="B592" s="739"/>
      <c r="C592" s="1449"/>
      <c r="E592" s="1442"/>
    </row>
    <row r="593" spans="1:5">
      <c r="A593" s="1439"/>
      <c r="B593" s="739"/>
      <c r="C593" s="1449"/>
      <c r="E593" s="1442"/>
    </row>
    <row r="594" spans="1:5">
      <c r="A594" s="1439"/>
      <c r="B594" s="739"/>
      <c r="C594" s="1449"/>
      <c r="E594" s="1442"/>
    </row>
    <row r="595" spans="1:5">
      <c r="A595" s="1439"/>
      <c r="B595" s="739"/>
      <c r="C595" s="1449"/>
      <c r="E595" s="1442"/>
    </row>
    <row r="596" spans="1:5">
      <c r="A596" s="1439"/>
      <c r="B596" s="739"/>
      <c r="C596" s="1449"/>
      <c r="E596" s="1442"/>
    </row>
    <row r="597" spans="1:5" ht="30.75" customHeight="1">
      <c r="A597" s="1439"/>
      <c r="B597" s="739"/>
      <c r="C597" s="1449"/>
      <c r="E597" s="1442"/>
    </row>
    <row r="598" spans="1:5">
      <c r="A598" s="1439"/>
      <c r="B598" s="739"/>
      <c r="C598" s="1449"/>
      <c r="E598" s="1442"/>
    </row>
    <row r="599" spans="1:5">
      <c r="A599" s="1439"/>
      <c r="B599" s="739"/>
      <c r="C599" s="1449"/>
      <c r="E599" s="1442"/>
    </row>
    <row r="600" spans="1:5">
      <c r="A600" s="1439"/>
      <c r="B600" s="739"/>
      <c r="C600" s="1449"/>
      <c r="E600" s="1442"/>
    </row>
    <row r="601" spans="1:5">
      <c r="A601" s="1439"/>
      <c r="B601" s="739"/>
      <c r="C601" s="1449"/>
      <c r="E601" s="1442"/>
    </row>
    <row r="602" spans="1:5">
      <c r="A602" s="1439"/>
      <c r="B602" s="739"/>
      <c r="C602" s="1449"/>
      <c r="E602" s="1442"/>
    </row>
    <row r="603" spans="1:5" ht="15" customHeight="1">
      <c r="A603" s="1439"/>
      <c r="B603" s="739"/>
      <c r="C603" s="1449"/>
      <c r="E603" s="1442"/>
    </row>
    <row r="604" spans="1:5" ht="15" customHeight="1">
      <c r="A604" s="1439"/>
      <c r="B604" s="739"/>
      <c r="C604" s="1449"/>
      <c r="E604" s="1442"/>
    </row>
    <row r="605" spans="1:5" ht="15" customHeight="1">
      <c r="A605" s="1439"/>
      <c r="B605" s="739"/>
      <c r="C605" s="1449"/>
      <c r="E605" s="1442"/>
    </row>
    <row r="606" spans="1:5" ht="15" customHeight="1">
      <c r="A606" s="1439"/>
      <c r="B606" s="739"/>
      <c r="C606" s="1449"/>
      <c r="E606" s="1442"/>
    </row>
    <row r="607" spans="1:5" ht="15" customHeight="1">
      <c r="A607" s="1439"/>
      <c r="B607" s="890"/>
      <c r="C607" s="1462"/>
      <c r="E607" s="1442"/>
    </row>
    <row r="608" spans="1:5" ht="15" customHeight="1">
      <c r="A608" s="1439"/>
      <c r="B608" s="1457"/>
      <c r="C608" s="1462"/>
      <c r="E608" s="1442"/>
    </row>
    <row r="609" spans="1:5" ht="15" customHeight="1">
      <c r="A609" s="1461"/>
      <c r="B609" s="739"/>
      <c r="C609" s="1449"/>
      <c r="E609" s="1442"/>
    </row>
    <row r="610" spans="1:5" ht="15" customHeight="1">
      <c r="A610" s="1439"/>
      <c r="B610" s="739"/>
      <c r="C610" s="1449"/>
      <c r="E610" s="1442"/>
    </row>
    <row r="611" spans="1:5" ht="15" customHeight="1">
      <c r="A611" s="1461"/>
      <c r="B611" s="739"/>
      <c r="C611" s="1449"/>
      <c r="E611" s="1442"/>
    </row>
    <row r="612" spans="1:5" ht="15" customHeight="1">
      <c r="A612" s="1439"/>
      <c r="B612" s="739"/>
      <c r="C612" s="1449"/>
      <c r="E612" s="1442"/>
    </row>
    <row r="613" spans="1:5" ht="15" customHeight="1">
      <c r="A613" s="1461"/>
      <c r="B613" s="739"/>
      <c r="C613" s="1449"/>
      <c r="E613" s="1442"/>
    </row>
    <row r="614" spans="1:5" ht="15" customHeight="1">
      <c r="A614" s="1439"/>
      <c r="B614" s="739"/>
      <c r="C614" s="1449"/>
      <c r="E614" s="1442"/>
    </row>
    <row r="615" spans="1:5" ht="15" customHeight="1">
      <c r="A615" s="1461"/>
      <c r="B615" s="739"/>
      <c r="C615" s="1449"/>
      <c r="E615" s="1442"/>
    </row>
    <row r="616" spans="1:5" ht="15" customHeight="1">
      <c r="A616" s="1439"/>
      <c r="B616" s="739"/>
      <c r="C616" s="1449"/>
      <c r="E616" s="1442"/>
    </row>
    <row r="617" spans="1:5" ht="15" customHeight="1">
      <c r="A617" s="1461"/>
      <c r="B617" s="739"/>
      <c r="C617" s="1449"/>
      <c r="E617" s="1442"/>
    </row>
    <row r="618" spans="1:5" ht="15" customHeight="1">
      <c r="A618" s="1439"/>
      <c r="B618" s="739"/>
      <c r="C618" s="1449"/>
      <c r="E618" s="1442"/>
    </row>
    <row r="619" spans="1:5" ht="15" customHeight="1">
      <c r="A619" s="1461"/>
      <c r="B619" s="739"/>
      <c r="C619" s="1449"/>
      <c r="E619" s="1442"/>
    </row>
    <row r="620" spans="1:5" ht="15" customHeight="1">
      <c r="A620" s="1439"/>
      <c r="B620" s="739"/>
      <c r="C620" s="1449"/>
      <c r="E620" s="1442"/>
    </row>
    <row r="621" spans="1:5" ht="15" customHeight="1">
      <c r="A621" s="1461"/>
      <c r="B621" s="739"/>
      <c r="C621" s="1449"/>
      <c r="E621" s="1442"/>
    </row>
    <row r="622" spans="1:5" ht="15" customHeight="1">
      <c r="A622" s="1439"/>
      <c r="B622" s="739"/>
      <c r="C622" s="1449"/>
      <c r="E622" s="1442"/>
    </row>
    <row r="623" spans="1:5" ht="15" customHeight="1">
      <c r="A623" s="1461"/>
      <c r="B623" s="739"/>
      <c r="C623" s="1449"/>
      <c r="E623" s="1442"/>
    </row>
    <row r="624" spans="1:5" ht="15" customHeight="1">
      <c r="A624" s="1439"/>
      <c r="B624" s="739"/>
      <c r="C624" s="1449"/>
      <c r="E624" s="1442"/>
    </row>
    <row r="625" spans="1:5" ht="15" customHeight="1">
      <c r="A625" s="1461"/>
      <c r="B625" s="739"/>
      <c r="C625" s="1449"/>
      <c r="E625" s="1442"/>
    </row>
    <row r="626" spans="1:5" ht="15" customHeight="1">
      <c r="A626" s="1439"/>
      <c r="B626" s="739"/>
      <c r="C626" s="1449"/>
      <c r="E626" s="1442"/>
    </row>
    <row r="627" spans="1:5" ht="15" customHeight="1">
      <c r="A627" s="1461"/>
      <c r="B627" s="739"/>
      <c r="C627" s="1449"/>
      <c r="E627" s="1442"/>
    </row>
    <row r="628" spans="1:5" ht="15" customHeight="1">
      <c r="A628" s="1461"/>
      <c r="B628" s="1457"/>
      <c r="C628" s="1462"/>
      <c r="E628" s="1442"/>
    </row>
    <row r="629" spans="1:5" ht="15" customHeight="1">
      <c r="A629" s="1461"/>
      <c r="B629" s="739"/>
      <c r="C629" s="1449"/>
      <c r="E629" s="1442"/>
    </row>
    <row r="630" spans="1:5" ht="15" customHeight="1">
      <c r="A630" s="1461"/>
      <c r="B630" s="739"/>
      <c r="C630" s="1449"/>
      <c r="E630" s="1442"/>
    </row>
    <row r="631" spans="1:5" ht="15" customHeight="1">
      <c r="A631" s="1461"/>
      <c r="B631" s="739"/>
      <c r="C631" s="1449"/>
      <c r="E631" s="1442"/>
    </row>
    <row r="632" spans="1:5" ht="15" customHeight="1">
      <c r="A632" s="1461"/>
      <c r="B632" s="739"/>
      <c r="C632" s="1449"/>
      <c r="E632" s="1442"/>
    </row>
    <row r="633" spans="1:5" ht="15" customHeight="1">
      <c r="A633" s="1461"/>
      <c r="B633" s="739"/>
      <c r="C633" s="1449"/>
      <c r="E633" s="1442"/>
    </row>
    <row r="634" spans="1:5" ht="15" customHeight="1">
      <c r="A634" s="1461"/>
      <c r="B634" s="739"/>
      <c r="C634" s="1449"/>
      <c r="E634" s="1442"/>
    </row>
    <row r="635" spans="1:5" ht="15" customHeight="1">
      <c r="A635" s="1439"/>
      <c r="B635" s="1272"/>
      <c r="C635" s="1441"/>
      <c r="E635" s="1442"/>
    </row>
    <row r="636" spans="1:5" ht="15" customHeight="1"/>
    <row r="637" spans="1:5" ht="15" customHeight="1"/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</sheetData>
  <mergeCells count="9">
    <mergeCell ref="A1:F1"/>
    <mergeCell ref="A6:F6"/>
    <mergeCell ref="A9:A10"/>
    <mergeCell ref="E8:F8"/>
    <mergeCell ref="E9:F9"/>
    <mergeCell ref="D9:D10"/>
    <mergeCell ref="C2:F2"/>
    <mergeCell ref="C3:F3"/>
    <mergeCell ref="C4:F4"/>
  </mergeCells>
  <phoneticPr fontId="5" type="noConversion"/>
  <pageMargins left="0.25" right="0.25" top="0.75" bottom="0.75" header="0.3" footer="0.3"/>
  <pageSetup paperSize="9" firstPageNumber="14" orientation="portrait" useFirstPageNumber="1" r:id="rId1"/>
  <headerFooter alignWithMargins="0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L254"/>
  <sheetViews>
    <sheetView workbookViewId="0">
      <selection activeCell="H82" sqref="H82:M83"/>
    </sheetView>
  </sheetViews>
  <sheetFormatPr defaultRowHeight="12.75"/>
  <cols>
    <col min="1" max="1" width="5.5703125" style="632" customWidth="1"/>
    <col min="2" max="2" width="37.85546875" style="632" customWidth="1"/>
    <col min="3" max="3" width="13.28515625" style="632" customWidth="1"/>
    <col min="4" max="4" width="14.85546875" style="632" customWidth="1"/>
    <col min="5" max="5" width="13.42578125" style="632" customWidth="1"/>
    <col min="6" max="6" width="13.28515625" style="632" customWidth="1"/>
    <col min="7" max="7" width="9.140625" style="632"/>
    <col min="8" max="8" width="20.85546875" style="632" customWidth="1"/>
    <col min="9" max="16384" width="9.140625" style="632"/>
  </cols>
  <sheetData>
    <row r="1" spans="1:6">
      <c r="C1" s="2513" t="s">
        <v>2356</v>
      </c>
      <c r="D1" s="2514"/>
      <c r="E1" s="2514"/>
      <c r="F1" s="2514"/>
    </row>
    <row r="2" spans="1:6">
      <c r="C2" s="2513" t="s">
        <v>2348</v>
      </c>
      <c r="D2" s="2514"/>
      <c r="E2" s="2514"/>
      <c r="F2" s="2514"/>
    </row>
    <row r="3" spans="1:6">
      <c r="C3" s="2513" t="s">
        <v>2350</v>
      </c>
      <c r="D3" s="2514"/>
      <c r="E3" s="2514"/>
      <c r="F3" s="2514"/>
    </row>
    <row r="4" spans="1:6">
      <c r="C4" s="2529"/>
      <c r="D4" s="2529"/>
      <c r="E4" s="2529"/>
    </row>
    <row r="5" spans="1:6" ht="18">
      <c r="A5" s="2530"/>
      <c r="B5" s="2530"/>
      <c r="C5" s="2530"/>
      <c r="D5" s="2530"/>
      <c r="E5" s="2530"/>
    </row>
    <row r="7" spans="1:6" ht="29.25" customHeight="1">
      <c r="A7" s="2531" t="s">
        <v>2355</v>
      </c>
      <c r="B7" s="2531"/>
      <c r="C7" s="2531"/>
      <c r="D7" s="2531"/>
      <c r="E7" s="2531"/>
    </row>
    <row r="8" spans="1:6">
      <c r="A8" s="632" t="s">
        <v>919</v>
      </c>
    </row>
    <row r="9" spans="1:6">
      <c r="E9" s="634" t="s">
        <v>362</v>
      </c>
    </row>
    <row r="10" spans="1:6" ht="30" customHeight="1">
      <c r="A10" s="2532" t="s">
        <v>177</v>
      </c>
      <c r="B10" s="2532"/>
      <c r="C10" s="2519" t="s">
        <v>835</v>
      </c>
      <c r="D10" s="2527" t="s">
        <v>270</v>
      </c>
      <c r="E10" s="2528"/>
    </row>
    <row r="11" spans="1:6" ht="25.5">
      <c r="A11" s="2532"/>
      <c r="B11" s="2532"/>
      <c r="C11" s="2533"/>
      <c r="D11" s="636" t="s">
        <v>18</v>
      </c>
      <c r="E11" s="636" t="s">
        <v>195</v>
      </c>
    </row>
    <row r="12" spans="1:6">
      <c r="A12" s="1535">
        <v>1</v>
      </c>
      <c r="B12" s="1535">
        <v>2</v>
      </c>
      <c r="C12" s="1535">
        <v>3</v>
      </c>
      <c r="D12" s="1535">
        <v>4</v>
      </c>
      <c r="E12" s="1535">
        <v>5</v>
      </c>
    </row>
    <row r="13" spans="1:6" ht="30" customHeight="1">
      <c r="A13" s="1536">
        <v>8000</v>
      </c>
      <c r="B13" s="1537" t="s">
        <v>337</v>
      </c>
      <c r="C13" s="1697">
        <f>E13</f>
        <v>-366316.34279999998</v>
      </c>
      <c r="D13" s="1538">
        <v>0</v>
      </c>
      <c r="E13" s="1696">
        <f>-F31</f>
        <v>-366316.34279999998</v>
      </c>
    </row>
    <row r="16" spans="1:6" ht="0.75" customHeight="1"/>
    <row r="17" spans="1:6" hidden="1"/>
    <row r="18" spans="1:6" hidden="1"/>
    <row r="19" spans="1:6" ht="18">
      <c r="A19" s="2530"/>
      <c r="B19" s="2530"/>
      <c r="C19" s="2530"/>
      <c r="D19" s="2530"/>
      <c r="E19" s="2530"/>
      <c r="F19" s="2530"/>
    </row>
    <row r="20" spans="1:6" ht="18">
      <c r="A20" s="2397"/>
      <c r="B20" s="2397"/>
      <c r="C20" s="2513" t="s">
        <v>2358</v>
      </c>
      <c r="D20" s="2514"/>
      <c r="E20" s="2514"/>
      <c r="F20" s="2514"/>
    </row>
    <row r="21" spans="1:6" ht="18">
      <c r="A21" s="2397"/>
      <c r="B21" s="2397"/>
      <c r="C21" s="2513" t="s">
        <v>2348</v>
      </c>
      <c r="D21" s="2514"/>
      <c r="E21" s="2514"/>
      <c r="F21" s="2514"/>
    </row>
    <row r="22" spans="1:6" ht="18">
      <c r="A22" s="2397"/>
      <c r="B22" s="2397"/>
      <c r="C22" s="2513" t="s">
        <v>2350</v>
      </c>
      <c r="D22" s="2514"/>
      <c r="E22" s="2514"/>
      <c r="F22" s="2514"/>
    </row>
    <row r="23" spans="1:6" ht="18">
      <c r="A23" s="2397"/>
      <c r="B23" s="2397"/>
      <c r="C23" s="2397"/>
      <c r="D23" s="2397"/>
      <c r="E23" s="2397"/>
      <c r="F23" s="2397"/>
    </row>
    <row r="24" spans="1:6" ht="15.75">
      <c r="B24" s="633"/>
    </row>
    <row r="25" spans="1:6" ht="29.25" customHeight="1">
      <c r="A25" s="2531" t="s">
        <v>2357</v>
      </c>
      <c r="B25" s="2531"/>
      <c r="C25" s="2531"/>
      <c r="D25" s="2531"/>
      <c r="E25" s="2531"/>
      <c r="F25" s="2531"/>
    </row>
    <row r="26" spans="1:6" ht="14.25" hidden="1" customHeight="1">
      <c r="A26" s="632" t="s">
        <v>89</v>
      </c>
    </row>
    <row r="27" spans="1:6" ht="14.25" customHeight="1">
      <c r="E27" s="2536" t="s">
        <v>914</v>
      </c>
      <c r="F27" s="2537"/>
    </row>
    <row r="28" spans="1:6" ht="38.25">
      <c r="A28" s="1539" t="s">
        <v>409</v>
      </c>
      <c r="B28" s="1540" t="s">
        <v>410</v>
      </c>
      <c r="C28" s="1541"/>
      <c r="D28" s="2519" t="s">
        <v>918</v>
      </c>
      <c r="E28" s="638" t="s">
        <v>1071</v>
      </c>
      <c r="F28" s="638"/>
    </row>
    <row r="29" spans="1:6" ht="25.5">
      <c r="A29" s="1542"/>
      <c r="B29" s="1529" t="s">
        <v>351</v>
      </c>
      <c r="C29" s="1543" t="s">
        <v>675</v>
      </c>
      <c r="D29" s="2538"/>
      <c r="E29" s="1470" t="s">
        <v>152</v>
      </c>
      <c r="F29" s="636" t="s">
        <v>153</v>
      </c>
    </row>
    <row r="30" spans="1:6">
      <c r="A30" s="1535">
        <v>1</v>
      </c>
      <c r="B30" s="1535">
        <v>2</v>
      </c>
      <c r="C30" s="1535" t="s">
        <v>676</v>
      </c>
      <c r="D30" s="1535">
        <v>4</v>
      </c>
      <c r="E30" s="1535">
        <v>5</v>
      </c>
      <c r="F30" s="1535">
        <v>6</v>
      </c>
    </row>
    <row r="31" spans="1:6" ht="36">
      <c r="A31" s="1536">
        <v>8010</v>
      </c>
      <c r="B31" s="1544" t="s">
        <v>871</v>
      </c>
      <c r="C31" s="1278"/>
      <c r="D31" s="1545">
        <f>F31+E31</f>
        <v>366316.34279999998</v>
      </c>
      <c r="E31" s="1545">
        <f>E33</f>
        <v>0</v>
      </c>
      <c r="F31" s="1545">
        <f>F33</f>
        <v>366316.34279999998</v>
      </c>
    </row>
    <row r="32" spans="1:6">
      <c r="A32" s="1536"/>
      <c r="B32" s="1544" t="s">
        <v>270</v>
      </c>
      <c r="C32" s="1278"/>
      <c r="D32" s="1545"/>
      <c r="E32" s="1545"/>
      <c r="F32" s="1545"/>
    </row>
    <row r="33" spans="1:6" ht="24.75" customHeight="1">
      <c r="A33" s="1536">
        <v>8100</v>
      </c>
      <c r="B33" s="1675" t="s">
        <v>541</v>
      </c>
      <c r="C33" s="1278"/>
      <c r="D33" s="1545">
        <f>D63</f>
        <v>366316.34279999998</v>
      </c>
      <c r="E33" s="1545">
        <v>0</v>
      </c>
      <c r="F33" s="1545">
        <f>D33</f>
        <v>366316.34279999998</v>
      </c>
    </row>
    <row r="34" spans="1:6">
      <c r="A34" s="1536"/>
      <c r="B34" s="1546" t="s">
        <v>270</v>
      </c>
      <c r="C34" s="1278"/>
      <c r="D34" s="1478">
        <v>0</v>
      </c>
      <c r="E34" s="1478"/>
      <c r="F34" s="1478"/>
    </row>
    <row r="35" spans="1:6" ht="23.25" customHeight="1">
      <c r="A35" s="1531">
        <v>8110</v>
      </c>
      <c r="B35" s="1547" t="s">
        <v>542</v>
      </c>
      <c r="C35" s="1278"/>
      <c r="D35" s="1478">
        <v>0</v>
      </c>
      <c r="E35" s="1478">
        <v>0</v>
      </c>
      <c r="F35" s="1548">
        <v>0</v>
      </c>
    </row>
    <row r="36" spans="1:6" hidden="1">
      <c r="A36" s="1531"/>
      <c r="B36" s="1549" t="s">
        <v>270</v>
      </c>
      <c r="C36" s="1278"/>
      <c r="D36" s="1478">
        <v>0</v>
      </c>
      <c r="E36" s="1478"/>
      <c r="F36" s="1548"/>
    </row>
    <row r="37" spans="1:6" ht="36.75" hidden="1" customHeight="1">
      <c r="A37" s="1531">
        <v>8111</v>
      </c>
      <c r="B37" s="1550" t="s">
        <v>1151</v>
      </c>
      <c r="C37" s="1278"/>
      <c r="D37" s="1478">
        <v>0</v>
      </c>
      <c r="E37" s="1548" t="s">
        <v>1119</v>
      </c>
      <c r="F37" s="1478">
        <v>0</v>
      </c>
    </row>
    <row r="38" spans="1:6" hidden="1">
      <c r="A38" s="1531"/>
      <c r="B38" s="1550" t="s">
        <v>1108</v>
      </c>
      <c r="C38" s="1278"/>
      <c r="D38" s="1478"/>
      <c r="E38" s="1548"/>
      <c r="F38" s="1478"/>
    </row>
    <row r="39" spans="1:6" hidden="1">
      <c r="A39" s="1531">
        <v>8112</v>
      </c>
      <c r="B39" s="1551" t="s">
        <v>884</v>
      </c>
      <c r="C39" s="1552" t="s">
        <v>826</v>
      </c>
      <c r="D39" s="1478">
        <v>0</v>
      </c>
      <c r="E39" s="1548" t="s">
        <v>1119</v>
      </c>
      <c r="F39" s="1478"/>
    </row>
    <row r="40" spans="1:6" ht="12" hidden="1" customHeight="1">
      <c r="A40" s="1531">
        <v>8113</v>
      </c>
      <c r="B40" s="1551" t="s">
        <v>672</v>
      </c>
      <c r="C40" s="1552" t="s">
        <v>827</v>
      </c>
      <c r="D40" s="1478">
        <v>0</v>
      </c>
      <c r="E40" s="1548" t="s">
        <v>1119</v>
      </c>
      <c r="F40" s="1478"/>
    </row>
    <row r="41" spans="1:6" s="1553" customFormat="1" ht="34.5" hidden="1" customHeight="1">
      <c r="A41" s="1531">
        <v>8120</v>
      </c>
      <c r="B41" s="1550" t="s">
        <v>568</v>
      </c>
      <c r="C41" s="1552"/>
      <c r="D41" s="1478">
        <v>0</v>
      </c>
      <c r="E41" s="1548">
        <v>0</v>
      </c>
      <c r="F41" s="1478">
        <v>0</v>
      </c>
    </row>
    <row r="42" spans="1:6" s="1553" customFormat="1" hidden="1">
      <c r="A42" s="1531"/>
      <c r="B42" s="1550" t="s">
        <v>270</v>
      </c>
      <c r="C42" s="1552"/>
      <c r="D42" s="1478">
        <v>0</v>
      </c>
      <c r="E42" s="1548"/>
      <c r="F42" s="1478"/>
    </row>
    <row r="43" spans="1:6" s="1553" customFormat="1" ht="13.5" hidden="1" customHeight="1">
      <c r="A43" s="1531">
        <v>8121</v>
      </c>
      <c r="B43" s="1550" t="s">
        <v>569</v>
      </c>
      <c r="C43" s="1552"/>
      <c r="D43" s="1478">
        <v>0</v>
      </c>
      <c r="E43" s="1548" t="s">
        <v>1119</v>
      </c>
      <c r="F43" s="1478">
        <v>0</v>
      </c>
    </row>
    <row r="44" spans="1:6" s="1553" customFormat="1" hidden="1">
      <c r="A44" s="1531"/>
      <c r="B44" s="1550" t="s">
        <v>1108</v>
      </c>
      <c r="C44" s="1552"/>
      <c r="D44" s="1478">
        <v>0</v>
      </c>
      <c r="E44" s="1548"/>
      <c r="F44" s="1478"/>
    </row>
    <row r="45" spans="1:6" s="1553" customFormat="1" hidden="1">
      <c r="A45" s="1536">
        <v>8122</v>
      </c>
      <c r="B45" s="1547" t="s">
        <v>570</v>
      </c>
      <c r="C45" s="1552" t="s">
        <v>828</v>
      </c>
      <c r="D45" s="1478">
        <v>0</v>
      </c>
      <c r="E45" s="1548" t="s">
        <v>1119</v>
      </c>
      <c r="F45" s="1478">
        <v>0</v>
      </c>
    </row>
    <row r="46" spans="1:6" s="1553" customFormat="1" hidden="1">
      <c r="A46" s="1536"/>
      <c r="B46" s="1547" t="s">
        <v>1108</v>
      </c>
      <c r="C46" s="1552"/>
      <c r="D46" s="1478"/>
      <c r="E46" s="1548"/>
      <c r="F46" s="1478"/>
    </row>
    <row r="47" spans="1:6" s="1553" customFormat="1" hidden="1">
      <c r="A47" s="1536">
        <v>8123</v>
      </c>
      <c r="B47" s="1547" t="s">
        <v>178</v>
      </c>
      <c r="C47" s="1552"/>
      <c r="D47" s="1478">
        <v>0</v>
      </c>
      <c r="E47" s="1548" t="s">
        <v>1119</v>
      </c>
      <c r="F47" s="1478"/>
    </row>
    <row r="48" spans="1:6" s="1553" customFormat="1" hidden="1">
      <c r="A48" s="1536">
        <v>8124</v>
      </c>
      <c r="B48" s="1547" t="s">
        <v>180</v>
      </c>
      <c r="C48" s="1552"/>
      <c r="D48" s="1478">
        <v>0</v>
      </c>
      <c r="E48" s="1548" t="s">
        <v>1119</v>
      </c>
      <c r="F48" s="1478"/>
    </row>
    <row r="49" spans="1:6" s="1553" customFormat="1" ht="24" hidden="1">
      <c r="A49" s="1536">
        <v>8130</v>
      </c>
      <c r="B49" s="1547" t="s">
        <v>204</v>
      </c>
      <c r="C49" s="1552" t="s">
        <v>829</v>
      </c>
      <c r="D49" s="1478">
        <v>0</v>
      </c>
      <c r="E49" s="1548" t="s">
        <v>1119</v>
      </c>
      <c r="F49" s="1478">
        <v>0</v>
      </c>
    </row>
    <row r="50" spans="1:6" s="1553" customFormat="1" hidden="1">
      <c r="A50" s="1536"/>
      <c r="B50" s="1547" t="s">
        <v>1108</v>
      </c>
      <c r="C50" s="1552"/>
      <c r="D50" s="1478"/>
      <c r="E50" s="1554"/>
      <c r="F50" s="1555"/>
    </row>
    <row r="51" spans="1:6" s="1553" customFormat="1" hidden="1">
      <c r="A51" s="1536">
        <v>8131</v>
      </c>
      <c r="B51" s="1547" t="s">
        <v>184</v>
      </c>
      <c r="C51" s="1552"/>
      <c r="D51" s="1478">
        <v>0</v>
      </c>
      <c r="E51" s="1548" t="s">
        <v>1119</v>
      </c>
      <c r="F51" s="1555"/>
    </row>
    <row r="52" spans="1:6" s="1553" customFormat="1" hidden="1">
      <c r="A52" s="1536">
        <v>8132</v>
      </c>
      <c r="B52" s="1547" t="s">
        <v>182</v>
      </c>
      <c r="C52" s="1552"/>
      <c r="D52" s="1478">
        <v>0</v>
      </c>
      <c r="E52" s="1548" t="s">
        <v>1119</v>
      </c>
      <c r="F52" s="1555"/>
    </row>
    <row r="53" spans="1:6" s="1553" customFormat="1" ht="12" hidden="1" customHeight="1">
      <c r="A53" s="1536">
        <v>8140</v>
      </c>
      <c r="B53" s="1547" t="s">
        <v>868</v>
      </c>
      <c r="C53" s="1552"/>
      <c r="D53" s="1478">
        <v>0</v>
      </c>
      <c r="E53" s="1548">
        <v>0</v>
      </c>
      <c r="F53" s="1478">
        <v>0</v>
      </c>
    </row>
    <row r="54" spans="1:6" s="1553" customFormat="1" hidden="1">
      <c r="A54" s="1531"/>
      <c r="B54" s="1550" t="s">
        <v>1108</v>
      </c>
      <c r="C54" s="1552"/>
      <c r="D54" s="1478"/>
      <c r="E54" s="1548"/>
      <c r="F54" s="1478"/>
    </row>
    <row r="55" spans="1:6" s="1553" customFormat="1" ht="23.25" hidden="1" customHeight="1">
      <c r="A55" s="1536">
        <v>8141</v>
      </c>
      <c r="B55" s="1547" t="s">
        <v>869</v>
      </c>
      <c r="C55" s="1552" t="s">
        <v>828</v>
      </c>
      <c r="D55" s="1478">
        <v>0</v>
      </c>
      <c r="E55" s="1548">
        <v>0</v>
      </c>
      <c r="F55" s="1478">
        <v>0</v>
      </c>
    </row>
    <row r="56" spans="1:6" s="1553" customFormat="1" hidden="1">
      <c r="A56" s="1536"/>
      <c r="B56" s="1547" t="s">
        <v>1108</v>
      </c>
      <c r="C56" s="1552"/>
      <c r="D56" s="1478"/>
      <c r="E56" s="1548"/>
      <c r="F56" s="1478"/>
    </row>
    <row r="57" spans="1:6" s="1553" customFormat="1" hidden="1">
      <c r="A57" s="1536">
        <v>8142</v>
      </c>
      <c r="B57" s="1547" t="s">
        <v>185</v>
      </c>
      <c r="C57" s="1552"/>
      <c r="D57" s="1478">
        <v>0</v>
      </c>
      <c r="E57" s="1548"/>
      <c r="F57" s="1548" t="s">
        <v>1119</v>
      </c>
    </row>
    <row r="58" spans="1:6" s="1553" customFormat="1" hidden="1">
      <c r="A58" s="1536">
        <v>8143</v>
      </c>
      <c r="B58" s="1547" t="s">
        <v>186</v>
      </c>
      <c r="C58" s="1552"/>
      <c r="D58" s="1478">
        <v>0</v>
      </c>
      <c r="E58" s="1548"/>
      <c r="F58" s="1478"/>
    </row>
    <row r="59" spans="1:6" s="1553" customFormat="1" ht="24" customHeight="1">
      <c r="A59" s="1536">
        <v>8150</v>
      </c>
      <c r="B59" s="1547" t="s">
        <v>226</v>
      </c>
      <c r="C59" s="1556" t="s">
        <v>829</v>
      </c>
      <c r="D59" s="1478">
        <v>0</v>
      </c>
      <c r="E59" s="1548">
        <v>0</v>
      </c>
      <c r="F59" s="1478">
        <v>0</v>
      </c>
    </row>
    <row r="60" spans="1:6" s="1553" customFormat="1">
      <c r="A60" s="1536"/>
      <c r="B60" s="1547" t="s">
        <v>1108</v>
      </c>
      <c r="C60" s="1556"/>
      <c r="D60" s="1478"/>
      <c r="E60" s="1548"/>
      <c r="F60" s="1478"/>
    </row>
    <row r="61" spans="1:6" s="1553" customFormat="1">
      <c r="A61" s="1536">
        <v>8151</v>
      </c>
      <c r="B61" s="1547" t="s">
        <v>184</v>
      </c>
      <c r="C61" s="1556"/>
      <c r="D61" s="1478">
        <v>0</v>
      </c>
      <c r="E61" s="1548"/>
      <c r="F61" s="1478" t="s">
        <v>1038</v>
      </c>
    </row>
    <row r="62" spans="1:6" s="1553" customFormat="1">
      <c r="A62" s="1536">
        <v>8152</v>
      </c>
      <c r="B62" s="1547" t="s">
        <v>183</v>
      </c>
      <c r="C62" s="1556"/>
      <c r="D62" s="1478">
        <v>0</v>
      </c>
      <c r="E62" s="1548"/>
      <c r="F62" s="1478"/>
    </row>
    <row r="63" spans="1:6" s="1553" customFormat="1" ht="52.5" customHeight="1">
      <c r="A63" s="1536">
        <v>8160</v>
      </c>
      <c r="B63" s="1547" t="s">
        <v>640</v>
      </c>
      <c r="C63" s="1556"/>
      <c r="D63" s="1545">
        <f>D74</f>
        <v>366316.34279999998</v>
      </c>
      <c r="E63" s="1557">
        <f>E74</f>
        <v>0</v>
      </c>
      <c r="F63" s="1545">
        <f>F74</f>
        <v>366316.34279999998</v>
      </c>
    </row>
    <row r="64" spans="1:6" s="1553" customFormat="1" hidden="1">
      <c r="A64" s="1536"/>
      <c r="B64" s="1558" t="s">
        <v>270</v>
      </c>
      <c r="C64" s="1556"/>
      <c r="D64" s="1545"/>
      <c r="E64" s="1559"/>
      <c r="F64" s="1560"/>
    </row>
    <row r="65" spans="1:9" ht="35.25" hidden="1" customHeight="1">
      <c r="A65" s="1536">
        <v>8161</v>
      </c>
      <c r="B65" s="1550" t="s">
        <v>729</v>
      </c>
      <c r="C65" s="1556"/>
      <c r="D65" s="1545">
        <v>0</v>
      </c>
      <c r="E65" s="1557" t="s">
        <v>1119</v>
      </c>
      <c r="F65" s="1545">
        <v>0</v>
      </c>
    </row>
    <row r="66" spans="1:9" hidden="1">
      <c r="A66" s="1536"/>
      <c r="B66" s="1550" t="s">
        <v>1108</v>
      </c>
      <c r="C66" s="1556"/>
      <c r="D66" s="1545"/>
      <c r="E66" s="1557"/>
      <c r="F66" s="1545"/>
    </row>
    <row r="67" spans="1:9" ht="36.75" hidden="1" customHeight="1">
      <c r="A67" s="1536">
        <v>8162</v>
      </c>
      <c r="B67" s="1547" t="s">
        <v>272</v>
      </c>
      <c r="C67" s="1556" t="s">
        <v>830</v>
      </c>
      <c r="D67" s="1545">
        <v>0</v>
      </c>
      <c r="E67" s="1557" t="s">
        <v>1119</v>
      </c>
      <c r="F67" s="1545"/>
    </row>
    <row r="68" spans="1:9" ht="71.25" hidden="1" customHeight="1">
      <c r="A68" s="1561">
        <v>8163</v>
      </c>
      <c r="B68" s="1547" t="s">
        <v>271</v>
      </c>
      <c r="C68" s="1556" t="s">
        <v>830</v>
      </c>
      <c r="D68" s="1545">
        <v>0</v>
      </c>
      <c r="E68" s="1557" t="s">
        <v>1119</v>
      </c>
      <c r="F68" s="1545"/>
    </row>
    <row r="69" spans="1:9" ht="23.25" hidden="1" customHeight="1">
      <c r="A69" s="1536">
        <v>8164</v>
      </c>
      <c r="B69" s="1547" t="s">
        <v>720</v>
      </c>
      <c r="C69" s="1556" t="s">
        <v>831</v>
      </c>
      <c r="D69" s="1545">
        <v>0</v>
      </c>
      <c r="E69" s="1557" t="s">
        <v>1119</v>
      </c>
      <c r="F69" s="1545"/>
    </row>
    <row r="70" spans="1:9" ht="27.75" customHeight="1">
      <c r="A70" s="1536">
        <v>8170</v>
      </c>
      <c r="B70" s="1550" t="s">
        <v>730</v>
      </c>
      <c r="C70" s="1556"/>
      <c r="D70" s="1545">
        <v>0</v>
      </c>
      <c r="E70" s="1557">
        <v>0</v>
      </c>
      <c r="F70" s="1557">
        <v>0</v>
      </c>
      <c r="I70" s="632" t="s">
        <v>89</v>
      </c>
    </row>
    <row r="71" spans="1:9">
      <c r="A71" s="1536"/>
      <c r="B71" s="1550" t="s">
        <v>1108</v>
      </c>
      <c r="C71" s="1556"/>
      <c r="D71" s="1545">
        <v>0</v>
      </c>
      <c r="E71" s="1557"/>
      <c r="F71" s="1557"/>
    </row>
    <row r="72" spans="1:9" ht="24.75" customHeight="1">
      <c r="A72" s="1536">
        <v>8171</v>
      </c>
      <c r="B72" s="1547" t="s">
        <v>894</v>
      </c>
      <c r="C72" s="1556" t="s">
        <v>832</v>
      </c>
      <c r="D72" s="1545">
        <v>0</v>
      </c>
      <c r="E72" s="1557"/>
      <c r="F72" s="1545"/>
    </row>
    <row r="73" spans="1:9">
      <c r="A73" s="1536">
        <v>8172</v>
      </c>
      <c r="B73" s="1551" t="s">
        <v>708</v>
      </c>
      <c r="C73" s="1556" t="s">
        <v>833</v>
      </c>
      <c r="D73" s="1545">
        <v>0</v>
      </c>
      <c r="E73" s="1557"/>
      <c r="F73" s="1545"/>
    </row>
    <row r="74" spans="1:9" ht="36">
      <c r="A74" s="1562">
        <v>8190</v>
      </c>
      <c r="B74" s="1563" t="s">
        <v>0</v>
      </c>
      <c r="C74" s="1536"/>
      <c r="D74" s="1545">
        <f>E74+F74</f>
        <v>366316.34279999998</v>
      </c>
      <c r="E74" s="1545">
        <v>0</v>
      </c>
      <c r="F74" s="1545">
        <f>F80</f>
        <v>366316.34279999998</v>
      </c>
    </row>
    <row r="75" spans="1:9" ht="22.5" customHeight="1">
      <c r="A75" s="1562"/>
      <c r="B75" s="1550" t="s">
        <v>900</v>
      </c>
      <c r="C75" s="1536"/>
      <c r="D75" s="1478">
        <v>0</v>
      </c>
      <c r="E75" s="1478"/>
      <c r="F75" s="1478"/>
    </row>
    <row r="76" spans="1:9" ht="54" customHeight="1">
      <c r="A76" s="1561">
        <v>8191</v>
      </c>
      <c r="B76" s="1550" t="s">
        <v>283</v>
      </c>
      <c r="C76" s="1562">
        <v>9320</v>
      </c>
      <c r="D76" s="1478">
        <f>E76</f>
        <v>244502.0882</v>
      </c>
      <c r="E76" s="1564">
        <f>F83</f>
        <v>244502.0882</v>
      </c>
      <c r="F76" s="1478" t="s">
        <v>1038</v>
      </c>
    </row>
    <row r="77" spans="1:9">
      <c r="A77" s="1561"/>
      <c r="B77" s="1550" t="s">
        <v>671</v>
      </c>
      <c r="C77" s="1536"/>
      <c r="D77" s="1478">
        <v>0</v>
      </c>
      <c r="E77" s="1478"/>
      <c r="F77" s="1478"/>
    </row>
    <row r="78" spans="1:9" ht="65.25" customHeight="1">
      <c r="A78" s="1561">
        <v>8192</v>
      </c>
      <c r="B78" s="1547" t="s">
        <v>269</v>
      </c>
      <c r="C78" s="1536"/>
      <c r="D78" s="1478">
        <f>E78</f>
        <v>0</v>
      </c>
      <c r="E78" s="1564">
        <v>0</v>
      </c>
      <c r="F78" s="1548" t="s">
        <v>1119</v>
      </c>
    </row>
    <row r="79" spans="1:9" ht="33" customHeight="1">
      <c r="A79" s="1561">
        <v>8193</v>
      </c>
      <c r="B79" s="1547" t="s">
        <v>682</v>
      </c>
      <c r="C79" s="1536"/>
      <c r="D79" s="1545">
        <f>E79</f>
        <v>-366316.34279999998</v>
      </c>
      <c r="E79" s="1813">
        <f>-F80</f>
        <v>-366316.34279999998</v>
      </c>
      <c r="F79" s="1548" t="s">
        <v>1038</v>
      </c>
    </row>
    <row r="80" spans="1:9" ht="36">
      <c r="A80" s="1561">
        <v>8194</v>
      </c>
      <c r="B80" s="1550" t="s">
        <v>455</v>
      </c>
      <c r="C80" s="1565">
        <v>9330</v>
      </c>
      <c r="D80" s="1545">
        <f>F80</f>
        <v>366316.34279999998</v>
      </c>
      <c r="E80" s="1557" t="s">
        <v>1119</v>
      </c>
      <c r="F80" s="1545">
        <f>F82+F83</f>
        <v>366316.34279999998</v>
      </c>
    </row>
    <row r="81" spans="1:12">
      <c r="A81" s="1561"/>
      <c r="B81" s="1550" t="s">
        <v>671</v>
      </c>
      <c r="C81" s="1565"/>
      <c r="D81" s="1545"/>
      <c r="E81" s="1557"/>
      <c r="F81" s="1545"/>
    </row>
    <row r="82" spans="1:12" ht="36.75" customHeight="1">
      <c r="A82" s="1561">
        <v>8195</v>
      </c>
      <c r="B82" s="1547" t="s">
        <v>284</v>
      </c>
      <c r="C82" s="1565"/>
      <c r="D82" s="1545">
        <f>F82</f>
        <v>121814.2546</v>
      </c>
      <c r="E82" s="1557" t="s">
        <v>1119</v>
      </c>
      <c r="F82" s="1758">
        <v>121814.2546</v>
      </c>
      <c r="H82" s="2534"/>
      <c r="I82" s="2535"/>
      <c r="J82" s="2535"/>
      <c r="K82" s="2535"/>
      <c r="L82" s="2535"/>
    </row>
    <row r="83" spans="1:12" ht="39" customHeight="1">
      <c r="A83" s="1561">
        <v>8196</v>
      </c>
      <c r="B83" s="1547" t="s">
        <v>1</v>
      </c>
      <c r="C83" s="1565"/>
      <c r="D83" s="1478">
        <f>F83</f>
        <v>244502.0882</v>
      </c>
      <c r="E83" s="1548" t="s">
        <v>1119</v>
      </c>
      <c r="F83" s="1757">
        <v>244502.0882</v>
      </c>
    </row>
    <row r="84" spans="1:12" ht="36">
      <c r="A84" s="1561">
        <v>8197</v>
      </c>
      <c r="B84" s="1563" t="s">
        <v>706</v>
      </c>
      <c r="C84" s="1566"/>
      <c r="D84" s="1478"/>
      <c r="E84" s="1548" t="s">
        <v>1119</v>
      </c>
      <c r="F84" s="1548" t="s">
        <v>1119</v>
      </c>
    </row>
    <row r="85" spans="1:12" ht="48">
      <c r="A85" s="1561">
        <v>8198</v>
      </c>
      <c r="B85" s="1563" t="s">
        <v>618</v>
      </c>
      <c r="C85" s="1566"/>
      <c r="D85" s="1478">
        <v>0</v>
      </c>
      <c r="E85" s="1548"/>
      <c r="F85" s="1478"/>
    </row>
    <row r="86" spans="1:12" ht="48" customHeight="1">
      <c r="A86" s="1561">
        <v>8199</v>
      </c>
      <c r="B86" s="1563" t="s">
        <v>2</v>
      </c>
      <c r="C86" s="1566"/>
      <c r="D86" s="1478">
        <v>0</v>
      </c>
      <c r="E86" s="1548"/>
      <c r="F86" s="1478">
        <v>0</v>
      </c>
    </row>
    <row r="87" spans="1:12" ht="1.5" hidden="1" customHeight="1">
      <c r="A87" s="1561" t="s">
        <v>456</v>
      </c>
      <c r="B87" s="1567" t="s">
        <v>282</v>
      </c>
      <c r="C87" s="1566"/>
      <c r="D87" s="1478">
        <v>0</v>
      </c>
      <c r="E87" s="1548" t="s">
        <v>1119</v>
      </c>
      <c r="F87" s="1478"/>
    </row>
    <row r="88" spans="1:12" ht="18" hidden="1" customHeight="1">
      <c r="A88" s="1531">
        <v>8200</v>
      </c>
      <c r="B88" s="1544" t="s">
        <v>683</v>
      </c>
      <c r="C88" s="1536"/>
      <c r="D88" s="1478">
        <v>0</v>
      </c>
      <c r="E88" s="1478">
        <v>0</v>
      </c>
      <c r="F88" s="1478">
        <v>0</v>
      </c>
    </row>
    <row r="89" spans="1:12" hidden="1">
      <c r="A89" s="1531"/>
      <c r="B89" s="1546" t="s">
        <v>270</v>
      </c>
      <c r="C89" s="1536"/>
      <c r="D89" s="1478">
        <v>0</v>
      </c>
      <c r="E89" s="1478"/>
      <c r="F89" s="1478"/>
    </row>
    <row r="90" spans="1:12" ht="16.5" hidden="1" customHeight="1">
      <c r="A90" s="1531">
        <v>8210</v>
      </c>
      <c r="B90" s="1567" t="s">
        <v>684</v>
      </c>
      <c r="C90" s="1536"/>
      <c r="D90" s="1478">
        <v>0</v>
      </c>
      <c r="E90" s="1478">
        <v>0</v>
      </c>
      <c r="F90" s="1478">
        <v>0</v>
      </c>
    </row>
    <row r="91" spans="1:12" ht="12" hidden="1" customHeight="1">
      <c r="A91" s="1536"/>
      <c r="B91" s="1547" t="s">
        <v>270</v>
      </c>
      <c r="C91" s="1536"/>
      <c r="D91" s="1478">
        <v>0</v>
      </c>
      <c r="E91" s="1548"/>
      <c r="F91" s="1478"/>
    </row>
    <row r="92" spans="1:12" ht="36" hidden="1" customHeight="1">
      <c r="A92" s="1531">
        <v>8211</v>
      </c>
      <c r="B92" s="1550" t="s">
        <v>989</v>
      </c>
      <c r="C92" s="1536"/>
      <c r="D92" s="1478">
        <v>0</v>
      </c>
      <c r="E92" s="1548" t="s">
        <v>1119</v>
      </c>
      <c r="F92" s="1478">
        <v>0</v>
      </c>
    </row>
    <row r="93" spans="1:12" hidden="1">
      <c r="A93" s="1531"/>
      <c r="B93" s="1550" t="s">
        <v>671</v>
      </c>
      <c r="C93" s="1536"/>
      <c r="D93" s="1478"/>
      <c r="E93" s="1548"/>
      <c r="F93" s="1478"/>
    </row>
    <row r="94" spans="1:12" hidden="1">
      <c r="A94" s="1531">
        <v>8212</v>
      </c>
      <c r="B94" s="1551" t="s">
        <v>884</v>
      </c>
      <c r="C94" s="1556" t="s">
        <v>346</v>
      </c>
      <c r="D94" s="1478">
        <v>0</v>
      </c>
      <c r="E94" s="1548" t="s">
        <v>1119</v>
      </c>
      <c r="F94" s="1478"/>
    </row>
    <row r="95" spans="1:12" hidden="1">
      <c r="A95" s="1531">
        <v>8213</v>
      </c>
      <c r="B95" s="1551" t="s">
        <v>672</v>
      </c>
      <c r="C95" s="1556" t="s">
        <v>347</v>
      </c>
      <c r="D95" s="1478">
        <v>0</v>
      </c>
      <c r="E95" s="1548" t="s">
        <v>1119</v>
      </c>
      <c r="F95" s="1478"/>
    </row>
    <row r="96" spans="1:12" ht="24" hidden="1">
      <c r="A96" s="1531">
        <v>8220</v>
      </c>
      <c r="B96" s="1550" t="s">
        <v>9</v>
      </c>
      <c r="C96" s="1536"/>
      <c r="D96" s="1478">
        <v>0</v>
      </c>
      <c r="E96" s="1478">
        <v>0</v>
      </c>
      <c r="F96" s="1478">
        <v>0</v>
      </c>
    </row>
    <row r="97" spans="1:6" hidden="1">
      <c r="A97" s="1531"/>
      <c r="B97" s="1550" t="s">
        <v>270</v>
      </c>
      <c r="C97" s="1536"/>
      <c r="D97" s="1478">
        <v>0</v>
      </c>
      <c r="E97" s="1478"/>
      <c r="F97" s="1478"/>
    </row>
    <row r="98" spans="1:6" hidden="1">
      <c r="A98" s="1531">
        <v>8221</v>
      </c>
      <c r="B98" s="1550" t="s">
        <v>990</v>
      </c>
      <c r="C98" s="1536"/>
      <c r="D98" s="1478">
        <v>0</v>
      </c>
      <c r="E98" s="1548" t="s">
        <v>1119</v>
      </c>
      <c r="F98" s="1478">
        <v>0</v>
      </c>
    </row>
    <row r="99" spans="1:6" hidden="1">
      <c r="A99" s="1531"/>
      <c r="B99" s="1550" t="s">
        <v>1108</v>
      </c>
      <c r="C99" s="1536"/>
      <c r="D99" s="1478"/>
      <c r="E99" s="1548"/>
      <c r="F99" s="1478"/>
    </row>
    <row r="100" spans="1:6" hidden="1">
      <c r="A100" s="1536">
        <v>8222</v>
      </c>
      <c r="B100" s="1547" t="s">
        <v>179</v>
      </c>
      <c r="C100" s="1556" t="s">
        <v>348</v>
      </c>
      <c r="D100" s="1478">
        <v>0</v>
      </c>
      <c r="E100" s="1548" t="s">
        <v>1119</v>
      </c>
      <c r="F100" s="1478"/>
    </row>
    <row r="101" spans="1:6" ht="24" hidden="1">
      <c r="A101" s="1536">
        <v>8230</v>
      </c>
      <c r="B101" s="1547" t="s">
        <v>181</v>
      </c>
      <c r="C101" s="1556" t="s">
        <v>349</v>
      </c>
      <c r="D101" s="1478">
        <v>0</v>
      </c>
      <c r="E101" s="1548" t="s">
        <v>1119</v>
      </c>
      <c r="F101" s="1478"/>
    </row>
    <row r="102" spans="1:6" ht="12.75" hidden="1" customHeight="1">
      <c r="A102" s="1536">
        <v>8240</v>
      </c>
      <c r="B102" s="1550" t="s">
        <v>265</v>
      </c>
      <c r="C102" s="1536"/>
      <c r="D102" s="1478">
        <v>0</v>
      </c>
      <c r="E102" s="1478">
        <v>0</v>
      </c>
      <c r="F102" s="1478">
        <v>0</v>
      </c>
    </row>
    <row r="103" spans="1:6">
      <c r="A103" s="1531"/>
      <c r="B103" s="1550" t="s">
        <v>1108</v>
      </c>
      <c r="C103" s="1536"/>
      <c r="D103" s="1478">
        <v>0</v>
      </c>
      <c r="E103" s="1478"/>
      <c r="F103" s="1478"/>
    </row>
    <row r="104" spans="1:6">
      <c r="A104" s="1536">
        <v>8241</v>
      </c>
      <c r="B104" s="1547" t="s">
        <v>834</v>
      </c>
      <c r="C104" s="1556" t="s">
        <v>348</v>
      </c>
      <c r="D104" s="1478">
        <v>0</v>
      </c>
      <c r="E104" s="1478"/>
      <c r="F104" s="1478"/>
    </row>
    <row r="105" spans="1:6" ht="24">
      <c r="A105" s="1536">
        <v>8250</v>
      </c>
      <c r="B105" s="1547" t="s">
        <v>17</v>
      </c>
      <c r="C105" s="1556" t="s">
        <v>349</v>
      </c>
      <c r="D105" s="1478">
        <v>0</v>
      </c>
      <c r="E105" s="1554"/>
      <c r="F105" s="1555"/>
    </row>
    <row r="106" spans="1:6">
      <c r="B106" s="1311"/>
    </row>
    <row r="107" spans="1:6">
      <c r="B107" s="1311"/>
    </row>
    <row r="108" spans="1:6">
      <c r="B108" s="1311"/>
    </row>
    <row r="109" spans="1:6">
      <c r="B109" s="1311"/>
    </row>
    <row r="110" spans="1:6">
      <c r="B110" s="1311"/>
    </row>
    <row r="111" spans="1:6">
      <c r="B111" s="1311"/>
    </row>
    <row r="112" spans="1:6">
      <c r="B112" s="1311"/>
    </row>
    <row r="113" spans="2:2">
      <c r="B113" s="1311"/>
    </row>
    <row r="114" spans="2:2">
      <c r="B114" s="1311"/>
    </row>
    <row r="115" spans="2:2">
      <c r="B115" s="1311"/>
    </row>
    <row r="116" spans="2:2">
      <c r="B116" s="1311"/>
    </row>
    <row r="117" spans="2:2">
      <c r="B117" s="1311"/>
    </row>
    <row r="118" spans="2:2">
      <c r="B118" s="1311"/>
    </row>
    <row r="119" spans="2:2">
      <c r="B119" s="1311"/>
    </row>
    <row r="120" spans="2:2">
      <c r="B120" s="1311"/>
    </row>
    <row r="121" spans="2:2">
      <c r="B121" s="1311"/>
    </row>
    <row r="122" spans="2:2">
      <c r="B122" s="1311"/>
    </row>
    <row r="123" spans="2:2">
      <c r="B123" s="1311"/>
    </row>
    <row r="124" spans="2:2">
      <c r="B124" s="1311"/>
    </row>
    <row r="125" spans="2:2">
      <c r="B125" s="1311"/>
    </row>
    <row r="126" spans="2:2">
      <c r="B126" s="1311"/>
    </row>
    <row r="127" spans="2:2">
      <c r="B127" s="1311"/>
    </row>
    <row r="128" spans="2:2">
      <c r="B128" s="1311"/>
    </row>
    <row r="129" spans="2:2">
      <c r="B129" s="1311"/>
    </row>
    <row r="130" spans="2:2">
      <c r="B130" s="1311"/>
    </row>
    <row r="131" spans="2:2">
      <c r="B131" s="1311"/>
    </row>
    <row r="132" spans="2:2">
      <c r="B132" s="1311"/>
    </row>
    <row r="133" spans="2:2">
      <c r="B133" s="1311"/>
    </row>
    <row r="134" spans="2:2">
      <c r="B134" s="1311"/>
    </row>
    <row r="135" spans="2:2">
      <c r="B135" s="1311"/>
    </row>
    <row r="136" spans="2:2">
      <c r="B136" s="1311"/>
    </row>
    <row r="137" spans="2:2">
      <c r="B137" s="1311"/>
    </row>
    <row r="138" spans="2:2">
      <c r="B138" s="1311"/>
    </row>
    <row r="139" spans="2:2">
      <c r="B139" s="1311"/>
    </row>
    <row r="140" spans="2:2">
      <c r="B140" s="1311"/>
    </row>
    <row r="141" spans="2:2">
      <c r="B141" s="1311"/>
    </row>
    <row r="142" spans="2:2">
      <c r="B142" s="1311"/>
    </row>
    <row r="143" spans="2:2">
      <c r="B143" s="1311"/>
    </row>
    <row r="144" spans="2:2">
      <c r="B144" s="1311"/>
    </row>
    <row r="145" spans="2:2">
      <c r="B145" s="1311"/>
    </row>
    <row r="146" spans="2:2">
      <c r="B146" s="1311"/>
    </row>
    <row r="147" spans="2:2">
      <c r="B147" s="1311"/>
    </row>
    <row r="148" spans="2:2">
      <c r="B148" s="1311"/>
    </row>
    <row r="149" spans="2:2">
      <c r="B149" s="1311"/>
    </row>
    <row r="150" spans="2:2">
      <c r="B150" s="1311"/>
    </row>
    <row r="151" spans="2:2">
      <c r="B151" s="1311"/>
    </row>
    <row r="152" spans="2:2">
      <c r="B152" s="1311"/>
    </row>
    <row r="153" spans="2:2">
      <c r="B153" s="1311"/>
    </row>
    <row r="154" spans="2:2">
      <c r="B154" s="1311"/>
    </row>
    <row r="155" spans="2:2">
      <c r="B155" s="1311"/>
    </row>
    <row r="156" spans="2:2">
      <c r="B156" s="1311"/>
    </row>
    <row r="157" spans="2:2">
      <c r="B157" s="1311"/>
    </row>
    <row r="158" spans="2:2">
      <c r="B158" s="1311"/>
    </row>
    <row r="159" spans="2:2">
      <c r="B159" s="1311"/>
    </row>
    <row r="160" spans="2:2">
      <c r="B160" s="1311"/>
    </row>
    <row r="161" spans="2:2">
      <c r="B161" s="1311"/>
    </row>
    <row r="162" spans="2:2">
      <c r="B162" s="1311"/>
    </row>
    <row r="163" spans="2:2">
      <c r="B163" s="1311"/>
    </row>
    <row r="164" spans="2:2">
      <c r="B164" s="1311"/>
    </row>
    <row r="165" spans="2:2">
      <c r="B165" s="1311"/>
    </row>
    <row r="166" spans="2:2">
      <c r="B166" s="1311"/>
    </row>
    <row r="167" spans="2:2">
      <c r="B167" s="1311"/>
    </row>
    <row r="168" spans="2:2">
      <c r="B168" s="1311"/>
    </row>
    <row r="169" spans="2:2">
      <c r="B169" s="1311"/>
    </row>
    <row r="170" spans="2:2">
      <c r="B170" s="1311"/>
    </row>
    <row r="171" spans="2:2">
      <c r="B171" s="1311"/>
    </row>
    <row r="172" spans="2:2">
      <c r="B172" s="1311"/>
    </row>
    <row r="173" spans="2:2">
      <c r="B173" s="1311"/>
    </row>
    <row r="174" spans="2:2">
      <c r="B174" s="1311"/>
    </row>
    <row r="175" spans="2:2">
      <c r="B175" s="1311"/>
    </row>
    <row r="176" spans="2:2">
      <c r="B176" s="1311"/>
    </row>
    <row r="177" spans="2:2">
      <c r="B177" s="1311"/>
    </row>
    <row r="178" spans="2:2">
      <c r="B178" s="1311"/>
    </row>
    <row r="179" spans="2:2">
      <c r="B179" s="1311"/>
    </row>
    <row r="180" spans="2:2">
      <c r="B180" s="1311"/>
    </row>
    <row r="181" spans="2:2">
      <c r="B181" s="1311"/>
    </row>
    <row r="182" spans="2:2">
      <c r="B182" s="1311"/>
    </row>
    <row r="183" spans="2:2">
      <c r="B183" s="1311"/>
    </row>
    <row r="184" spans="2:2">
      <c r="B184" s="1311"/>
    </row>
    <row r="185" spans="2:2">
      <c r="B185" s="1311"/>
    </row>
    <row r="186" spans="2:2">
      <c r="B186" s="1311"/>
    </row>
    <row r="187" spans="2:2">
      <c r="B187" s="1311"/>
    </row>
    <row r="188" spans="2:2">
      <c r="B188" s="1311"/>
    </row>
    <row r="189" spans="2:2">
      <c r="B189" s="1311"/>
    </row>
    <row r="190" spans="2:2">
      <c r="B190" s="1311"/>
    </row>
    <row r="191" spans="2:2">
      <c r="B191" s="1311"/>
    </row>
    <row r="192" spans="2:2">
      <c r="B192" s="1311"/>
    </row>
    <row r="193" spans="2:2">
      <c r="B193" s="1311"/>
    </row>
    <row r="194" spans="2:2">
      <c r="B194" s="1311"/>
    </row>
    <row r="195" spans="2:2">
      <c r="B195" s="1311"/>
    </row>
    <row r="196" spans="2:2">
      <c r="B196" s="1311"/>
    </row>
    <row r="197" spans="2:2">
      <c r="B197" s="1311"/>
    </row>
    <row r="198" spans="2:2">
      <c r="B198" s="1311"/>
    </row>
    <row r="199" spans="2:2">
      <c r="B199" s="1311"/>
    </row>
    <row r="200" spans="2:2">
      <c r="B200" s="1311"/>
    </row>
    <row r="201" spans="2:2">
      <c r="B201" s="1311"/>
    </row>
    <row r="202" spans="2:2">
      <c r="B202" s="1311"/>
    </row>
    <row r="203" spans="2:2">
      <c r="B203" s="1311"/>
    </row>
    <row r="204" spans="2:2">
      <c r="B204" s="1311"/>
    </row>
    <row r="205" spans="2:2">
      <c r="B205" s="1311"/>
    </row>
    <row r="206" spans="2:2">
      <c r="B206" s="1311"/>
    </row>
    <row r="207" spans="2:2">
      <c r="B207" s="1311"/>
    </row>
    <row r="208" spans="2:2">
      <c r="B208" s="1311"/>
    </row>
    <row r="209" spans="2:2">
      <c r="B209" s="1311"/>
    </row>
    <row r="210" spans="2:2">
      <c r="B210" s="1311"/>
    </row>
    <row r="211" spans="2:2">
      <c r="B211" s="1311"/>
    </row>
    <row r="212" spans="2:2">
      <c r="B212" s="1311"/>
    </row>
    <row r="213" spans="2:2">
      <c r="B213" s="1311"/>
    </row>
    <row r="214" spans="2:2">
      <c r="B214" s="1311"/>
    </row>
    <row r="215" spans="2:2">
      <c r="B215" s="1311"/>
    </row>
    <row r="216" spans="2:2">
      <c r="B216" s="1311"/>
    </row>
    <row r="217" spans="2:2">
      <c r="B217" s="1311"/>
    </row>
    <row r="218" spans="2:2">
      <c r="B218" s="1311"/>
    </row>
    <row r="219" spans="2:2">
      <c r="B219" s="1311"/>
    </row>
    <row r="220" spans="2:2">
      <c r="B220" s="1311"/>
    </row>
    <row r="221" spans="2:2">
      <c r="B221" s="1311"/>
    </row>
    <row r="222" spans="2:2">
      <c r="B222" s="1311"/>
    </row>
    <row r="223" spans="2:2">
      <c r="B223" s="1311"/>
    </row>
    <row r="224" spans="2:2">
      <c r="B224" s="1311"/>
    </row>
    <row r="225" spans="2:2">
      <c r="B225" s="1311"/>
    </row>
    <row r="226" spans="2:2">
      <c r="B226" s="1311"/>
    </row>
    <row r="227" spans="2:2">
      <c r="B227" s="1311"/>
    </row>
    <row r="228" spans="2:2">
      <c r="B228" s="1311"/>
    </row>
    <row r="229" spans="2:2">
      <c r="B229" s="1311"/>
    </row>
    <row r="230" spans="2:2">
      <c r="B230" s="1311"/>
    </row>
    <row r="231" spans="2:2">
      <c r="B231" s="1311"/>
    </row>
    <row r="232" spans="2:2">
      <c r="B232" s="1311"/>
    </row>
    <row r="233" spans="2:2">
      <c r="B233" s="1311"/>
    </row>
    <row r="234" spans="2:2">
      <c r="B234" s="1311"/>
    </row>
    <row r="235" spans="2:2">
      <c r="B235" s="1311"/>
    </row>
    <row r="236" spans="2:2">
      <c r="B236" s="1311"/>
    </row>
    <row r="237" spans="2:2">
      <c r="B237" s="1311"/>
    </row>
    <row r="238" spans="2:2">
      <c r="B238" s="1311"/>
    </row>
    <row r="239" spans="2:2">
      <c r="B239" s="1311"/>
    </row>
    <row r="240" spans="2:2">
      <c r="B240" s="1311"/>
    </row>
    <row r="241" spans="2:2">
      <c r="B241" s="1311"/>
    </row>
    <row r="242" spans="2:2">
      <c r="B242" s="1311"/>
    </row>
    <row r="243" spans="2:2">
      <c r="B243" s="1311"/>
    </row>
    <row r="244" spans="2:2">
      <c r="B244" s="1311"/>
    </row>
    <row r="245" spans="2:2">
      <c r="B245" s="1311"/>
    </row>
    <row r="246" spans="2:2">
      <c r="B246" s="1311"/>
    </row>
    <row r="247" spans="2:2">
      <c r="B247" s="1311"/>
    </row>
    <row r="248" spans="2:2">
      <c r="B248" s="1311"/>
    </row>
    <row r="249" spans="2:2">
      <c r="B249" s="1311"/>
    </row>
    <row r="250" spans="2:2">
      <c r="B250" s="1311"/>
    </row>
    <row r="251" spans="2:2">
      <c r="B251" s="1311"/>
    </row>
    <row r="252" spans="2:2">
      <c r="B252" s="1311"/>
    </row>
    <row r="253" spans="2:2">
      <c r="B253" s="1311"/>
    </row>
    <row r="254" spans="2:2">
      <c r="B254" s="1311"/>
    </row>
  </sheetData>
  <mergeCells count="18">
    <mergeCell ref="H82:L82"/>
    <mergeCell ref="A19:F19"/>
    <mergeCell ref="A25:F25"/>
    <mergeCell ref="E27:F27"/>
    <mergeCell ref="D28:D29"/>
    <mergeCell ref="C20:F20"/>
    <mergeCell ref="C21:F21"/>
    <mergeCell ref="C22:F22"/>
    <mergeCell ref="A7:E7"/>
    <mergeCell ref="A10:A11"/>
    <mergeCell ref="B10:B11"/>
    <mergeCell ref="C10:C11"/>
    <mergeCell ref="D10:E10"/>
    <mergeCell ref="C4:E4"/>
    <mergeCell ref="C1:F1"/>
    <mergeCell ref="C2:F2"/>
    <mergeCell ref="C3:F3"/>
    <mergeCell ref="A5:E5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026"/>
  <sheetViews>
    <sheetView workbookViewId="0">
      <selection activeCell="A5" sqref="A5:J5"/>
    </sheetView>
  </sheetViews>
  <sheetFormatPr defaultRowHeight="15.75"/>
  <cols>
    <col min="1" max="1" width="5.140625" style="634" customWidth="1"/>
    <col min="2" max="2" width="5.28515625" style="735" customWidth="1"/>
    <col min="3" max="3" width="4.5703125" style="1534" customWidth="1"/>
    <col min="4" max="4" width="4.85546875" style="737" customWidth="1"/>
    <col min="5" max="5" width="39.5703125" style="731" customWidth="1"/>
    <col min="6" max="6" width="47.5703125" style="649" hidden="1" customWidth="1"/>
    <col min="7" max="7" width="7" style="649" customWidth="1"/>
    <col min="8" max="8" width="13.42578125" style="632" customWidth="1"/>
    <col min="9" max="9" width="13.5703125" style="632" customWidth="1"/>
    <col min="10" max="10" width="14.85546875" style="632" customWidth="1"/>
    <col min="11" max="11" width="14.28515625" style="633" customWidth="1"/>
    <col min="12" max="13" width="12.5703125" style="633" bestFit="1" customWidth="1"/>
    <col min="14" max="14" width="12.140625" style="633" bestFit="1" customWidth="1"/>
    <col min="15" max="16384" width="9.140625" style="633"/>
  </cols>
  <sheetData>
    <row r="1" spans="1:14">
      <c r="G1" s="2513" t="s">
        <v>2360</v>
      </c>
      <c r="H1" s="2514"/>
      <c r="I1" s="2514"/>
      <c r="J1" s="2514"/>
    </row>
    <row r="2" spans="1:14">
      <c r="G2" s="2513" t="s">
        <v>2348</v>
      </c>
      <c r="H2" s="2514"/>
      <c r="I2" s="2514"/>
      <c r="J2" s="2514"/>
    </row>
    <row r="3" spans="1:14">
      <c r="G3" s="2513" t="s">
        <v>2350</v>
      </c>
      <c r="H3" s="2514"/>
      <c r="I3" s="2514"/>
      <c r="J3" s="2514"/>
    </row>
    <row r="4" spans="1:14">
      <c r="G4" s="2515"/>
      <c r="H4" s="2515"/>
      <c r="I4" s="2515"/>
      <c r="J4" s="2515"/>
    </row>
    <row r="5" spans="1:14" ht="36" customHeight="1">
      <c r="A5" s="2489" t="s">
        <v>2359</v>
      </c>
      <c r="B5" s="2489"/>
      <c r="C5" s="2489"/>
      <c r="D5" s="2489"/>
      <c r="E5" s="2489"/>
      <c r="F5" s="2489"/>
      <c r="G5" s="2489"/>
      <c r="H5" s="2489"/>
      <c r="I5" s="2489"/>
      <c r="J5" s="2489"/>
    </row>
    <row r="6" spans="1:14" ht="0.75" customHeight="1">
      <c r="A6" s="632" t="s">
        <v>885</v>
      </c>
      <c r="B6" s="1463"/>
      <c r="C6" s="893"/>
      <c r="D6" s="893"/>
      <c r="E6" s="1464"/>
      <c r="F6" s="632"/>
      <c r="G6" s="632"/>
    </row>
    <row r="7" spans="1:14" ht="11.25" customHeight="1" thickBot="1">
      <c r="B7" s="1465"/>
      <c r="C7" s="1466"/>
      <c r="D7" s="1466"/>
      <c r="E7" s="1467"/>
      <c r="I7" s="2518" t="s">
        <v>914</v>
      </c>
      <c r="J7" s="2518"/>
    </row>
    <row r="8" spans="1:14" s="650" customFormat="1">
      <c r="A8" s="2519" t="s">
        <v>154</v>
      </c>
      <c r="B8" s="2520" t="s">
        <v>1133</v>
      </c>
      <c r="C8" s="2521" t="s">
        <v>364</v>
      </c>
      <c r="D8" s="2521" t="s">
        <v>1036</v>
      </c>
      <c r="E8" s="2522" t="s">
        <v>707</v>
      </c>
      <c r="F8" s="2523" t="s">
        <v>363</v>
      </c>
      <c r="G8" s="1468"/>
      <c r="H8" s="2525" t="s">
        <v>915</v>
      </c>
      <c r="I8" s="2527" t="s">
        <v>1072</v>
      </c>
      <c r="J8" s="2528"/>
      <c r="K8" s="1469"/>
      <c r="L8" s="1469"/>
      <c r="M8" s="1469"/>
    </row>
    <row r="9" spans="1:14" s="652" customFormat="1" ht="38.25" customHeight="1">
      <c r="A9" s="2519"/>
      <c r="B9" s="2519"/>
      <c r="C9" s="2519"/>
      <c r="D9" s="2519"/>
      <c r="E9" s="2522"/>
      <c r="F9" s="2524"/>
      <c r="G9" s="794" t="s">
        <v>675</v>
      </c>
      <c r="H9" s="2526"/>
      <c r="I9" s="1470" t="s">
        <v>587</v>
      </c>
      <c r="J9" s="636" t="s">
        <v>359</v>
      </c>
      <c r="K9" s="1471"/>
      <c r="L9" s="1471"/>
      <c r="M9" s="1471"/>
    </row>
    <row r="10" spans="1:14" s="652" customFormat="1" ht="10.5" customHeight="1">
      <c r="A10" s="1472">
        <v>1</v>
      </c>
      <c r="B10" s="1282">
        <v>2</v>
      </c>
      <c r="C10" s="1282">
        <v>3</v>
      </c>
      <c r="D10" s="1282">
        <v>4</v>
      </c>
      <c r="E10" s="1282">
        <v>5</v>
      </c>
      <c r="F10" s="1282"/>
      <c r="G10" s="1282"/>
      <c r="H10" s="1282">
        <v>6</v>
      </c>
      <c r="I10" s="1282">
        <v>7</v>
      </c>
      <c r="J10" s="1282">
        <v>8</v>
      </c>
    </row>
    <row r="11" spans="1:14" s="666" customFormat="1" ht="35.25" customHeight="1">
      <c r="A11" s="1473">
        <v>2000</v>
      </c>
      <c r="B11" s="1474" t="s">
        <v>1037</v>
      </c>
      <c r="C11" s="1475" t="s">
        <v>1038</v>
      </c>
      <c r="D11" s="1475" t="s">
        <v>1038</v>
      </c>
      <c r="E11" s="1476" t="s">
        <v>860</v>
      </c>
      <c r="F11" s="1477"/>
      <c r="G11" s="1477"/>
      <c r="H11" s="2188">
        <f>H12+H262+H352+H489+H535+H624+H704+H830+H940+H1009</f>
        <v>2593457.86</v>
      </c>
      <c r="I11" s="2189">
        <f>I12+I262+I296+I352+I489+I535+I624+I830+I940+I1009+I704</f>
        <v>1258725.2100000002</v>
      </c>
      <c r="J11" s="2189">
        <f>J12+J262+J296+J352+J489+J535+J624+J704+J830+J940+J1009</f>
        <v>1404732.65</v>
      </c>
      <c r="K11" s="1479"/>
      <c r="L11" s="1479"/>
      <c r="M11" s="1479"/>
      <c r="N11" s="1479"/>
    </row>
    <row r="12" spans="1:14" s="673" customFormat="1" ht="50.25" customHeight="1">
      <c r="A12" s="667">
        <v>2100</v>
      </c>
      <c r="B12" s="637" t="s">
        <v>1001</v>
      </c>
      <c r="C12" s="638">
        <v>0</v>
      </c>
      <c r="D12" s="638">
        <v>0</v>
      </c>
      <c r="E12" s="1476" t="s">
        <v>145</v>
      </c>
      <c r="F12" s="1480" t="s">
        <v>1147</v>
      </c>
      <c r="G12" s="1480"/>
      <c r="H12" s="2188">
        <f>I12+J12</f>
        <v>599800</v>
      </c>
      <c r="I12" s="2188">
        <f>I14+I182+I192+I216+I222+I231</f>
        <v>431718</v>
      </c>
      <c r="J12" s="2188">
        <f>J222+J14+J192+J231</f>
        <v>168082</v>
      </c>
    </row>
    <row r="13" spans="1:14" ht="1.5" hidden="1" customHeight="1">
      <c r="A13" s="674"/>
      <c r="B13" s="637"/>
      <c r="C13" s="638"/>
      <c r="D13" s="638"/>
      <c r="E13" s="1482" t="s">
        <v>270</v>
      </c>
      <c r="F13" s="1483"/>
      <c r="G13" s="1484"/>
      <c r="H13" s="2188"/>
      <c r="I13" s="2188"/>
      <c r="J13" s="2188"/>
    </row>
    <row r="14" spans="1:14" s="1486" customFormat="1" ht="48.75" customHeight="1">
      <c r="A14" s="677">
        <v>2110</v>
      </c>
      <c r="B14" s="637" t="s">
        <v>1001</v>
      </c>
      <c r="C14" s="638">
        <v>1</v>
      </c>
      <c r="D14" s="638">
        <v>0</v>
      </c>
      <c r="E14" s="1482" t="s">
        <v>1134</v>
      </c>
      <c r="F14" s="1482" t="s">
        <v>1084</v>
      </c>
      <c r="G14" s="1485"/>
      <c r="H14" s="2188">
        <f>I14+J14</f>
        <v>386112</v>
      </c>
      <c r="I14" s="2188">
        <f>I16</f>
        <v>376030</v>
      </c>
      <c r="J14" s="2188">
        <f>J16</f>
        <v>10082</v>
      </c>
    </row>
    <row r="15" spans="1:14" s="1486" customFormat="1" ht="13.5" customHeight="1">
      <c r="A15" s="677"/>
      <c r="B15" s="637"/>
      <c r="C15" s="638"/>
      <c r="D15" s="638"/>
      <c r="E15" s="1482" t="s">
        <v>671</v>
      </c>
      <c r="F15" s="1487"/>
      <c r="G15" s="1488"/>
      <c r="H15" s="2188"/>
      <c r="I15" s="2188"/>
      <c r="J15" s="2188"/>
    </row>
    <row r="16" spans="1:14" ht="25.5" customHeight="1">
      <c r="A16" s="677">
        <v>2111</v>
      </c>
      <c r="B16" s="637" t="s">
        <v>1001</v>
      </c>
      <c r="C16" s="638">
        <v>1</v>
      </c>
      <c r="D16" s="638">
        <v>1</v>
      </c>
      <c r="E16" s="1482" t="s">
        <v>1135</v>
      </c>
      <c r="F16" s="1483" t="s">
        <v>1085</v>
      </c>
      <c r="G16" s="1484"/>
      <c r="H16" s="2188">
        <f>I16+J16</f>
        <v>386112</v>
      </c>
      <c r="I16" s="2188">
        <f>I20+I21+I26+I31+I32+I33+I38+I50+I52+I53+I54+I60+I62+I65+I68+I69+I129+I130+I131+I39+I49+I59+I51+I128+I30+I175+I176</f>
        <v>376030</v>
      </c>
      <c r="J16" s="2188">
        <f>J179+J180+J177+J178+J181</f>
        <v>10082</v>
      </c>
    </row>
    <row r="17" spans="1:12" ht="25.5" hidden="1" customHeight="1">
      <c r="A17" s="677"/>
      <c r="B17" s="637"/>
      <c r="C17" s="638"/>
      <c r="D17" s="638"/>
      <c r="E17" s="1482" t="s">
        <v>908</v>
      </c>
      <c r="F17" s="1483"/>
      <c r="G17" s="1484"/>
      <c r="H17" s="2190"/>
      <c r="I17" s="2190"/>
      <c r="J17" s="2190"/>
    </row>
    <row r="18" spans="1:12" ht="41.25" hidden="1" customHeight="1">
      <c r="A18" s="677"/>
      <c r="B18" s="637"/>
      <c r="C18" s="638"/>
      <c r="D18" s="638"/>
      <c r="E18" s="1489" t="s">
        <v>991</v>
      </c>
      <c r="F18" s="1490" t="s">
        <v>361</v>
      </c>
      <c r="G18" s="1490" t="s">
        <v>361</v>
      </c>
      <c r="H18" s="2190">
        <v>25215</v>
      </c>
      <c r="I18" s="2190">
        <v>25215</v>
      </c>
      <c r="J18" s="2190"/>
    </row>
    <row r="19" spans="1:12" hidden="1">
      <c r="A19" s="677"/>
      <c r="B19" s="637"/>
      <c r="C19" s="638"/>
      <c r="D19" s="638"/>
      <c r="E19" s="1491" t="s">
        <v>809</v>
      </c>
      <c r="F19" s="1490" t="s">
        <v>361</v>
      </c>
      <c r="G19" s="1490" t="s">
        <v>361</v>
      </c>
      <c r="H19" s="2190">
        <v>25215</v>
      </c>
      <c r="I19" s="2190">
        <v>25215</v>
      </c>
      <c r="J19" s="2190"/>
    </row>
    <row r="20" spans="1:12" ht="25.5">
      <c r="A20" s="677"/>
      <c r="B20" s="637"/>
      <c r="C20" s="638"/>
      <c r="D20" s="638"/>
      <c r="E20" s="814" t="s">
        <v>677</v>
      </c>
      <c r="F20" s="1492" t="s">
        <v>810</v>
      </c>
      <c r="G20" s="1492" t="s">
        <v>375</v>
      </c>
      <c r="H20" s="2190">
        <f>I20</f>
        <v>255000</v>
      </c>
      <c r="I20" s="2190">
        <f>aparat!F35</f>
        <v>255000</v>
      </c>
      <c r="J20" s="2190"/>
      <c r="K20" s="633" t="s">
        <v>2241</v>
      </c>
    </row>
    <row r="21" spans="1:12" ht="24" customHeight="1">
      <c r="A21" s="677"/>
      <c r="B21" s="637"/>
      <c r="C21" s="638"/>
      <c r="D21" s="638"/>
      <c r="E21" s="814" t="s">
        <v>273</v>
      </c>
      <c r="F21" s="1492" t="s">
        <v>811</v>
      </c>
      <c r="G21" s="1492" t="s">
        <v>1098</v>
      </c>
      <c r="H21" s="2190">
        <f>I21</f>
        <v>23000</v>
      </c>
      <c r="I21" s="2190">
        <f>aparat!F36</f>
        <v>23000</v>
      </c>
      <c r="J21" s="2190"/>
      <c r="L21" s="633" t="s">
        <v>2337</v>
      </c>
    </row>
    <row r="22" spans="1:12" ht="25.5" hidden="1">
      <c r="A22" s="677"/>
      <c r="B22" s="637"/>
      <c r="C22" s="638"/>
      <c r="D22" s="638"/>
      <c r="E22" s="814" t="s">
        <v>812</v>
      </c>
      <c r="F22" s="1492" t="s">
        <v>813</v>
      </c>
      <c r="G22" s="1492" t="s">
        <v>813</v>
      </c>
      <c r="H22" s="2190">
        <v>0</v>
      </c>
      <c r="I22" s="2190">
        <v>0</v>
      </c>
      <c r="J22" s="2190"/>
    </row>
    <row r="23" spans="1:12" ht="51" hidden="1">
      <c r="A23" s="677"/>
      <c r="B23" s="637"/>
      <c r="C23" s="638"/>
      <c r="D23" s="638"/>
      <c r="E23" s="814" t="s">
        <v>401</v>
      </c>
      <c r="F23" s="1492" t="s">
        <v>402</v>
      </c>
      <c r="G23" s="1492" t="s">
        <v>402</v>
      </c>
      <c r="H23" s="2190">
        <v>0</v>
      </c>
      <c r="I23" s="2190">
        <v>0</v>
      </c>
      <c r="J23" s="2190"/>
    </row>
    <row r="24" spans="1:12" ht="25.5" hidden="1">
      <c r="A24" s="677"/>
      <c r="B24" s="637"/>
      <c r="C24" s="638"/>
      <c r="D24" s="638"/>
      <c r="E24" s="814" t="s">
        <v>619</v>
      </c>
      <c r="F24" s="1492" t="s">
        <v>391</v>
      </c>
      <c r="G24" s="1492" t="s">
        <v>391</v>
      </c>
      <c r="H24" s="2190">
        <v>0</v>
      </c>
      <c r="I24" s="2190">
        <v>0</v>
      </c>
      <c r="J24" s="2190"/>
    </row>
    <row r="25" spans="1:12" ht="25.5" hidden="1">
      <c r="A25" s="677"/>
      <c r="B25" s="637"/>
      <c r="C25" s="638"/>
      <c r="D25" s="638"/>
      <c r="E25" s="814" t="s">
        <v>1034</v>
      </c>
      <c r="F25" s="1492" t="s">
        <v>392</v>
      </c>
      <c r="G25" s="1492" t="s">
        <v>392</v>
      </c>
      <c r="H25" s="2190">
        <v>0</v>
      </c>
      <c r="I25" s="2190">
        <v>0</v>
      </c>
      <c r="J25" s="2190"/>
    </row>
    <row r="26" spans="1:12" ht="25.5" hidden="1">
      <c r="A26" s="677"/>
      <c r="B26" s="637"/>
      <c r="C26" s="638"/>
      <c r="D26" s="638"/>
      <c r="E26" s="814" t="s">
        <v>644</v>
      </c>
      <c r="F26" s="1492" t="s">
        <v>20</v>
      </c>
      <c r="G26" s="1492" t="s">
        <v>20</v>
      </c>
      <c r="H26" s="2190">
        <f>I26</f>
        <v>0</v>
      </c>
      <c r="I26" s="2190">
        <f>aparat!F41</f>
        <v>0</v>
      </c>
      <c r="J26" s="2190"/>
    </row>
    <row r="27" spans="1:12" ht="25.5" hidden="1">
      <c r="A27" s="677"/>
      <c r="B27" s="637"/>
      <c r="C27" s="638"/>
      <c r="D27" s="638"/>
      <c r="E27" s="814" t="s">
        <v>21</v>
      </c>
      <c r="F27" s="1490" t="s">
        <v>361</v>
      </c>
      <c r="G27" s="1490" t="s">
        <v>361</v>
      </c>
      <c r="H27" s="2190">
        <v>14850</v>
      </c>
      <c r="I27" s="2190">
        <v>14850</v>
      </c>
      <c r="J27" s="2190"/>
    </row>
    <row r="28" spans="1:12" hidden="1">
      <c r="A28" s="677"/>
      <c r="B28" s="637"/>
      <c r="C28" s="638"/>
      <c r="D28" s="638"/>
      <c r="E28" s="814" t="s">
        <v>22</v>
      </c>
      <c r="F28" s="1492"/>
      <c r="G28" s="1492"/>
      <c r="H28" s="2190">
        <v>5100</v>
      </c>
      <c r="I28" s="2190">
        <v>5100</v>
      </c>
      <c r="J28" s="2190"/>
    </row>
    <row r="29" spans="1:12" ht="25.5" hidden="1">
      <c r="A29" s="677"/>
      <c r="B29" s="637"/>
      <c r="C29" s="638"/>
      <c r="D29" s="638"/>
      <c r="E29" s="814" t="s">
        <v>383</v>
      </c>
      <c r="F29" s="1492" t="s">
        <v>384</v>
      </c>
      <c r="G29" s="1492" t="s">
        <v>384</v>
      </c>
      <c r="H29" s="2190">
        <v>0</v>
      </c>
      <c r="I29" s="2190">
        <v>0</v>
      </c>
      <c r="J29" s="2190"/>
    </row>
    <row r="30" spans="1:12" ht="25.5" hidden="1">
      <c r="A30" s="677"/>
      <c r="B30" s="637"/>
      <c r="C30" s="638"/>
      <c r="D30" s="638"/>
      <c r="E30" s="814" t="s">
        <v>2239</v>
      </c>
      <c r="F30" s="1492"/>
      <c r="G30" s="1492" t="s">
        <v>1098</v>
      </c>
      <c r="H30" s="2190">
        <f>I30</f>
        <v>0</v>
      </c>
      <c r="I30" s="2190">
        <v>0</v>
      </c>
      <c r="J30" s="2190"/>
    </row>
    <row r="31" spans="1:12" ht="15.75" customHeight="1">
      <c r="A31" s="677"/>
      <c r="B31" s="637"/>
      <c r="C31" s="638"/>
      <c r="D31" s="638"/>
      <c r="E31" s="814" t="s">
        <v>821</v>
      </c>
      <c r="F31" s="1492" t="s">
        <v>386</v>
      </c>
      <c r="G31" s="1492" t="s">
        <v>386</v>
      </c>
      <c r="H31" s="2190">
        <f>I31</f>
        <v>53250</v>
      </c>
      <c r="I31" s="2190">
        <f>aparat!F45</f>
        <v>53250</v>
      </c>
      <c r="J31" s="2190"/>
    </row>
    <row r="32" spans="1:12" ht="12.75" customHeight="1">
      <c r="A32" s="677"/>
      <c r="B32" s="637"/>
      <c r="C32" s="638"/>
      <c r="D32" s="638"/>
      <c r="E32" s="814" t="s">
        <v>775</v>
      </c>
      <c r="F32" s="1492" t="s">
        <v>387</v>
      </c>
      <c r="G32" s="1492" t="s">
        <v>387</v>
      </c>
      <c r="H32" s="2190">
        <f>I32</f>
        <v>1300</v>
      </c>
      <c r="I32" s="2190">
        <f>aparat!F46</f>
        <v>1300</v>
      </c>
      <c r="J32" s="2190"/>
    </row>
    <row r="33" spans="1:10" ht="13.5" customHeight="1">
      <c r="A33" s="677"/>
      <c r="B33" s="637"/>
      <c r="C33" s="638"/>
      <c r="D33" s="638"/>
      <c r="E33" s="814" t="s">
        <v>776</v>
      </c>
      <c r="F33" s="1492" t="s">
        <v>388</v>
      </c>
      <c r="G33" s="1492" t="s">
        <v>388</v>
      </c>
      <c r="H33" s="2190">
        <f>I33</f>
        <v>4250</v>
      </c>
      <c r="I33" s="2190">
        <f>aparat!F47</f>
        <v>4250</v>
      </c>
      <c r="J33" s="2190"/>
    </row>
    <row r="34" spans="1:10" ht="25.5" hidden="1">
      <c r="A34" s="677"/>
      <c r="B34" s="637"/>
      <c r="C34" s="638"/>
      <c r="D34" s="638"/>
      <c r="E34" s="814" t="s">
        <v>69</v>
      </c>
      <c r="F34" s="1492" t="s">
        <v>389</v>
      </c>
      <c r="G34" s="1492" t="s">
        <v>389</v>
      </c>
      <c r="H34" s="2190">
        <v>0</v>
      </c>
      <c r="I34" s="2190">
        <v>0</v>
      </c>
      <c r="J34" s="2190"/>
    </row>
    <row r="35" spans="1:10" ht="25.5" hidden="1">
      <c r="A35" s="677"/>
      <c r="B35" s="637"/>
      <c r="C35" s="638"/>
      <c r="D35" s="638"/>
      <c r="E35" s="814" t="s">
        <v>70</v>
      </c>
      <c r="F35" s="1492" t="s">
        <v>390</v>
      </c>
      <c r="G35" s="1492" t="s">
        <v>390</v>
      </c>
      <c r="H35" s="2190">
        <v>0</v>
      </c>
      <c r="I35" s="2190">
        <v>0</v>
      </c>
      <c r="J35" s="2190"/>
    </row>
    <row r="36" spans="1:10" ht="25.5" hidden="1">
      <c r="A36" s="677"/>
      <c r="B36" s="637"/>
      <c r="C36" s="638"/>
      <c r="D36" s="638"/>
      <c r="E36" s="814" t="s">
        <v>71</v>
      </c>
      <c r="F36" s="1492" t="s">
        <v>772</v>
      </c>
      <c r="G36" s="1492" t="s">
        <v>772</v>
      </c>
      <c r="H36" s="2190">
        <v>0</v>
      </c>
      <c r="I36" s="2190">
        <v>0</v>
      </c>
      <c r="J36" s="2190"/>
    </row>
    <row r="37" spans="1:10" ht="25.5" hidden="1">
      <c r="A37" s="677"/>
      <c r="B37" s="637"/>
      <c r="C37" s="638"/>
      <c r="D37" s="638"/>
      <c r="E37" s="814" t="s">
        <v>773</v>
      </c>
      <c r="F37" s="1490" t="s">
        <v>361</v>
      </c>
      <c r="G37" s="1490" t="s">
        <v>361</v>
      </c>
      <c r="H37" s="2190">
        <v>1300</v>
      </c>
      <c r="I37" s="2190">
        <v>1300</v>
      </c>
      <c r="J37" s="2190"/>
    </row>
    <row r="38" spans="1:10" ht="18.75" customHeight="1">
      <c r="A38" s="677"/>
      <c r="B38" s="637"/>
      <c r="C38" s="638"/>
      <c r="D38" s="638"/>
      <c r="E38" s="814" t="s">
        <v>443</v>
      </c>
      <c r="F38" s="1490"/>
      <c r="G38" s="1490" t="s">
        <v>389</v>
      </c>
      <c r="H38" s="2190">
        <f>I38</f>
        <v>450</v>
      </c>
      <c r="I38" s="2190">
        <f>aparat!F48</f>
        <v>450</v>
      </c>
      <c r="J38" s="2190"/>
    </row>
    <row r="39" spans="1:10" ht="14.25" customHeight="1">
      <c r="A39" s="677"/>
      <c r="B39" s="637"/>
      <c r="C39" s="638"/>
      <c r="D39" s="638"/>
      <c r="E39" s="814" t="s">
        <v>72</v>
      </c>
      <c r="F39" s="1492" t="s">
        <v>774</v>
      </c>
      <c r="G39" s="1492" t="s">
        <v>774</v>
      </c>
      <c r="H39" s="2190">
        <f>I39</f>
        <v>1500</v>
      </c>
      <c r="I39" s="2190">
        <f>aparat!F52</f>
        <v>1500</v>
      </c>
      <c r="J39" s="2190"/>
    </row>
    <row r="40" spans="1:10" ht="12" hidden="1" customHeight="1">
      <c r="A40" s="677"/>
      <c r="B40" s="637"/>
      <c r="C40" s="638"/>
      <c r="D40" s="638"/>
      <c r="E40" s="814" t="s">
        <v>490</v>
      </c>
      <c r="F40" s="1492" t="s">
        <v>1031</v>
      </c>
      <c r="G40" s="1492" t="s">
        <v>1031</v>
      </c>
      <c r="H40" s="2190">
        <v>1000</v>
      </c>
      <c r="I40" s="2190">
        <v>1000</v>
      </c>
      <c r="J40" s="2190"/>
    </row>
    <row r="41" spans="1:10" ht="0.75" hidden="1" customHeight="1">
      <c r="A41" s="677"/>
      <c r="B41" s="637"/>
      <c r="C41" s="638"/>
      <c r="D41" s="638"/>
      <c r="E41" s="814" t="s">
        <v>148</v>
      </c>
      <c r="F41" s="1492" t="s">
        <v>1032</v>
      </c>
      <c r="G41" s="1492" t="s">
        <v>1032</v>
      </c>
      <c r="H41" s="2190">
        <v>0</v>
      </c>
      <c r="I41" s="2190">
        <v>0</v>
      </c>
      <c r="J41" s="2190"/>
    </row>
    <row r="42" spans="1:10" ht="18" hidden="1" customHeight="1">
      <c r="A42" s="677"/>
      <c r="B42" s="637"/>
      <c r="C42" s="638"/>
      <c r="D42" s="638"/>
      <c r="E42" s="814" t="s">
        <v>56</v>
      </c>
      <c r="F42" s="1490" t="s">
        <v>361</v>
      </c>
      <c r="G42" s="1490" t="s">
        <v>361</v>
      </c>
      <c r="H42" s="2190">
        <v>2900</v>
      </c>
      <c r="I42" s="2190">
        <v>2900</v>
      </c>
      <c r="J42" s="2190"/>
    </row>
    <row r="43" spans="1:10" ht="18" hidden="1" customHeight="1">
      <c r="A43" s="677"/>
      <c r="B43" s="637"/>
      <c r="C43" s="638"/>
      <c r="D43" s="638"/>
      <c r="E43" s="814" t="s">
        <v>149</v>
      </c>
      <c r="F43" s="1492" t="s">
        <v>368</v>
      </c>
      <c r="G43" s="1492" t="s">
        <v>368</v>
      </c>
      <c r="H43" s="2190">
        <v>0</v>
      </c>
      <c r="I43" s="2190">
        <v>0</v>
      </c>
      <c r="J43" s="2190"/>
    </row>
    <row r="44" spans="1:10" ht="19.5" hidden="1" customHeight="1">
      <c r="A44" s="677"/>
      <c r="B44" s="637"/>
      <c r="C44" s="638"/>
      <c r="D44" s="638"/>
      <c r="E44" s="814" t="s">
        <v>150</v>
      </c>
      <c r="F44" s="1492" t="s">
        <v>369</v>
      </c>
      <c r="G44" s="1492" t="s">
        <v>369</v>
      </c>
      <c r="H44" s="2190">
        <v>450</v>
      </c>
      <c r="I44" s="2190">
        <v>450</v>
      </c>
      <c r="J44" s="2190"/>
    </row>
    <row r="45" spans="1:10" ht="19.5" hidden="1" customHeight="1">
      <c r="A45" s="677"/>
      <c r="B45" s="637"/>
      <c r="C45" s="638"/>
      <c r="D45" s="638"/>
      <c r="E45" s="814" t="s">
        <v>151</v>
      </c>
      <c r="F45" s="1492" t="s">
        <v>370</v>
      </c>
      <c r="G45" s="1492" t="s">
        <v>370</v>
      </c>
      <c r="H45" s="2190">
        <v>0</v>
      </c>
      <c r="I45" s="2190">
        <v>0</v>
      </c>
      <c r="J45" s="2190"/>
    </row>
    <row r="46" spans="1:10" ht="14.25" hidden="1" customHeight="1">
      <c r="A46" s="677"/>
      <c r="B46" s="637"/>
      <c r="C46" s="638"/>
      <c r="D46" s="638"/>
      <c r="E46" s="814" t="s">
        <v>559</v>
      </c>
      <c r="F46" s="1492" t="s">
        <v>371</v>
      </c>
      <c r="G46" s="1492" t="s">
        <v>371</v>
      </c>
      <c r="H46" s="2190">
        <v>500</v>
      </c>
      <c r="I46" s="2190">
        <v>500</v>
      </c>
      <c r="J46" s="2190"/>
    </row>
    <row r="47" spans="1:10" ht="18" hidden="1" customHeight="1">
      <c r="A47" s="677"/>
      <c r="B47" s="637"/>
      <c r="C47" s="638"/>
      <c r="D47" s="638"/>
      <c r="E47" s="1493" t="s">
        <v>560</v>
      </c>
      <c r="F47" s="1475">
        <v>423500</v>
      </c>
      <c r="G47" s="1475">
        <v>423500</v>
      </c>
      <c r="H47" s="2190">
        <v>0</v>
      </c>
      <c r="I47" s="2190">
        <v>0</v>
      </c>
      <c r="J47" s="2190"/>
    </row>
    <row r="48" spans="1:10" ht="18" hidden="1" customHeight="1">
      <c r="A48" s="677"/>
      <c r="B48" s="637"/>
      <c r="C48" s="638"/>
      <c r="D48" s="638"/>
      <c r="E48" s="814" t="s">
        <v>187</v>
      </c>
      <c r="F48" s="1492" t="s">
        <v>372</v>
      </c>
      <c r="G48" s="1492" t="s">
        <v>372</v>
      </c>
      <c r="H48" s="2190">
        <v>0</v>
      </c>
      <c r="I48" s="2190">
        <v>0</v>
      </c>
      <c r="J48" s="2190"/>
    </row>
    <row r="49" spans="1:10" ht="18" customHeight="1">
      <c r="A49" s="677"/>
      <c r="B49" s="637"/>
      <c r="C49" s="638"/>
      <c r="D49" s="638"/>
      <c r="E49" s="814" t="s">
        <v>870</v>
      </c>
      <c r="F49" s="1492"/>
      <c r="G49" s="1492" t="s">
        <v>1031</v>
      </c>
      <c r="H49" s="2190">
        <f t="shared" ref="H49:H54" si="0">I49</f>
        <v>0</v>
      </c>
      <c r="I49" s="2190">
        <f>aparat!F53</f>
        <v>0</v>
      </c>
      <c r="J49" s="2190"/>
    </row>
    <row r="50" spans="1:10" ht="18" customHeight="1">
      <c r="A50" s="677"/>
      <c r="B50" s="637"/>
      <c r="C50" s="638"/>
      <c r="D50" s="638"/>
      <c r="E50" s="814" t="s">
        <v>680</v>
      </c>
      <c r="F50" s="1492"/>
      <c r="G50" s="1492" t="s">
        <v>369</v>
      </c>
      <c r="H50" s="2190">
        <f t="shared" si="0"/>
        <v>2605</v>
      </c>
      <c r="I50" s="2190">
        <f>aparat!F57</f>
        <v>2605</v>
      </c>
      <c r="J50" s="1481"/>
    </row>
    <row r="51" spans="1:10" ht="24" customHeight="1">
      <c r="A51" s="677"/>
      <c r="B51" s="637"/>
      <c r="C51" s="638"/>
      <c r="D51" s="638"/>
      <c r="E51" s="813" t="s">
        <v>151</v>
      </c>
      <c r="F51" s="1492"/>
      <c r="G51" s="1492" t="s">
        <v>370</v>
      </c>
      <c r="H51" s="2190">
        <f t="shared" si="0"/>
        <v>200</v>
      </c>
      <c r="I51" s="2190">
        <f>aparat!F58</f>
        <v>200</v>
      </c>
      <c r="J51" s="1481"/>
    </row>
    <row r="52" spans="1:10" ht="13.5" customHeight="1">
      <c r="A52" s="677"/>
      <c r="B52" s="637"/>
      <c r="C52" s="638"/>
      <c r="D52" s="638"/>
      <c r="E52" s="814" t="s">
        <v>681</v>
      </c>
      <c r="F52" s="1492"/>
      <c r="G52" s="1492" t="s">
        <v>371</v>
      </c>
      <c r="H52" s="2190">
        <f t="shared" si="0"/>
        <v>1500</v>
      </c>
      <c r="I52" s="2190">
        <f>aparat!F59</f>
        <v>1500</v>
      </c>
      <c r="J52" s="1481"/>
    </row>
    <row r="53" spans="1:10" ht="15.75" customHeight="1">
      <c r="A53" s="677"/>
      <c r="B53" s="637"/>
      <c r="C53" s="638"/>
      <c r="D53" s="638"/>
      <c r="E53" s="814" t="s">
        <v>188</v>
      </c>
      <c r="F53" s="1492" t="s">
        <v>373</v>
      </c>
      <c r="G53" s="1492" t="s">
        <v>373</v>
      </c>
      <c r="H53" s="2190">
        <f t="shared" si="0"/>
        <v>1000</v>
      </c>
      <c r="I53" s="2190">
        <f>aparat!F62</f>
        <v>1000</v>
      </c>
      <c r="J53" s="1481"/>
    </row>
    <row r="54" spans="1:10" ht="12.75" customHeight="1">
      <c r="A54" s="677"/>
      <c r="B54" s="637"/>
      <c r="C54" s="638"/>
      <c r="D54" s="638"/>
      <c r="E54" s="814" t="s">
        <v>189</v>
      </c>
      <c r="F54" s="1492" t="s">
        <v>374</v>
      </c>
      <c r="G54" s="1492" t="s">
        <v>374</v>
      </c>
      <c r="H54" s="2190">
        <f t="shared" si="0"/>
        <v>4395</v>
      </c>
      <c r="I54" s="2190">
        <f>aparat!F63</f>
        <v>4395</v>
      </c>
      <c r="J54" s="1481"/>
    </row>
    <row r="55" spans="1:10" ht="12.75" hidden="1" customHeight="1">
      <c r="A55" s="677"/>
      <c r="B55" s="637"/>
      <c r="C55" s="638"/>
      <c r="D55" s="638"/>
      <c r="E55" s="814" t="s">
        <v>214</v>
      </c>
      <c r="F55" s="1490" t="s">
        <v>361</v>
      </c>
      <c r="G55" s="1490" t="s">
        <v>361</v>
      </c>
      <c r="H55" s="2190">
        <v>0</v>
      </c>
      <c r="I55" s="2190">
        <v>0</v>
      </c>
      <c r="J55" s="1481"/>
    </row>
    <row r="56" spans="1:10" ht="22.5" hidden="1" customHeight="1">
      <c r="A56" s="677"/>
      <c r="B56" s="637"/>
      <c r="C56" s="638"/>
      <c r="D56" s="638"/>
      <c r="E56" s="814" t="s">
        <v>928</v>
      </c>
      <c r="F56" s="1490" t="s">
        <v>361</v>
      </c>
      <c r="G56" s="1490" t="s">
        <v>361</v>
      </c>
      <c r="H56" s="2190">
        <v>950</v>
      </c>
      <c r="I56" s="2190">
        <v>950</v>
      </c>
      <c r="J56" s="1481"/>
    </row>
    <row r="57" spans="1:10" ht="1.5" hidden="1" customHeight="1">
      <c r="A57" s="677"/>
      <c r="B57" s="637"/>
      <c r="C57" s="638"/>
      <c r="D57" s="638"/>
      <c r="E57" s="814" t="s">
        <v>191</v>
      </c>
      <c r="F57" s="1492" t="s">
        <v>929</v>
      </c>
      <c r="G57" s="1492" t="s">
        <v>929</v>
      </c>
      <c r="H57" s="2190">
        <v>600</v>
      </c>
      <c r="I57" s="2190">
        <v>600</v>
      </c>
      <c r="J57" s="1481"/>
    </row>
    <row r="58" spans="1:10" ht="26.25" hidden="1" customHeight="1">
      <c r="A58" s="677"/>
      <c r="B58" s="637"/>
      <c r="C58" s="638"/>
      <c r="D58" s="638"/>
      <c r="E58" s="814" t="s">
        <v>191</v>
      </c>
      <c r="F58" s="1494" t="s">
        <v>929</v>
      </c>
      <c r="G58" s="1492" t="s">
        <v>929</v>
      </c>
      <c r="H58" s="2190">
        <f>I58</f>
        <v>0</v>
      </c>
      <c r="I58" s="2190">
        <v>0</v>
      </c>
      <c r="J58" s="1481"/>
    </row>
    <row r="59" spans="1:10" ht="16.5" customHeight="1">
      <c r="A59" s="677"/>
      <c r="B59" s="637"/>
      <c r="C59" s="638"/>
      <c r="D59" s="638"/>
      <c r="E59" s="814" t="s">
        <v>190</v>
      </c>
      <c r="F59" s="1483"/>
      <c r="G59" s="1484">
        <v>424100</v>
      </c>
      <c r="H59" s="2190">
        <f>I59</f>
        <v>4000</v>
      </c>
      <c r="I59" s="2190">
        <f>aparat!F65</f>
        <v>4000</v>
      </c>
      <c r="J59" s="1481"/>
    </row>
    <row r="60" spans="1:10" ht="12.75" customHeight="1">
      <c r="A60" s="677"/>
      <c r="B60" s="637"/>
      <c r="C60" s="638"/>
      <c r="D60" s="638"/>
      <c r="E60" s="814" t="s">
        <v>709</v>
      </c>
      <c r="F60" s="1492" t="s">
        <v>1041</v>
      </c>
      <c r="G60" s="1492" t="s">
        <v>1041</v>
      </c>
      <c r="H60" s="2190">
        <f>I60</f>
        <v>5500</v>
      </c>
      <c r="I60" s="2190">
        <f>aparat!F68</f>
        <v>5500</v>
      </c>
      <c r="J60" s="1481"/>
    </row>
    <row r="61" spans="1:10" ht="13.5" hidden="1" customHeight="1">
      <c r="A61" s="677"/>
      <c r="B61" s="637"/>
      <c r="C61" s="638"/>
      <c r="D61" s="638"/>
      <c r="E61" s="814" t="s">
        <v>1042</v>
      </c>
      <c r="F61" s="1490" t="s">
        <v>361</v>
      </c>
      <c r="G61" s="1490" t="s">
        <v>361</v>
      </c>
      <c r="H61" s="2190">
        <v>4600</v>
      </c>
      <c r="I61" s="2190">
        <v>4600</v>
      </c>
      <c r="J61" s="1481"/>
    </row>
    <row r="62" spans="1:10" ht="12.75" customHeight="1">
      <c r="A62" s="677"/>
      <c r="B62" s="637"/>
      <c r="C62" s="638"/>
      <c r="D62" s="638"/>
      <c r="E62" s="814" t="s">
        <v>993</v>
      </c>
      <c r="F62" s="1492" t="s">
        <v>1043</v>
      </c>
      <c r="G62" s="1492" t="s">
        <v>1043</v>
      </c>
      <c r="H62" s="2190">
        <f>I62</f>
        <v>2000</v>
      </c>
      <c r="I62" s="2190">
        <f>aparat!F70</f>
        <v>2000</v>
      </c>
      <c r="J62" s="1481"/>
    </row>
    <row r="63" spans="1:10" ht="0.75" hidden="1" customHeight="1">
      <c r="A63" s="677"/>
      <c r="B63" s="637"/>
      <c r="C63" s="638"/>
      <c r="D63" s="638"/>
      <c r="E63" s="814" t="s">
        <v>994</v>
      </c>
      <c r="F63" s="1492" t="s">
        <v>1044</v>
      </c>
      <c r="G63" s="1492" t="s">
        <v>1044</v>
      </c>
      <c r="H63" s="2190">
        <v>0</v>
      </c>
      <c r="I63" s="2190">
        <v>0</v>
      </c>
      <c r="J63" s="1481"/>
    </row>
    <row r="64" spans="1:10" ht="16.5" hidden="1" customHeight="1">
      <c r="A64" s="677"/>
      <c r="B64" s="637"/>
      <c r="C64" s="638"/>
      <c r="D64" s="638"/>
      <c r="E64" s="814" t="s">
        <v>393</v>
      </c>
      <c r="F64" s="1492" t="s">
        <v>394</v>
      </c>
      <c r="G64" s="1492" t="s">
        <v>394</v>
      </c>
      <c r="H64" s="2190">
        <v>0</v>
      </c>
      <c r="I64" s="2190">
        <v>0</v>
      </c>
      <c r="J64" s="1481"/>
    </row>
    <row r="65" spans="1:10" ht="12.75" customHeight="1">
      <c r="A65" s="677"/>
      <c r="B65" s="637"/>
      <c r="C65" s="638"/>
      <c r="D65" s="638"/>
      <c r="E65" s="842" t="s">
        <v>995</v>
      </c>
      <c r="F65" s="1492" t="s">
        <v>395</v>
      </c>
      <c r="G65" s="1492" t="s">
        <v>395</v>
      </c>
      <c r="H65" s="2190">
        <f>I65</f>
        <v>11000</v>
      </c>
      <c r="I65" s="2190">
        <f>aparat!F73</f>
        <v>11000</v>
      </c>
      <c r="J65" s="1481"/>
    </row>
    <row r="66" spans="1:10" ht="16.5" hidden="1" customHeight="1">
      <c r="A66" s="677"/>
      <c r="B66" s="637"/>
      <c r="C66" s="638"/>
      <c r="D66" s="638"/>
      <c r="E66" s="1495" t="s">
        <v>953</v>
      </c>
      <c r="F66" s="1492" t="s">
        <v>396</v>
      </c>
      <c r="G66" s="1492" t="s">
        <v>396</v>
      </c>
      <c r="H66" s="2190">
        <v>0</v>
      </c>
      <c r="I66" s="2190">
        <v>0</v>
      </c>
      <c r="J66" s="1481"/>
    </row>
    <row r="67" spans="1:10" ht="16.5" hidden="1" customHeight="1">
      <c r="A67" s="677"/>
      <c r="B67" s="637"/>
      <c r="C67" s="638"/>
      <c r="D67" s="638"/>
      <c r="E67" s="842" t="s">
        <v>230</v>
      </c>
      <c r="F67" s="1492" t="s">
        <v>397</v>
      </c>
      <c r="G67" s="1492" t="s">
        <v>397</v>
      </c>
      <c r="H67" s="2190">
        <v>0</v>
      </c>
      <c r="I67" s="2190">
        <v>0</v>
      </c>
      <c r="J67" s="1481"/>
    </row>
    <row r="68" spans="1:10" ht="15.75" customHeight="1">
      <c r="A68" s="677"/>
      <c r="B68" s="637"/>
      <c r="C68" s="638"/>
      <c r="D68" s="638"/>
      <c r="E68" s="842" t="s">
        <v>231</v>
      </c>
      <c r="F68" s="1492" t="s">
        <v>398</v>
      </c>
      <c r="G68" s="1492" t="s">
        <v>398</v>
      </c>
      <c r="H68" s="2190">
        <f>I68</f>
        <v>900</v>
      </c>
      <c r="I68" s="2190">
        <f>aparat!F76</f>
        <v>900</v>
      </c>
      <c r="J68" s="1481"/>
    </row>
    <row r="69" spans="1:10" ht="14.25" customHeight="1">
      <c r="A69" s="677"/>
      <c r="B69" s="637"/>
      <c r="C69" s="638"/>
      <c r="D69" s="638"/>
      <c r="E69" s="842" t="s">
        <v>483</v>
      </c>
      <c r="F69" s="1492" t="s">
        <v>399</v>
      </c>
      <c r="G69" s="1492" t="s">
        <v>399</v>
      </c>
      <c r="H69" s="2190">
        <f>I69</f>
        <v>2000</v>
      </c>
      <c r="I69" s="2190">
        <f>aparat!F77</f>
        <v>2000</v>
      </c>
      <c r="J69" s="1481"/>
    </row>
    <row r="70" spans="1:10" hidden="1">
      <c r="A70" s="677"/>
      <c r="B70" s="637"/>
      <c r="C70" s="638"/>
      <c r="D70" s="638"/>
      <c r="E70" s="842" t="s">
        <v>296</v>
      </c>
      <c r="F70" s="1490" t="s">
        <v>361</v>
      </c>
      <c r="G70" s="1490" t="s">
        <v>361</v>
      </c>
      <c r="H70" s="2190">
        <v>0</v>
      </c>
      <c r="I70" s="2190">
        <v>0</v>
      </c>
      <c r="J70" s="1481"/>
    </row>
    <row r="71" spans="1:10" ht="25.5" hidden="1">
      <c r="A71" s="677"/>
      <c r="B71" s="637"/>
      <c r="C71" s="638"/>
      <c r="D71" s="638"/>
      <c r="E71" s="842" t="s">
        <v>484</v>
      </c>
      <c r="F71" s="1492" t="s">
        <v>297</v>
      </c>
      <c r="G71" s="1492" t="s">
        <v>297</v>
      </c>
      <c r="H71" s="2190" t="e">
        <v>#REF!</v>
      </c>
      <c r="I71" s="2190" t="e">
        <v>#REF!</v>
      </c>
      <c r="J71" s="1481"/>
    </row>
    <row r="72" spans="1:10" ht="25.5" hidden="1">
      <c r="A72" s="677"/>
      <c r="B72" s="637"/>
      <c r="C72" s="638"/>
      <c r="D72" s="638"/>
      <c r="E72" s="842" t="s">
        <v>485</v>
      </c>
      <c r="F72" s="1492" t="s">
        <v>298</v>
      </c>
      <c r="G72" s="1492" t="s">
        <v>298</v>
      </c>
      <c r="H72" s="2190" t="e">
        <v>#REF!</v>
      </c>
      <c r="I72" s="2190" t="e">
        <v>#REF!</v>
      </c>
      <c r="J72" s="1481"/>
    </row>
    <row r="73" spans="1:10" ht="25.5" hidden="1">
      <c r="A73" s="677"/>
      <c r="B73" s="637"/>
      <c r="C73" s="638"/>
      <c r="D73" s="638"/>
      <c r="E73" s="842" t="s">
        <v>486</v>
      </c>
      <c r="F73" s="1492" t="s">
        <v>299</v>
      </c>
      <c r="G73" s="1492" t="s">
        <v>299</v>
      </c>
      <c r="H73" s="2190" t="e">
        <v>#REF!</v>
      </c>
      <c r="I73" s="2190" t="e">
        <v>#REF!</v>
      </c>
      <c r="J73" s="1481"/>
    </row>
    <row r="74" spans="1:10" ht="25.5" hidden="1">
      <c r="A74" s="677"/>
      <c r="B74" s="637"/>
      <c r="C74" s="638"/>
      <c r="D74" s="638"/>
      <c r="E74" s="842" t="s">
        <v>487</v>
      </c>
      <c r="F74" s="1492" t="s">
        <v>300</v>
      </c>
      <c r="G74" s="1492" t="s">
        <v>300</v>
      </c>
      <c r="H74" s="2190" t="e">
        <v>#REF!</v>
      </c>
      <c r="I74" s="2190" t="e">
        <v>#REF!</v>
      </c>
      <c r="J74" s="1481"/>
    </row>
    <row r="75" spans="1:10" hidden="1">
      <c r="A75" s="677"/>
      <c r="B75" s="637"/>
      <c r="C75" s="638"/>
      <c r="D75" s="638"/>
      <c r="E75" s="842" t="s">
        <v>301</v>
      </c>
      <c r="F75" s="1490" t="s">
        <v>361</v>
      </c>
      <c r="G75" s="1490" t="s">
        <v>361</v>
      </c>
      <c r="H75" s="2190" t="e">
        <v>#REF!</v>
      </c>
      <c r="I75" s="2190" t="e">
        <v>#REF!</v>
      </c>
      <c r="J75" s="1481"/>
    </row>
    <row r="76" spans="1:10" ht="25.5" hidden="1">
      <c r="A76" s="677"/>
      <c r="B76" s="637"/>
      <c r="C76" s="638"/>
      <c r="D76" s="638"/>
      <c r="E76" s="842" t="s">
        <v>592</v>
      </c>
      <c r="F76" s="1492" t="s">
        <v>302</v>
      </c>
      <c r="G76" s="1492" t="s">
        <v>302</v>
      </c>
      <c r="H76" s="2190" t="e">
        <v>#REF!</v>
      </c>
      <c r="I76" s="2190" t="e">
        <v>#REF!</v>
      </c>
      <c r="J76" s="1481"/>
    </row>
    <row r="77" spans="1:10" ht="25.5" hidden="1">
      <c r="A77" s="677"/>
      <c r="B77" s="637"/>
      <c r="C77" s="638"/>
      <c r="D77" s="638"/>
      <c r="E77" s="842" t="s">
        <v>593</v>
      </c>
      <c r="F77" s="1492" t="s">
        <v>303</v>
      </c>
      <c r="G77" s="1492" t="s">
        <v>303</v>
      </c>
      <c r="H77" s="2190" t="e">
        <v>#REF!</v>
      </c>
      <c r="I77" s="2190" t="e">
        <v>#REF!</v>
      </c>
      <c r="J77" s="1481"/>
    </row>
    <row r="78" spans="1:10" ht="25.5" hidden="1">
      <c r="A78" s="677"/>
      <c r="B78" s="637"/>
      <c r="C78" s="638"/>
      <c r="D78" s="638"/>
      <c r="E78" s="842" t="s">
        <v>594</v>
      </c>
      <c r="F78" s="1492" t="s">
        <v>304</v>
      </c>
      <c r="G78" s="1492" t="s">
        <v>304</v>
      </c>
      <c r="H78" s="2190" t="e">
        <v>#REF!</v>
      </c>
      <c r="I78" s="2190" t="e">
        <v>#REF!</v>
      </c>
      <c r="J78" s="1481"/>
    </row>
    <row r="79" spans="1:10" hidden="1">
      <c r="A79" s="677"/>
      <c r="B79" s="637"/>
      <c r="C79" s="638"/>
      <c r="D79" s="638"/>
      <c r="E79" s="842" t="s">
        <v>305</v>
      </c>
      <c r="F79" s="1490" t="s">
        <v>361</v>
      </c>
      <c r="G79" s="1490" t="s">
        <v>361</v>
      </c>
      <c r="H79" s="2190">
        <v>0</v>
      </c>
      <c r="I79" s="2190">
        <v>0</v>
      </c>
      <c r="J79" s="1481"/>
    </row>
    <row r="80" spans="1:10" ht="25.5" hidden="1">
      <c r="A80" s="677"/>
      <c r="B80" s="637"/>
      <c r="C80" s="638"/>
      <c r="D80" s="638"/>
      <c r="E80" s="842" t="s">
        <v>306</v>
      </c>
      <c r="F80" s="1492" t="s">
        <v>1013</v>
      </c>
      <c r="G80" s="1492" t="s">
        <v>1013</v>
      </c>
      <c r="H80" s="2190" t="e">
        <v>#REF!</v>
      </c>
      <c r="I80" s="2190" t="e">
        <v>#REF!</v>
      </c>
      <c r="J80" s="1481"/>
    </row>
    <row r="81" spans="1:10" ht="25.5" hidden="1">
      <c r="A81" s="677"/>
      <c r="B81" s="637"/>
      <c r="C81" s="638"/>
      <c r="D81" s="638"/>
      <c r="E81" s="842" t="s">
        <v>42</v>
      </c>
      <c r="F81" s="1492" t="s">
        <v>43</v>
      </c>
      <c r="G81" s="1492" t="s">
        <v>43</v>
      </c>
      <c r="H81" s="2190" t="e">
        <v>#REF!</v>
      </c>
      <c r="I81" s="2190" t="e">
        <v>#REF!</v>
      </c>
      <c r="J81" s="1481"/>
    </row>
    <row r="82" spans="1:10" ht="25.5" hidden="1">
      <c r="A82" s="677"/>
      <c r="B82" s="637"/>
      <c r="C82" s="638"/>
      <c r="D82" s="638"/>
      <c r="E82" s="842" t="s">
        <v>44</v>
      </c>
      <c r="F82" s="1492" t="s">
        <v>45</v>
      </c>
      <c r="G82" s="1492" t="s">
        <v>45</v>
      </c>
      <c r="H82" s="2190" t="e">
        <v>#REF!</v>
      </c>
      <c r="I82" s="2190" t="e">
        <v>#REF!</v>
      </c>
      <c r="J82" s="1481"/>
    </row>
    <row r="83" spans="1:10" ht="25.5" hidden="1">
      <c r="A83" s="677"/>
      <c r="B83" s="637"/>
      <c r="C83" s="638"/>
      <c r="D83" s="638"/>
      <c r="E83" s="842" t="s">
        <v>46</v>
      </c>
      <c r="F83" s="1492" t="s">
        <v>442</v>
      </c>
      <c r="G83" s="1492" t="s">
        <v>442</v>
      </c>
      <c r="H83" s="2190" t="e">
        <v>#REF!</v>
      </c>
      <c r="I83" s="2190" t="e">
        <v>#REF!</v>
      </c>
      <c r="J83" s="1481"/>
    </row>
    <row r="84" spans="1:10" hidden="1">
      <c r="A84" s="677"/>
      <c r="B84" s="637"/>
      <c r="C84" s="638"/>
      <c r="D84" s="638"/>
      <c r="E84" s="1496" t="s">
        <v>736</v>
      </c>
      <c r="F84" s="1490" t="s">
        <v>361</v>
      </c>
      <c r="G84" s="1490" t="s">
        <v>361</v>
      </c>
      <c r="H84" s="2190">
        <v>0</v>
      </c>
      <c r="I84" s="2190">
        <v>0</v>
      </c>
      <c r="J84" s="1481"/>
    </row>
    <row r="85" spans="1:10" ht="25.5" hidden="1">
      <c r="A85" s="677"/>
      <c r="B85" s="637"/>
      <c r="C85" s="638"/>
      <c r="D85" s="638"/>
      <c r="E85" s="1497" t="s">
        <v>686</v>
      </c>
      <c r="F85" s="1490" t="s">
        <v>361</v>
      </c>
      <c r="G85" s="1490" t="s">
        <v>361</v>
      </c>
      <c r="H85" s="2190">
        <v>0</v>
      </c>
      <c r="I85" s="2190">
        <v>0</v>
      </c>
      <c r="J85" s="1481"/>
    </row>
    <row r="86" spans="1:10" ht="25.5" hidden="1">
      <c r="A86" s="677"/>
      <c r="B86" s="637"/>
      <c r="C86" s="638"/>
      <c r="D86" s="638"/>
      <c r="E86" s="1497" t="s">
        <v>267</v>
      </c>
      <c r="F86" s="1498">
        <v>461100</v>
      </c>
      <c r="G86" s="1475">
        <v>461100</v>
      </c>
      <c r="H86" s="2190" t="e">
        <v>#REF!</v>
      </c>
      <c r="I86" s="2190" t="e">
        <v>#REF!</v>
      </c>
      <c r="J86" s="1481"/>
    </row>
    <row r="87" spans="1:10" ht="25.5" hidden="1">
      <c r="A87" s="677"/>
      <c r="B87" s="637"/>
      <c r="C87" s="638"/>
      <c r="D87" s="638"/>
      <c r="E87" s="1497" t="s">
        <v>641</v>
      </c>
      <c r="F87" s="1498">
        <v>461200</v>
      </c>
      <c r="G87" s="1475">
        <v>461200</v>
      </c>
      <c r="H87" s="2190" t="e">
        <v>#REF!</v>
      </c>
      <c r="I87" s="2190" t="e">
        <v>#REF!</v>
      </c>
      <c r="J87" s="1481"/>
    </row>
    <row r="88" spans="1:10" ht="25.5" hidden="1">
      <c r="A88" s="677"/>
      <c r="B88" s="637"/>
      <c r="C88" s="638"/>
      <c r="D88" s="638"/>
      <c r="E88" s="1496" t="s">
        <v>521</v>
      </c>
      <c r="F88" s="1490" t="s">
        <v>361</v>
      </c>
      <c r="G88" s="1490" t="s">
        <v>361</v>
      </c>
      <c r="H88" s="2190">
        <v>0</v>
      </c>
      <c r="I88" s="2190">
        <v>0</v>
      </c>
      <c r="J88" s="1481"/>
    </row>
    <row r="89" spans="1:10" ht="25.5" hidden="1">
      <c r="A89" s="677"/>
      <c r="B89" s="637"/>
      <c r="C89" s="638"/>
      <c r="D89" s="638"/>
      <c r="E89" s="1496" t="s">
        <v>544</v>
      </c>
      <c r="F89" s="1498">
        <v>462100</v>
      </c>
      <c r="G89" s="1475">
        <v>462100</v>
      </c>
      <c r="H89" s="2190" t="e">
        <v>#REF!</v>
      </c>
      <c r="I89" s="2190" t="e">
        <v>#REF!</v>
      </c>
      <c r="J89" s="1481"/>
    </row>
    <row r="90" spans="1:10" ht="25.5" hidden="1">
      <c r="A90" s="677"/>
      <c r="B90" s="637"/>
      <c r="C90" s="638"/>
      <c r="D90" s="638"/>
      <c r="E90" s="1496" t="s">
        <v>765</v>
      </c>
      <c r="F90" s="1498">
        <v>462200</v>
      </c>
      <c r="G90" s="1475">
        <v>462200</v>
      </c>
      <c r="H90" s="2190" t="e">
        <v>#REF!</v>
      </c>
      <c r="I90" s="2190" t="e">
        <v>#REF!</v>
      </c>
      <c r="J90" s="1481"/>
    </row>
    <row r="91" spans="1:10" ht="25.5" hidden="1">
      <c r="A91" s="677"/>
      <c r="B91" s="637"/>
      <c r="C91" s="638"/>
      <c r="D91" s="638"/>
      <c r="E91" s="1496" t="s">
        <v>766</v>
      </c>
      <c r="F91" s="1490" t="s">
        <v>361</v>
      </c>
      <c r="G91" s="1490" t="s">
        <v>361</v>
      </c>
      <c r="H91" s="2190">
        <v>0</v>
      </c>
      <c r="I91" s="2190">
        <v>0</v>
      </c>
      <c r="J91" s="1481"/>
    </row>
    <row r="92" spans="1:10" ht="25.5" hidden="1">
      <c r="A92" s="677"/>
      <c r="B92" s="637"/>
      <c r="C92" s="638"/>
      <c r="D92" s="638"/>
      <c r="E92" s="1496" t="s">
        <v>767</v>
      </c>
      <c r="F92" s="1498">
        <v>463100</v>
      </c>
      <c r="G92" s="1475">
        <v>463100</v>
      </c>
      <c r="H92" s="2190" t="e">
        <v>#REF!</v>
      </c>
      <c r="I92" s="2190" t="e">
        <v>#REF!</v>
      </c>
      <c r="J92" s="1481"/>
    </row>
    <row r="93" spans="1:10" hidden="1">
      <c r="A93" s="677"/>
      <c r="B93" s="637"/>
      <c r="C93" s="638"/>
      <c r="D93" s="638"/>
      <c r="E93" s="1496" t="s">
        <v>101</v>
      </c>
      <c r="F93" s="1498">
        <v>463200</v>
      </c>
      <c r="G93" s="1475">
        <v>463200</v>
      </c>
      <c r="H93" s="2190" t="e">
        <v>#REF!</v>
      </c>
      <c r="I93" s="2190" t="e">
        <v>#REF!</v>
      </c>
      <c r="J93" s="1481"/>
    </row>
    <row r="94" spans="1:10" ht="51" hidden="1">
      <c r="A94" s="677"/>
      <c r="B94" s="637"/>
      <c r="C94" s="638"/>
      <c r="D94" s="638"/>
      <c r="E94" s="1496" t="s">
        <v>504</v>
      </c>
      <c r="F94" s="1498">
        <v>463300</v>
      </c>
      <c r="G94" s="1475">
        <v>463300</v>
      </c>
      <c r="H94" s="2190" t="e">
        <v>#REF!</v>
      </c>
      <c r="I94" s="2190" t="e">
        <v>#REF!</v>
      </c>
      <c r="J94" s="1481"/>
    </row>
    <row r="95" spans="1:10" ht="38.25" hidden="1">
      <c r="A95" s="677"/>
      <c r="B95" s="637"/>
      <c r="C95" s="638"/>
      <c r="D95" s="638"/>
      <c r="E95" s="1496" t="s">
        <v>505</v>
      </c>
      <c r="F95" s="1498">
        <v>463400</v>
      </c>
      <c r="G95" s="1475">
        <v>463400</v>
      </c>
      <c r="H95" s="2190" t="e">
        <v>#REF!</v>
      </c>
      <c r="I95" s="2190" t="e">
        <v>#REF!</v>
      </c>
      <c r="J95" s="1481"/>
    </row>
    <row r="96" spans="1:10" ht="25.5" hidden="1">
      <c r="A96" s="677"/>
      <c r="B96" s="637"/>
      <c r="C96" s="638"/>
      <c r="D96" s="638"/>
      <c r="E96" s="1493" t="s">
        <v>506</v>
      </c>
      <c r="F96" s="1498">
        <v>463500</v>
      </c>
      <c r="G96" s="1475">
        <v>463500</v>
      </c>
      <c r="H96" s="2190" t="e">
        <v>#REF!</v>
      </c>
      <c r="I96" s="2190" t="e">
        <v>#REF!</v>
      </c>
      <c r="J96" s="1481"/>
    </row>
    <row r="97" spans="1:10" ht="38.25" hidden="1">
      <c r="A97" s="677"/>
      <c r="B97" s="637"/>
      <c r="C97" s="638"/>
      <c r="D97" s="638"/>
      <c r="E97" s="1493" t="s">
        <v>507</v>
      </c>
      <c r="F97" s="1498">
        <v>463700</v>
      </c>
      <c r="G97" s="1475">
        <v>463700</v>
      </c>
      <c r="H97" s="2190" t="e">
        <v>#REF!</v>
      </c>
      <c r="I97" s="2190" t="e">
        <v>#REF!</v>
      </c>
      <c r="J97" s="1481"/>
    </row>
    <row r="98" spans="1:10" ht="25.5" hidden="1" customHeight="1">
      <c r="A98" s="677"/>
      <c r="B98" s="637"/>
      <c r="C98" s="638"/>
      <c r="D98" s="638"/>
      <c r="E98" s="1493" t="s">
        <v>1005</v>
      </c>
      <c r="F98" s="1498">
        <v>463800</v>
      </c>
      <c r="G98" s="1475">
        <v>463800</v>
      </c>
      <c r="H98" s="2190" t="e">
        <v>#REF!</v>
      </c>
      <c r="I98" s="2190" t="e">
        <v>#REF!</v>
      </c>
      <c r="J98" s="1481"/>
    </row>
    <row r="99" spans="1:10" hidden="1">
      <c r="A99" s="677"/>
      <c r="B99" s="637"/>
      <c r="C99" s="638"/>
      <c r="D99" s="638"/>
      <c r="E99" s="1493" t="s">
        <v>1006</v>
      </c>
      <c r="F99" s="1498">
        <v>463900</v>
      </c>
      <c r="G99" s="1475">
        <v>463900</v>
      </c>
      <c r="H99" s="2190" t="e">
        <v>#REF!</v>
      </c>
      <c r="I99" s="2190" t="e">
        <v>#REF!</v>
      </c>
      <c r="J99" s="1481"/>
    </row>
    <row r="100" spans="1:10" ht="25.5" hidden="1">
      <c r="A100" s="677"/>
      <c r="B100" s="637"/>
      <c r="C100" s="638"/>
      <c r="D100" s="638"/>
      <c r="E100" s="1493" t="s">
        <v>1007</v>
      </c>
      <c r="F100" s="1490" t="s">
        <v>361</v>
      </c>
      <c r="G100" s="1490" t="s">
        <v>361</v>
      </c>
      <c r="H100" s="2190">
        <v>0</v>
      </c>
      <c r="I100" s="2190">
        <v>0</v>
      </c>
      <c r="J100" s="1481"/>
    </row>
    <row r="101" spans="1:10" ht="25.5" hidden="1">
      <c r="A101" s="677"/>
      <c r="B101" s="637"/>
      <c r="C101" s="638"/>
      <c r="D101" s="638"/>
      <c r="E101" s="1493" t="s">
        <v>211</v>
      </c>
      <c r="F101" s="1498">
        <v>465100</v>
      </c>
      <c r="G101" s="1475">
        <v>465100</v>
      </c>
      <c r="H101" s="2190" t="e">
        <v>#REF!</v>
      </c>
      <c r="I101" s="2190" t="e">
        <v>#REF!</v>
      </c>
      <c r="J101" s="1481"/>
    </row>
    <row r="102" spans="1:10" hidden="1">
      <c r="A102" s="677"/>
      <c r="B102" s="637"/>
      <c r="C102" s="638"/>
      <c r="D102" s="638"/>
      <c r="E102" s="1493" t="s">
        <v>212</v>
      </c>
      <c r="F102" s="1498">
        <v>465200</v>
      </c>
      <c r="G102" s="1475">
        <v>465200</v>
      </c>
      <c r="H102" s="2190" t="e">
        <v>#REF!</v>
      </c>
      <c r="I102" s="2190" t="e">
        <v>#REF!</v>
      </c>
      <c r="J102" s="1481"/>
    </row>
    <row r="103" spans="1:10" ht="25.5" hidden="1">
      <c r="A103" s="677"/>
      <c r="B103" s="637"/>
      <c r="C103" s="638"/>
      <c r="D103" s="638"/>
      <c r="E103" s="1493" t="s">
        <v>213</v>
      </c>
      <c r="F103" s="1498">
        <v>465300</v>
      </c>
      <c r="G103" s="1475">
        <v>465300</v>
      </c>
      <c r="H103" s="2190" t="e">
        <v>#REF!</v>
      </c>
      <c r="I103" s="2190" t="e">
        <v>#REF!</v>
      </c>
      <c r="J103" s="1481"/>
    </row>
    <row r="104" spans="1:10" ht="38.25" hidden="1">
      <c r="A104" s="677"/>
      <c r="B104" s="637"/>
      <c r="C104" s="638"/>
      <c r="D104" s="638"/>
      <c r="E104" s="1493" t="s">
        <v>67</v>
      </c>
      <c r="F104" s="1498">
        <v>465500</v>
      </c>
      <c r="G104" s="1475">
        <v>465500</v>
      </c>
      <c r="H104" s="2190" t="e">
        <v>#REF!</v>
      </c>
      <c r="I104" s="2190" t="e">
        <v>#REF!</v>
      </c>
      <c r="J104" s="1481"/>
    </row>
    <row r="105" spans="1:10" ht="38.25" hidden="1">
      <c r="A105" s="677"/>
      <c r="B105" s="637"/>
      <c r="C105" s="638"/>
      <c r="D105" s="638"/>
      <c r="E105" s="1493" t="s">
        <v>68</v>
      </c>
      <c r="F105" s="1498">
        <v>465600</v>
      </c>
      <c r="G105" s="1475">
        <v>465600</v>
      </c>
      <c r="H105" s="2190" t="e">
        <v>#REF!</v>
      </c>
      <c r="I105" s="2190" t="e">
        <v>#REF!</v>
      </c>
      <c r="J105" s="1481"/>
    </row>
    <row r="106" spans="1:10" ht="25.5" hidden="1">
      <c r="A106" s="677"/>
      <c r="B106" s="637"/>
      <c r="C106" s="638"/>
      <c r="D106" s="638"/>
      <c r="E106" s="1493" t="s">
        <v>78</v>
      </c>
      <c r="F106" s="1492" t="s">
        <v>79</v>
      </c>
      <c r="G106" s="1492" t="s">
        <v>79</v>
      </c>
      <c r="H106" s="2190" t="e">
        <v>#REF!</v>
      </c>
      <c r="I106" s="2190" t="e">
        <v>#REF!</v>
      </c>
      <c r="J106" s="1481"/>
    </row>
    <row r="107" spans="1:10" ht="25.5" hidden="1">
      <c r="A107" s="677"/>
      <c r="B107" s="637"/>
      <c r="C107" s="638"/>
      <c r="D107" s="638"/>
      <c r="E107" s="842" t="s">
        <v>80</v>
      </c>
      <c r="F107" s="1490" t="s">
        <v>361</v>
      </c>
      <c r="G107" s="1490" t="s">
        <v>361</v>
      </c>
      <c r="H107" s="2190">
        <v>0</v>
      </c>
      <c r="I107" s="2190">
        <v>0</v>
      </c>
      <c r="J107" s="1481"/>
    </row>
    <row r="108" spans="1:10" ht="25.5" hidden="1">
      <c r="A108" s="677"/>
      <c r="B108" s="637"/>
      <c r="C108" s="638"/>
      <c r="D108" s="638"/>
      <c r="E108" s="842" t="s">
        <v>81</v>
      </c>
      <c r="F108" s="1490" t="s">
        <v>361</v>
      </c>
      <c r="G108" s="1490" t="s">
        <v>361</v>
      </c>
      <c r="H108" s="2190">
        <v>0</v>
      </c>
      <c r="I108" s="2190">
        <v>0</v>
      </c>
      <c r="J108" s="1481"/>
    </row>
    <row r="109" spans="1:10" ht="38.25" hidden="1">
      <c r="A109" s="677"/>
      <c r="B109" s="637"/>
      <c r="C109" s="638"/>
      <c r="D109" s="638"/>
      <c r="E109" s="814" t="s">
        <v>122</v>
      </c>
      <c r="F109" s="1475">
        <v>471100</v>
      </c>
      <c r="G109" s="1475">
        <v>471100</v>
      </c>
      <c r="H109" s="2190" t="e">
        <v>#REF!</v>
      </c>
      <c r="I109" s="2190" t="e">
        <v>#REF!</v>
      </c>
      <c r="J109" s="1481"/>
    </row>
    <row r="110" spans="1:10" ht="38.25" hidden="1">
      <c r="A110" s="677"/>
      <c r="B110" s="637"/>
      <c r="C110" s="638"/>
      <c r="D110" s="638"/>
      <c r="E110" s="842" t="s">
        <v>123</v>
      </c>
      <c r="F110" s="1475">
        <v>471200</v>
      </c>
      <c r="G110" s="1475">
        <v>471200</v>
      </c>
      <c r="H110" s="2190" t="e">
        <v>#REF!</v>
      </c>
      <c r="I110" s="2190" t="e">
        <v>#REF!</v>
      </c>
      <c r="J110" s="1481"/>
    </row>
    <row r="111" spans="1:10" ht="38.25" hidden="1">
      <c r="A111" s="677"/>
      <c r="B111" s="637"/>
      <c r="C111" s="638"/>
      <c r="D111" s="638"/>
      <c r="E111" s="842" t="s">
        <v>1136</v>
      </c>
      <c r="F111" s="1490" t="s">
        <v>361</v>
      </c>
      <c r="G111" s="1490" t="s">
        <v>361</v>
      </c>
      <c r="H111" s="2190">
        <v>0</v>
      </c>
      <c r="I111" s="2190">
        <v>0</v>
      </c>
      <c r="J111" s="1481"/>
    </row>
    <row r="112" spans="1:10" ht="25.5" hidden="1" customHeight="1">
      <c r="A112" s="677"/>
      <c r="B112" s="637"/>
      <c r="C112" s="638"/>
      <c r="D112" s="638"/>
      <c r="E112" s="842" t="s">
        <v>1051</v>
      </c>
      <c r="F112" s="1492" t="s">
        <v>130</v>
      </c>
      <c r="G112" s="1492" t="s">
        <v>130</v>
      </c>
      <c r="H112" s="2190" t="e">
        <v>#REF!</v>
      </c>
      <c r="I112" s="2190" t="e">
        <v>#REF!</v>
      </c>
      <c r="J112" s="1481"/>
    </row>
    <row r="113" spans="1:10" ht="25.5" hidden="1">
      <c r="A113" s="677"/>
      <c r="B113" s="637"/>
      <c r="C113" s="638"/>
      <c r="D113" s="638"/>
      <c r="E113" s="842" t="s">
        <v>1052</v>
      </c>
      <c r="F113" s="1492" t="s">
        <v>24</v>
      </c>
      <c r="G113" s="1492" t="s">
        <v>24</v>
      </c>
      <c r="H113" s="2190" t="e">
        <v>#REF!</v>
      </c>
      <c r="I113" s="2190" t="e">
        <v>#REF!</v>
      </c>
      <c r="J113" s="1481"/>
    </row>
    <row r="114" spans="1:10" ht="25.5" hidden="1">
      <c r="A114" s="677"/>
      <c r="B114" s="637"/>
      <c r="C114" s="638"/>
      <c r="D114" s="638"/>
      <c r="E114" s="842" t="s">
        <v>288</v>
      </c>
      <c r="F114" s="1492" t="s">
        <v>26</v>
      </c>
      <c r="G114" s="1492" t="s">
        <v>26</v>
      </c>
      <c r="H114" s="2190" t="e">
        <v>#REF!</v>
      </c>
      <c r="I114" s="2190" t="e">
        <v>#REF!</v>
      </c>
      <c r="J114" s="1481"/>
    </row>
    <row r="115" spans="1:10" ht="25.5" hidden="1">
      <c r="A115" s="677"/>
      <c r="B115" s="637"/>
      <c r="C115" s="638"/>
      <c r="D115" s="638"/>
      <c r="E115" s="842" t="s">
        <v>289</v>
      </c>
      <c r="F115" s="1492" t="s">
        <v>838</v>
      </c>
      <c r="G115" s="1492" t="s">
        <v>838</v>
      </c>
      <c r="H115" s="2190" t="e">
        <v>#REF!</v>
      </c>
      <c r="I115" s="2190" t="e">
        <v>#REF!</v>
      </c>
      <c r="J115" s="1481"/>
    </row>
    <row r="116" spans="1:10" ht="25.5" hidden="1">
      <c r="A116" s="677"/>
      <c r="B116" s="637"/>
      <c r="C116" s="638"/>
      <c r="D116" s="638"/>
      <c r="E116" s="842" t="s">
        <v>290</v>
      </c>
      <c r="F116" s="1492" t="s">
        <v>840</v>
      </c>
      <c r="G116" s="1492" t="s">
        <v>840</v>
      </c>
      <c r="H116" s="2190" t="e">
        <v>#REF!</v>
      </c>
      <c r="I116" s="2190" t="e">
        <v>#REF!</v>
      </c>
      <c r="J116" s="1481"/>
    </row>
    <row r="117" spans="1:10" ht="25.5" hidden="1">
      <c r="A117" s="677"/>
      <c r="B117" s="637"/>
      <c r="C117" s="638"/>
      <c r="D117" s="638"/>
      <c r="E117" s="842" t="s">
        <v>294</v>
      </c>
      <c r="F117" s="1492" t="s">
        <v>514</v>
      </c>
      <c r="G117" s="1492" t="s">
        <v>514</v>
      </c>
      <c r="H117" s="2190" t="e">
        <v>#REF!</v>
      </c>
      <c r="I117" s="2190" t="e">
        <v>#REF!</v>
      </c>
      <c r="J117" s="1481"/>
    </row>
    <row r="118" spans="1:10" ht="25.5" hidden="1">
      <c r="A118" s="677"/>
      <c r="B118" s="637"/>
      <c r="C118" s="638"/>
      <c r="D118" s="638"/>
      <c r="E118" s="814" t="s">
        <v>716</v>
      </c>
      <c r="F118" s="1492" t="s">
        <v>516</v>
      </c>
      <c r="G118" s="1492" t="s">
        <v>516</v>
      </c>
      <c r="H118" s="2190" t="e">
        <v>#REF!</v>
      </c>
      <c r="I118" s="2190" t="e">
        <v>#REF!</v>
      </c>
      <c r="J118" s="1481"/>
    </row>
    <row r="119" spans="1:10" ht="25.5" hidden="1">
      <c r="A119" s="677"/>
      <c r="B119" s="637"/>
      <c r="C119" s="638"/>
      <c r="D119" s="638"/>
      <c r="E119" s="842" t="s">
        <v>15</v>
      </c>
      <c r="F119" s="1492" t="s">
        <v>878</v>
      </c>
      <c r="G119" s="1492" t="s">
        <v>878</v>
      </c>
      <c r="H119" s="2190" t="e">
        <v>#REF!</v>
      </c>
      <c r="I119" s="2190" t="e">
        <v>#REF!</v>
      </c>
      <c r="J119" s="1481"/>
    </row>
    <row r="120" spans="1:10" ht="25.5" hidden="1">
      <c r="A120" s="677"/>
      <c r="B120" s="637"/>
      <c r="C120" s="638"/>
      <c r="D120" s="638"/>
      <c r="E120" s="842" t="s">
        <v>16</v>
      </c>
      <c r="F120" s="1492" t="s">
        <v>880</v>
      </c>
      <c r="G120" s="1492" t="s">
        <v>880</v>
      </c>
      <c r="H120" s="2190" t="e">
        <v>#REF!</v>
      </c>
      <c r="I120" s="2190" t="e">
        <v>#REF!</v>
      </c>
      <c r="J120" s="1481"/>
    </row>
    <row r="121" spans="1:10" hidden="1">
      <c r="A121" s="677"/>
      <c r="B121" s="637"/>
      <c r="C121" s="638"/>
      <c r="D121" s="638"/>
      <c r="E121" s="842" t="s">
        <v>58</v>
      </c>
      <c r="F121" s="1490" t="s">
        <v>361</v>
      </c>
      <c r="G121" s="1490" t="s">
        <v>361</v>
      </c>
      <c r="H121" s="2190">
        <v>0</v>
      </c>
      <c r="I121" s="2190">
        <v>0</v>
      </c>
      <c r="J121" s="1481"/>
    </row>
    <row r="122" spans="1:10" ht="25.5" hidden="1">
      <c r="A122" s="677"/>
      <c r="B122" s="637"/>
      <c r="C122" s="638"/>
      <c r="D122" s="638"/>
      <c r="E122" s="842" t="s">
        <v>804</v>
      </c>
      <c r="F122" s="1492" t="s">
        <v>805</v>
      </c>
      <c r="G122" s="1492" t="s">
        <v>805</v>
      </c>
      <c r="H122" s="2190" t="e">
        <v>#REF!</v>
      </c>
      <c r="I122" s="2190" t="e">
        <v>#REF!</v>
      </c>
      <c r="J122" s="1481"/>
    </row>
    <row r="123" spans="1:10" hidden="1">
      <c r="A123" s="677"/>
      <c r="B123" s="637"/>
      <c r="C123" s="638"/>
      <c r="D123" s="638"/>
      <c r="E123" s="814" t="s">
        <v>881</v>
      </c>
      <c r="F123" s="1490" t="s">
        <v>361</v>
      </c>
      <c r="G123" s="1490" t="s">
        <v>361</v>
      </c>
      <c r="H123" s="2190">
        <v>55</v>
      </c>
      <c r="I123" s="2190">
        <v>55</v>
      </c>
      <c r="J123" s="1481"/>
    </row>
    <row r="124" spans="1:10" ht="38.25" hidden="1">
      <c r="A124" s="677"/>
      <c r="B124" s="637"/>
      <c r="C124" s="638"/>
      <c r="D124" s="638"/>
      <c r="E124" s="814" t="s">
        <v>216</v>
      </c>
      <c r="F124" s="1490" t="s">
        <v>361</v>
      </c>
      <c r="G124" s="1490" t="s">
        <v>361</v>
      </c>
      <c r="H124" s="2190">
        <v>0</v>
      </c>
      <c r="I124" s="2190">
        <v>0</v>
      </c>
      <c r="J124" s="1481"/>
    </row>
    <row r="125" spans="1:10" ht="51" hidden="1">
      <c r="A125" s="677"/>
      <c r="B125" s="637"/>
      <c r="C125" s="638"/>
      <c r="D125" s="638"/>
      <c r="E125" s="814" t="s">
        <v>291</v>
      </c>
      <c r="F125" s="1492" t="s">
        <v>482</v>
      </c>
      <c r="G125" s="1492" t="s">
        <v>482</v>
      </c>
      <c r="H125" s="2190">
        <v>0</v>
      </c>
      <c r="I125" s="2190">
        <v>0</v>
      </c>
      <c r="J125" s="1481"/>
    </row>
    <row r="126" spans="1:10" ht="25.5" hidden="1">
      <c r="A126" s="677"/>
      <c r="B126" s="637"/>
      <c r="C126" s="638"/>
      <c r="D126" s="638"/>
      <c r="E126" s="842" t="s">
        <v>920</v>
      </c>
      <c r="F126" s="1492" t="s">
        <v>354</v>
      </c>
      <c r="G126" s="1492" t="s">
        <v>354</v>
      </c>
      <c r="H126" s="2190">
        <v>0</v>
      </c>
      <c r="I126" s="2190">
        <v>0</v>
      </c>
      <c r="J126" s="1481"/>
    </row>
    <row r="127" spans="1:10" ht="25.5" hidden="1">
      <c r="A127" s="677"/>
      <c r="B127" s="637"/>
      <c r="C127" s="638"/>
      <c r="D127" s="638"/>
      <c r="E127" s="842" t="s">
        <v>1113</v>
      </c>
      <c r="F127" s="1492" t="s">
        <v>1028</v>
      </c>
      <c r="G127" s="1492" t="s">
        <v>1028</v>
      </c>
      <c r="H127" s="2190">
        <v>0</v>
      </c>
      <c r="I127" s="2190">
        <v>0</v>
      </c>
      <c r="J127" s="1481"/>
    </row>
    <row r="128" spans="1:10" ht="25.5" hidden="1">
      <c r="A128" s="677"/>
      <c r="B128" s="637"/>
      <c r="C128" s="638"/>
      <c r="D128" s="638"/>
      <c r="E128" s="823" t="s">
        <v>920</v>
      </c>
      <c r="F128" s="1499"/>
      <c r="G128" s="1500">
        <v>481900</v>
      </c>
      <c r="H128" s="2190">
        <f>I128</f>
        <v>0</v>
      </c>
      <c r="I128" s="2190">
        <f>aparat!F134</f>
        <v>0</v>
      </c>
      <c r="J128" s="1481"/>
    </row>
    <row r="129" spans="1:10" hidden="1">
      <c r="A129" s="677"/>
      <c r="B129" s="637"/>
      <c r="C129" s="638"/>
      <c r="D129" s="638"/>
      <c r="E129" s="842" t="s">
        <v>1114</v>
      </c>
      <c r="F129" s="1501">
        <v>482200</v>
      </c>
      <c r="G129" s="1501">
        <v>482200</v>
      </c>
      <c r="H129" s="2190">
        <f>I129</f>
        <v>0</v>
      </c>
      <c r="I129" s="2190">
        <f>aparat!F137</f>
        <v>0</v>
      </c>
      <c r="J129" s="1481"/>
    </row>
    <row r="130" spans="1:10">
      <c r="A130" s="677"/>
      <c r="B130" s="637"/>
      <c r="C130" s="638"/>
      <c r="D130" s="638"/>
      <c r="E130" s="842" t="s">
        <v>2122</v>
      </c>
      <c r="F130" s="1501"/>
      <c r="G130" s="1501">
        <v>465700</v>
      </c>
      <c r="H130" s="2190">
        <f>I130</f>
        <v>0</v>
      </c>
      <c r="I130" s="2190">
        <f>aparat!F114</f>
        <v>0</v>
      </c>
      <c r="J130" s="1481"/>
    </row>
    <row r="131" spans="1:10" ht="16.5" customHeight="1">
      <c r="A131" s="677"/>
      <c r="B131" s="637"/>
      <c r="C131" s="638"/>
      <c r="D131" s="638"/>
      <c r="E131" s="842" t="s">
        <v>924</v>
      </c>
      <c r="F131" s="1492" t="s">
        <v>1030</v>
      </c>
      <c r="G131" s="1492" t="s">
        <v>1030</v>
      </c>
      <c r="H131" s="2190">
        <f>I131</f>
        <v>500</v>
      </c>
      <c r="I131" s="2190">
        <f>aparat!F138</f>
        <v>500</v>
      </c>
      <c r="J131" s="1481"/>
    </row>
    <row r="132" spans="1:10" ht="0.75" hidden="1" customHeight="1">
      <c r="A132" s="677"/>
      <c r="B132" s="637"/>
      <c r="C132" s="638"/>
      <c r="D132" s="638"/>
      <c r="E132" s="842" t="s">
        <v>886</v>
      </c>
      <c r="F132" s="1492" t="s">
        <v>125</v>
      </c>
      <c r="G132" s="1492" t="s">
        <v>125</v>
      </c>
      <c r="H132" s="2190">
        <v>0</v>
      </c>
      <c r="I132" s="2190">
        <v>0</v>
      </c>
      <c r="J132" s="1481"/>
    </row>
    <row r="133" spans="1:10" ht="2.25" hidden="1" customHeight="1">
      <c r="A133" s="677"/>
      <c r="B133" s="637"/>
      <c r="C133" s="638"/>
      <c r="D133" s="638"/>
      <c r="E133" s="842" t="s">
        <v>126</v>
      </c>
      <c r="F133" s="1490" t="s">
        <v>361</v>
      </c>
      <c r="G133" s="1490" t="s">
        <v>361</v>
      </c>
      <c r="H133" s="2190">
        <v>0</v>
      </c>
      <c r="I133" s="2190">
        <v>0</v>
      </c>
      <c r="J133" s="1481"/>
    </row>
    <row r="134" spans="1:10" ht="25.5" hidden="1">
      <c r="A134" s="677"/>
      <c r="B134" s="637"/>
      <c r="C134" s="638"/>
      <c r="D134" s="638"/>
      <c r="E134" s="842" t="s">
        <v>127</v>
      </c>
      <c r="F134" s="1492" t="s">
        <v>1099</v>
      </c>
      <c r="G134" s="1492" t="s">
        <v>1099</v>
      </c>
      <c r="H134" s="2190">
        <v>0</v>
      </c>
      <c r="I134" s="2190">
        <v>0</v>
      </c>
      <c r="J134" s="1481"/>
    </row>
    <row r="135" spans="1:10" ht="51" hidden="1">
      <c r="A135" s="677"/>
      <c r="B135" s="637"/>
      <c r="C135" s="638"/>
      <c r="D135" s="638"/>
      <c r="E135" s="842" t="s">
        <v>1100</v>
      </c>
      <c r="F135" s="1490" t="s">
        <v>361</v>
      </c>
      <c r="G135" s="1490" t="s">
        <v>361</v>
      </c>
      <c r="H135" s="2190">
        <v>0</v>
      </c>
      <c r="I135" s="2190">
        <v>0</v>
      </c>
      <c r="J135" s="1481"/>
    </row>
    <row r="136" spans="1:10" ht="38.25" hidden="1">
      <c r="A136" s="677"/>
      <c r="B136" s="637"/>
      <c r="C136" s="638"/>
      <c r="D136" s="638"/>
      <c r="E136" s="842" t="s">
        <v>1115</v>
      </c>
      <c r="F136" s="1492" t="s">
        <v>1101</v>
      </c>
      <c r="G136" s="1492" t="s">
        <v>1101</v>
      </c>
      <c r="H136" s="2190">
        <v>0</v>
      </c>
      <c r="I136" s="2190">
        <v>0</v>
      </c>
      <c r="J136" s="1481"/>
    </row>
    <row r="137" spans="1:10" ht="25.5" hidden="1">
      <c r="A137" s="677"/>
      <c r="B137" s="637"/>
      <c r="C137" s="638"/>
      <c r="D137" s="638"/>
      <c r="E137" s="842" t="s">
        <v>902</v>
      </c>
      <c r="F137" s="1492" t="s">
        <v>450</v>
      </c>
      <c r="G137" s="1492" t="s">
        <v>450</v>
      </c>
      <c r="H137" s="2190">
        <v>0</v>
      </c>
      <c r="I137" s="2190">
        <v>0</v>
      </c>
      <c r="J137" s="1481"/>
    </row>
    <row r="138" spans="1:10" ht="51" hidden="1">
      <c r="A138" s="677"/>
      <c r="B138" s="637"/>
      <c r="C138" s="638"/>
      <c r="D138" s="638"/>
      <c r="E138" s="842" t="s">
        <v>561</v>
      </c>
      <c r="F138" s="1490" t="s">
        <v>361</v>
      </c>
      <c r="G138" s="1490" t="s">
        <v>361</v>
      </c>
      <c r="H138" s="2190">
        <v>0</v>
      </c>
      <c r="I138" s="2190">
        <v>0</v>
      </c>
      <c r="J138" s="1481"/>
    </row>
    <row r="139" spans="1:10" ht="51" hidden="1">
      <c r="A139" s="677"/>
      <c r="B139" s="637"/>
      <c r="C139" s="638"/>
      <c r="D139" s="638"/>
      <c r="E139" s="842" t="s">
        <v>411</v>
      </c>
      <c r="F139" s="1492" t="s">
        <v>228</v>
      </c>
      <c r="G139" s="1492" t="s">
        <v>228</v>
      </c>
      <c r="H139" s="2190">
        <v>0</v>
      </c>
      <c r="I139" s="2190">
        <v>0</v>
      </c>
      <c r="J139" s="1481"/>
    </row>
    <row r="140" spans="1:10" hidden="1">
      <c r="A140" s="677"/>
      <c r="B140" s="637"/>
      <c r="C140" s="638"/>
      <c r="D140" s="638"/>
      <c r="E140" s="842" t="s">
        <v>229</v>
      </c>
      <c r="F140" s="1490" t="s">
        <v>361</v>
      </c>
      <c r="G140" s="1490" t="s">
        <v>361</v>
      </c>
      <c r="H140" s="2190">
        <v>0</v>
      </c>
      <c r="I140" s="2190">
        <v>0</v>
      </c>
      <c r="J140" s="1481"/>
    </row>
    <row r="141" spans="1:10" ht="25.5" hidden="1">
      <c r="A141" s="677"/>
      <c r="B141" s="637"/>
      <c r="C141" s="638"/>
      <c r="D141" s="638"/>
      <c r="E141" s="842" t="s">
        <v>414</v>
      </c>
      <c r="F141" s="1492" t="s">
        <v>8</v>
      </c>
      <c r="G141" s="1492" t="s">
        <v>8</v>
      </c>
      <c r="H141" s="2190">
        <v>0</v>
      </c>
      <c r="I141" s="2190">
        <v>0</v>
      </c>
      <c r="J141" s="1481"/>
    </row>
    <row r="142" spans="1:10" hidden="1">
      <c r="A142" s="677"/>
      <c r="B142" s="637"/>
      <c r="C142" s="638"/>
      <c r="D142" s="638"/>
      <c r="E142" s="842" t="s">
        <v>591</v>
      </c>
      <c r="F142" s="1490" t="s">
        <v>361</v>
      </c>
      <c r="G142" s="1490" t="s">
        <v>361</v>
      </c>
      <c r="H142" s="2190">
        <v>0</v>
      </c>
      <c r="I142" s="2190">
        <v>0</v>
      </c>
      <c r="J142" s="1481"/>
    </row>
    <row r="143" spans="1:10" ht="25.5" hidden="1">
      <c r="A143" s="677"/>
      <c r="B143" s="637"/>
      <c r="C143" s="638"/>
      <c r="D143" s="638"/>
      <c r="E143" s="842" t="s">
        <v>419</v>
      </c>
      <c r="F143" s="1492" t="s">
        <v>260</v>
      </c>
      <c r="G143" s="1492" t="s">
        <v>260</v>
      </c>
      <c r="H143" s="2190">
        <v>0</v>
      </c>
      <c r="I143" s="2190">
        <v>0</v>
      </c>
      <c r="J143" s="1481"/>
    </row>
    <row r="144" spans="1:10" hidden="1">
      <c r="A144" s="677"/>
      <c r="B144" s="637"/>
      <c r="C144" s="638"/>
      <c r="D144" s="638"/>
      <c r="E144" s="842" t="s">
        <v>655</v>
      </c>
      <c r="F144" s="1490" t="s">
        <v>361</v>
      </c>
      <c r="G144" s="1490" t="s">
        <v>361</v>
      </c>
      <c r="H144" s="2190">
        <v>0</v>
      </c>
      <c r="I144" s="2190"/>
      <c r="J144" s="1481">
        <v>0</v>
      </c>
    </row>
    <row r="145" spans="1:10" ht="25.5" hidden="1">
      <c r="A145" s="677"/>
      <c r="B145" s="637"/>
      <c r="C145" s="638"/>
      <c r="D145" s="638"/>
      <c r="E145" s="842" t="s">
        <v>27</v>
      </c>
      <c r="F145" s="1502" t="s">
        <v>997</v>
      </c>
      <c r="G145" s="1492" t="s">
        <v>997</v>
      </c>
      <c r="H145" s="2190">
        <v>0</v>
      </c>
      <c r="I145" s="2190"/>
      <c r="J145" s="1481">
        <v>0</v>
      </c>
    </row>
    <row r="146" spans="1:10" ht="24" hidden="1" customHeight="1">
      <c r="A146" s="677"/>
      <c r="B146" s="637"/>
      <c r="C146" s="638"/>
      <c r="D146" s="638"/>
      <c r="E146" s="842" t="s">
        <v>28</v>
      </c>
      <c r="F146" s="1502" t="s">
        <v>975</v>
      </c>
      <c r="G146" s="1492" t="s">
        <v>975</v>
      </c>
      <c r="H146" s="2190">
        <v>0</v>
      </c>
      <c r="I146" s="2190"/>
      <c r="J146" s="1481">
        <v>0</v>
      </c>
    </row>
    <row r="147" spans="1:10" ht="25.5" hidden="1">
      <c r="A147" s="677"/>
      <c r="B147" s="637"/>
      <c r="C147" s="638"/>
      <c r="D147" s="638"/>
      <c r="E147" s="842" t="s">
        <v>29</v>
      </c>
      <c r="F147" s="1502" t="s">
        <v>978</v>
      </c>
      <c r="G147" s="1492" t="s">
        <v>978</v>
      </c>
      <c r="H147" s="2190">
        <v>0</v>
      </c>
      <c r="I147" s="2190"/>
      <c r="J147" s="1481">
        <v>0</v>
      </c>
    </row>
    <row r="148" spans="1:10" ht="25.5" hidden="1">
      <c r="A148" s="677"/>
      <c r="B148" s="637"/>
      <c r="C148" s="638"/>
      <c r="D148" s="638"/>
      <c r="E148" s="842" t="s">
        <v>1011</v>
      </c>
      <c r="F148" s="1502" t="s">
        <v>1110</v>
      </c>
      <c r="G148" s="1492" t="s">
        <v>1110</v>
      </c>
      <c r="H148" s="2190">
        <v>0</v>
      </c>
      <c r="I148" s="2190"/>
      <c r="J148" s="1481">
        <v>0</v>
      </c>
    </row>
    <row r="149" spans="1:10" ht="25.5" hidden="1">
      <c r="A149" s="677"/>
      <c r="B149" s="637"/>
      <c r="C149" s="638"/>
      <c r="D149" s="638"/>
      <c r="E149" s="842" t="s">
        <v>139</v>
      </c>
      <c r="F149" s="1502" t="s">
        <v>140</v>
      </c>
      <c r="G149" s="1492" t="s">
        <v>140</v>
      </c>
      <c r="H149" s="2190">
        <v>0</v>
      </c>
      <c r="I149" s="2190"/>
      <c r="J149" s="1481">
        <v>0</v>
      </c>
    </row>
    <row r="150" spans="1:10" s="1486" customFormat="1" ht="25.5" hidden="1">
      <c r="A150" s="1503"/>
      <c r="B150" s="1504"/>
      <c r="C150" s="1505"/>
      <c r="D150" s="1505"/>
      <c r="E150" s="842" t="s">
        <v>820</v>
      </c>
      <c r="F150" s="1502" t="s">
        <v>904</v>
      </c>
      <c r="G150" s="1492" t="s">
        <v>904</v>
      </c>
      <c r="H150" s="2190">
        <v>0</v>
      </c>
      <c r="I150" s="2190"/>
      <c r="J150" s="1481">
        <v>0</v>
      </c>
    </row>
    <row r="151" spans="1:10" s="1486" customFormat="1" ht="25.5" hidden="1">
      <c r="A151" s="1503"/>
      <c r="B151" s="1504"/>
      <c r="C151" s="1505"/>
      <c r="D151" s="1505"/>
      <c r="E151" s="842" t="s">
        <v>1058</v>
      </c>
      <c r="F151" s="1502" t="s">
        <v>907</v>
      </c>
      <c r="G151" s="1492" t="s">
        <v>907</v>
      </c>
      <c r="H151" s="2190">
        <v>0</v>
      </c>
      <c r="I151" s="2190"/>
      <c r="J151" s="1481">
        <v>0</v>
      </c>
    </row>
    <row r="152" spans="1:10" s="1486" customFormat="1" ht="25.5" hidden="1">
      <c r="A152" s="1503"/>
      <c r="B152" s="1504"/>
      <c r="C152" s="1505"/>
      <c r="D152" s="1505"/>
      <c r="E152" s="842" t="s">
        <v>992</v>
      </c>
      <c r="F152" s="1502" t="s">
        <v>661</v>
      </c>
      <c r="G152" s="1492" t="s">
        <v>661</v>
      </c>
      <c r="H152" s="2190">
        <v>0</v>
      </c>
      <c r="I152" s="2190"/>
      <c r="J152" s="1481">
        <v>0</v>
      </c>
    </row>
    <row r="153" spans="1:10" s="1486" customFormat="1" ht="25.5" hidden="1">
      <c r="A153" s="1503"/>
      <c r="B153" s="1504"/>
      <c r="C153" s="1505"/>
      <c r="D153" s="1505"/>
      <c r="E153" s="1506" t="s">
        <v>1074</v>
      </c>
      <c r="F153" s="1498" t="s">
        <v>1075</v>
      </c>
      <c r="G153" s="1475" t="s">
        <v>1075</v>
      </c>
      <c r="H153" s="2190">
        <v>0</v>
      </c>
      <c r="I153" s="2190"/>
      <c r="J153" s="1481">
        <v>0</v>
      </c>
    </row>
    <row r="154" spans="1:10" s="1486" customFormat="1" ht="25.5" hidden="1">
      <c r="A154" s="1503"/>
      <c r="B154" s="1504"/>
      <c r="C154" s="1505"/>
      <c r="D154" s="1505"/>
      <c r="E154" s="1506" t="s">
        <v>1077</v>
      </c>
      <c r="F154" s="1498" t="s">
        <v>1078</v>
      </c>
      <c r="G154" s="1475" t="s">
        <v>1078</v>
      </c>
      <c r="H154" s="2190">
        <v>0</v>
      </c>
      <c r="I154" s="2190"/>
      <c r="J154" s="1481">
        <v>0</v>
      </c>
    </row>
    <row r="155" spans="1:10" s="1486" customFormat="1" hidden="1">
      <c r="A155" s="1503"/>
      <c r="B155" s="1504"/>
      <c r="C155" s="1505"/>
      <c r="D155" s="1505"/>
      <c r="E155" s="842" t="s">
        <v>663</v>
      </c>
      <c r="F155" s="1490" t="s">
        <v>361</v>
      </c>
      <c r="G155" s="1490" t="s">
        <v>361</v>
      </c>
      <c r="H155" s="2191">
        <v>0</v>
      </c>
      <c r="I155" s="2191"/>
      <c r="J155" s="1507">
        <v>0</v>
      </c>
    </row>
    <row r="156" spans="1:10" s="1486" customFormat="1" ht="25.5" hidden="1">
      <c r="A156" s="1503"/>
      <c r="B156" s="1504"/>
      <c r="C156" s="1505"/>
      <c r="D156" s="1505"/>
      <c r="E156" s="842" t="s">
        <v>665</v>
      </c>
      <c r="F156" s="1502" t="s">
        <v>666</v>
      </c>
      <c r="G156" s="1492" t="s">
        <v>666</v>
      </c>
      <c r="H156" s="2191">
        <v>0</v>
      </c>
      <c r="I156" s="2191"/>
      <c r="J156" s="1507">
        <v>0</v>
      </c>
    </row>
    <row r="157" spans="1:10" s="1486" customFormat="1" ht="25.5" hidden="1">
      <c r="A157" s="1503"/>
      <c r="B157" s="1504"/>
      <c r="C157" s="1505"/>
      <c r="D157" s="1505"/>
      <c r="E157" s="842" t="s">
        <v>668</v>
      </c>
      <c r="F157" s="1502" t="s">
        <v>669</v>
      </c>
      <c r="G157" s="1492" t="s">
        <v>669</v>
      </c>
      <c r="H157" s="2191">
        <v>0</v>
      </c>
      <c r="I157" s="2191"/>
      <c r="J157" s="1507">
        <v>0</v>
      </c>
    </row>
    <row r="158" spans="1:10" s="1486" customFormat="1" ht="25.5" hidden="1">
      <c r="A158" s="1503"/>
      <c r="B158" s="1504"/>
      <c r="C158" s="1505"/>
      <c r="D158" s="1505"/>
      <c r="E158" s="842" t="s">
        <v>268</v>
      </c>
      <c r="F158" s="1502" t="s">
        <v>316</v>
      </c>
      <c r="G158" s="1492" t="s">
        <v>316</v>
      </c>
      <c r="H158" s="2191">
        <v>0</v>
      </c>
      <c r="I158" s="2191"/>
      <c r="J158" s="1507">
        <v>0</v>
      </c>
    </row>
    <row r="159" spans="1:10" s="1486" customFormat="1" ht="25.5" hidden="1">
      <c r="A159" s="1503"/>
      <c r="B159" s="1504"/>
      <c r="C159" s="1505"/>
      <c r="D159" s="1505"/>
      <c r="E159" s="842" t="s">
        <v>1063</v>
      </c>
      <c r="F159" s="1502" t="s">
        <v>319</v>
      </c>
      <c r="G159" s="1492" t="s">
        <v>319</v>
      </c>
      <c r="H159" s="2191">
        <v>0</v>
      </c>
      <c r="I159" s="2191"/>
      <c r="J159" s="1507">
        <v>0</v>
      </c>
    </row>
    <row r="160" spans="1:10" s="1486" customFormat="1" hidden="1">
      <c r="A160" s="1503"/>
      <c r="B160" s="1504"/>
      <c r="C160" s="1505"/>
      <c r="D160" s="1505"/>
      <c r="E160" s="842" t="s">
        <v>321</v>
      </c>
      <c r="F160" s="1490" t="s">
        <v>361</v>
      </c>
      <c r="G160" s="1490" t="s">
        <v>361</v>
      </c>
      <c r="H160" s="2191">
        <v>0</v>
      </c>
      <c r="I160" s="2191"/>
      <c r="J160" s="1507">
        <v>0</v>
      </c>
    </row>
    <row r="161" spans="1:10" s="1486" customFormat="1" ht="25.5" hidden="1">
      <c r="A161" s="1503"/>
      <c r="B161" s="1504"/>
      <c r="C161" s="1505"/>
      <c r="D161" s="1505"/>
      <c r="E161" s="842" t="s">
        <v>1116</v>
      </c>
      <c r="F161" s="1502" t="s">
        <v>323</v>
      </c>
      <c r="G161" s="1492" t="s">
        <v>323</v>
      </c>
      <c r="H161" s="2191">
        <v>0</v>
      </c>
      <c r="I161" s="2191"/>
      <c r="J161" s="1507">
        <v>0</v>
      </c>
    </row>
    <row r="162" spans="1:10" s="1486" customFormat="1" hidden="1">
      <c r="A162" s="1503"/>
      <c r="B162" s="1504"/>
      <c r="C162" s="1505"/>
      <c r="D162" s="1505"/>
      <c r="E162" s="1508" t="s">
        <v>1079</v>
      </c>
      <c r="F162" s="1490" t="s">
        <v>361</v>
      </c>
      <c r="G162" s="1490" t="s">
        <v>361</v>
      </c>
      <c r="H162" s="2191">
        <v>0</v>
      </c>
      <c r="I162" s="2191"/>
      <c r="J162" s="1507">
        <v>0</v>
      </c>
    </row>
    <row r="163" spans="1:10" s="1486" customFormat="1" ht="24.75" hidden="1" customHeight="1">
      <c r="A163" s="1503"/>
      <c r="B163" s="1504"/>
      <c r="C163" s="1505"/>
      <c r="D163" s="1505"/>
      <c r="E163" s="842" t="s">
        <v>1117</v>
      </c>
      <c r="F163" s="1502" t="s">
        <v>327</v>
      </c>
      <c r="G163" s="1492" t="s">
        <v>327</v>
      </c>
      <c r="H163" s="2191">
        <v>0</v>
      </c>
      <c r="I163" s="2191"/>
      <c r="J163" s="1507">
        <v>0</v>
      </c>
    </row>
    <row r="164" spans="1:10" s="1486" customFormat="1" ht="25.5" hidden="1">
      <c r="A164" s="1503"/>
      <c r="B164" s="1504"/>
      <c r="C164" s="1505"/>
      <c r="D164" s="1505"/>
      <c r="E164" s="842" t="s">
        <v>1118</v>
      </c>
      <c r="F164" s="1502" t="s">
        <v>329</v>
      </c>
      <c r="G164" s="1492" t="s">
        <v>329</v>
      </c>
      <c r="H164" s="2191">
        <v>0</v>
      </c>
      <c r="I164" s="2191"/>
      <c r="J164" s="1507">
        <v>0</v>
      </c>
    </row>
    <row r="165" spans="1:10" s="1486" customFormat="1" ht="25.5" hidden="1">
      <c r="A165" s="1503"/>
      <c r="B165" s="1504"/>
      <c r="C165" s="1505"/>
      <c r="D165" s="1505"/>
      <c r="E165" s="842" t="s">
        <v>404</v>
      </c>
      <c r="F165" s="1502" t="s">
        <v>332</v>
      </c>
      <c r="G165" s="1492" t="s">
        <v>332</v>
      </c>
      <c r="H165" s="2191">
        <v>0</v>
      </c>
      <c r="I165" s="2191"/>
      <c r="J165" s="1507">
        <v>0</v>
      </c>
    </row>
    <row r="166" spans="1:10" hidden="1">
      <c r="A166" s="677"/>
      <c r="B166" s="637"/>
      <c r="C166" s="638"/>
      <c r="D166" s="638"/>
      <c r="E166" s="1509" t="s">
        <v>1073</v>
      </c>
      <c r="F166" s="1510" t="s">
        <v>1145</v>
      </c>
      <c r="G166" s="1494" t="s">
        <v>1145</v>
      </c>
      <c r="H166" s="2190">
        <v>0</v>
      </c>
      <c r="I166" s="2190"/>
      <c r="J166" s="1507">
        <v>0</v>
      </c>
    </row>
    <row r="167" spans="1:10" ht="25.5" hidden="1">
      <c r="A167" s="677">
        <v>2112</v>
      </c>
      <c r="B167" s="637" t="s">
        <v>1001</v>
      </c>
      <c r="C167" s="638">
        <v>1</v>
      </c>
      <c r="D167" s="638">
        <v>2</v>
      </c>
      <c r="E167" s="1482" t="s">
        <v>973</v>
      </c>
      <c r="F167" s="1483" t="s">
        <v>48</v>
      </c>
      <c r="G167" s="1484"/>
      <c r="H167" s="2190">
        <v>0</v>
      </c>
      <c r="I167" s="2190"/>
      <c r="J167" s="1481"/>
    </row>
    <row r="168" spans="1:10" ht="38.25" hidden="1">
      <c r="A168" s="677"/>
      <c r="B168" s="637"/>
      <c r="C168" s="638"/>
      <c r="D168" s="638"/>
      <c r="E168" s="1482" t="s">
        <v>908</v>
      </c>
      <c r="F168" s="1483"/>
      <c r="G168" s="1484"/>
      <c r="H168" s="2190">
        <v>0</v>
      </c>
      <c r="I168" s="2190"/>
      <c r="J168" s="1481"/>
    </row>
    <row r="169" spans="1:10" hidden="1">
      <c r="A169" s="677"/>
      <c r="B169" s="637"/>
      <c r="C169" s="638"/>
      <c r="D169" s="638"/>
      <c r="E169" s="1482" t="s">
        <v>909</v>
      </c>
      <c r="F169" s="1483"/>
      <c r="G169" s="1484"/>
      <c r="H169" s="2190">
        <v>0</v>
      </c>
      <c r="I169" s="2190"/>
      <c r="J169" s="1481"/>
    </row>
    <row r="170" spans="1:10" hidden="1">
      <c r="A170" s="677"/>
      <c r="B170" s="637"/>
      <c r="C170" s="638"/>
      <c r="D170" s="638"/>
      <c r="E170" s="1482" t="s">
        <v>909</v>
      </c>
      <c r="F170" s="1483"/>
      <c r="G170" s="1484"/>
      <c r="H170" s="2190">
        <v>0</v>
      </c>
      <c r="I170" s="2190"/>
      <c r="J170" s="1481"/>
    </row>
    <row r="171" spans="1:10" hidden="1">
      <c r="A171" s="677">
        <v>2113</v>
      </c>
      <c r="B171" s="637" t="s">
        <v>1001</v>
      </c>
      <c r="C171" s="638">
        <v>1</v>
      </c>
      <c r="D171" s="638">
        <v>3</v>
      </c>
      <c r="E171" s="1482" t="s">
        <v>49</v>
      </c>
      <c r="F171" s="1483" t="s">
        <v>338</v>
      </c>
      <c r="G171" s="1484"/>
      <c r="H171" s="2190">
        <v>0</v>
      </c>
      <c r="I171" s="2190"/>
      <c r="J171" s="1481"/>
    </row>
    <row r="172" spans="1:10" ht="38.25" hidden="1">
      <c r="A172" s="677"/>
      <c r="B172" s="637"/>
      <c r="C172" s="638"/>
      <c r="D172" s="638"/>
      <c r="E172" s="1482" t="s">
        <v>908</v>
      </c>
      <c r="F172" s="1483"/>
      <c r="G172" s="1484"/>
      <c r="H172" s="2190">
        <v>0</v>
      </c>
      <c r="I172" s="2190"/>
      <c r="J172" s="1481"/>
    </row>
    <row r="173" spans="1:10" hidden="1">
      <c r="A173" s="677"/>
      <c r="B173" s="637"/>
      <c r="C173" s="638"/>
      <c r="D173" s="638"/>
      <c r="E173" s="1482" t="s">
        <v>909</v>
      </c>
      <c r="F173" s="1483"/>
      <c r="G173" s="1484"/>
      <c r="H173" s="2190">
        <v>0</v>
      </c>
      <c r="I173" s="2190"/>
      <c r="J173" s="1481"/>
    </row>
    <row r="174" spans="1:10" hidden="1">
      <c r="A174" s="677"/>
      <c r="B174" s="637"/>
      <c r="C174" s="638"/>
      <c r="D174" s="638"/>
      <c r="E174" s="1482" t="s">
        <v>909</v>
      </c>
      <c r="F174" s="1483"/>
      <c r="G174" s="1484"/>
      <c r="H174" s="2190">
        <v>0</v>
      </c>
      <c r="I174" s="2190"/>
      <c r="J174" s="1481"/>
    </row>
    <row r="175" spans="1:10" ht="26.25" customHeight="1">
      <c r="A175" s="677"/>
      <c r="B175" s="637"/>
      <c r="C175" s="638"/>
      <c r="D175" s="638"/>
      <c r="E175" s="858" t="s">
        <v>127</v>
      </c>
      <c r="F175" s="802" t="s">
        <v>1099</v>
      </c>
      <c r="G175" s="1492" t="s">
        <v>1099</v>
      </c>
      <c r="H175" s="2190">
        <f>I175</f>
        <v>1680</v>
      </c>
      <c r="I175" s="2190">
        <f>aparat!F141</f>
        <v>1680</v>
      </c>
      <c r="J175" s="1481"/>
    </row>
    <row r="176" spans="1:10" ht="54.75" customHeight="1">
      <c r="A176" s="677"/>
      <c r="B176" s="637"/>
      <c r="C176" s="638"/>
      <c r="D176" s="638"/>
      <c r="E176" s="858" t="s">
        <v>2334</v>
      </c>
      <c r="F176" s="802"/>
      <c r="G176" s="1492" t="s">
        <v>228</v>
      </c>
      <c r="H176" s="2190">
        <f>I176</f>
        <v>0</v>
      </c>
      <c r="I176" s="2190">
        <f>aparat!F146</f>
        <v>0</v>
      </c>
      <c r="J176" s="1481"/>
    </row>
    <row r="177" spans="1:10" ht="24.75" customHeight="1">
      <c r="A177" s="677"/>
      <c r="B177" s="637"/>
      <c r="C177" s="638"/>
      <c r="D177" s="638"/>
      <c r="E177" s="857" t="s">
        <v>1796</v>
      </c>
      <c r="F177" s="1483"/>
      <c r="G177" s="1511" t="s">
        <v>978</v>
      </c>
      <c r="H177" s="1545">
        <f>J177</f>
        <v>0</v>
      </c>
      <c r="I177" s="1545"/>
      <c r="J177" s="1478">
        <f>aparat!F155+'subv aparat'!F141</f>
        <v>0</v>
      </c>
    </row>
    <row r="178" spans="1:10" ht="15.75" customHeight="1">
      <c r="A178" s="677"/>
      <c r="B178" s="637"/>
      <c r="C178" s="638"/>
      <c r="D178" s="638"/>
      <c r="E178" s="857" t="s">
        <v>1703</v>
      </c>
      <c r="F178" s="1483"/>
      <c r="G178" s="1511" t="s">
        <v>1110</v>
      </c>
      <c r="H178" s="1545">
        <f>J178</f>
        <v>2500</v>
      </c>
      <c r="I178" s="1545"/>
      <c r="J178" s="1478">
        <f>aparat!F156</f>
        <v>2500</v>
      </c>
    </row>
    <row r="179" spans="1:10">
      <c r="A179" s="677"/>
      <c r="B179" s="637"/>
      <c r="C179" s="638"/>
      <c r="D179" s="638"/>
      <c r="E179" s="1482" t="s">
        <v>192</v>
      </c>
      <c r="F179" s="1483"/>
      <c r="G179" s="1500">
        <v>512200</v>
      </c>
      <c r="H179" s="1545">
        <f>J179</f>
        <v>4682</v>
      </c>
      <c r="I179" s="1545">
        <v>0</v>
      </c>
      <c r="J179" s="1478">
        <f>aparat!F157</f>
        <v>4682</v>
      </c>
    </row>
    <row r="180" spans="1:10">
      <c r="A180" s="677"/>
      <c r="B180" s="637"/>
      <c r="C180" s="638"/>
      <c r="D180" s="638"/>
      <c r="E180" s="823" t="s">
        <v>820</v>
      </c>
      <c r="F180" s="1483"/>
      <c r="G180" s="1500">
        <v>512900</v>
      </c>
      <c r="H180" s="1545">
        <f>J180</f>
        <v>2200</v>
      </c>
      <c r="I180" s="1545">
        <v>0</v>
      </c>
      <c r="J180" s="1478">
        <f>aparat!F158</f>
        <v>2200</v>
      </c>
    </row>
    <row r="181" spans="1:10">
      <c r="A181" s="677"/>
      <c r="B181" s="637"/>
      <c r="C181" s="638"/>
      <c r="D181" s="638"/>
      <c r="E181" s="1035" t="s">
        <v>1706</v>
      </c>
      <c r="F181" s="1483"/>
      <c r="G181" s="1500">
        <v>513200</v>
      </c>
      <c r="H181" s="1545">
        <f>J181</f>
        <v>700</v>
      </c>
      <c r="I181" s="1545"/>
      <c r="J181" s="1478">
        <f>aparat!F160</f>
        <v>700</v>
      </c>
    </row>
    <row r="182" spans="1:10">
      <c r="A182" s="677">
        <v>2120</v>
      </c>
      <c r="B182" s="637" t="s">
        <v>1001</v>
      </c>
      <c r="C182" s="638">
        <v>2</v>
      </c>
      <c r="D182" s="638">
        <v>0</v>
      </c>
      <c r="E182" s="1487" t="s">
        <v>339</v>
      </c>
      <c r="F182" s="1512" t="s">
        <v>340</v>
      </c>
      <c r="G182" s="1513"/>
      <c r="H182" s="2190">
        <v>0</v>
      </c>
      <c r="I182" s="2190"/>
      <c r="J182" s="1481"/>
    </row>
    <row r="183" spans="1:10" s="1486" customFormat="1" hidden="1">
      <c r="A183" s="677"/>
      <c r="B183" s="637"/>
      <c r="C183" s="638"/>
      <c r="D183" s="638"/>
      <c r="E183" s="1482" t="s">
        <v>671</v>
      </c>
      <c r="F183" s="1487"/>
      <c r="G183" s="1488"/>
      <c r="H183" s="2190">
        <v>0</v>
      </c>
      <c r="I183" s="2190"/>
      <c r="J183" s="1481"/>
    </row>
    <row r="184" spans="1:10" ht="25.5" hidden="1">
      <c r="A184" s="677">
        <v>2121</v>
      </c>
      <c r="B184" s="637" t="s">
        <v>1001</v>
      </c>
      <c r="C184" s="638">
        <v>2</v>
      </c>
      <c r="D184" s="638">
        <v>1</v>
      </c>
      <c r="E184" s="1514" t="s">
        <v>1096</v>
      </c>
      <c r="F184" s="1483" t="s">
        <v>341</v>
      </c>
      <c r="G184" s="1484"/>
      <c r="H184" s="2190">
        <v>0</v>
      </c>
      <c r="I184" s="2190"/>
      <c r="J184" s="1481"/>
    </row>
    <row r="185" spans="1:10" ht="38.25" hidden="1">
      <c r="A185" s="677"/>
      <c r="B185" s="637"/>
      <c r="C185" s="638"/>
      <c r="D185" s="638"/>
      <c r="E185" s="1482" t="s">
        <v>908</v>
      </c>
      <c r="F185" s="1483"/>
      <c r="G185" s="1484"/>
      <c r="H185" s="2190">
        <v>0</v>
      </c>
      <c r="I185" s="2190"/>
      <c r="J185" s="1481"/>
    </row>
    <row r="186" spans="1:10" hidden="1">
      <c r="A186" s="677"/>
      <c r="B186" s="637"/>
      <c r="C186" s="638"/>
      <c r="D186" s="638"/>
      <c r="E186" s="1482" t="s">
        <v>909</v>
      </c>
      <c r="F186" s="1483"/>
      <c r="G186" s="1484"/>
      <c r="H186" s="2190">
        <v>0</v>
      </c>
      <c r="I186" s="2190"/>
      <c r="J186" s="1481"/>
    </row>
    <row r="187" spans="1:10" hidden="1">
      <c r="A187" s="677"/>
      <c r="B187" s="637"/>
      <c r="C187" s="638"/>
      <c r="D187" s="638"/>
      <c r="E187" s="1482" t="s">
        <v>909</v>
      </c>
      <c r="F187" s="1483"/>
      <c r="G187" s="1484"/>
      <c r="H187" s="2190">
        <v>0</v>
      </c>
      <c r="I187" s="2190"/>
      <c r="J187" s="1481"/>
    </row>
    <row r="188" spans="1:10" ht="38.25" hidden="1">
      <c r="A188" s="677">
        <v>2122</v>
      </c>
      <c r="B188" s="637" t="s">
        <v>1001</v>
      </c>
      <c r="C188" s="638">
        <v>2</v>
      </c>
      <c r="D188" s="638">
        <v>2</v>
      </c>
      <c r="E188" s="1482" t="s">
        <v>342</v>
      </c>
      <c r="F188" s="1483" t="s">
        <v>54</v>
      </c>
      <c r="G188" s="1484"/>
      <c r="H188" s="2190">
        <v>0</v>
      </c>
      <c r="I188" s="2190"/>
      <c r="J188" s="1481"/>
    </row>
    <row r="189" spans="1:10" ht="38.25" hidden="1">
      <c r="A189" s="677"/>
      <c r="B189" s="637"/>
      <c r="C189" s="638"/>
      <c r="D189" s="638"/>
      <c r="E189" s="1482" t="s">
        <v>908</v>
      </c>
      <c r="F189" s="1483"/>
      <c r="G189" s="1484"/>
      <c r="H189" s="2190">
        <v>0</v>
      </c>
      <c r="I189" s="2190"/>
      <c r="J189" s="1481"/>
    </row>
    <row r="190" spans="1:10" hidden="1">
      <c r="A190" s="677"/>
      <c r="B190" s="637"/>
      <c r="C190" s="638"/>
      <c r="D190" s="638"/>
      <c r="E190" s="1482" t="s">
        <v>909</v>
      </c>
      <c r="F190" s="1483"/>
      <c r="G190" s="1484"/>
      <c r="H190" s="2190">
        <v>0</v>
      </c>
      <c r="I190" s="2190"/>
      <c r="J190" s="1481"/>
    </row>
    <row r="191" spans="1:10" hidden="1">
      <c r="A191" s="677"/>
      <c r="B191" s="637"/>
      <c r="C191" s="638"/>
      <c r="D191" s="638"/>
      <c r="E191" s="1482" t="s">
        <v>909</v>
      </c>
      <c r="F191" s="1483"/>
      <c r="G191" s="1484"/>
      <c r="H191" s="2190">
        <v>0</v>
      </c>
      <c r="I191" s="2190"/>
      <c r="J191" s="1481"/>
    </row>
    <row r="192" spans="1:10">
      <c r="A192" s="677">
        <v>2130</v>
      </c>
      <c r="B192" s="637" t="s">
        <v>1001</v>
      </c>
      <c r="C192" s="638">
        <v>3</v>
      </c>
      <c r="D192" s="638">
        <v>0</v>
      </c>
      <c r="E192" s="1487" t="s">
        <v>55</v>
      </c>
      <c r="F192" s="1499" t="s">
        <v>606</v>
      </c>
      <c r="G192" s="1500"/>
      <c r="H192" s="2190">
        <f>H202</f>
        <v>1999</v>
      </c>
      <c r="I192" s="2190">
        <f>I202</f>
        <v>1999</v>
      </c>
      <c r="J192" s="1481">
        <f>J202</f>
        <v>0</v>
      </c>
    </row>
    <row r="193" spans="1:10" ht="0.75" hidden="1" customHeight="1">
      <c r="A193" s="677">
        <v>2131</v>
      </c>
      <c r="B193" s="637" t="s">
        <v>1001</v>
      </c>
      <c r="C193" s="638">
        <v>3</v>
      </c>
      <c r="D193" s="638">
        <v>1</v>
      </c>
      <c r="E193" s="1482" t="s">
        <v>607</v>
      </c>
      <c r="F193" s="1483" t="s">
        <v>608</v>
      </c>
      <c r="G193" s="1484"/>
      <c r="H193" s="2190">
        <v>0</v>
      </c>
      <c r="I193" s="2190"/>
      <c r="J193" s="1481"/>
    </row>
    <row r="194" spans="1:10" ht="38.25" hidden="1">
      <c r="A194" s="677"/>
      <c r="B194" s="637"/>
      <c r="C194" s="638"/>
      <c r="D194" s="638"/>
      <c r="E194" s="1482" t="s">
        <v>908</v>
      </c>
      <c r="F194" s="1483"/>
      <c r="G194" s="1484"/>
      <c r="H194" s="2190">
        <v>0</v>
      </c>
      <c r="I194" s="2190"/>
      <c r="J194" s="1481"/>
    </row>
    <row r="195" spans="1:10" hidden="1">
      <c r="A195" s="677"/>
      <c r="B195" s="637"/>
      <c r="C195" s="638"/>
      <c r="D195" s="638"/>
      <c r="E195" s="1482" t="s">
        <v>909</v>
      </c>
      <c r="F195" s="1483"/>
      <c r="G195" s="1484"/>
      <c r="H195" s="2190">
        <v>0</v>
      </c>
      <c r="I195" s="2190"/>
      <c r="J195" s="1481"/>
    </row>
    <row r="196" spans="1:10" hidden="1">
      <c r="A196" s="677"/>
      <c r="B196" s="637"/>
      <c r="C196" s="638"/>
      <c r="D196" s="638"/>
      <c r="E196" s="1482" t="s">
        <v>909</v>
      </c>
      <c r="F196" s="1483"/>
      <c r="G196" s="1484"/>
      <c r="H196" s="2190">
        <v>0</v>
      </c>
      <c r="I196" s="2190"/>
      <c r="J196" s="1481"/>
    </row>
    <row r="197" spans="1:10" ht="25.5" hidden="1">
      <c r="A197" s="677">
        <v>2132</v>
      </c>
      <c r="B197" s="637" t="s">
        <v>1001</v>
      </c>
      <c r="C197" s="638">
        <v>3</v>
      </c>
      <c r="D197" s="638">
        <v>2</v>
      </c>
      <c r="E197" s="1482" t="s">
        <v>609</v>
      </c>
      <c r="F197" s="1483" t="s">
        <v>610</v>
      </c>
      <c r="G197" s="1484"/>
      <c r="H197" s="2190">
        <v>0</v>
      </c>
      <c r="I197" s="2190"/>
      <c r="J197" s="1481"/>
    </row>
    <row r="198" spans="1:10" ht="38.25" hidden="1">
      <c r="A198" s="677"/>
      <c r="B198" s="637"/>
      <c r="C198" s="638"/>
      <c r="D198" s="638"/>
      <c r="E198" s="1482" t="s">
        <v>908</v>
      </c>
      <c r="F198" s="1483"/>
      <c r="G198" s="1484"/>
      <c r="H198" s="2190">
        <v>0</v>
      </c>
      <c r="I198" s="2190"/>
      <c r="J198" s="1481"/>
    </row>
    <row r="199" spans="1:10" hidden="1">
      <c r="A199" s="677"/>
      <c r="B199" s="637"/>
      <c r="C199" s="638"/>
      <c r="D199" s="638"/>
      <c r="E199" s="1482" t="s">
        <v>909</v>
      </c>
      <c r="F199" s="1483"/>
      <c r="G199" s="1484"/>
      <c r="H199" s="2190">
        <v>0</v>
      </c>
      <c r="I199" s="2190"/>
      <c r="J199" s="1481"/>
    </row>
    <row r="200" spans="1:10" hidden="1">
      <c r="A200" s="677"/>
      <c r="B200" s="637"/>
      <c r="C200" s="638"/>
      <c r="D200" s="638"/>
      <c r="E200" s="1482" t="s">
        <v>909</v>
      </c>
      <c r="F200" s="1483"/>
      <c r="G200" s="1484"/>
      <c r="H200" s="2190">
        <v>0</v>
      </c>
      <c r="I200" s="2190"/>
      <c r="J200" s="1481"/>
    </row>
    <row r="201" spans="1:10">
      <c r="A201" s="677"/>
      <c r="B201" s="637"/>
      <c r="C201" s="638"/>
      <c r="D201" s="638"/>
      <c r="E201" s="1482" t="s">
        <v>671</v>
      </c>
      <c r="F201" s="1483"/>
      <c r="G201" s="1484"/>
      <c r="H201" s="2190"/>
      <c r="I201" s="2190"/>
      <c r="J201" s="1481"/>
    </row>
    <row r="202" spans="1:10">
      <c r="A202" s="677">
        <v>2133</v>
      </c>
      <c r="B202" s="637" t="s">
        <v>1001</v>
      </c>
      <c r="C202" s="638">
        <v>3</v>
      </c>
      <c r="D202" s="638">
        <v>3</v>
      </c>
      <c r="E202" s="1482" t="s">
        <v>611</v>
      </c>
      <c r="F202" s="1483" t="s">
        <v>612</v>
      </c>
      <c r="G202" s="1484"/>
      <c r="H202" s="2190">
        <f>J202+I202</f>
        <v>1999</v>
      </c>
      <c r="I202" s="2190">
        <f>I204+I205+I206+I207+I208+I212+I213+I214+I209+I211+I210</f>
        <v>1999</v>
      </c>
      <c r="J202" s="1481">
        <f>J215</f>
        <v>0</v>
      </c>
    </row>
    <row r="203" spans="1:10" ht="19.5" customHeight="1">
      <c r="A203" s="677"/>
      <c r="B203" s="637"/>
      <c r="C203" s="638"/>
      <c r="D203" s="638"/>
      <c r="E203" s="1482" t="s">
        <v>908</v>
      </c>
      <c r="F203" s="1483"/>
      <c r="G203" s="1484"/>
      <c r="H203" s="2190">
        <v>0</v>
      </c>
      <c r="I203" s="2190"/>
      <c r="J203" s="1481"/>
    </row>
    <row r="204" spans="1:10" ht="24" customHeight="1">
      <c r="A204" s="677"/>
      <c r="B204" s="637"/>
      <c r="C204" s="638"/>
      <c r="D204" s="638"/>
      <c r="E204" s="814" t="s">
        <v>677</v>
      </c>
      <c r="F204" s="1499"/>
      <c r="G204" s="1515" t="s">
        <v>375</v>
      </c>
      <c r="H204" s="2190">
        <f t="shared" ref="H204:H213" si="1">I204</f>
        <v>1999</v>
      </c>
      <c r="I204" s="2190">
        <f>zags!F35</f>
        <v>1999</v>
      </c>
      <c r="J204" s="1481"/>
    </row>
    <row r="205" spans="1:10" ht="38.25" hidden="1">
      <c r="A205" s="677"/>
      <c r="B205" s="637"/>
      <c r="C205" s="638"/>
      <c r="D205" s="638"/>
      <c r="E205" s="814" t="s">
        <v>674</v>
      </c>
      <c r="F205" s="1499"/>
      <c r="G205" s="1492" t="s">
        <v>82</v>
      </c>
      <c r="H205" s="1481">
        <f t="shared" si="1"/>
        <v>0</v>
      </c>
      <c r="I205" s="1481">
        <f>zags!F41</f>
        <v>0</v>
      </c>
      <c r="J205" s="1481"/>
    </row>
    <row r="206" spans="1:10" hidden="1">
      <c r="A206" s="677"/>
      <c r="B206" s="637"/>
      <c r="C206" s="638"/>
      <c r="D206" s="638"/>
      <c r="E206" s="814" t="s">
        <v>821</v>
      </c>
      <c r="F206" s="1499"/>
      <c r="G206" s="1500">
        <v>421200</v>
      </c>
      <c r="H206" s="1481">
        <f t="shared" si="1"/>
        <v>0</v>
      </c>
      <c r="I206" s="1481">
        <f>zags!F45</f>
        <v>0</v>
      </c>
      <c r="J206" s="1481"/>
    </row>
    <row r="207" spans="1:10" hidden="1">
      <c r="A207" s="677"/>
      <c r="B207" s="637"/>
      <c r="C207" s="638"/>
      <c r="D207" s="638"/>
      <c r="E207" s="814" t="s">
        <v>776</v>
      </c>
      <c r="F207" s="1499"/>
      <c r="G207" s="1500">
        <v>421400</v>
      </c>
      <c r="H207" s="1481">
        <f>I207</f>
        <v>0</v>
      </c>
      <c r="I207" s="1481">
        <f>zags!F47</f>
        <v>0</v>
      </c>
      <c r="J207" s="1481"/>
    </row>
    <row r="208" spans="1:10" hidden="1">
      <c r="A208" s="677"/>
      <c r="B208" s="637"/>
      <c r="C208" s="638"/>
      <c r="D208" s="638"/>
      <c r="E208" s="814" t="s">
        <v>72</v>
      </c>
      <c r="F208" s="1499"/>
      <c r="G208" s="1500">
        <v>422100</v>
      </c>
      <c r="H208" s="1481">
        <f t="shared" si="1"/>
        <v>0</v>
      </c>
      <c r="I208" s="1481">
        <f>zags!F52</f>
        <v>0</v>
      </c>
      <c r="J208" s="1481"/>
    </row>
    <row r="209" spans="1:10" ht="25.5" hidden="1">
      <c r="A209" s="677"/>
      <c r="B209" s="637"/>
      <c r="C209" s="638"/>
      <c r="D209" s="638"/>
      <c r="E209" s="814" t="s">
        <v>189</v>
      </c>
      <c r="F209" s="1492" t="s">
        <v>374</v>
      </c>
      <c r="G209" s="1492" t="s">
        <v>374</v>
      </c>
      <c r="H209" s="1481">
        <f>I209</f>
        <v>0</v>
      </c>
      <c r="I209" s="1481">
        <f>zags!F63</f>
        <v>0</v>
      </c>
      <c r="J209" s="1481"/>
    </row>
    <row r="210" spans="1:10" ht="25.5" hidden="1">
      <c r="A210" s="677"/>
      <c r="B210" s="637"/>
      <c r="C210" s="638"/>
      <c r="D210" s="638"/>
      <c r="E210" s="813" t="s">
        <v>191</v>
      </c>
      <c r="F210" s="1483"/>
      <c r="G210" s="1516" t="s">
        <v>929</v>
      </c>
      <c r="H210" s="1481">
        <f>I210</f>
        <v>0</v>
      </c>
      <c r="I210" s="1481">
        <f>zags!F67</f>
        <v>0</v>
      </c>
      <c r="J210" s="1481"/>
    </row>
    <row r="211" spans="1:10" ht="24.75" customHeight="1">
      <c r="A211" s="677"/>
      <c r="B211" s="637"/>
      <c r="C211" s="638"/>
      <c r="D211" s="638"/>
      <c r="E211" s="814" t="s">
        <v>709</v>
      </c>
      <c r="F211" s="1492" t="s">
        <v>1041</v>
      </c>
      <c r="G211" s="1492" t="s">
        <v>1041</v>
      </c>
      <c r="H211" s="2190">
        <f>I211</f>
        <v>0</v>
      </c>
      <c r="I211" s="2190">
        <f>zags!F68</f>
        <v>0</v>
      </c>
      <c r="J211" s="2190"/>
    </row>
    <row r="212" spans="1:10" hidden="1">
      <c r="A212" s="677"/>
      <c r="B212" s="637"/>
      <c r="C212" s="638"/>
      <c r="D212" s="638"/>
      <c r="E212" s="814" t="s">
        <v>993</v>
      </c>
      <c r="F212" s="1499"/>
      <c r="G212" s="1500">
        <v>426100</v>
      </c>
      <c r="H212" s="2190">
        <f>I212</f>
        <v>0</v>
      </c>
      <c r="I212" s="2190">
        <f>zags!F70</f>
        <v>0</v>
      </c>
      <c r="J212" s="2190"/>
    </row>
    <row r="213" spans="1:10" hidden="1">
      <c r="A213" s="677"/>
      <c r="B213" s="637"/>
      <c r="C213" s="638"/>
      <c r="D213" s="638"/>
      <c r="E213" s="842" t="s">
        <v>231</v>
      </c>
      <c r="F213" s="1499"/>
      <c r="G213" s="1500">
        <v>426700</v>
      </c>
      <c r="H213" s="2190">
        <f t="shared" si="1"/>
        <v>0</v>
      </c>
      <c r="I213" s="2190">
        <f>zags!F76</f>
        <v>0</v>
      </c>
      <c r="J213" s="2190"/>
    </row>
    <row r="214" spans="1:10" hidden="1">
      <c r="A214" s="677"/>
      <c r="B214" s="637"/>
      <c r="C214" s="638"/>
      <c r="D214" s="638"/>
      <c r="E214" s="842" t="s">
        <v>483</v>
      </c>
      <c r="F214" s="1499"/>
      <c r="G214" s="1500">
        <v>426900</v>
      </c>
      <c r="H214" s="2190">
        <f>I214</f>
        <v>0</v>
      </c>
      <c r="I214" s="2190">
        <f>zags!F77</f>
        <v>0</v>
      </c>
      <c r="J214" s="2190"/>
    </row>
    <row r="215" spans="1:10" hidden="1">
      <c r="A215" s="677"/>
      <c r="B215" s="637"/>
      <c r="C215" s="638"/>
      <c r="D215" s="638"/>
      <c r="E215" s="1482" t="s">
        <v>192</v>
      </c>
      <c r="F215" s="1483"/>
      <c r="G215" s="1484">
        <v>512200</v>
      </c>
      <c r="H215" s="2190">
        <f>J215</f>
        <v>0</v>
      </c>
      <c r="I215" s="2190">
        <v>0</v>
      </c>
      <c r="J215" s="2190">
        <f>zags!F152</f>
        <v>0</v>
      </c>
    </row>
    <row r="216" spans="1:10" ht="25.5">
      <c r="A216" s="677">
        <v>2140</v>
      </c>
      <c r="B216" s="637" t="s">
        <v>1001</v>
      </c>
      <c r="C216" s="638">
        <v>4</v>
      </c>
      <c r="D216" s="638">
        <v>0</v>
      </c>
      <c r="E216" s="1482" t="s">
        <v>613</v>
      </c>
      <c r="F216" s="1487" t="s">
        <v>614</v>
      </c>
      <c r="G216" s="1488"/>
      <c r="H216" s="2190">
        <v>0</v>
      </c>
      <c r="I216" s="2190"/>
      <c r="J216" s="2190"/>
    </row>
    <row r="217" spans="1:10" s="1486" customFormat="1" hidden="1">
      <c r="A217" s="677"/>
      <c r="B217" s="637"/>
      <c r="C217" s="638"/>
      <c r="D217" s="638"/>
      <c r="E217" s="1482" t="s">
        <v>671</v>
      </c>
      <c r="F217" s="1487"/>
      <c r="G217" s="1488"/>
      <c r="H217" s="2190">
        <v>0</v>
      </c>
      <c r="I217" s="2190"/>
      <c r="J217" s="2190"/>
    </row>
    <row r="218" spans="1:10" ht="25.5" hidden="1">
      <c r="A218" s="677">
        <v>2141</v>
      </c>
      <c r="B218" s="637" t="s">
        <v>1001</v>
      </c>
      <c r="C218" s="638">
        <v>4</v>
      </c>
      <c r="D218" s="638">
        <v>1</v>
      </c>
      <c r="E218" s="1482" t="s">
        <v>635</v>
      </c>
      <c r="F218" s="821" t="s">
        <v>636</v>
      </c>
      <c r="G218" s="1517"/>
      <c r="H218" s="2190">
        <v>0</v>
      </c>
      <c r="I218" s="2190"/>
      <c r="J218" s="2190"/>
    </row>
    <row r="219" spans="1:10" ht="38.25" hidden="1">
      <c r="A219" s="677"/>
      <c r="B219" s="637"/>
      <c r="C219" s="638"/>
      <c r="D219" s="638"/>
      <c r="E219" s="1482" t="s">
        <v>908</v>
      </c>
      <c r="F219" s="1483"/>
      <c r="G219" s="1484"/>
      <c r="H219" s="2190">
        <v>0</v>
      </c>
      <c r="I219" s="2190"/>
      <c r="J219" s="2190"/>
    </row>
    <row r="220" spans="1:10" hidden="1">
      <c r="A220" s="677"/>
      <c r="B220" s="637"/>
      <c r="C220" s="638"/>
      <c r="D220" s="638"/>
      <c r="E220" s="1482" t="s">
        <v>909</v>
      </c>
      <c r="F220" s="1483"/>
      <c r="G220" s="1484"/>
      <c r="H220" s="2190">
        <v>0</v>
      </c>
      <c r="I220" s="2190"/>
      <c r="J220" s="2190"/>
    </row>
    <row r="221" spans="1:10" hidden="1">
      <c r="A221" s="677"/>
      <c r="B221" s="637"/>
      <c r="C221" s="638"/>
      <c r="D221" s="638"/>
      <c r="E221" s="1482" t="s">
        <v>909</v>
      </c>
      <c r="F221" s="1483"/>
      <c r="G221" s="1484"/>
      <c r="H221" s="2190">
        <v>0</v>
      </c>
      <c r="I221" s="2190"/>
      <c r="J221" s="2190"/>
    </row>
    <row r="222" spans="1:10" ht="24.75" customHeight="1">
      <c r="A222" s="677">
        <v>2150</v>
      </c>
      <c r="B222" s="637" t="s">
        <v>1001</v>
      </c>
      <c r="C222" s="638">
        <v>5</v>
      </c>
      <c r="D222" s="638">
        <v>0</v>
      </c>
      <c r="E222" s="1482" t="s">
        <v>637</v>
      </c>
      <c r="F222" s="1487" t="s">
        <v>638</v>
      </c>
      <c r="G222" s="1488"/>
      <c r="H222" s="2190">
        <f>I222+J222</f>
        <v>110689</v>
      </c>
      <c r="I222" s="2190">
        <f>I224</f>
        <v>52689</v>
      </c>
      <c r="J222" s="2190">
        <f>J224</f>
        <v>58000</v>
      </c>
    </row>
    <row r="223" spans="1:10" s="1486" customFormat="1">
      <c r="A223" s="677"/>
      <c r="B223" s="637"/>
      <c r="C223" s="638"/>
      <c r="D223" s="638"/>
      <c r="E223" s="1482" t="s">
        <v>671</v>
      </c>
      <c r="F223" s="1487"/>
      <c r="G223" s="1488"/>
      <c r="H223" s="2190">
        <v>0</v>
      </c>
      <c r="I223" s="2190"/>
      <c r="J223" s="2190"/>
    </row>
    <row r="224" spans="1:10" ht="38.25">
      <c r="A224" s="677">
        <v>2151</v>
      </c>
      <c r="B224" s="637" t="s">
        <v>1001</v>
      </c>
      <c r="C224" s="638">
        <v>5</v>
      </c>
      <c r="D224" s="638">
        <v>1</v>
      </c>
      <c r="E224" s="1482" t="s">
        <v>639</v>
      </c>
      <c r="F224" s="821" t="s">
        <v>307</v>
      </c>
      <c r="G224" s="1517"/>
      <c r="H224" s="2190">
        <f>I224+J224</f>
        <v>110689</v>
      </c>
      <c r="I224" s="2190">
        <f>I226+I228+I227</f>
        <v>52689</v>
      </c>
      <c r="J224" s="2190">
        <f>J229</f>
        <v>58000</v>
      </c>
    </row>
    <row r="225" spans="1:10" ht="12" customHeight="1">
      <c r="A225" s="677"/>
      <c r="B225" s="637"/>
      <c r="C225" s="638"/>
      <c r="D225" s="638"/>
      <c r="E225" s="1482" t="s">
        <v>908</v>
      </c>
      <c r="F225" s="1483"/>
      <c r="G225" s="1484"/>
      <c r="H225" s="2190"/>
      <c r="I225" s="2190"/>
      <c r="J225" s="2190"/>
    </row>
    <row r="226" spans="1:10" ht="18.75" customHeight="1">
      <c r="A226" s="677"/>
      <c r="B226" s="637"/>
      <c r="C226" s="638"/>
      <c r="D226" s="638"/>
      <c r="E226" s="814" t="s">
        <v>190</v>
      </c>
      <c r="F226" s="1483"/>
      <c r="G226" s="1484">
        <v>424100</v>
      </c>
      <c r="H226" s="2190">
        <f>I226</f>
        <v>45189</v>
      </c>
      <c r="I226" s="2190">
        <f>'1.5.1'!F65</f>
        <v>45189</v>
      </c>
      <c r="J226" s="2190"/>
    </row>
    <row r="227" spans="1:10" ht="18.75" customHeight="1">
      <c r="A227" s="677"/>
      <c r="B227" s="637"/>
      <c r="C227" s="638"/>
      <c r="D227" s="638"/>
      <c r="E227" s="814"/>
      <c r="F227" s="1483"/>
      <c r="G227" s="1484">
        <v>4657</v>
      </c>
      <c r="H227" s="2190">
        <f>I227</f>
        <v>0</v>
      </c>
      <c r="I227" s="2190">
        <f>'1.5.1'!F114</f>
        <v>0</v>
      </c>
      <c r="J227" s="2190"/>
    </row>
    <row r="228" spans="1:10" ht="18.75" customHeight="1">
      <c r="A228" s="677"/>
      <c r="B228" s="637"/>
      <c r="C228" s="638"/>
      <c r="D228" s="638"/>
      <c r="E228" s="842" t="s">
        <v>924</v>
      </c>
      <c r="F228" s="1483"/>
      <c r="G228" s="1484">
        <v>482300</v>
      </c>
      <c r="H228" s="2190">
        <f>I228</f>
        <v>7500</v>
      </c>
      <c r="I228" s="2190">
        <f>'1.5.1'!F138</f>
        <v>7500</v>
      </c>
      <c r="J228" s="2190"/>
    </row>
    <row r="229" spans="1:10" ht="21.75" customHeight="1">
      <c r="A229" s="677"/>
      <c r="B229" s="637"/>
      <c r="C229" s="638"/>
      <c r="D229" s="638"/>
      <c r="E229" s="1518" t="s">
        <v>1077</v>
      </c>
      <c r="F229" s="1483"/>
      <c r="G229" s="1484">
        <v>513400</v>
      </c>
      <c r="H229" s="2190">
        <f>J229</f>
        <v>58000</v>
      </c>
      <c r="I229" s="2190"/>
      <c r="J229" s="2190">
        <f>'1.5.1'!F162</f>
        <v>58000</v>
      </c>
    </row>
    <row r="230" spans="1:10" ht="39.75" hidden="1" customHeight="1">
      <c r="A230" s="677"/>
      <c r="B230" s="637"/>
      <c r="C230" s="638"/>
      <c r="D230" s="638"/>
      <c r="E230" s="1482" t="s">
        <v>909</v>
      </c>
      <c r="F230" s="1483"/>
      <c r="G230" s="1484"/>
      <c r="H230" s="2190">
        <v>0</v>
      </c>
      <c r="I230" s="2190"/>
      <c r="J230" s="2190"/>
    </row>
    <row r="231" spans="1:10" ht="27" customHeight="1">
      <c r="A231" s="677">
        <v>2160</v>
      </c>
      <c r="B231" s="637" t="s">
        <v>1001</v>
      </c>
      <c r="C231" s="638">
        <v>6</v>
      </c>
      <c r="D231" s="638">
        <v>0</v>
      </c>
      <c r="E231" s="1482" t="s">
        <v>933</v>
      </c>
      <c r="F231" s="1487" t="s">
        <v>624</v>
      </c>
      <c r="G231" s="1488"/>
      <c r="H231" s="2190">
        <f>H233</f>
        <v>101000</v>
      </c>
      <c r="I231" s="2190">
        <f>I233</f>
        <v>1000</v>
      </c>
      <c r="J231" s="2190">
        <f>J233</f>
        <v>100000</v>
      </c>
    </row>
    <row r="232" spans="1:10" s="1486" customFormat="1" ht="17.25" customHeight="1">
      <c r="A232" s="677"/>
      <c r="B232" s="637"/>
      <c r="C232" s="638"/>
      <c r="D232" s="638"/>
      <c r="E232" s="1482" t="s">
        <v>671</v>
      </c>
      <c r="F232" s="1487"/>
      <c r="G232" s="1488"/>
      <c r="H232" s="2190">
        <v>0</v>
      </c>
      <c r="I232" s="2190"/>
      <c r="J232" s="2190"/>
    </row>
    <row r="233" spans="1:10" ht="38.25">
      <c r="A233" s="677">
        <v>2161</v>
      </c>
      <c r="B233" s="637" t="s">
        <v>1001</v>
      </c>
      <c r="C233" s="638">
        <v>6</v>
      </c>
      <c r="D233" s="638">
        <v>1</v>
      </c>
      <c r="E233" s="1482" t="s">
        <v>625</v>
      </c>
      <c r="F233" s="1483" t="s">
        <v>626</v>
      </c>
      <c r="G233" s="1484"/>
      <c r="H233" s="2190">
        <f>J233+I233</f>
        <v>101000</v>
      </c>
      <c r="I233" s="2190">
        <f>I239+I241+I236+I237+I238+I240</f>
        <v>1000</v>
      </c>
      <c r="J233" s="2190">
        <f>J261</f>
        <v>100000</v>
      </c>
    </row>
    <row r="234" spans="1:10" ht="26.25" customHeight="1">
      <c r="A234" s="677"/>
      <c r="B234" s="637"/>
      <c r="C234" s="638"/>
      <c r="D234" s="638"/>
      <c r="E234" s="1482" t="s">
        <v>908</v>
      </c>
      <c r="F234" s="1499"/>
      <c r="G234" s="1500"/>
      <c r="H234" s="2190">
        <v>0</v>
      </c>
      <c r="I234" s="2190">
        <v>0</v>
      </c>
      <c r="J234" s="2190"/>
    </row>
    <row r="235" spans="1:10" ht="29.25" hidden="1" customHeight="1">
      <c r="A235" s="677"/>
      <c r="B235" s="637"/>
      <c r="C235" s="638"/>
      <c r="D235" s="638"/>
      <c r="E235" s="1482" t="s">
        <v>93</v>
      </c>
      <c r="F235" s="1499"/>
      <c r="G235" s="1500">
        <v>423500</v>
      </c>
      <c r="H235" s="2190">
        <f t="shared" ref="H235:H241" si="2">I235</f>
        <v>0</v>
      </c>
      <c r="I235" s="2190">
        <v>0</v>
      </c>
      <c r="J235" s="2190"/>
    </row>
    <row r="236" spans="1:10" hidden="1">
      <c r="A236" s="677"/>
      <c r="B236" s="637"/>
      <c r="C236" s="638"/>
      <c r="D236" s="638"/>
      <c r="E236" s="842" t="s">
        <v>231</v>
      </c>
      <c r="F236" s="1499"/>
      <c r="G236" s="1500">
        <v>426700</v>
      </c>
      <c r="H236" s="2190">
        <f t="shared" si="2"/>
        <v>0</v>
      </c>
      <c r="I236" s="2190">
        <f>'1.6.1'!F77</f>
        <v>0</v>
      </c>
      <c r="J236" s="2190"/>
    </row>
    <row r="237" spans="1:10" ht="25.5" hidden="1">
      <c r="A237" s="677"/>
      <c r="B237" s="637"/>
      <c r="C237" s="638"/>
      <c r="D237" s="638"/>
      <c r="E237" s="814" t="s">
        <v>189</v>
      </c>
      <c r="F237" s="1492" t="s">
        <v>374</v>
      </c>
      <c r="G237" s="1492" t="s">
        <v>374</v>
      </c>
      <c r="H237" s="2190">
        <f t="shared" si="2"/>
        <v>0</v>
      </c>
      <c r="I237" s="2190">
        <f>'1.6.1'!F64</f>
        <v>0</v>
      </c>
      <c r="J237" s="2190"/>
    </row>
    <row r="238" spans="1:10" hidden="1">
      <c r="A238" s="677"/>
      <c r="B238" s="637"/>
      <c r="C238" s="638"/>
      <c r="D238" s="638"/>
      <c r="E238" s="814"/>
      <c r="F238" s="1492"/>
      <c r="G238" s="1492"/>
      <c r="H238" s="2190">
        <f t="shared" si="2"/>
        <v>0</v>
      </c>
      <c r="I238" s="2190">
        <f>'1.6.1'!F99</f>
        <v>0</v>
      </c>
      <c r="J238" s="2190"/>
    </row>
    <row r="239" spans="1:10" ht="25.5">
      <c r="A239" s="677"/>
      <c r="B239" s="637"/>
      <c r="C239" s="638"/>
      <c r="D239" s="638"/>
      <c r="E239" s="1487" t="s">
        <v>685</v>
      </c>
      <c r="F239" s="1492" t="s">
        <v>374</v>
      </c>
      <c r="G239" s="1492" t="s">
        <v>1128</v>
      </c>
      <c r="H239" s="2190">
        <f t="shared" si="2"/>
        <v>500</v>
      </c>
      <c r="I239" s="2190">
        <f>'1.6.1'!F108</f>
        <v>500</v>
      </c>
      <c r="J239" s="2190"/>
    </row>
    <row r="240" spans="1:10" ht="18" customHeight="1">
      <c r="A240" s="677"/>
      <c r="B240" s="637"/>
      <c r="C240" s="638"/>
      <c r="D240" s="638"/>
      <c r="E240" s="1588" t="s">
        <v>212</v>
      </c>
      <c r="F240" s="1492"/>
      <c r="G240" s="1492" t="s">
        <v>79</v>
      </c>
      <c r="H240" s="2190">
        <f>I240</f>
        <v>0</v>
      </c>
      <c r="I240" s="2190">
        <f>'1.6.1'!F115</f>
        <v>0</v>
      </c>
      <c r="J240" s="2190"/>
    </row>
    <row r="241" spans="1:10" ht="28.5" customHeight="1">
      <c r="A241" s="677"/>
      <c r="B241" s="637"/>
      <c r="C241" s="638"/>
      <c r="D241" s="638"/>
      <c r="E241" s="823" t="s">
        <v>920</v>
      </c>
      <c r="F241" s="1499"/>
      <c r="G241" s="1500">
        <v>481900</v>
      </c>
      <c r="H241" s="2190">
        <f t="shared" si="2"/>
        <v>500</v>
      </c>
      <c r="I241" s="2190">
        <f>'1.6.1'!F135</f>
        <v>500</v>
      </c>
      <c r="J241" s="2190"/>
    </row>
    <row r="242" spans="1:10" ht="23.25" hidden="1" customHeight="1">
      <c r="A242" s="677"/>
      <c r="B242" s="637"/>
      <c r="C242" s="638"/>
      <c r="D242" s="638"/>
      <c r="E242" s="823" t="s">
        <v>1117</v>
      </c>
      <c r="F242" s="1483"/>
      <c r="G242" s="1494" t="s">
        <v>327</v>
      </c>
      <c r="H242" s="2190">
        <v>0</v>
      </c>
      <c r="I242" s="2190"/>
      <c r="J242" s="2190">
        <v>0</v>
      </c>
    </row>
    <row r="243" spans="1:10" ht="39.75" hidden="1" customHeight="1">
      <c r="A243" s="677"/>
      <c r="B243" s="637"/>
      <c r="C243" s="638"/>
      <c r="D243" s="638"/>
      <c r="E243" s="823" t="s">
        <v>28</v>
      </c>
      <c r="F243" s="1510" t="s">
        <v>975</v>
      </c>
      <c r="G243" s="1484">
        <v>511200</v>
      </c>
      <c r="H243" s="2190" t="e">
        <v>#REF!</v>
      </c>
      <c r="I243" s="2190"/>
      <c r="J243" s="2190" t="e">
        <v>#REF!</v>
      </c>
    </row>
    <row r="244" spans="1:10" ht="39.75" hidden="1" customHeight="1">
      <c r="A244" s="677">
        <v>2170</v>
      </c>
      <c r="B244" s="637" t="s">
        <v>1001</v>
      </c>
      <c r="C244" s="638">
        <v>7</v>
      </c>
      <c r="D244" s="638">
        <v>0</v>
      </c>
      <c r="E244" s="1482" t="s">
        <v>523</v>
      </c>
      <c r="F244" s="1483"/>
      <c r="G244" s="1484"/>
      <c r="H244" s="2190">
        <v>0</v>
      </c>
      <c r="I244" s="2190"/>
      <c r="J244" s="2190"/>
    </row>
    <row r="245" spans="1:10" s="1486" customFormat="1" ht="39.75" hidden="1" customHeight="1">
      <c r="A245" s="677"/>
      <c r="B245" s="637"/>
      <c r="C245" s="638"/>
      <c r="D245" s="638"/>
      <c r="E245" s="1482" t="s">
        <v>671</v>
      </c>
      <c r="F245" s="1487"/>
      <c r="G245" s="1488"/>
      <c r="H245" s="2190">
        <v>0</v>
      </c>
      <c r="I245" s="2190"/>
      <c r="J245" s="2190"/>
    </row>
    <row r="246" spans="1:10" ht="39.75" hidden="1" customHeight="1">
      <c r="A246" s="677">
        <v>2171</v>
      </c>
      <c r="B246" s="637" t="s">
        <v>1001</v>
      </c>
      <c r="C246" s="638">
        <v>7</v>
      </c>
      <c r="D246" s="638">
        <v>1</v>
      </c>
      <c r="E246" s="1482" t="s">
        <v>523</v>
      </c>
      <c r="F246" s="1483"/>
      <c r="G246" s="1484"/>
      <c r="H246" s="2190">
        <v>0</v>
      </c>
      <c r="I246" s="2190"/>
      <c r="J246" s="2190"/>
    </row>
    <row r="247" spans="1:10" ht="39.75" hidden="1" customHeight="1">
      <c r="A247" s="677"/>
      <c r="B247" s="637"/>
      <c r="C247" s="638"/>
      <c r="D247" s="638"/>
      <c r="E247" s="1482" t="s">
        <v>908</v>
      </c>
      <c r="F247" s="1483"/>
      <c r="G247" s="1484"/>
      <c r="H247" s="2190">
        <v>0</v>
      </c>
      <c r="I247" s="2190"/>
      <c r="J247" s="2190"/>
    </row>
    <row r="248" spans="1:10" ht="39.75" hidden="1" customHeight="1">
      <c r="A248" s="677"/>
      <c r="B248" s="637"/>
      <c r="C248" s="638"/>
      <c r="D248" s="638"/>
      <c r="E248" s="1482" t="s">
        <v>909</v>
      </c>
      <c r="F248" s="1483"/>
      <c r="G248" s="1484"/>
      <c r="H248" s="2190">
        <v>0</v>
      </c>
      <c r="I248" s="2190"/>
      <c r="J248" s="2190"/>
    </row>
    <row r="249" spans="1:10" ht="39.75" hidden="1" customHeight="1">
      <c r="A249" s="677"/>
      <c r="B249" s="637"/>
      <c r="C249" s="638"/>
      <c r="D249" s="638"/>
      <c r="E249" s="1482" t="s">
        <v>909</v>
      </c>
      <c r="F249" s="1483"/>
      <c r="G249" s="1484"/>
      <c r="H249" s="2190">
        <v>0</v>
      </c>
      <c r="I249" s="2190"/>
      <c r="J249" s="2190"/>
    </row>
    <row r="250" spans="1:10" ht="39.75" hidden="1" customHeight="1">
      <c r="A250" s="677">
        <v>2180</v>
      </c>
      <c r="B250" s="637" t="s">
        <v>1001</v>
      </c>
      <c r="C250" s="638">
        <v>8</v>
      </c>
      <c r="D250" s="638">
        <v>0</v>
      </c>
      <c r="E250" s="1482" t="s">
        <v>464</v>
      </c>
      <c r="F250" s="1487" t="s">
        <v>781</v>
      </c>
      <c r="G250" s="1488"/>
      <c r="H250" s="2190">
        <v>0</v>
      </c>
      <c r="I250" s="2190"/>
      <c r="J250" s="2190"/>
    </row>
    <row r="251" spans="1:10" s="1486" customFormat="1" ht="39.75" hidden="1" customHeight="1">
      <c r="A251" s="677"/>
      <c r="B251" s="637"/>
      <c r="C251" s="638"/>
      <c r="D251" s="638"/>
      <c r="E251" s="1482" t="s">
        <v>671</v>
      </c>
      <c r="F251" s="1487"/>
      <c r="G251" s="1488"/>
      <c r="H251" s="2190">
        <v>0</v>
      </c>
      <c r="I251" s="2190"/>
      <c r="J251" s="2190"/>
    </row>
    <row r="252" spans="1:10" ht="39.75" hidden="1" customHeight="1">
      <c r="A252" s="677">
        <v>2181</v>
      </c>
      <c r="B252" s="637" t="s">
        <v>1001</v>
      </c>
      <c r="C252" s="638">
        <v>8</v>
      </c>
      <c r="D252" s="638">
        <v>1</v>
      </c>
      <c r="E252" s="1482" t="s">
        <v>464</v>
      </c>
      <c r="F252" s="821" t="s">
        <v>782</v>
      </c>
      <c r="G252" s="1517"/>
      <c r="H252" s="2190">
        <v>0</v>
      </c>
      <c r="I252" s="2190"/>
      <c r="J252" s="2190"/>
    </row>
    <row r="253" spans="1:10" ht="39.75" hidden="1" customHeight="1">
      <c r="A253" s="677"/>
      <c r="B253" s="637"/>
      <c r="C253" s="638"/>
      <c r="D253" s="638"/>
      <c r="E253" s="1482" t="s">
        <v>671</v>
      </c>
      <c r="F253" s="821"/>
      <c r="G253" s="1517"/>
      <c r="H253" s="2190">
        <v>0</v>
      </c>
      <c r="I253" s="2190"/>
      <c r="J253" s="2190"/>
    </row>
    <row r="254" spans="1:10" ht="39.75" hidden="1" customHeight="1">
      <c r="A254" s="677">
        <v>2182</v>
      </c>
      <c r="B254" s="637" t="s">
        <v>1001</v>
      </c>
      <c r="C254" s="638">
        <v>8</v>
      </c>
      <c r="D254" s="638">
        <v>1</v>
      </c>
      <c r="E254" s="1482" t="s">
        <v>276</v>
      </c>
      <c r="F254" s="821"/>
      <c r="G254" s="1517"/>
      <c r="H254" s="2190">
        <v>0</v>
      </c>
      <c r="I254" s="2190"/>
      <c r="J254" s="2190"/>
    </row>
    <row r="255" spans="1:10" ht="39.75" hidden="1" customHeight="1">
      <c r="A255" s="677">
        <v>2183</v>
      </c>
      <c r="B255" s="637" t="s">
        <v>1001</v>
      </c>
      <c r="C255" s="638">
        <v>8</v>
      </c>
      <c r="D255" s="638">
        <v>1</v>
      </c>
      <c r="E255" s="1482" t="s">
        <v>345</v>
      </c>
      <c r="F255" s="821"/>
      <c r="G255" s="1517"/>
      <c r="H255" s="2190">
        <v>0</v>
      </c>
      <c r="I255" s="2190"/>
      <c r="J255" s="2190"/>
    </row>
    <row r="256" spans="1:10" ht="39.75" hidden="1" customHeight="1">
      <c r="A256" s="677">
        <v>2184</v>
      </c>
      <c r="B256" s="637" t="s">
        <v>1001</v>
      </c>
      <c r="C256" s="638">
        <v>8</v>
      </c>
      <c r="D256" s="638">
        <v>1</v>
      </c>
      <c r="E256" s="1482" t="s">
        <v>1106</v>
      </c>
      <c r="F256" s="821"/>
      <c r="G256" s="1517"/>
      <c r="H256" s="2190">
        <v>0</v>
      </c>
      <c r="I256" s="2190"/>
      <c r="J256" s="2190"/>
    </row>
    <row r="257" spans="1:10" ht="39.75" hidden="1" customHeight="1">
      <c r="A257" s="677"/>
      <c r="B257" s="637"/>
      <c r="C257" s="638"/>
      <c r="D257" s="638"/>
      <c r="E257" s="1482" t="s">
        <v>908</v>
      </c>
      <c r="F257" s="1483"/>
      <c r="G257" s="1484"/>
      <c r="H257" s="2190">
        <v>0</v>
      </c>
      <c r="I257" s="2190"/>
      <c r="J257" s="2190"/>
    </row>
    <row r="258" spans="1:10" ht="39.75" hidden="1" customHeight="1">
      <c r="A258" s="677"/>
      <c r="B258" s="637"/>
      <c r="C258" s="638"/>
      <c r="D258" s="638"/>
      <c r="E258" s="1482" t="s">
        <v>909</v>
      </c>
      <c r="F258" s="1483"/>
      <c r="G258" s="1484"/>
      <c r="H258" s="2190">
        <v>0</v>
      </c>
      <c r="I258" s="2190"/>
      <c r="J258" s="2190"/>
    </row>
    <row r="259" spans="1:10" ht="39.75" hidden="1" customHeight="1">
      <c r="A259" s="677"/>
      <c r="B259" s="637"/>
      <c r="C259" s="638"/>
      <c r="D259" s="638"/>
      <c r="E259" s="1482" t="s">
        <v>909</v>
      </c>
      <c r="F259" s="1483"/>
      <c r="G259" s="1484"/>
      <c r="H259" s="2190">
        <v>0</v>
      </c>
      <c r="I259" s="2190"/>
      <c r="J259" s="2190"/>
    </row>
    <row r="260" spans="1:10" ht="39.75" hidden="1" customHeight="1">
      <c r="A260" s="677">
        <v>2185</v>
      </c>
      <c r="B260" s="637" t="s">
        <v>565</v>
      </c>
      <c r="C260" s="638">
        <v>8</v>
      </c>
      <c r="D260" s="638">
        <v>1</v>
      </c>
      <c r="E260" s="1482"/>
      <c r="F260" s="821"/>
      <c r="G260" s="1517"/>
      <c r="H260" s="2190">
        <v>0</v>
      </c>
      <c r="I260" s="2190"/>
      <c r="J260" s="2190"/>
    </row>
    <row r="261" spans="1:10">
      <c r="A261" s="677"/>
      <c r="B261" s="637"/>
      <c r="C261" s="638"/>
      <c r="D261" s="638"/>
      <c r="E261" s="842" t="s">
        <v>28</v>
      </c>
      <c r="F261" s="1483"/>
      <c r="G261" s="1484">
        <v>511200</v>
      </c>
      <c r="H261" s="2190">
        <f>J261</f>
        <v>100000</v>
      </c>
      <c r="I261" s="2190"/>
      <c r="J261" s="2190">
        <f>'1.6.1'!F152+'sybv 1,6,1'!F155</f>
        <v>100000</v>
      </c>
    </row>
    <row r="262" spans="1:10" s="673" customFormat="1" ht="38.25">
      <c r="A262" s="698">
        <v>2200</v>
      </c>
      <c r="B262" s="637" t="s">
        <v>960</v>
      </c>
      <c r="C262" s="638">
        <v>0</v>
      </c>
      <c r="D262" s="638">
        <v>0</v>
      </c>
      <c r="E262" s="1476" t="s">
        <v>517</v>
      </c>
      <c r="F262" s="636" t="s">
        <v>783</v>
      </c>
      <c r="G262" s="636"/>
      <c r="H262" s="2190">
        <f>I262</f>
        <v>3000</v>
      </c>
      <c r="I262" s="2190">
        <f>I272</f>
        <v>3000</v>
      </c>
      <c r="J262" s="2190">
        <v>0</v>
      </c>
    </row>
    <row r="263" spans="1:10" hidden="1">
      <c r="A263" s="674"/>
      <c r="B263" s="637"/>
      <c r="C263" s="638"/>
      <c r="D263" s="638"/>
      <c r="E263" s="1482" t="s">
        <v>270</v>
      </c>
      <c r="F263" s="1483"/>
      <c r="G263" s="1484"/>
      <c r="H263" s="1481"/>
      <c r="I263" s="1481"/>
      <c r="J263" s="1481"/>
    </row>
    <row r="264" spans="1:10" hidden="1">
      <c r="A264" s="677">
        <v>2210</v>
      </c>
      <c r="B264" s="637" t="s">
        <v>960</v>
      </c>
      <c r="C264" s="638">
        <v>1</v>
      </c>
      <c r="D264" s="638">
        <v>0</v>
      </c>
      <c r="E264" s="1482" t="s">
        <v>784</v>
      </c>
      <c r="F264" s="1493" t="s">
        <v>785</v>
      </c>
      <c r="G264" s="1519"/>
      <c r="H264" s="1481">
        <v>0</v>
      </c>
      <c r="I264" s="1481"/>
      <c r="J264" s="1481"/>
    </row>
    <row r="265" spans="1:10" s="1486" customFormat="1" hidden="1">
      <c r="A265" s="677"/>
      <c r="B265" s="637"/>
      <c r="C265" s="638"/>
      <c r="D265" s="638"/>
      <c r="E265" s="1482" t="s">
        <v>671</v>
      </c>
      <c r="F265" s="1487"/>
      <c r="G265" s="1488"/>
      <c r="H265" s="1481">
        <v>0</v>
      </c>
      <c r="I265" s="1481"/>
      <c r="J265" s="1481"/>
    </row>
    <row r="266" spans="1:10" hidden="1">
      <c r="A266" s="677">
        <v>2211</v>
      </c>
      <c r="B266" s="637" t="s">
        <v>960</v>
      </c>
      <c r="C266" s="638">
        <v>1</v>
      </c>
      <c r="D266" s="638">
        <v>1</v>
      </c>
      <c r="E266" s="1482" t="s">
        <v>786</v>
      </c>
      <c r="F266" s="821" t="s">
        <v>787</v>
      </c>
      <c r="G266" s="1517"/>
      <c r="H266" s="1481">
        <v>0</v>
      </c>
      <c r="I266" s="1481"/>
      <c r="J266" s="1481"/>
    </row>
    <row r="267" spans="1:10" ht="24.75" hidden="1" customHeight="1">
      <c r="A267" s="677"/>
      <c r="B267" s="637"/>
      <c r="C267" s="638"/>
      <c r="D267" s="638"/>
      <c r="E267" s="1482" t="s">
        <v>908</v>
      </c>
      <c r="F267" s="1483"/>
      <c r="G267" s="1484"/>
      <c r="H267" s="1481">
        <v>0</v>
      </c>
      <c r="I267" s="1481"/>
      <c r="J267" s="1481"/>
    </row>
    <row r="268" spans="1:10" hidden="1">
      <c r="A268" s="677"/>
      <c r="B268" s="637"/>
      <c r="C268" s="638"/>
      <c r="D268" s="638"/>
      <c r="E268" s="1482" t="s">
        <v>909</v>
      </c>
      <c r="F268" s="1483"/>
      <c r="G268" s="1484"/>
      <c r="H268" s="1481">
        <v>0</v>
      </c>
      <c r="I268" s="1481"/>
      <c r="J268" s="1481"/>
    </row>
    <row r="269" spans="1:10">
      <c r="A269" s="677"/>
      <c r="B269" s="637"/>
      <c r="C269" s="638"/>
      <c r="D269" s="638"/>
      <c r="E269" s="1482" t="s">
        <v>909</v>
      </c>
      <c r="F269" s="1483"/>
      <c r="G269" s="1484"/>
      <c r="H269" s="1481">
        <v>0</v>
      </c>
      <c r="I269" s="1481"/>
      <c r="J269" s="1481"/>
    </row>
    <row r="270" spans="1:10">
      <c r="A270" s="677">
        <v>2220</v>
      </c>
      <c r="B270" s="637" t="s">
        <v>960</v>
      </c>
      <c r="C270" s="638">
        <v>2</v>
      </c>
      <c r="D270" s="638">
        <v>0</v>
      </c>
      <c r="E270" s="1482" t="s">
        <v>73</v>
      </c>
      <c r="F270" s="1493" t="s">
        <v>74</v>
      </c>
      <c r="G270" s="1519"/>
      <c r="H270" s="2190">
        <f>I270</f>
        <v>3000</v>
      </c>
      <c r="I270" s="2190">
        <f>I272</f>
        <v>3000</v>
      </c>
      <c r="J270" s="2190">
        <v>0</v>
      </c>
    </row>
    <row r="271" spans="1:10" s="1486" customFormat="1">
      <c r="A271" s="677"/>
      <c r="B271" s="637"/>
      <c r="C271" s="638"/>
      <c r="D271" s="638"/>
      <c r="E271" s="1482" t="s">
        <v>671</v>
      </c>
      <c r="F271" s="1487"/>
      <c r="G271" s="1488"/>
      <c r="H271" s="2190">
        <v>0</v>
      </c>
      <c r="I271" s="2190"/>
      <c r="J271" s="2190"/>
    </row>
    <row r="272" spans="1:10">
      <c r="A272" s="677">
        <v>2221</v>
      </c>
      <c r="B272" s="637" t="s">
        <v>960</v>
      </c>
      <c r="C272" s="638">
        <v>2</v>
      </c>
      <c r="D272" s="638">
        <v>1</v>
      </c>
      <c r="E272" s="1482" t="s">
        <v>75</v>
      </c>
      <c r="F272" s="821" t="s">
        <v>76</v>
      </c>
      <c r="G272" s="1517"/>
      <c r="H272" s="2190">
        <f>I272</f>
        <v>3000</v>
      </c>
      <c r="I272" s="2190">
        <f>I275+I279+I276+I277+I278</f>
        <v>3000</v>
      </c>
      <c r="J272" s="2190"/>
    </row>
    <row r="273" spans="1:10" ht="24" customHeight="1">
      <c r="A273" s="677"/>
      <c r="B273" s="637"/>
      <c r="C273" s="638"/>
      <c r="D273" s="638"/>
      <c r="E273" s="1482" t="s">
        <v>908</v>
      </c>
      <c r="F273" s="1483"/>
      <c r="G273" s="1484"/>
      <c r="H273" s="2190">
        <v>0</v>
      </c>
      <c r="I273" s="2190"/>
      <c r="J273" s="2190"/>
    </row>
    <row r="274" spans="1:10" ht="38.25" hidden="1">
      <c r="A274" s="677"/>
      <c r="B274" s="637"/>
      <c r="C274" s="638"/>
      <c r="D274" s="638"/>
      <c r="E274" s="1482" t="s">
        <v>908</v>
      </c>
      <c r="F274" s="1483"/>
      <c r="G274" s="1484"/>
      <c r="H274" s="2190"/>
      <c r="I274" s="2190"/>
      <c r="J274" s="2190"/>
    </row>
    <row r="275" spans="1:10" ht="25.5">
      <c r="A275" s="677"/>
      <c r="B275" s="637"/>
      <c r="C275" s="638"/>
      <c r="D275" s="638"/>
      <c r="E275" s="842" t="s">
        <v>920</v>
      </c>
      <c r="F275" s="1499"/>
      <c r="G275" s="1492" t="s">
        <v>354</v>
      </c>
      <c r="H275" s="2190">
        <f>I275</f>
        <v>0</v>
      </c>
      <c r="I275" s="2190">
        <f>'arandzin aih'!F116</f>
        <v>0</v>
      </c>
      <c r="J275" s="2190"/>
    </row>
    <row r="276" spans="1:10" ht="25.5">
      <c r="A276" s="677"/>
      <c r="B276" s="637"/>
      <c r="C276" s="638"/>
      <c r="D276" s="638"/>
      <c r="E276" s="813" t="s">
        <v>191</v>
      </c>
      <c r="F276" s="798" t="s">
        <v>929</v>
      </c>
      <c r="G276" s="1484">
        <v>425100</v>
      </c>
      <c r="H276" s="2190">
        <f>I276</f>
        <v>2000</v>
      </c>
      <c r="I276" s="2190">
        <f>'arandzin aih'!F67</f>
        <v>2000</v>
      </c>
      <c r="J276" s="2190"/>
    </row>
    <row r="277" spans="1:10" ht="16.5" thickBot="1">
      <c r="A277" s="677"/>
      <c r="B277" s="637"/>
      <c r="C277" s="638"/>
      <c r="D277" s="638"/>
      <c r="E277" s="825" t="s">
        <v>483</v>
      </c>
      <c r="F277" s="806" t="s">
        <v>399</v>
      </c>
      <c r="G277" s="1484">
        <v>426900</v>
      </c>
      <c r="H277" s="2190">
        <f>I277</f>
        <v>1000</v>
      </c>
      <c r="I277" s="2190">
        <f>'arandzin aih'!F77</f>
        <v>1000</v>
      </c>
      <c r="J277" s="2190"/>
    </row>
    <row r="278" spans="1:10" ht="38.25">
      <c r="A278" s="677"/>
      <c r="B278" s="637"/>
      <c r="C278" s="638"/>
      <c r="D278" s="638"/>
      <c r="E278" s="858" t="s">
        <v>1115</v>
      </c>
      <c r="F278" s="802" t="s">
        <v>1101</v>
      </c>
      <c r="G278" s="1492" t="s">
        <v>1101</v>
      </c>
      <c r="H278" s="2190">
        <f>I278</f>
        <v>0</v>
      </c>
      <c r="I278" s="2190">
        <f>'arandzin aih'!F125</f>
        <v>0</v>
      </c>
      <c r="J278" s="2190"/>
    </row>
    <row r="279" spans="1:10" ht="12" customHeight="1">
      <c r="A279" s="677"/>
      <c r="B279" s="637"/>
      <c r="C279" s="638"/>
      <c r="D279" s="638"/>
      <c r="E279" s="1360"/>
      <c r="F279" s="1483"/>
      <c r="G279" s="1520"/>
      <c r="H279" s="2190">
        <f>I279</f>
        <v>0</v>
      </c>
      <c r="I279" s="2190">
        <v>0</v>
      </c>
      <c r="J279" s="2190"/>
    </row>
    <row r="280" spans="1:10" ht="6" hidden="1" customHeight="1">
      <c r="A280" s="677">
        <v>2230</v>
      </c>
      <c r="B280" s="637" t="s">
        <v>960</v>
      </c>
      <c r="C280" s="638">
        <v>3</v>
      </c>
      <c r="D280" s="638">
        <v>0</v>
      </c>
      <c r="E280" s="1482" t="s">
        <v>77</v>
      </c>
      <c r="F280" s="1493" t="s">
        <v>62</v>
      </c>
      <c r="G280" s="1519"/>
      <c r="H280" s="2190">
        <v>0</v>
      </c>
      <c r="I280" s="2190"/>
      <c r="J280" s="2190"/>
    </row>
    <row r="281" spans="1:10" s="1486" customFormat="1" hidden="1">
      <c r="A281" s="677"/>
      <c r="B281" s="637"/>
      <c r="C281" s="638"/>
      <c r="D281" s="638"/>
      <c r="E281" s="1482" t="s">
        <v>671</v>
      </c>
      <c r="F281" s="1487"/>
      <c r="G281" s="1488"/>
      <c r="H281" s="2190">
        <v>0</v>
      </c>
      <c r="I281" s="2190"/>
      <c r="J281" s="2190"/>
    </row>
    <row r="282" spans="1:10" hidden="1">
      <c r="A282" s="677">
        <v>2231</v>
      </c>
      <c r="B282" s="637" t="s">
        <v>960</v>
      </c>
      <c r="C282" s="638">
        <v>3</v>
      </c>
      <c r="D282" s="638">
        <v>1</v>
      </c>
      <c r="E282" s="1482" t="s">
        <v>63</v>
      </c>
      <c r="F282" s="821" t="s">
        <v>64</v>
      </c>
      <c r="G282" s="1517"/>
      <c r="H282" s="2190">
        <v>0</v>
      </c>
      <c r="I282" s="2190"/>
      <c r="J282" s="2190"/>
    </row>
    <row r="283" spans="1:10" ht="38.25" hidden="1">
      <c r="A283" s="677"/>
      <c r="B283" s="637"/>
      <c r="C283" s="638"/>
      <c r="D283" s="638"/>
      <c r="E283" s="1482" t="s">
        <v>908</v>
      </c>
      <c r="F283" s="1483"/>
      <c r="G283" s="1484"/>
      <c r="H283" s="2190">
        <v>0</v>
      </c>
      <c r="I283" s="2190"/>
      <c r="J283" s="2190"/>
    </row>
    <row r="284" spans="1:10" hidden="1">
      <c r="A284" s="677"/>
      <c r="B284" s="637"/>
      <c r="C284" s="638"/>
      <c r="D284" s="638"/>
      <c r="E284" s="1482" t="s">
        <v>909</v>
      </c>
      <c r="F284" s="1483"/>
      <c r="G284" s="1484"/>
      <c r="H284" s="2190">
        <v>0</v>
      </c>
      <c r="I284" s="2190"/>
      <c r="J284" s="2190"/>
    </row>
    <row r="285" spans="1:10" hidden="1">
      <c r="A285" s="677"/>
      <c r="B285" s="637"/>
      <c r="C285" s="638"/>
      <c r="D285" s="638"/>
      <c r="E285" s="1482" t="s">
        <v>909</v>
      </c>
      <c r="F285" s="1483"/>
      <c r="G285" s="1484"/>
      <c r="H285" s="2190">
        <v>0</v>
      </c>
      <c r="I285" s="2190"/>
      <c r="J285" s="2190"/>
    </row>
    <row r="286" spans="1:10" ht="38.25" hidden="1">
      <c r="A286" s="677">
        <v>2240</v>
      </c>
      <c r="B286" s="637" t="s">
        <v>960</v>
      </c>
      <c r="C286" s="638">
        <v>4</v>
      </c>
      <c r="D286" s="638">
        <v>0</v>
      </c>
      <c r="E286" s="1482" t="s">
        <v>65</v>
      </c>
      <c r="F286" s="1487" t="s">
        <v>66</v>
      </c>
      <c r="G286" s="1488"/>
      <c r="H286" s="2190">
        <v>0</v>
      </c>
      <c r="I286" s="2190"/>
      <c r="J286" s="2190"/>
    </row>
    <row r="287" spans="1:10" s="1486" customFormat="1" hidden="1">
      <c r="A287" s="677"/>
      <c r="B287" s="637"/>
      <c r="C287" s="638"/>
      <c r="D287" s="638"/>
      <c r="E287" s="1482" t="s">
        <v>671</v>
      </c>
      <c r="F287" s="1487"/>
      <c r="G287" s="1488"/>
      <c r="H287" s="2190">
        <v>0</v>
      </c>
      <c r="I287" s="2190"/>
      <c r="J287" s="2190"/>
    </row>
    <row r="288" spans="1:10" ht="38.25" hidden="1">
      <c r="A288" s="677">
        <v>2241</v>
      </c>
      <c r="B288" s="637" t="s">
        <v>960</v>
      </c>
      <c r="C288" s="638">
        <v>4</v>
      </c>
      <c r="D288" s="638">
        <v>1</v>
      </c>
      <c r="E288" s="1482" t="s">
        <v>65</v>
      </c>
      <c r="F288" s="821" t="s">
        <v>66</v>
      </c>
      <c r="G288" s="1517"/>
      <c r="H288" s="2190">
        <v>0</v>
      </c>
      <c r="I288" s="2190"/>
      <c r="J288" s="2190"/>
    </row>
    <row r="289" spans="1:10" s="1486" customFormat="1" hidden="1">
      <c r="A289" s="677"/>
      <c r="B289" s="637"/>
      <c r="C289" s="638"/>
      <c r="D289" s="638"/>
      <c r="E289" s="1482" t="s">
        <v>671</v>
      </c>
      <c r="F289" s="1487"/>
      <c r="G289" s="1488"/>
      <c r="H289" s="2190">
        <v>0</v>
      </c>
      <c r="I289" s="2190"/>
      <c r="J289" s="2190"/>
    </row>
    <row r="290" spans="1:10" ht="25.5" hidden="1">
      <c r="A290" s="677">
        <v>2250</v>
      </c>
      <c r="B290" s="637" t="s">
        <v>960</v>
      </c>
      <c r="C290" s="638">
        <v>5</v>
      </c>
      <c r="D290" s="638">
        <v>0</v>
      </c>
      <c r="E290" s="1482" t="s">
        <v>480</v>
      </c>
      <c r="F290" s="1487" t="s">
        <v>548</v>
      </c>
      <c r="G290" s="1488"/>
      <c r="H290" s="2190">
        <v>0</v>
      </c>
      <c r="I290" s="2190"/>
      <c r="J290" s="2190"/>
    </row>
    <row r="291" spans="1:10" s="1486" customFormat="1" ht="0.75" hidden="1" customHeight="1">
      <c r="A291" s="677"/>
      <c r="B291" s="637"/>
      <c r="C291" s="638"/>
      <c r="D291" s="638"/>
      <c r="E291" s="1482" t="s">
        <v>671</v>
      </c>
      <c r="F291" s="1487"/>
      <c r="G291" s="1488"/>
      <c r="H291" s="2190">
        <v>0</v>
      </c>
      <c r="I291" s="2190"/>
      <c r="J291" s="2190"/>
    </row>
    <row r="292" spans="1:10" ht="25.5" hidden="1">
      <c r="A292" s="677">
        <v>2251</v>
      </c>
      <c r="B292" s="637" t="s">
        <v>960</v>
      </c>
      <c r="C292" s="638">
        <v>5</v>
      </c>
      <c r="D292" s="638">
        <v>1</v>
      </c>
      <c r="E292" s="1482" t="s">
        <v>480</v>
      </c>
      <c r="F292" s="821" t="s">
        <v>549</v>
      </c>
      <c r="G292" s="1517"/>
      <c r="H292" s="2190">
        <v>0</v>
      </c>
      <c r="I292" s="2190"/>
      <c r="J292" s="2190"/>
    </row>
    <row r="293" spans="1:10" ht="38.25" hidden="1">
      <c r="A293" s="677"/>
      <c r="B293" s="637"/>
      <c r="C293" s="638"/>
      <c r="D293" s="638"/>
      <c r="E293" s="1482" t="s">
        <v>908</v>
      </c>
      <c r="F293" s="1483"/>
      <c r="G293" s="1484"/>
      <c r="H293" s="2190">
        <v>0</v>
      </c>
      <c r="I293" s="2190"/>
      <c r="J293" s="2190"/>
    </row>
    <row r="294" spans="1:10" hidden="1">
      <c r="A294" s="677"/>
      <c r="B294" s="637"/>
      <c r="C294" s="638"/>
      <c r="D294" s="638"/>
      <c r="E294" s="1482" t="s">
        <v>909</v>
      </c>
      <c r="F294" s="1483"/>
      <c r="G294" s="1484"/>
      <c r="H294" s="2190">
        <v>0</v>
      </c>
      <c r="I294" s="2190"/>
      <c r="J294" s="2190"/>
    </row>
    <row r="295" spans="1:10" hidden="1">
      <c r="A295" s="677"/>
      <c r="B295" s="637"/>
      <c r="C295" s="638"/>
      <c r="D295" s="638"/>
      <c r="E295" s="1482" t="s">
        <v>909</v>
      </c>
      <c r="F295" s="1483"/>
      <c r="G295" s="1484"/>
      <c r="H295" s="2190">
        <v>0</v>
      </c>
      <c r="I295" s="2190"/>
      <c r="J295" s="2190"/>
    </row>
    <row r="296" spans="1:10" s="673" customFormat="1" ht="63.75" hidden="1">
      <c r="A296" s="698">
        <v>2300</v>
      </c>
      <c r="B296" s="637" t="s">
        <v>961</v>
      </c>
      <c r="C296" s="638">
        <v>0</v>
      </c>
      <c r="D296" s="638">
        <v>0</v>
      </c>
      <c r="E296" s="1476" t="s">
        <v>135</v>
      </c>
      <c r="F296" s="636" t="s">
        <v>550</v>
      </c>
      <c r="G296" s="636"/>
      <c r="H296" s="2190">
        <v>0</v>
      </c>
      <c r="I296" s="2190">
        <v>0</v>
      </c>
      <c r="J296" s="2190">
        <v>0</v>
      </c>
    </row>
    <row r="297" spans="1:10" hidden="1">
      <c r="A297" s="674"/>
      <c r="B297" s="637"/>
      <c r="C297" s="638"/>
      <c r="D297" s="638"/>
      <c r="E297" s="1482" t="s">
        <v>270</v>
      </c>
      <c r="F297" s="1483"/>
      <c r="G297" s="1484"/>
      <c r="H297" s="2190">
        <v>0</v>
      </c>
      <c r="I297" s="2190"/>
      <c r="J297" s="2190"/>
    </row>
    <row r="298" spans="1:10" hidden="1">
      <c r="A298" s="677">
        <v>2310</v>
      </c>
      <c r="B298" s="637" t="s">
        <v>961</v>
      </c>
      <c r="C298" s="638">
        <v>1</v>
      </c>
      <c r="D298" s="638">
        <v>0</v>
      </c>
      <c r="E298" s="1482" t="s">
        <v>457</v>
      </c>
      <c r="F298" s="1487" t="s">
        <v>552</v>
      </c>
      <c r="G298" s="1488"/>
      <c r="H298" s="2190">
        <v>0</v>
      </c>
      <c r="I298" s="2190"/>
      <c r="J298" s="2190"/>
    </row>
    <row r="299" spans="1:10" s="1486" customFormat="1" hidden="1">
      <c r="A299" s="677"/>
      <c r="B299" s="637"/>
      <c r="C299" s="638"/>
      <c r="D299" s="638"/>
      <c r="E299" s="1482" t="s">
        <v>671</v>
      </c>
      <c r="F299" s="1487"/>
      <c r="G299" s="1488"/>
      <c r="H299" s="2190">
        <v>0</v>
      </c>
      <c r="I299" s="2190"/>
      <c r="J299" s="2190"/>
    </row>
    <row r="300" spans="1:10" hidden="1">
      <c r="A300" s="677">
        <v>2311</v>
      </c>
      <c r="B300" s="637" t="s">
        <v>961</v>
      </c>
      <c r="C300" s="638">
        <v>1</v>
      </c>
      <c r="D300" s="638">
        <v>1</v>
      </c>
      <c r="E300" s="1482" t="s">
        <v>551</v>
      </c>
      <c r="F300" s="821" t="s">
        <v>553</v>
      </c>
      <c r="G300" s="1517"/>
      <c r="H300" s="2190">
        <v>0</v>
      </c>
      <c r="I300" s="2190"/>
      <c r="J300" s="2190"/>
    </row>
    <row r="301" spans="1:10" ht="38.25" hidden="1">
      <c r="A301" s="677"/>
      <c r="B301" s="637"/>
      <c r="C301" s="638"/>
      <c r="D301" s="638"/>
      <c r="E301" s="1482" t="s">
        <v>908</v>
      </c>
      <c r="F301" s="1483"/>
      <c r="G301" s="1484"/>
      <c r="H301" s="2190">
        <v>0</v>
      </c>
      <c r="I301" s="2190"/>
      <c r="J301" s="2190"/>
    </row>
    <row r="302" spans="1:10" hidden="1">
      <c r="A302" s="677"/>
      <c r="B302" s="637"/>
      <c r="C302" s="638"/>
      <c r="D302" s="638"/>
      <c r="E302" s="1482" t="s">
        <v>909</v>
      </c>
      <c r="F302" s="1483"/>
      <c r="G302" s="1484"/>
      <c r="H302" s="2190">
        <v>0</v>
      </c>
      <c r="I302" s="2190"/>
      <c r="J302" s="2190"/>
    </row>
    <row r="303" spans="1:10" hidden="1">
      <c r="A303" s="677"/>
      <c r="B303" s="637"/>
      <c r="C303" s="638"/>
      <c r="D303" s="638"/>
      <c r="E303" s="1482" t="s">
        <v>909</v>
      </c>
      <c r="F303" s="1483"/>
      <c r="G303" s="1484"/>
      <c r="H303" s="2190">
        <v>0</v>
      </c>
      <c r="I303" s="2190"/>
      <c r="J303" s="2190"/>
    </row>
    <row r="304" spans="1:10" hidden="1">
      <c r="A304" s="677">
        <v>2312</v>
      </c>
      <c r="B304" s="637" t="s">
        <v>961</v>
      </c>
      <c r="C304" s="638">
        <v>1</v>
      </c>
      <c r="D304" s="638">
        <v>2</v>
      </c>
      <c r="E304" s="1482" t="s">
        <v>458</v>
      </c>
      <c r="F304" s="821"/>
      <c r="G304" s="1517"/>
      <c r="H304" s="2190">
        <v>0</v>
      </c>
      <c r="I304" s="2190"/>
      <c r="J304" s="2190"/>
    </row>
    <row r="305" spans="1:10" ht="38.25" hidden="1">
      <c r="A305" s="677"/>
      <c r="B305" s="637"/>
      <c r="C305" s="638"/>
      <c r="D305" s="638"/>
      <c r="E305" s="1482" t="s">
        <v>908</v>
      </c>
      <c r="F305" s="1483"/>
      <c r="G305" s="1484"/>
      <c r="H305" s="2190">
        <v>0</v>
      </c>
      <c r="I305" s="2190"/>
      <c r="J305" s="2190"/>
    </row>
    <row r="306" spans="1:10" hidden="1">
      <c r="A306" s="677"/>
      <c r="B306" s="637"/>
      <c r="C306" s="638"/>
      <c r="D306" s="638"/>
      <c r="E306" s="1482" t="s">
        <v>909</v>
      </c>
      <c r="F306" s="1483"/>
      <c r="G306" s="1484"/>
      <c r="H306" s="2190">
        <v>0</v>
      </c>
      <c r="I306" s="2190"/>
      <c r="J306" s="2190"/>
    </row>
    <row r="307" spans="1:10" hidden="1">
      <c r="A307" s="677"/>
      <c r="B307" s="637"/>
      <c r="C307" s="638"/>
      <c r="D307" s="638"/>
      <c r="E307" s="1482" t="s">
        <v>909</v>
      </c>
      <c r="F307" s="1483"/>
      <c r="G307" s="1484"/>
      <c r="H307" s="2190">
        <v>0</v>
      </c>
      <c r="I307" s="2190"/>
      <c r="J307" s="2190"/>
    </row>
    <row r="308" spans="1:10" hidden="1">
      <c r="A308" s="677">
        <v>2313</v>
      </c>
      <c r="B308" s="637" t="s">
        <v>961</v>
      </c>
      <c r="C308" s="638">
        <v>1</v>
      </c>
      <c r="D308" s="638">
        <v>3</v>
      </c>
      <c r="E308" s="1482" t="s">
        <v>459</v>
      </c>
      <c r="F308" s="821"/>
      <c r="G308" s="1517"/>
      <c r="H308" s="2190">
        <v>0</v>
      </c>
      <c r="I308" s="2190"/>
      <c r="J308" s="2190"/>
    </row>
    <row r="309" spans="1:10" ht="38.25" hidden="1">
      <c r="A309" s="677"/>
      <c r="B309" s="637"/>
      <c r="C309" s="638"/>
      <c r="D309" s="638"/>
      <c r="E309" s="1482" t="s">
        <v>908</v>
      </c>
      <c r="F309" s="1483"/>
      <c r="G309" s="1484"/>
      <c r="H309" s="2190">
        <v>0</v>
      </c>
      <c r="I309" s="2190"/>
      <c r="J309" s="2190"/>
    </row>
    <row r="310" spans="1:10" hidden="1">
      <c r="A310" s="677"/>
      <c r="B310" s="637"/>
      <c r="C310" s="638"/>
      <c r="D310" s="638"/>
      <c r="E310" s="1482" t="s">
        <v>909</v>
      </c>
      <c r="F310" s="1483"/>
      <c r="G310" s="1484"/>
      <c r="H310" s="2190">
        <v>0</v>
      </c>
      <c r="I310" s="2190"/>
      <c r="J310" s="2190"/>
    </row>
    <row r="311" spans="1:10" hidden="1">
      <c r="A311" s="677"/>
      <c r="B311" s="637"/>
      <c r="C311" s="638"/>
      <c r="D311" s="638"/>
      <c r="E311" s="1482" t="s">
        <v>909</v>
      </c>
      <c r="F311" s="1483"/>
      <c r="G311" s="1484"/>
      <c r="H311" s="2190">
        <v>0</v>
      </c>
      <c r="I311" s="2190"/>
      <c r="J311" s="2190"/>
    </row>
    <row r="312" spans="1:10" hidden="1">
      <c r="A312" s="677">
        <v>2320</v>
      </c>
      <c r="B312" s="637" t="s">
        <v>961</v>
      </c>
      <c r="C312" s="638">
        <v>2</v>
      </c>
      <c r="D312" s="638">
        <v>0</v>
      </c>
      <c r="E312" s="1482" t="s">
        <v>460</v>
      </c>
      <c r="F312" s="1487" t="s">
        <v>554</v>
      </c>
      <c r="G312" s="1488"/>
      <c r="H312" s="2190">
        <v>0</v>
      </c>
      <c r="I312" s="2190"/>
      <c r="J312" s="2190"/>
    </row>
    <row r="313" spans="1:10" s="1486" customFormat="1" hidden="1">
      <c r="A313" s="677"/>
      <c r="B313" s="637"/>
      <c r="C313" s="638"/>
      <c r="D313" s="638"/>
      <c r="E313" s="1482" t="s">
        <v>671</v>
      </c>
      <c r="F313" s="1487"/>
      <c r="G313" s="1488"/>
      <c r="H313" s="2190">
        <v>0</v>
      </c>
      <c r="I313" s="2190"/>
      <c r="J313" s="2190"/>
    </row>
    <row r="314" spans="1:10" hidden="1">
      <c r="A314" s="677">
        <v>2321</v>
      </c>
      <c r="B314" s="637" t="s">
        <v>961</v>
      </c>
      <c r="C314" s="638">
        <v>2</v>
      </c>
      <c r="D314" s="638">
        <v>1</v>
      </c>
      <c r="E314" s="1482" t="s">
        <v>461</v>
      </c>
      <c r="F314" s="821" t="s">
        <v>847</v>
      </c>
      <c r="G314" s="1517"/>
      <c r="H314" s="2190">
        <v>0</v>
      </c>
      <c r="I314" s="2190"/>
      <c r="J314" s="2190"/>
    </row>
    <row r="315" spans="1:10" ht="38.25" hidden="1">
      <c r="A315" s="677"/>
      <c r="B315" s="637"/>
      <c r="C315" s="638"/>
      <c r="D315" s="638"/>
      <c r="E315" s="1482" t="s">
        <v>908</v>
      </c>
      <c r="F315" s="1483"/>
      <c r="G315" s="1484"/>
      <c r="H315" s="2190">
        <v>0</v>
      </c>
      <c r="I315" s="2190"/>
      <c r="J315" s="2190"/>
    </row>
    <row r="316" spans="1:10" hidden="1">
      <c r="A316" s="677"/>
      <c r="B316" s="637"/>
      <c r="C316" s="638"/>
      <c r="D316" s="638"/>
      <c r="E316" s="1482" t="s">
        <v>909</v>
      </c>
      <c r="F316" s="1483"/>
      <c r="G316" s="1484"/>
      <c r="H316" s="2190">
        <v>0</v>
      </c>
      <c r="I316" s="2190"/>
      <c r="J316" s="2190"/>
    </row>
    <row r="317" spans="1:10" hidden="1">
      <c r="A317" s="677"/>
      <c r="B317" s="637"/>
      <c r="C317" s="638"/>
      <c r="D317" s="638"/>
      <c r="E317" s="1482" t="s">
        <v>909</v>
      </c>
      <c r="F317" s="1483"/>
      <c r="G317" s="1484"/>
      <c r="H317" s="2190">
        <v>0</v>
      </c>
      <c r="I317" s="2190"/>
      <c r="J317" s="2190"/>
    </row>
    <row r="318" spans="1:10" ht="25.5" hidden="1">
      <c r="A318" s="677">
        <v>2330</v>
      </c>
      <c r="B318" s="637" t="s">
        <v>961</v>
      </c>
      <c r="C318" s="638">
        <v>3</v>
      </c>
      <c r="D318" s="638">
        <v>0</v>
      </c>
      <c r="E318" s="1482" t="s">
        <v>462</v>
      </c>
      <c r="F318" s="1487" t="s">
        <v>848</v>
      </c>
      <c r="G318" s="1488"/>
      <c r="H318" s="2190">
        <v>0</v>
      </c>
      <c r="I318" s="2190"/>
      <c r="J318" s="2190"/>
    </row>
    <row r="319" spans="1:10" s="1486" customFormat="1" hidden="1">
      <c r="A319" s="677"/>
      <c r="B319" s="637"/>
      <c r="C319" s="638"/>
      <c r="D319" s="638"/>
      <c r="E319" s="1482" t="s">
        <v>671</v>
      </c>
      <c r="F319" s="1487"/>
      <c r="G319" s="1488"/>
      <c r="H319" s="2190">
        <v>0</v>
      </c>
      <c r="I319" s="2190"/>
      <c r="J319" s="2190"/>
    </row>
    <row r="320" spans="1:10" hidden="1">
      <c r="A320" s="677">
        <v>2331</v>
      </c>
      <c r="B320" s="637" t="s">
        <v>961</v>
      </c>
      <c r="C320" s="638">
        <v>3</v>
      </c>
      <c r="D320" s="638">
        <v>1</v>
      </c>
      <c r="E320" s="1482" t="s">
        <v>849</v>
      </c>
      <c r="F320" s="821" t="s">
        <v>850</v>
      </c>
      <c r="G320" s="1517"/>
      <c r="H320" s="2190">
        <v>0</v>
      </c>
      <c r="I320" s="2190"/>
      <c r="J320" s="2190"/>
    </row>
    <row r="321" spans="1:10" ht="38.25" hidden="1">
      <c r="A321" s="677"/>
      <c r="B321" s="637"/>
      <c r="C321" s="638"/>
      <c r="D321" s="638"/>
      <c r="E321" s="1482" t="s">
        <v>908</v>
      </c>
      <c r="F321" s="1483"/>
      <c r="G321" s="1484"/>
      <c r="H321" s="2190">
        <v>0</v>
      </c>
      <c r="I321" s="2190"/>
      <c r="J321" s="2190"/>
    </row>
    <row r="322" spans="1:10" hidden="1">
      <c r="A322" s="677"/>
      <c r="B322" s="637"/>
      <c r="C322" s="638"/>
      <c r="D322" s="638"/>
      <c r="E322" s="1482" t="s">
        <v>909</v>
      </c>
      <c r="F322" s="1483"/>
      <c r="G322" s="1484"/>
      <c r="H322" s="2190">
        <v>0</v>
      </c>
      <c r="I322" s="2190"/>
      <c r="J322" s="2190"/>
    </row>
    <row r="323" spans="1:10" hidden="1">
      <c r="A323" s="677"/>
      <c r="B323" s="637"/>
      <c r="C323" s="638"/>
      <c r="D323" s="638"/>
      <c r="E323" s="1482" t="s">
        <v>909</v>
      </c>
      <c r="F323" s="1483"/>
      <c r="G323" s="1484"/>
      <c r="H323" s="2190">
        <v>0</v>
      </c>
      <c r="I323" s="2190"/>
      <c r="J323" s="2190"/>
    </row>
    <row r="324" spans="1:10" hidden="1">
      <c r="A324" s="677">
        <v>2332</v>
      </c>
      <c r="B324" s="637" t="s">
        <v>961</v>
      </c>
      <c r="C324" s="638">
        <v>3</v>
      </c>
      <c r="D324" s="638">
        <v>2</v>
      </c>
      <c r="E324" s="1482" t="s">
        <v>463</v>
      </c>
      <c r="F324" s="821"/>
      <c r="G324" s="1517"/>
      <c r="H324" s="2190">
        <v>0</v>
      </c>
      <c r="I324" s="2190"/>
      <c r="J324" s="2190"/>
    </row>
    <row r="325" spans="1:10" ht="38.25" hidden="1">
      <c r="A325" s="677"/>
      <c r="B325" s="637"/>
      <c r="C325" s="638"/>
      <c r="D325" s="638"/>
      <c r="E325" s="1482" t="s">
        <v>908</v>
      </c>
      <c r="F325" s="1483"/>
      <c r="G325" s="1484"/>
      <c r="H325" s="2190">
        <v>0</v>
      </c>
      <c r="I325" s="2190"/>
      <c r="J325" s="2190"/>
    </row>
    <row r="326" spans="1:10" hidden="1">
      <c r="A326" s="677"/>
      <c r="B326" s="637"/>
      <c r="C326" s="638"/>
      <c r="D326" s="638"/>
      <c r="E326" s="1482" t="s">
        <v>909</v>
      </c>
      <c r="F326" s="1483"/>
      <c r="G326" s="1484"/>
      <c r="H326" s="2190">
        <v>0</v>
      </c>
      <c r="I326" s="2190"/>
      <c r="J326" s="2190"/>
    </row>
    <row r="327" spans="1:10" hidden="1">
      <c r="A327" s="677"/>
      <c r="B327" s="637"/>
      <c r="C327" s="638"/>
      <c r="D327" s="638"/>
      <c r="E327" s="1482" t="s">
        <v>909</v>
      </c>
      <c r="F327" s="1483"/>
      <c r="G327" s="1484"/>
      <c r="H327" s="2190">
        <v>0</v>
      </c>
      <c r="I327" s="2190"/>
      <c r="J327" s="2190"/>
    </row>
    <row r="328" spans="1:10" hidden="1">
      <c r="A328" s="677">
        <v>2340</v>
      </c>
      <c r="B328" s="637" t="s">
        <v>961</v>
      </c>
      <c r="C328" s="638">
        <v>4</v>
      </c>
      <c r="D328" s="638">
        <v>0</v>
      </c>
      <c r="E328" s="1482" t="s">
        <v>468</v>
      </c>
      <c r="F328" s="821"/>
      <c r="G328" s="1517"/>
      <c r="H328" s="2190">
        <v>0</v>
      </c>
      <c r="I328" s="2190"/>
      <c r="J328" s="2190"/>
    </row>
    <row r="329" spans="1:10" s="1486" customFormat="1" hidden="1">
      <c r="A329" s="677"/>
      <c r="B329" s="637"/>
      <c r="C329" s="638"/>
      <c r="D329" s="638"/>
      <c r="E329" s="1482" t="s">
        <v>671</v>
      </c>
      <c r="F329" s="1487"/>
      <c r="G329" s="1488"/>
      <c r="H329" s="2190">
        <v>0</v>
      </c>
      <c r="I329" s="2190"/>
      <c r="J329" s="2190"/>
    </row>
    <row r="330" spans="1:10" hidden="1">
      <c r="A330" s="677">
        <v>2341</v>
      </c>
      <c r="B330" s="637" t="s">
        <v>961</v>
      </c>
      <c r="C330" s="638">
        <v>4</v>
      </c>
      <c r="D330" s="638">
        <v>1</v>
      </c>
      <c r="E330" s="1482" t="s">
        <v>468</v>
      </c>
      <c r="F330" s="821"/>
      <c r="G330" s="1517"/>
      <c r="H330" s="2190">
        <v>0</v>
      </c>
      <c r="I330" s="2190"/>
      <c r="J330" s="2190"/>
    </row>
    <row r="331" spans="1:10" ht="38.25" hidden="1">
      <c r="A331" s="677"/>
      <c r="B331" s="637"/>
      <c r="C331" s="638"/>
      <c r="D331" s="638"/>
      <c r="E331" s="1482" t="s">
        <v>908</v>
      </c>
      <c r="F331" s="1483"/>
      <c r="G331" s="1484"/>
      <c r="H331" s="2190">
        <v>0</v>
      </c>
      <c r="I331" s="2190"/>
      <c r="J331" s="2190"/>
    </row>
    <row r="332" spans="1:10" hidden="1">
      <c r="A332" s="677"/>
      <c r="B332" s="637"/>
      <c r="C332" s="638"/>
      <c r="D332" s="638"/>
      <c r="E332" s="1482" t="s">
        <v>909</v>
      </c>
      <c r="F332" s="1483"/>
      <c r="G332" s="1484"/>
      <c r="H332" s="2190">
        <v>0</v>
      </c>
      <c r="I332" s="2190"/>
      <c r="J332" s="2190"/>
    </row>
    <row r="333" spans="1:10" hidden="1">
      <c r="A333" s="677"/>
      <c r="B333" s="637"/>
      <c r="C333" s="638"/>
      <c r="D333" s="638"/>
      <c r="E333" s="1482" t="s">
        <v>909</v>
      </c>
      <c r="F333" s="1483"/>
      <c r="G333" s="1484"/>
      <c r="H333" s="2190">
        <v>0</v>
      </c>
      <c r="I333" s="2190"/>
      <c r="J333" s="2190"/>
    </row>
    <row r="334" spans="1:10" hidden="1">
      <c r="A334" s="677">
        <v>2350</v>
      </c>
      <c r="B334" s="637" t="s">
        <v>961</v>
      </c>
      <c r="C334" s="638">
        <v>5</v>
      </c>
      <c r="D334" s="638">
        <v>0</v>
      </c>
      <c r="E334" s="1482" t="s">
        <v>851</v>
      </c>
      <c r="F334" s="1487" t="s">
        <v>852</v>
      </c>
      <c r="G334" s="1488"/>
      <c r="H334" s="2190">
        <v>0</v>
      </c>
      <c r="I334" s="2190"/>
      <c r="J334" s="2190"/>
    </row>
    <row r="335" spans="1:10" s="1486" customFormat="1" hidden="1">
      <c r="A335" s="677"/>
      <c r="B335" s="637"/>
      <c r="C335" s="638"/>
      <c r="D335" s="638"/>
      <c r="E335" s="1482" t="s">
        <v>671</v>
      </c>
      <c r="F335" s="1487"/>
      <c r="G335" s="1488"/>
      <c r="H335" s="2190">
        <v>0</v>
      </c>
      <c r="I335" s="2190"/>
      <c r="J335" s="2190"/>
    </row>
    <row r="336" spans="1:10" hidden="1">
      <c r="A336" s="677">
        <v>2351</v>
      </c>
      <c r="B336" s="637" t="s">
        <v>961</v>
      </c>
      <c r="C336" s="638">
        <v>5</v>
      </c>
      <c r="D336" s="638">
        <v>1</v>
      </c>
      <c r="E336" s="1482" t="s">
        <v>853</v>
      </c>
      <c r="F336" s="821" t="s">
        <v>852</v>
      </c>
      <c r="G336" s="1517"/>
      <c r="H336" s="2190">
        <v>0</v>
      </c>
      <c r="I336" s="2190"/>
      <c r="J336" s="2190"/>
    </row>
    <row r="337" spans="1:10" ht="38.25" hidden="1">
      <c r="A337" s="677"/>
      <c r="B337" s="637"/>
      <c r="C337" s="638"/>
      <c r="D337" s="638"/>
      <c r="E337" s="1482" t="s">
        <v>908</v>
      </c>
      <c r="F337" s="1483"/>
      <c r="G337" s="1484"/>
      <c r="H337" s="2190">
        <v>0</v>
      </c>
      <c r="I337" s="2190"/>
      <c r="J337" s="2190"/>
    </row>
    <row r="338" spans="1:10" hidden="1">
      <c r="A338" s="677"/>
      <c r="B338" s="637"/>
      <c r="C338" s="638"/>
      <c r="D338" s="638"/>
      <c r="E338" s="1482" t="s">
        <v>909</v>
      </c>
      <c r="F338" s="1483"/>
      <c r="G338" s="1484"/>
      <c r="H338" s="2190">
        <v>0</v>
      </c>
      <c r="I338" s="2190"/>
      <c r="J338" s="2190"/>
    </row>
    <row r="339" spans="1:10" hidden="1">
      <c r="A339" s="677"/>
      <c r="B339" s="637"/>
      <c r="C339" s="638"/>
      <c r="D339" s="638"/>
      <c r="E339" s="1482" t="s">
        <v>909</v>
      </c>
      <c r="F339" s="1483"/>
      <c r="G339" s="1484"/>
      <c r="H339" s="2190">
        <v>0</v>
      </c>
      <c r="I339" s="2190"/>
      <c r="J339" s="2190"/>
    </row>
    <row r="340" spans="1:10" ht="38.25" hidden="1">
      <c r="A340" s="677">
        <v>2360</v>
      </c>
      <c r="B340" s="637" t="s">
        <v>961</v>
      </c>
      <c r="C340" s="638">
        <v>6</v>
      </c>
      <c r="D340" s="638">
        <v>0</v>
      </c>
      <c r="E340" s="1482" t="s">
        <v>966</v>
      </c>
      <c r="F340" s="1487" t="s">
        <v>854</v>
      </c>
      <c r="G340" s="1488"/>
      <c r="H340" s="2190">
        <v>0</v>
      </c>
      <c r="I340" s="2190"/>
      <c r="J340" s="2190"/>
    </row>
    <row r="341" spans="1:10" s="1486" customFormat="1" hidden="1">
      <c r="A341" s="677"/>
      <c r="B341" s="637"/>
      <c r="C341" s="638"/>
      <c r="D341" s="638"/>
      <c r="E341" s="1482" t="s">
        <v>671</v>
      </c>
      <c r="F341" s="1487"/>
      <c r="G341" s="1488"/>
      <c r="H341" s="2190">
        <v>0</v>
      </c>
      <c r="I341" s="2190"/>
      <c r="J341" s="2190"/>
    </row>
    <row r="342" spans="1:10" ht="38.25" hidden="1">
      <c r="A342" s="677">
        <v>2361</v>
      </c>
      <c r="B342" s="637" t="s">
        <v>961</v>
      </c>
      <c r="C342" s="638">
        <v>6</v>
      </c>
      <c r="D342" s="638">
        <v>1</v>
      </c>
      <c r="E342" s="1482" t="s">
        <v>966</v>
      </c>
      <c r="F342" s="821" t="s">
        <v>855</v>
      </c>
      <c r="G342" s="1517"/>
      <c r="H342" s="2190">
        <v>0</v>
      </c>
      <c r="I342" s="2190"/>
      <c r="J342" s="2190"/>
    </row>
    <row r="343" spans="1:10" ht="38.25" hidden="1">
      <c r="A343" s="677"/>
      <c r="B343" s="637"/>
      <c r="C343" s="638"/>
      <c r="D343" s="638"/>
      <c r="E343" s="1482" t="s">
        <v>908</v>
      </c>
      <c r="F343" s="1483"/>
      <c r="G343" s="1484"/>
      <c r="H343" s="2190">
        <v>0</v>
      </c>
      <c r="I343" s="2190"/>
      <c r="J343" s="2190"/>
    </row>
    <row r="344" spans="1:10" hidden="1">
      <c r="A344" s="677"/>
      <c r="B344" s="637"/>
      <c r="C344" s="638"/>
      <c r="D344" s="638"/>
      <c r="E344" s="1482" t="s">
        <v>909</v>
      </c>
      <c r="F344" s="1483"/>
      <c r="G344" s="1484"/>
      <c r="H344" s="2190">
        <v>0</v>
      </c>
      <c r="I344" s="2190"/>
      <c r="J344" s="2190"/>
    </row>
    <row r="345" spans="1:10" hidden="1">
      <c r="A345" s="677"/>
      <c r="B345" s="637"/>
      <c r="C345" s="638"/>
      <c r="D345" s="638"/>
      <c r="E345" s="1482" t="s">
        <v>909</v>
      </c>
      <c r="F345" s="1483"/>
      <c r="G345" s="1484"/>
      <c r="H345" s="2190">
        <v>0</v>
      </c>
      <c r="I345" s="2190"/>
      <c r="J345" s="2190"/>
    </row>
    <row r="346" spans="1:10" ht="25.5" hidden="1">
      <c r="A346" s="677">
        <v>2370</v>
      </c>
      <c r="B346" s="637" t="s">
        <v>961</v>
      </c>
      <c r="C346" s="638">
        <v>7</v>
      </c>
      <c r="D346" s="638">
        <v>0</v>
      </c>
      <c r="E346" s="1482" t="s">
        <v>400</v>
      </c>
      <c r="F346" s="1487" t="s">
        <v>856</v>
      </c>
      <c r="G346" s="1488"/>
      <c r="H346" s="2190">
        <v>0</v>
      </c>
      <c r="I346" s="2190"/>
      <c r="J346" s="2190"/>
    </row>
    <row r="347" spans="1:10" s="1486" customFormat="1" hidden="1">
      <c r="A347" s="677"/>
      <c r="B347" s="637"/>
      <c r="C347" s="638"/>
      <c r="D347" s="638"/>
      <c r="E347" s="1482" t="s">
        <v>671</v>
      </c>
      <c r="F347" s="1487"/>
      <c r="G347" s="1488"/>
      <c r="H347" s="2190">
        <v>0</v>
      </c>
      <c r="I347" s="2190"/>
      <c r="J347" s="2190"/>
    </row>
    <row r="348" spans="1:10" ht="25.5" hidden="1">
      <c r="A348" s="677">
        <v>2371</v>
      </c>
      <c r="B348" s="637" t="s">
        <v>961</v>
      </c>
      <c r="C348" s="638">
        <v>7</v>
      </c>
      <c r="D348" s="638">
        <v>1</v>
      </c>
      <c r="E348" s="1482" t="s">
        <v>400</v>
      </c>
      <c r="F348" s="821" t="s">
        <v>99</v>
      </c>
      <c r="G348" s="1517"/>
      <c r="H348" s="2190">
        <v>0</v>
      </c>
      <c r="I348" s="2190"/>
      <c r="J348" s="2190"/>
    </row>
    <row r="349" spans="1:10" ht="38.25" hidden="1">
      <c r="A349" s="677"/>
      <c r="B349" s="637"/>
      <c r="C349" s="638"/>
      <c r="D349" s="638"/>
      <c r="E349" s="1482" t="s">
        <v>908</v>
      </c>
      <c r="F349" s="1483"/>
      <c r="G349" s="1484"/>
      <c r="H349" s="2190">
        <v>0</v>
      </c>
      <c r="I349" s="2190"/>
      <c r="J349" s="2190"/>
    </row>
    <row r="350" spans="1:10" hidden="1">
      <c r="A350" s="677"/>
      <c r="B350" s="637"/>
      <c r="C350" s="638"/>
      <c r="D350" s="638"/>
      <c r="E350" s="1482" t="s">
        <v>909</v>
      </c>
      <c r="F350" s="1483"/>
      <c r="G350" s="1484"/>
      <c r="H350" s="2190">
        <v>0</v>
      </c>
      <c r="I350" s="2190"/>
      <c r="J350" s="2190"/>
    </row>
    <row r="351" spans="1:10" hidden="1">
      <c r="A351" s="677"/>
      <c r="B351" s="637"/>
      <c r="C351" s="638"/>
      <c r="D351" s="638"/>
      <c r="E351" s="1482" t="s">
        <v>909</v>
      </c>
      <c r="F351" s="1483"/>
      <c r="G351" s="1484"/>
      <c r="H351" s="2190">
        <v>0</v>
      </c>
      <c r="I351" s="2190"/>
      <c r="J351" s="2190"/>
    </row>
    <row r="352" spans="1:10" s="673" customFormat="1" ht="35.25" customHeight="1">
      <c r="A352" s="698">
        <v>2400</v>
      </c>
      <c r="B352" s="637" t="s">
        <v>562</v>
      </c>
      <c r="C352" s="638">
        <v>0</v>
      </c>
      <c r="D352" s="638">
        <v>0</v>
      </c>
      <c r="E352" s="1476" t="s">
        <v>136</v>
      </c>
      <c r="F352" s="636" t="s">
        <v>100</v>
      </c>
      <c r="G352" s="636"/>
      <c r="H352" s="2190">
        <f>I352+J352</f>
        <v>454969.26</v>
      </c>
      <c r="I352" s="2190">
        <f>I364+I409+I481</f>
        <v>105159.26</v>
      </c>
      <c r="J352" s="2190">
        <f>J364+J409+J481</f>
        <v>349810</v>
      </c>
    </row>
    <row r="353" spans="1:10" hidden="1">
      <c r="A353" s="674"/>
      <c r="B353" s="637"/>
      <c r="C353" s="638"/>
      <c r="D353" s="638"/>
      <c r="E353" s="1482" t="s">
        <v>270</v>
      </c>
      <c r="F353" s="1483"/>
      <c r="G353" s="1484"/>
      <c r="H353" s="2190"/>
      <c r="I353" s="2190"/>
      <c r="J353" s="2190"/>
    </row>
    <row r="354" spans="1:10" ht="38.25" hidden="1">
      <c r="A354" s="677">
        <v>2410</v>
      </c>
      <c r="B354" s="637" t="s">
        <v>562</v>
      </c>
      <c r="C354" s="638">
        <v>1</v>
      </c>
      <c r="D354" s="638">
        <v>0</v>
      </c>
      <c r="E354" s="1482" t="s">
        <v>819</v>
      </c>
      <c r="F354" s="1487" t="s">
        <v>47</v>
      </c>
      <c r="G354" s="1488"/>
      <c r="H354" s="2190">
        <v>0</v>
      </c>
      <c r="I354" s="2190">
        <v>0</v>
      </c>
      <c r="J354" s="2190">
        <v>0</v>
      </c>
    </row>
    <row r="355" spans="1:10" s="1486" customFormat="1" hidden="1">
      <c r="A355" s="677"/>
      <c r="B355" s="637"/>
      <c r="C355" s="638"/>
      <c r="D355" s="638"/>
      <c r="E355" s="1482" t="s">
        <v>671</v>
      </c>
      <c r="F355" s="1487"/>
      <c r="G355" s="1488"/>
      <c r="H355" s="2190">
        <v>0</v>
      </c>
      <c r="I355" s="2190"/>
      <c r="J355" s="2190"/>
    </row>
    <row r="356" spans="1:10" ht="25.5" hidden="1">
      <c r="A356" s="677">
        <v>2411</v>
      </c>
      <c r="B356" s="637" t="s">
        <v>562</v>
      </c>
      <c r="C356" s="638">
        <v>1</v>
      </c>
      <c r="D356" s="638">
        <v>1</v>
      </c>
      <c r="E356" s="1482" t="s">
        <v>94</v>
      </c>
      <c r="F356" s="1483" t="s">
        <v>95</v>
      </c>
      <c r="G356" s="1484"/>
      <c r="H356" s="2190">
        <v>0</v>
      </c>
      <c r="I356" s="2190"/>
      <c r="J356" s="2190"/>
    </row>
    <row r="357" spans="1:10" ht="38.25" hidden="1">
      <c r="A357" s="677"/>
      <c r="B357" s="637"/>
      <c r="C357" s="638"/>
      <c r="D357" s="638"/>
      <c r="E357" s="1482" t="s">
        <v>908</v>
      </c>
      <c r="F357" s="1483"/>
      <c r="G357" s="1484"/>
      <c r="H357" s="2190">
        <v>0</v>
      </c>
      <c r="I357" s="2190"/>
      <c r="J357" s="2190"/>
    </row>
    <row r="358" spans="1:10" hidden="1">
      <c r="A358" s="677"/>
      <c r="B358" s="637"/>
      <c r="C358" s="638"/>
      <c r="D358" s="638"/>
      <c r="E358" s="1482" t="s">
        <v>909</v>
      </c>
      <c r="F358" s="1483"/>
      <c r="G358" s="1484"/>
      <c r="H358" s="2190">
        <v>0</v>
      </c>
      <c r="I358" s="2190"/>
      <c r="J358" s="2190"/>
    </row>
    <row r="359" spans="1:10" hidden="1">
      <c r="A359" s="677"/>
      <c r="B359" s="637"/>
      <c r="C359" s="638"/>
      <c r="D359" s="638"/>
      <c r="E359" s="1482" t="s">
        <v>909</v>
      </c>
      <c r="F359" s="1483"/>
      <c r="G359" s="1484"/>
      <c r="H359" s="2190">
        <v>0</v>
      </c>
      <c r="I359" s="2190"/>
      <c r="J359" s="2190"/>
    </row>
    <row r="360" spans="1:10" ht="25.5" hidden="1">
      <c r="A360" s="677">
        <v>2412</v>
      </c>
      <c r="B360" s="637" t="s">
        <v>562</v>
      </c>
      <c r="C360" s="638">
        <v>1</v>
      </c>
      <c r="D360" s="638">
        <v>2</v>
      </c>
      <c r="E360" s="1482" t="s">
        <v>96</v>
      </c>
      <c r="F360" s="821" t="s">
        <v>97</v>
      </c>
      <c r="G360" s="1517"/>
      <c r="H360" s="2190">
        <v>0</v>
      </c>
      <c r="I360" s="2190"/>
      <c r="J360" s="2190"/>
    </row>
    <row r="361" spans="1:10" ht="38.25" hidden="1">
      <c r="A361" s="677"/>
      <c r="B361" s="637"/>
      <c r="C361" s="638"/>
      <c r="D361" s="638"/>
      <c r="E361" s="1482" t="s">
        <v>908</v>
      </c>
      <c r="F361" s="1483"/>
      <c r="G361" s="1484"/>
      <c r="H361" s="2190">
        <v>0</v>
      </c>
      <c r="I361" s="2190"/>
      <c r="J361" s="2190"/>
    </row>
    <row r="362" spans="1:10" hidden="1">
      <c r="A362" s="677"/>
      <c r="B362" s="637"/>
      <c r="C362" s="638"/>
      <c r="D362" s="638"/>
      <c r="E362" s="1482" t="s">
        <v>909</v>
      </c>
      <c r="F362" s="1483"/>
      <c r="G362" s="1484"/>
      <c r="H362" s="2190"/>
      <c r="I362" s="2190"/>
      <c r="J362" s="2190"/>
    </row>
    <row r="363" spans="1:10" hidden="1">
      <c r="A363" s="677"/>
      <c r="B363" s="637"/>
      <c r="C363" s="638"/>
      <c r="D363" s="638"/>
      <c r="E363" s="1482" t="s">
        <v>909</v>
      </c>
      <c r="F363" s="1483"/>
      <c r="G363" s="1484"/>
      <c r="H363" s="2190"/>
      <c r="I363" s="2190"/>
      <c r="J363" s="2190"/>
    </row>
    <row r="364" spans="1:10" ht="38.25">
      <c r="A364" s="677">
        <v>2420</v>
      </c>
      <c r="B364" s="637" t="s">
        <v>562</v>
      </c>
      <c r="C364" s="638">
        <v>2</v>
      </c>
      <c r="D364" s="638">
        <v>0</v>
      </c>
      <c r="E364" s="1482" t="s">
        <v>98</v>
      </c>
      <c r="F364" s="1487" t="s">
        <v>465</v>
      </c>
      <c r="G364" s="1488"/>
      <c r="H364" s="2190">
        <f>H366</f>
        <v>126178.26</v>
      </c>
      <c r="I364" s="2190">
        <f>I366</f>
        <v>100159.26</v>
      </c>
      <c r="J364" s="2190">
        <f>J369</f>
        <v>26019</v>
      </c>
    </row>
    <row r="365" spans="1:10" s="1486" customFormat="1">
      <c r="A365" s="677"/>
      <c r="B365" s="637"/>
      <c r="C365" s="638"/>
      <c r="D365" s="638"/>
      <c r="E365" s="1482" t="s">
        <v>671</v>
      </c>
      <c r="F365" s="1487"/>
      <c r="G365" s="1488"/>
      <c r="H365" s="2190"/>
      <c r="I365" s="2190"/>
      <c r="J365" s="2190"/>
    </row>
    <row r="366" spans="1:10">
      <c r="A366" s="677">
        <v>2421</v>
      </c>
      <c r="B366" s="637" t="s">
        <v>562</v>
      </c>
      <c r="C366" s="638">
        <v>2</v>
      </c>
      <c r="D366" s="638">
        <v>1</v>
      </c>
      <c r="E366" s="1482" t="s">
        <v>466</v>
      </c>
      <c r="F366" s="821" t="s">
        <v>1131</v>
      </c>
      <c r="G366" s="1517"/>
      <c r="H366" s="2190">
        <f>H369+H368</f>
        <v>126178.26</v>
      </c>
      <c r="I366" s="2190">
        <f>I368</f>
        <v>100159.26</v>
      </c>
      <c r="J366" s="2190">
        <f>J369</f>
        <v>26019</v>
      </c>
    </row>
    <row r="367" spans="1:10" ht="27" customHeight="1">
      <c r="A367" s="677"/>
      <c r="B367" s="637"/>
      <c r="C367" s="638"/>
      <c r="D367" s="638"/>
      <c r="E367" s="1482" t="s">
        <v>908</v>
      </c>
      <c r="F367" s="1483"/>
      <c r="G367" s="1484"/>
      <c r="H367" s="2190">
        <v>0</v>
      </c>
      <c r="I367" s="2190"/>
      <c r="J367" s="2190"/>
    </row>
    <row r="368" spans="1:10" ht="27" customHeight="1">
      <c r="A368" s="677"/>
      <c r="B368" s="637"/>
      <c r="C368" s="638"/>
      <c r="D368" s="638"/>
      <c r="E368" s="842" t="s">
        <v>16</v>
      </c>
      <c r="F368" s="1483"/>
      <c r="G368" s="1492" t="s">
        <v>880</v>
      </c>
      <c r="H368" s="2190">
        <f>I368</f>
        <v>100159.26</v>
      </c>
      <c r="I368" s="2190">
        <f>' gux'!F113</f>
        <v>100159.26</v>
      </c>
      <c r="J368" s="2190"/>
    </row>
    <row r="369" spans="1:10" ht="21.75" customHeight="1">
      <c r="A369" s="677"/>
      <c r="B369" s="637"/>
      <c r="C369" s="638"/>
      <c r="D369" s="638"/>
      <c r="E369" s="857" t="s">
        <v>1703</v>
      </c>
      <c r="F369" s="1483"/>
      <c r="G369" s="1511" t="s">
        <v>1110</v>
      </c>
      <c r="H369" s="2190">
        <f>J369</f>
        <v>26019</v>
      </c>
      <c r="I369" s="2190">
        <f>anasnabyz!F35</f>
        <v>0</v>
      </c>
      <c r="J369" s="2190">
        <f>' gux'!F142+'subv gux'!F142</f>
        <v>26019</v>
      </c>
    </row>
    <row r="370" spans="1:10" ht="0.75" hidden="1" customHeight="1">
      <c r="A370" s="677"/>
      <c r="B370" s="637"/>
      <c r="C370" s="638"/>
      <c r="D370" s="638"/>
      <c r="E370" s="814" t="s">
        <v>644</v>
      </c>
      <c r="F370" s="1499"/>
      <c r="G370" s="1492" t="s">
        <v>20</v>
      </c>
      <c r="H370" s="2190">
        <f>I370</f>
        <v>0</v>
      </c>
      <c r="I370" s="2190">
        <f>anasnabyz!F41</f>
        <v>0</v>
      </c>
      <c r="J370" s="2190"/>
    </row>
    <row r="371" spans="1:10" hidden="1">
      <c r="A371" s="677">
        <v>2422</v>
      </c>
      <c r="B371" s="637" t="s">
        <v>562</v>
      </c>
      <c r="C371" s="638">
        <v>2</v>
      </c>
      <c r="D371" s="638">
        <v>2</v>
      </c>
      <c r="E371" s="1482" t="s">
        <v>524</v>
      </c>
      <c r="F371" s="821" t="s">
        <v>525</v>
      </c>
      <c r="G371" s="1517"/>
      <c r="H371" s="2190">
        <v>0</v>
      </c>
      <c r="I371" s="2190"/>
      <c r="J371" s="2190"/>
    </row>
    <row r="372" spans="1:10" ht="38.25" hidden="1">
      <c r="A372" s="677"/>
      <c r="B372" s="637"/>
      <c r="C372" s="638"/>
      <c r="D372" s="638"/>
      <c r="E372" s="1482" t="s">
        <v>908</v>
      </c>
      <c r="F372" s="1483"/>
      <c r="G372" s="1484"/>
      <c r="H372" s="2190">
        <v>0</v>
      </c>
      <c r="I372" s="2190"/>
      <c r="J372" s="2190"/>
    </row>
    <row r="373" spans="1:10" hidden="1">
      <c r="A373" s="677"/>
      <c r="B373" s="637"/>
      <c r="C373" s="638"/>
      <c r="D373" s="638"/>
      <c r="E373" s="1482" t="s">
        <v>909</v>
      </c>
      <c r="F373" s="1483"/>
      <c r="G373" s="1484"/>
      <c r="H373" s="2190">
        <v>0</v>
      </c>
      <c r="I373" s="2190"/>
      <c r="J373" s="2190"/>
    </row>
    <row r="374" spans="1:10" hidden="1">
      <c r="A374" s="677"/>
      <c r="B374" s="637"/>
      <c r="C374" s="638"/>
      <c r="D374" s="638"/>
      <c r="E374" s="1482" t="s">
        <v>909</v>
      </c>
      <c r="F374" s="1483"/>
      <c r="G374" s="1484"/>
      <c r="H374" s="2190">
        <v>0</v>
      </c>
      <c r="I374" s="2190"/>
      <c r="J374" s="2190"/>
    </row>
    <row r="375" spans="1:10" hidden="1">
      <c r="A375" s="677">
        <v>2423</v>
      </c>
      <c r="B375" s="637" t="s">
        <v>562</v>
      </c>
      <c r="C375" s="638">
        <v>2</v>
      </c>
      <c r="D375" s="638">
        <v>3</v>
      </c>
      <c r="E375" s="1482" t="s">
        <v>526</v>
      </c>
      <c r="F375" s="821" t="s">
        <v>527</v>
      </c>
      <c r="G375" s="1517"/>
      <c r="H375" s="2190">
        <v>0</v>
      </c>
      <c r="I375" s="2190"/>
      <c r="J375" s="2190"/>
    </row>
    <row r="376" spans="1:10" ht="38.25" hidden="1">
      <c r="A376" s="677"/>
      <c r="B376" s="637"/>
      <c r="C376" s="638"/>
      <c r="D376" s="638"/>
      <c r="E376" s="1482" t="s">
        <v>908</v>
      </c>
      <c r="F376" s="1483"/>
      <c r="G376" s="1484"/>
      <c r="H376" s="2190">
        <v>0</v>
      </c>
      <c r="I376" s="2190"/>
      <c r="J376" s="2190"/>
    </row>
    <row r="377" spans="1:10" hidden="1">
      <c r="A377" s="677"/>
      <c r="B377" s="637"/>
      <c r="C377" s="638"/>
      <c r="D377" s="638"/>
      <c r="E377" s="1482" t="s">
        <v>909</v>
      </c>
      <c r="F377" s="1483"/>
      <c r="G377" s="1484"/>
      <c r="H377" s="2190">
        <v>0</v>
      </c>
      <c r="I377" s="2190"/>
      <c r="J377" s="2190"/>
    </row>
    <row r="378" spans="1:10" hidden="1">
      <c r="A378" s="677"/>
      <c r="B378" s="637"/>
      <c r="C378" s="638"/>
      <c r="D378" s="638"/>
      <c r="E378" s="1482" t="s">
        <v>909</v>
      </c>
      <c r="F378" s="1483"/>
      <c r="G378" s="1484"/>
      <c r="H378" s="2190">
        <v>0</v>
      </c>
      <c r="I378" s="2190"/>
      <c r="J378" s="2190"/>
    </row>
    <row r="379" spans="1:10" hidden="1">
      <c r="A379" s="677">
        <v>2424</v>
      </c>
      <c r="B379" s="637" t="s">
        <v>562</v>
      </c>
      <c r="C379" s="638">
        <v>2</v>
      </c>
      <c r="D379" s="638">
        <v>4</v>
      </c>
      <c r="E379" s="1482" t="s">
        <v>563</v>
      </c>
      <c r="F379" s="821"/>
      <c r="G379" s="1517"/>
      <c r="H379" s="2190">
        <v>0</v>
      </c>
      <c r="I379" s="2190"/>
      <c r="J379" s="2190"/>
    </row>
    <row r="380" spans="1:10" ht="38.25" hidden="1">
      <c r="A380" s="677"/>
      <c r="B380" s="637"/>
      <c r="C380" s="638"/>
      <c r="D380" s="638"/>
      <c r="E380" s="1482" t="s">
        <v>908</v>
      </c>
      <c r="F380" s="1483"/>
      <c r="G380" s="1484"/>
      <c r="H380" s="2190">
        <v>0</v>
      </c>
      <c r="I380" s="2190"/>
      <c r="J380" s="2190"/>
    </row>
    <row r="381" spans="1:10" hidden="1">
      <c r="A381" s="677"/>
      <c r="B381" s="637"/>
      <c r="C381" s="638"/>
      <c r="D381" s="638"/>
      <c r="E381" s="1482" t="s">
        <v>909</v>
      </c>
      <c r="F381" s="1483"/>
      <c r="G381" s="1484"/>
      <c r="H381" s="2190">
        <v>0</v>
      </c>
      <c r="I381" s="2190"/>
      <c r="J381" s="2190"/>
    </row>
    <row r="382" spans="1:10" hidden="1">
      <c r="A382" s="677"/>
      <c r="B382" s="637"/>
      <c r="C382" s="638"/>
      <c r="D382" s="638"/>
      <c r="E382" s="1482" t="s">
        <v>909</v>
      </c>
      <c r="F382" s="1483"/>
      <c r="G382" s="1484"/>
      <c r="H382" s="2190">
        <v>0</v>
      </c>
      <c r="I382" s="2190"/>
      <c r="J382" s="2190"/>
    </row>
    <row r="383" spans="1:10" hidden="1">
      <c r="A383" s="677">
        <v>2430</v>
      </c>
      <c r="B383" s="637" t="s">
        <v>562</v>
      </c>
      <c r="C383" s="638">
        <v>3</v>
      </c>
      <c r="D383" s="638">
        <v>0</v>
      </c>
      <c r="E383" s="1482" t="s">
        <v>528</v>
      </c>
      <c r="F383" s="1487" t="s">
        <v>529</v>
      </c>
      <c r="G383" s="1488"/>
      <c r="H383" s="2190">
        <v>0</v>
      </c>
      <c r="I383" s="2190">
        <v>0</v>
      </c>
      <c r="J383" s="2190">
        <v>0</v>
      </c>
    </row>
    <row r="384" spans="1:10" s="1486" customFormat="1" hidden="1">
      <c r="A384" s="677"/>
      <c r="B384" s="637"/>
      <c r="C384" s="638"/>
      <c r="D384" s="638"/>
      <c r="E384" s="1482" t="s">
        <v>671</v>
      </c>
      <c r="F384" s="1487"/>
      <c r="G384" s="1488"/>
      <c r="H384" s="2190"/>
      <c r="I384" s="2190"/>
      <c r="J384" s="2190"/>
    </row>
    <row r="385" spans="1:10" hidden="1">
      <c r="A385" s="677">
        <v>2431</v>
      </c>
      <c r="B385" s="637" t="s">
        <v>562</v>
      </c>
      <c r="C385" s="638">
        <v>3</v>
      </c>
      <c r="D385" s="638">
        <v>1</v>
      </c>
      <c r="E385" s="1482" t="s">
        <v>530</v>
      </c>
      <c r="F385" s="821" t="s">
        <v>531</v>
      </c>
      <c r="G385" s="1517"/>
      <c r="H385" s="2190">
        <v>0</v>
      </c>
      <c r="I385" s="2190"/>
      <c r="J385" s="2190"/>
    </row>
    <row r="386" spans="1:10" ht="38.25" hidden="1">
      <c r="A386" s="677"/>
      <c r="B386" s="637"/>
      <c r="C386" s="638"/>
      <c r="D386" s="638"/>
      <c r="E386" s="1482" t="s">
        <v>908</v>
      </c>
      <c r="F386" s="1483"/>
      <c r="G386" s="1484"/>
      <c r="H386" s="2190">
        <v>0</v>
      </c>
      <c r="I386" s="2190"/>
      <c r="J386" s="2190"/>
    </row>
    <row r="387" spans="1:10" hidden="1">
      <c r="A387" s="677"/>
      <c r="B387" s="637"/>
      <c r="C387" s="638"/>
      <c r="D387" s="638"/>
      <c r="E387" s="1482" t="s">
        <v>909</v>
      </c>
      <c r="F387" s="1483"/>
      <c r="G387" s="1484"/>
      <c r="H387" s="2190">
        <v>0</v>
      </c>
      <c r="I387" s="2190"/>
      <c r="J387" s="2190"/>
    </row>
    <row r="388" spans="1:10" hidden="1">
      <c r="A388" s="677"/>
      <c r="B388" s="637"/>
      <c r="C388" s="638"/>
      <c r="D388" s="638"/>
      <c r="E388" s="1482" t="s">
        <v>909</v>
      </c>
      <c r="F388" s="1483"/>
      <c r="G388" s="1484"/>
      <c r="H388" s="2190">
        <v>0</v>
      </c>
      <c r="I388" s="2190"/>
      <c r="J388" s="2190"/>
    </row>
    <row r="389" spans="1:10" hidden="1">
      <c r="A389" s="677">
        <v>2432</v>
      </c>
      <c r="B389" s="637" t="s">
        <v>562</v>
      </c>
      <c r="C389" s="638">
        <v>3</v>
      </c>
      <c r="D389" s="638">
        <v>2</v>
      </c>
      <c r="E389" s="1482" t="s">
        <v>532</v>
      </c>
      <c r="F389" s="821" t="s">
        <v>533</v>
      </c>
      <c r="G389" s="1517"/>
      <c r="H389" s="2190">
        <v>0</v>
      </c>
      <c r="I389" s="2190">
        <v>0</v>
      </c>
      <c r="J389" s="2190">
        <v>0</v>
      </c>
    </row>
    <row r="390" spans="1:10" ht="38.25" hidden="1">
      <c r="A390" s="677"/>
      <c r="B390" s="637"/>
      <c r="C390" s="638"/>
      <c r="D390" s="638"/>
      <c r="E390" s="1482" t="s">
        <v>908</v>
      </c>
      <c r="F390" s="1483"/>
      <c r="G390" s="1484"/>
      <c r="H390" s="2190">
        <v>0</v>
      </c>
      <c r="I390" s="2190"/>
      <c r="J390" s="2190"/>
    </row>
    <row r="391" spans="1:10" hidden="1">
      <c r="A391" s="677">
        <v>2433</v>
      </c>
      <c r="B391" s="637" t="s">
        <v>562</v>
      </c>
      <c r="C391" s="638">
        <v>3</v>
      </c>
      <c r="D391" s="638">
        <v>3</v>
      </c>
      <c r="E391" s="1482" t="s">
        <v>534</v>
      </c>
      <c r="F391" s="821" t="s">
        <v>535</v>
      </c>
      <c r="G391" s="1517"/>
      <c r="H391" s="2190">
        <v>0</v>
      </c>
      <c r="I391" s="2190"/>
      <c r="J391" s="2190"/>
    </row>
    <row r="392" spans="1:10" ht="38.25" hidden="1">
      <c r="A392" s="677"/>
      <c r="B392" s="637"/>
      <c r="C392" s="638"/>
      <c r="D392" s="638"/>
      <c r="E392" s="1482" t="s">
        <v>908</v>
      </c>
      <c r="F392" s="1483"/>
      <c r="G392" s="1484"/>
      <c r="H392" s="2190">
        <v>0</v>
      </c>
      <c r="I392" s="2190"/>
      <c r="J392" s="2190"/>
    </row>
    <row r="393" spans="1:10" hidden="1">
      <c r="A393" s="677"/>
      <c r="B393" s="637"/>
      <c r="C393" s="638"/>
      <c r="D393" s="638"/>
      <c r="E393" s="1482" t="s">
        <v>909</v>
      </c>
      <c r="F393" s="1483"/>
      <c r="G393" s="1484"/>
      <c r="H393" s="2190">
        <v>0</v>
      </c>
      <c r="I393" s="2190"/>
      <c r="J393" s="2190"/>
    </row>
    <row r="394" spans="1:10" hidden="1">
      <c r="A394" s="677"/>
      <c r="B394" s="637"/>
      <c r="C394" s="638"/>
      <c r="D394" s="638"/>
      <c r="E394" s="1482" t="s">
        <v>909</v>
      </c>
      <c r="F394" s="1483"/>
      <c r="G394" s="1484"/>
      <c r="H394" s="2190">
        <v>0</v>
      </c>
      <c r="I394" s="2190"/>
      <c r="J394" s="2190"/>
    </row>
    <row r="395" spans="1:10" ht="25.5" hidden="1">
      <c r="A395" s="677">
        <v>2440</v>
      </c>
      <c r="B395" s="637" t="s">
        <v>562</v>
      </c>
      <c r="C395" s="638">
        <v>4</v>
      </c>
      <c r="D395" s="638">
        <v>0</v>
      </c>
      <c r="E395" s="1482" t="s">
        <v>445</v>
      </c>
      <c r="F395" s="1487" t="s">
        <v>113</v>
      </c>
      <c r="G395" s="1488"/>
      <c r="H395" s="2190">
        <v>0</v>
      </c>
      <c r="I395" s="2190">
        <v>0</v>
      </c>
      <c r="J395" s="2190">
        <v>0</v>
      </c>
    </row>
    <row r="396" spans="1:10" s="1486" customFormat="1" hidden="1">
      <c r="A396" s="677"/>
      <c r="B396" s="637"/>
      <c r="C396" s="638"/>
      <c r="D396" s="638"/>
      <c r="E396" s="1482" t="s">
        <v>671</v>
      </c>
      <c r="F396" s="1487"/>
      <c r="G396" s="1488"/>
      <c r="H396" s="2190">
        <v>0</v>
      </c>
      <c r="I396" s="2190"/>
      <c r="J396" s="2190"/>
    </row>
    <row r="397" spans="1:10" ht="25.5" hidden="1">
      <c r="A397" s="677">
        <v>2441</v>
      </c>
      <c r="B397" s="637" t="s">
        <v>562</v>
      </c>
      <c r="C397" s="638">
        <v>4</v>
      </c>
      <c r="D397" s="638">
        <v>1</v>
      </c>
      <c r="E397" s="1482" t="s">
        <v>114</v>
      </c>
      <c r="F397" s="821" t="s">
        <v>115</v>
      </c>
      <c r="G397" s="1517"/>
      <c r="H397" s="2190">
        <v>0</v>
      </c>
      <c r="I397" s="2190"/>
      <c r="J397" s="2190"/>
    </row>
    <row r="398" spans="1:10" ht="38.25" hidden="1">
      <c r="A398" s="677"/>
      <c r="B398" s="637"/>
      <c r="C398" s="638"/>
      <c r="D398" s="638"/>
      <c r="E398" s="1482" t="s">
        <v>908</v>
      </c>
      <c r="F398" s="1483"/>
      <c r="G398" s="1484"/>
      <c r="H398" s="2190">
        <v>0</v>
      </c>
      <c r="I398" s="2190"/>
      <c r="J398" s="2190"/>
    </row>
    <row r="399" spans="1:10" hidden="1">
      <c r="A399" s="677"/>
      <c r="B399" s="637"/>
      <c r="C399" s="638"/>
      <c r="D399" s="638"/>
      <c r="E399" s="1482" t="s">
        <v>909</v>
      </c>
      <c r="F399" s="1483"/>
      <c r="G399" s="1484"/>
      <c r="H399" s="2190">
        <v>0</v>
      </c>
      <c r="I399" s="2190"/>
      <c r="J399" s="2190"/>
    </row>
    <row r="400" spans="1:10" hidden="1">
      <c r="A400" s="677"/>
      <c r="B400" s="637"/>
      <c r="C400" s="638"/>
      <c r="D400" s="638"/>
      <c r="E400" s="1482" t="s">
        <v>909</v>
      </c>
      <c r="F400" s="1483"/>
      <c r="G400" s="1484"/>
      <c r="H400" s="2190">
        <v>0</v>
      </c>
      <c r="I400" s="2190"/>
      <c r="J400" s="2190"/>
    </row>
    <row r="401" spans="1:10" hidden="1">
      <c r="A401" s="677">
        <v>2442</v>
      </c>
      <c r="B401" s="637" t="s">
        <v>562</v>
      </c>
      <c r="C401" s="638">
        <v>4</v>
      </c>
      <c r="D401" s="638">
        <v>2</v>
      </c>
      <c r="E401" s="1482" t="s">
        <v>750</v>
      </c>
      <c r="F401" s="821" t="s">
        <v>751</v>
      </c>
      <c r="G401" s="1517"/>
      <c r="H401" s="2190">
        <v>0</v>
      </c>
      <c r="I401" s="2190"/>
      <c r="J401" s="2190"/>
    </row>
    <row r="402" spans="1:10" ht="0.75" hidden="1" customHeight="1">
      <c r="A402" s="677"/>
      <c r="B402" s="637"/>
      <c r="C402" s="638"/>
      <c r="D402" s="638"/>
      <c r="E402" s="1482" t="s">
        <v>908</v>
      </c>
      <c r="F402" s="1483"/>
      <c r="G402" s="1484"/>
      <c r="H402" s="2190">
        <v>0</v>
      </c>
      <c r="I402" s="2190"/>
      <c r="J402" s="2190"/>
    </row>
    <row r="403" spans="1:10" hidden="1">
      <c r="A403" s="677"/>
      <c r="B403" s="637"/>
      <c r="C403" s="638"/>
      <c r="D403" s="638"/>
      <c r="E403" s="1482" t="s">
        <v>909</v>
      </c>
      <c r="F403" s="1483"/>
      <c r="G403" s="1484"/>
      <c r="H403" s="2190">
        <v>0</v>
      </c>
      <c r="I403" s="2190"/>
      <c r="J403" s="2190"/>
    </row>
    <row r="404" spans="1:10" hidden="1">
      <c r="A404" s="677"/>
      <c r="B404" s="637"/>
      <c r="C404" s="638"/>
      <c r="D404" s="638"/>
      <c r="E404" s="1482" t="s">
        <v>909</v>
      </c>
      <c r="F404" s="1483"/>
      <c r="G404" s="1484"/>
      <c r="H404" s="2190">
        <v>0</v>
      </c>
      <c r="I404" s="2190"/>
      <c r="J404" s="2190"/>
    </row>
    <row r="405" spans="1:10" hidden="1">
      <c r="A405" s="677">
        <v>2443</v>
      </c>
      <c r="B405" s="637" t="s">
        <v>562</v>
      </c>
      <c r="C405" s="638">
        <v>4</v>
      </c>
      <c r="D405" s="638">
        <v>3</v>
      </c>
      <c r="E405" s="1482" t="s">
        <v>752</v>
      </c>
      <c r="F405" s="821" t="s">
        <v>753</v>
      </c>
      <c r="G405" s="1517"/>
      <c r="H405" s="2190">
        <v>0</v>
      </c>
      <c r="I405" s="2190"/>
      <c r="J405" s="2190"/>
    </row>
    <row r="406" spans="1:10" ht="38.25" hidden="1">
      <c r="A406" s="677"/>
      <c r="B406" s="637"/>
      <c r="C406" s="638"/>
      <c r="D406" s="638"/>
      <c r="E406" s="1482" t="s">
        <v>908</v>
      </c>
      <c r="F406" s="1483"/>
      <c r="G406" s="1484"/>
      <c r="H406" s="2190">
        <v>0</v>
      </c>
      <c r="I406" s="2190"/>
      <c r="J406" s="2190"/>
    </row>
    <row r="407" spans="1:10" hidden="1">
      <c r="A407" s="677"/>
      <c r="B407" s="637"/>
      <c r="C407" s="638"/>
      <c r="D407" s="638"/>
      <c r="E407" s="1482" t="s">
        <v>909</v>
      </c>
      <c r="F407" s="1483"/>
      <c r="G407" s="1484"/>
      <c r="H407" s="2190">
        <v>0</v>
      </c>
      <c r="I407" s="2190"/>
      <c r="J407" s="2190"/>
    </row>
    <row r="408" spans="1:10">
      <c r="A408" s="677"/>
      <c r="B408" s="637"/>
      <c r="C408" s="638"/>
      <c r="D408" s="638"/>
      <c r="E408" s="1482" t="s">
        <v>909</v>
      </c>
      <c r="F408" s="1483"/>
      <c r="G408" s="1484"/>
      <c r="H408" s="2190">
        <v>0</v>
      </c>
      <c r="I408" s="2190"/>
      <c r="J408" s="2190"/>
    </row>
    <row r="409" spans="1:10">
      <c r="A409" s="677">
        <v>2450</v>
      </c>
      <c r="B409" s="637" t="s">
        <v>562</v>
      </c>
      <c r="C409" s="638">
        <v>5</v>
      </c>
      <c r="D409" s="638">
        <v>0</v>
      </c>
      <c r="E409" s="1487" t="s">
        <v>754</v>
      </c>
      <c r="F409" s="1493" t="s">
        <v>755</v>
      </c>
      <c r="G409" s="1519"/>
      <c r="H409" s="2190">
        <f>I409+J409</f>
        <v>348791</v>
      </c>
      <c r="I409" s="2190">
        <f>I411</f>
        <v>5000</v>
      </c>
      <c r="J409" s="2190">
        <f>J411</f>
        <v>343791</v>
      </c>
    </row>
    <row r="410" spans="1:10" s="1486" customFormat="1" ht="12.75" customHeight="1">
      <c r="A410" s="677"/>
      <c r="B410" s="637"/>
      <c r="C410" s="638"/>
      <c r="D410" s="638"/>
      <c r="E410" s="1482" t="s">
        <v>671</v>
      </c>
      <c r="F410" s="1487"/>
      <c r="G410" s="1488"/>
      <c r="H410" s="2190"/>
      <c r="I410" s="2190"/>
      <c r="J410" s="2190"/>
    </row>
    <row r="411" spans="1:10" ht="12.75" customHeight="1">
      <c r="A411" s="677">
        <v>2451</v>
      </c>
      <c r="B411" s="637" t="s">
        <v>562</v>
      </c>
      <c r="C411" s="638">
        <v>5</v>
      </c>
      <c r="D411" s="638">
        <v>1</v>
      </c>
      <c r="E411" s="1482" t="s">
        <v>1008</v>
      </c>
      <c r="F411" s="821" t="s">
        <v>1009</v>
      </c>
      <c r="G411" s="1517"/>
      <c r="H411" s="2190">
        <f>I411+J411</f>
        <v>348791</v>
      </c>
      <c r="I411" s="2190">
        <f>I413</f>
        <v>5000</v>
      </c>
      <c r="J411" s="2190">
        <f>J480+J479</f>
        <v>343791</v>
      </c>
    </row>
    <row r="412" spans="1:10" ht="0.75" hidden="1" customHeight="1">
      <c r="A412" s="677"/>
      <c r="B412" s="637"/>
      <c r="C412" s="638"/>
      <c r="D412" s="638"/>
      <c r="E412" s="1482" t="s">
        <v>908</v>
      </c>
      <c r="F412" s="1483"/>
      <c r="G412" s="1517"/>
      <c r="H412" s="2190">
        <v>0</v>
      </c>
      <c r="I412" s="2190"/>
      <c r="J412" s="2190"/>
    </row>
    <row r="413" spans="1:10" ht="0.75" customHeight="1">
      <c r="A413" s="677"/>
      <c r="B413" s="637"/>
      <c r="C413" s="638"/>
      <c r="D413" s="638"/>
      <c r="E413" s="814" t="s">
        <v>191</v>
      </c>
      <c r="F413" s="1494" t="s">
        <v>929</v>
      </c>
      <c r="G413" s="1492" t="s">
        <v>929</v>
      </c>
      <c r="H413" s="2190">
        <f>I413</f>
        <v>5000</v>
      </c>
      <c r="I413" s="2190">
        <f>'arandzin chanaparh'!F68</f>
        <v>5000</v>
      </c>
      <c r="J413" s="2190"/>
    </row>
    <row r="414" spans="1:10" ht="18.75" hidden="1" customHeight="1">
      <c r="A414" s="677"/>
      <c r="B414" s="637"/>
      <c r="C414" s="638"/>
      <c r="D414" s="638"/>
      <c r="E414" s="1482" t="s">
        <v>909</v>
      </c>
      <c r="F414" s="1483"/>
      <c r="G414" s="1484"/>
      <c r="H414" s="2190">
        <v>0</v>
      </c>
      <c r="I414" s="2190"/>
      <c r="J414" s="2190"/>
    </row>
    <row r="415" spans="1:10" ht="13.5" hidden="1" customHeight="1">
      <c r="A415" s="677">
        <v>2452</v>
      </c>
      <c r="B415" s="637" t="s">
        <v>562</v>
      </c>
      <c r="C415" s="638">
        <v>5</v>
      </c>
      <c r="D415" s="638">
        <v>2</v>
      </c>
      <c r="E415" s="1482" t="s">
        <v>1010</v>
      </c>
      <c r="F415" s="821" t="s">
        <v>788</v>
      </c>
      <c r="G415" s="1517"/>
      <c r="H415" s="2190">
        <v>0</v>
      </c>
      <c r="I415" s="2190"/>
      <c r="J415" s="2190"/>
    </row>
    <row r="416" spans="1:10" ht="38.25" hidden="1">
      <c r="A416" s="677"/>
      <c r="B416" s="637"/>
      <c r="C416" s="638"/>
      <c r="D416" s="638"/>
      <c r="E416" s="1482" t="s">
        <v>908</v>
      </c>
      <c r="F416" s="1483"/>
      <c r="G416" s="1484"/>
      <c r="H416" s="2190">
        <v>0</v>
      </c>
      <c r="I416" s="2190"/>
      <c r="J416" s="2190"/>
    </row>
    <row r="417" spans="1:10" ht="0.75" hidden="1" customHeight="1">
      <c r="A417" s="677"/>
      <c r="B417" s="637"/>
      <c r="C417" s="638"/>
      <c r="D417" s="638"/>
      <c r="E417" s="1482" t="s">
        <v>909</v>
      </c>
      <c r="F417" s="1483"/>
      <c r="G417" s="1484"/>
      <c r="H417" s="2190">
        <v>0</v>
      </c>
      <c r="I417" s="2190"/>
      <c r="J417" s="2190"/>
    </row>
    <row r="418" spans="1:10" hidden="1">
      <c r="A418" s="677"/>
      <c r="B418" s="637"/>
      <c r="C418" s="638"/>
      <c r="D418" s="638"/>
      <c r="E418" s="1482" t="s">
        <v>909</v>
      </c>
      <c r="F418" s="1483"/>
      <c r="G418" s="1484"/>
      <c r="H418" s="2190">
        <v>0</v>
      </c>
      <c r="I418" s="2190"/>
      <c r="J418" s="2190"/>
    </row>
    <row r="419" spans="1:10" hidden="1">
      <c r="A419" s="677">
        <v>2453</v>
      </c>
      <c r="B419" s="637" t="s">
        <v>562</v>
      </c>
      <c r="C419" s="638">
        <v>5</v>
      </c>
      <c r="D419" s="638">
        <v>3</v>
      </c>
      <c r="E419" s="1482" t="s">
        <v>789</v>
      </c>
      <c r="F419" s="821" t="s">
        <v>790</v>
      </c>
      <c r="G419" s="1517"/>
      <c r="H419" s="2190">
        <v>0</v>
      </c>
      <c r="I419" s="2190"/>
      <c r="J419" s="2190"/>
    </row>
    <row r="420" spans="1:10" ht="21.75" hidden="1" customHeight="1">
      <c r="A420" s="677"/>
      <c r="B420" s="637"/>
      <c r="C420" s="638"/>
      <c r="D420" s="638"/>
      <c r="E420" s="1482" t="s">
        <v>908</v>
      </c>
      <c r="F420" s="1483"/>
      <c r="G420" s="1484"/>
      <c r="H420" s="2190">
        <v>0</v>
      </c>
      <c r="I420" s="2190"/>
      <c r="J420" s="2190"/>
    </row>
    <row r="421" spans="1:10" hidden="1">
      <c r="A421" s="677"/>
      <c r="B421" s="637"/>
      <c r="C421" s="638"/>
      <c r="D421" s="638"/>
      <c r="E421" s="1482" t="s">
        <v>909</v>
      </c>
      <c r="F421" s="1483"/>
      <c r="G421" s="1484"/>
      <c r="H421" s="2190">
        <v>0</v>
      </c>
      <c r="I421" s="2190"/>
      <c r="J421" s="2190"/>
    </row>
    <row r="422" spans="1:10" hidden="1">
      <c r="A422" s="677"/>
      <c r="B422" s="637"/>
      <c r="C422" s="638"/>
      <c r="D422" s="638"/>
      <c r="E422" s="1482" t="s">
        <v>909</v>
      </c>
      <c r="F422" s="1483"/>
      <c r="G422" s="1484"/>
      <c r="H422" s="2190">
        <v>0</v>
      </c>
      <c r="I422" s="2190"/>
      <c r="J422" s="2190"/>
    </row>
    <row r="423" spans="1:10" hidden="1">
      <c r="A423" s="677">
        <v>2454</v>
      </c>
      <c r="B423" s="637" t="s">
        <v>562</v>
      </c>
      <c r="C423" s="638">
        <v>5</v>
      </c>
      <c r="D423" s="638">
        <v>4</v>
      </c>
      <c r="E423" s="1482" t="s">
        <v>791</v>
      </c>
      <c r="F423" s="821" t="s">
        <v>792</v>
      </c>
      <c r="G423" s="1517"/>
      <c r="H423" s="2190">
        <v>0</v>
      </c>
      <c r="I423" s="2190"/>
      <c r="J423" s="2190"/>
    </row>
    <row r="424" spans="1:10" ht="1.5" hidden="1" customHeight="1">
      <c r="A424" s="677"/>
      <c r="B424" s="637"/>
      <c r="C424" s="638"/>
      <c r="D424" s="638"/>
      <c r="E424" s="1482" t="s">
        <v>908</v>
      </c>
      <c r="F424" s="1483"/>
      <c r="G424" s="1484"/>
      <c r="H424" s="2190">
        <v>0</v>
      </c>
      <c r="I424" s="2190"/>
      <c r="J424" s="2190"/>
    </row>
    <row r="425" spans="1:10" ht="0.75" hidden="1" customHeight="1">
      <c r="A425" s="677"/>
      <c r="B425" s="637"/>
      <c r="C425" s="638"/>
      <c r="D425" s="638"/>
      <c r="E425" s="1482" t="s">
        <v>909</v>
      </c>
      <c r="F425" s="1483"/>
      <c r="G425" s="1484"/>
      <c r="H425" s="2190">
        <v>0</v>
      </c>
      <c r="I425" s="2190"/>
      <c r="J425" s="2190"/>
    </row>
    <row r="426" spans="1:10" hidden="1">
      <c r="A426" s="677"/>
      <c r="B426" s="637"/>
      <c r="C426" s="638"/>
      <c r="D426" s="638"/>
      <c r="E426" s="1482" t="s">
        <v>909</v>
      </c>
      <c r="F426" s="1483"/>
      <c r="G426" s="1484"/>
      <c r="H426" s="2190">
        <v>0</v>
      </c>
      <c r="I426" s="2190"/>
      <c r="J426" s="2190"/>
    </row>
    <row r="427" spans="1:10" ht="13.5" hidden="1" customHeight="1">
      <c r="A427" s="677">
        <v>2455</v>
      </c>
      <c r="B427" s="637" t="s">
        <v>562</v>
      </c>
      <c r="C427" s="638">
        <v>5</v>
      </c>
      <c r="D427" s="638">
        <v>5</v>
      </c>
      <c r="E427" s="1482" t="s">
        <v>793</v>
      </c>
      <c r="F427" s="821" t="s">
        <v>794</v>
      </c>
      <c r="G427" s="1517"/>
      <c r="H427" s="2190">
        <v>0</v>
      </c>
      <c r="I427" s="2190"/>
      <c r="J427" s="2190"/>
    </row>
    <row r="428" spans="1:10" ht="0.75" hidden="1" customHeight="1">
      <c r="A428" s="677"/>
      <c r="B428" s="637"/>
      <c r="C428" s="638"/>
      <c r="D428" s="638"/>
      <c r="E428" s="1482" t="s">
        <v>908</v>
      </c>
      <c r="F428" s="1483"/>
      <c r="G428" s="1484"/>
      <c r="H428" s="2190">
        <v>0</v>
      </c>
      <c r="I428" s="2190"/>
      <c r="J428" s="2190"/>
    </row>
    <row r="429" spans="1:10" hidden="1">
      <c r="A429" s="677"/>
      <c r="B429" s="637"/>
      <c r="C429" s="638"/>
      <c r="D429" s="638"/>
      <c r="E429" s="1482" t="s">
        <v>909</v>
      </c>
      <c r="F429" s="1483"/>
      <c r="G429" s="1484"/>
      <c r="H429" s="2190">
        <v>0</v>
      </c>
      <c r="I429" s="2190"/>
      <c r="J429" s="2190"/>
    </row>
    <row r="430" spans="1:10" hidden="1">
      <c r="A430" s="677"/>
      <c r="B430" s="637"/>
      <c r="C430" s="638"/>
      <c r="D430" s="638"/>
      <c r="E430" s="1482" t="s">
        <v>909</v>
      </c>
      <c r="F430" s="1483"/>
      <c r="G430" s="1484"/>
      <c r="H430" s="2190">
        <v>0</v>
      </c>
      <c r="I430" s="2190"/>
      <c r="J430" s="2190"/>
    </row>
    <row r="431" spans="1:10" ht="12" hidden="1" customHeight="1">
      <c r="A431" s="677">
        <v>2460</v>
      </c>
      <c r="B431" s="637" t="s">
        <v>562</v>
      </c>
      <c r="C431" s="638">
        <v>6</v>
      </c>
      <c r="D431" s="638">
        <v>0</v>
      </c>
      <c r="E431" s="1487" t="s">
        <v>795</v>
      </c>
      <c r="F431" s="1487" t="s">
        <v>491</v>
      </c>
      <c r="G431" s="1488"/>
      <c r="H431" s="2190">
        <v>0</v>
      </c>
      <c r="I431" s="2190">
        <v>0</v>
      </c>
      <c r="J431" s="2190">
        <v>0</v>
      </c>
    </row>
    <row r="432" spans="1:10" s="1486" customFormat="1" ht="10.5" hidden="1" customHeight="1">
      <c r="A432" s="677"/>
      <c r="B432" s="637"/>
      <c r="C432" s="638"/>
      <c r="D432" s="638"/>
      <c r="E432" s="1482" t="s">
        <v>671</v>
      </c>
      <c r="F432" s="1487"/>
      <c r="G432" s="1488"/>
      <c r="H432" s="2190">
        <v>0</v>
      </c>
      <c r="I432" s="2190"/>
      <c r="J432" s="2190"/>
    </row>
    <row r="433" spans="1:10" ht="11.25" hidden="1" customHeight="1">
      <c r="A433" s="677">
        <v>2461</v>
      </c>
      <c r="B433" s="637" t="s">
        <v>562</v>
      </c>
      <c r="C433" s="638">
        <v>6</v>
      </c>
      <c r="D433" s="638">
        <v>1</v>
      </c>
      <c r="E433" s="1482" t="s">
        <v>492</v>
      </c>
      <c r="F433" s="821" t="s">
        <v>491</v>
      </c>
      <c r="G433" s="1517"/>
      <c r="H433" s="2190">
        <v>0</v>
      </c>
      <c r="I433" s="2190"/>
      <c r="J433" s="2190"/>
    </row>
    <row r="434" spans="1:10" ht="38.25" hidden="1">
      <c r="A434" s="677"/>
      <c r="B434" s="637"/>
      <c r="C434" s="638"/>
      <c r="D434" s="638"/>
      <c r="E434" s="1482" t="s">
        <v>908</v>
      </c>
      <c r="F434" s="1483"/>
      <c r="G434" s="1484"/>
      <c r="H434" s="2190">
        <v>0</v>
      </c>
      <c r="I434" s="2190"/>
      <c r="J434" s="2190"/>
    </row>
    <row r="435" spans="1:10" hidden="1">
      <c r="A435" s="677"/>
      <c r="B435" s="637"/>
      <c r="C435" s="638"/>
      <c r="D435" s="638"/>
      <c r="E435" s="1482" t="s">
        <v>909</v>
      </c>
      <c r="F435" s="1483"/>
      <c r="G435" s="1484"/>
      <c r="H435" s="2190">
        <v>0</v>
      </c>
      <c r="I435" s="2190"/>
      <c r="J435" s="2190"/>
    </row>
    <row r="436" spans="1:10" hidden="1">
      <c r="A436" s="677"/>
      <c r="B436" s="637"/>
      <c r="C436" s="638"/>
      <c r="D436" s="638"/>
      <c r="E436" s="1482" t="s">
        <v>909</v>
      </c>
      <c r="F436" s="1483"/>
      <c r="G436" s="1484"/>
      <c r="H436" s="2190">
        <v>0</v>
      </c>
      <c r="I436" s="2190"/>
      <c r="J436" s="2190"/>
    </row>
    <row r="437" spans="1:10" ht="14.25" hidden="1" customHeight="1">
      <c r="A437" s="677">
        <v>2470</v>
      </c>
      <c r="B437" s="637" t="s">
        <v>562</v>
      </c>
      <c r="C437" s="638">
        <v>7</v>
      </c>
      <c r="D437" s="638">
        <v>0</v>
      </c>
      <c r="E437" s="1482" t="s">
        <v>493</v>
      </c>
      <c r="F437" s="1493" t="s">
        <v>494</v>
      </c>
      <c r="G437" s="1519"/>
      <c r="H437" s="2190">
        <v>0</v>
      </c>
      <c r="I437" s="2190">
        <v>0</v>
      </c>
      <c r="J437" s="2190">
        <v>0</v>
      </c>
    </row>
    <row r="438" spans="1:10" s="1486" customFormat="1" ht="10.5" hidden="1" customHeight="1">
      <c r="A438" s="677"/>
      <c r="B438" s="637"/>
      <c r="C438" s="638"/>
      <c r="D438" s="638"/>
      <c r="E438" s="1482" t="s">
        <v>671</v>
      </c>
      <c r="F438" s="1487"/>
      <c r="G438" s="1488"/>
      <c r="H438" s="2190">
        <v>0</v>
      </c>
      <c r="I438" s="2190"/>
      <c r="J438" s="2190"/>
    </row>
    <row r="439" spans="1:10" ht="24.75" hidden="1" customHeight="1">
      <c r="A439" s="677">
        <v>2471</v>
      </c>
      <c r="B439" s="637" t="s">
        <v>562</v>
      </c>
      <c r="C439" s="638">
        <v>7</v>
      </c>
      <c r="D439" s="638">
        <v>1</v>
      </c>
      <c r="E439" s="1482" t="s">
        <v>495</v>
      </c>
      <c r="F439" s="821" t="s">
        <v>451</v>
      </c>
      <c r="G439" s="1517"/>
      <c r="H439" s="2190">
        <v>0</v>
      </c>
      <c r="I439" s="2190"/>
      <c r="J439" s="2190"/>
    </row>
    <row r="440" spans="1:10" ht="38.25" hidden="1">
      <c r="A440" s="677"/>
      <c r="B440" s="637"/>
      <c r="C440" s="638"/>
      <c r="D440" s="638"/>
      <c r="E440" s="1482" t="s">
        <v>908</v>
      </c>
      <c r="F440" s="1483"/>
      <c r="G440" s="1484"/>
      <c r="H440" s="2190">
        <v>0</v>
      </c>
      <c r="I440" s="2190"/>
      <c r="J440" s="2190"/>
    </row>
    <row r="441" spans="1:10" hidden="1">
      <c r="A441" s="677"/>
      <c r="B441" s="637"/>
      <c r="C441" s="638"/>
      <c r="D441" s="638"/>
      <c r="E441" s="1482" t="s">
        <v>909</v>
      </c>
      <c r="F441" s="1483"/>
      <c r="G441" s="1484"/>
      <c r="H441" s="2190">
        <v>0</v>
      </c>
      <c r="I441" s="2190"/>
      <c r="J441" s="2190"/>
    </row>
    <row r="442" spans="1:10" hidden="1">
      <c r="A442" s="677"/>
      <c r="B442" s="637"/>
      <c r="C442" s="638"/>
      <c r="D442" s="638"/>
      <c r="E442" s="1482" t="s">
        <v>909</v>
      </c>
      <c r="F442" s="1483"/>
      <c r="G442" s="1484"/>
      <c r="H442" s="2190">
        <v>0</v>
      </c>
      <c r="I442" s="2190"/>
      <c r="J442" s="2190"/>
    </row>
    <row r="443" spans="1:10" ht="13.5" hidden="1" customHeight="1">
      <c r="A443" s="677">
        <v>2472</v>
      </c>
      <c r="B443" s="637" t="s">
        <v>562</v>
      </c>
      <c r="C443" s="638">
        <v>7</v>
      </c>
      <c r="D443" s="638">
        <v>2</v>
      </c>
      <c r="E443" s="1482" t="s">
        <v>452</v>
      </c>
      <c r="F443" s="1521" t="s">
        <v>453</v>
      </c>
      <c r="G443" s="1522"/>
      <c r="H443" s="2190">
        <v>0</v>
      </c>
      <c r="I443" s="2190"/>
      <c r="J443" s="2190"/>
    </row>
    <row r="444" spans="1:10" ht="0.75" hidden="1" customHeight="1">
      <c r="A444" s="677"/>
      <c r="B444" s="637"/>
      <c r="C444" s="638"/>
      <c r="D444" s="638"/>
      <c r="E444" s="1482" t="s">
        <v>908</v>
      </c>
      <c r="F444" s="1483"/>
      <c r="G444" s="1484"/>
      <c r="H444" s="2190">
        <v>0</v>
      </c>
      <c r="I444" s="2190"/>
      <c r="J444" s="2190"/>
    </row>
    <row r="445" spans="1:10" ht="0.75" hidden="1" customHeight="1">
      <c r="A445" s="677"/>
      <c r="B445" s="637"/>
      <c r="C445" s="638"/>
      <c r="D445" s="638"/>
      <c r="E445" s="1482" t="s">
        <v>909</v>
      </c>
      <c r="F445" s="1483"/>
      <c r="G445" s="1484"/>
      <c r="H445" s="2190">
        <v>0</v>
      </c>
      <c r="I445" s="2190"/>
      <c r="J445" s="2190"/>
    </row>
    <row r="446" spans="1:10" hidden="1">
      <c r="A446" s="677"/>
      <c r="B446" s="637"/>
      <c r="C446" s="638"/>
      <c r="D446" s="638"/>
      <c r="E446" s="1482" t="s">
        <v>909</v>
      </c>
      <c r="F446" s="1483"/>
      <c r="G446" s="1484"/>
      <c r="H446" s="2190">
        <v>0</v>
      </c>
      <c r="I446" s="2190"/>
      <c r="J446" s="2190"/>
    </row>
    <row r="447" spans="1:10" hidden="1">
      <c r="A447" s="677">
        <v>2473</v>
      </c>
      <c r="B447" s="637" t="s">
        <v>562</v>
      </c>
      <c r="C447" s="638">
        <v>7</v>
      </c>
      <c r="D447" s="638">
        <v>3</v>
      </c>
      <c r="E447" s="1482" t="s">
        <v>471</v>
      </c>
      <c r="F447" s="821" t="s">
        <v>472</v>
      </c>
      <c r="G447" s="1517"/>
      <c r="H447" s="2190">
        <v>0</v>
      </c>
      <c r="I447" s="2190"/>
      <c r="J447" s="2190"/>
    </row>
    <row r="448" spans="1:10" ht="38.25" hidden="1">
      <c r="A448" s="677"/>
      <c r="B448" s="637"/>
      <c r="C448" s="638"/>
      <c r="D448" s="638"/>
      <c r="E448" s="1482" t="s">
        <v>908</v>
      </c>
      <c r="F448" s="1483"/>
      <c r="G448" s="1484"/>
      <c r="H448" s="2190">
        <v>0</v>
      </c>
      <c r="I448" s="2190"/>
      <c r="J448" s="2190"/>
    </row>
    <row r="449" spans="1:10" hidden="1">
      <c r="A449" s="677"/>
      <c r="B449" s="637"/>
      <c r="C449" s="638"/>
      <c r="D449" s="638"/>
      <c r="E449" s="1482" t="s">
        <v>909</v>
      </c>
      <c r="F449" s="1483"/>
      <c r="G449" s="1484"/>
      <c r="H449" s="2190">
        <v>0</v>
      </c>
      <c r="I449" s="2190"/>
      <c r="J449" s="2190"/>
    </row>
    <row r="450" spans="1:10" hidden="1">
      <c r="A450" s="677"/>
      <c r="B450" s="637"/>
      <c r="C450" s="638"/>
      <c r="D450" s="638"/>
      <c r="E450" s="1482" t="s">
        <v>909</v>
      </c>
      <c r="F450" s="1483"/>
      <c r="G450" s="1484"/>
      <c r="H450" s="2190">
        <v>0</v>
      </c>
      <c r="I450" s="2190"/>
      <c r="J450" s="2190"/>
    </row>
    <row r="451" spans="1:10" hidden="1">
      <c r="A451" s="677">
        <v>2474</v>
      </c>
      <c r="B451" s="637" t="s">
        <v>562</v>
      </c>
      <c r="C451" s="638">
        <v>7</v>
      </c>
      <c r="D451" s="638">
        <v>4</v>
      </c>
      <c r="E451" s="1482" t="s">
        <v>777</v>
      </c>
      <c r="F451" s="1483" t="s">
        <v>778</v>
      </c>
      <c r="G451" s="1484"/>
      <c r="H451" s="2190">
        <v>0</v>
      </c>
      <c r="I451" s="2190"/>
      <c r="J451" s="2190"/>
    </row>
    <row r="452" spans="1:10" ht="0.75" hidden="1" customHeight="1">
      <c r="A452" s="677"/>
      <c r="B452" s="637"/>
      <c r="C452" s="638"/>
      <c r="D452" s="638"/>
      <c r="E452" s="1482" t="s">
        <v>908</v>
      </c>
      <c r="F452" s="1483"/>
      <c r="G452" s="1484"/>
      <c r="H452" s="2190">
        <v>0</v>
      </c>
      <c r="I452" s="2190"/>
      <c r="J452" s="2190"/>
    </row>
    <row r="453" spans="1:10" ht="1.5" hidden="1" customHeight="1">
      <c r="A453" s="677"/>
      <c r="B453" s="637"/>
      <c r="C453" s="638"/>
      <c r="D453" s="638"/>
      <c r="E453" s="1482" t="s">
        <v>909</v>
      </c>
      <c r="F453" s="1483"/>
      <c r="G453" s="1484"/>
      <c r="H453" s="2190">
        <v>0</v>
      </c>
      <c r="I453" s="2190"/>
      <c r="J453" s="2190"/>
    </row>
    <row r="454" spans="1:10" hidden="1">
      <c r="A454" s="677"/>
      <c r="B454" s="637"/>
      <c r="C454" s="638"/>
      <c r="D454" s="638"/>
      <c r="E454" s="1482" t="s">
        <v>909</v>
      </c>
      <c r="F454" s="1483"/>
      <c r="G454" s="1484"/>
      <c r="H454" s="2190">
        <v>0</v>
      </c>
      <c r="I454" s="2190"/>
      <c r="J454" s="2190"/>
    </row>
    <row r="455" spans="1:10" ht="25.5" hidden="1" customHeight="1">
      <c r="A455" s="677">
        <v>2480</v>
      </c>
      <c r="B455" s="637" t="s">
        <v>562</v>
      </c>
      <c r="C455" s="638">
        <v>8</v>
      </c>
      <c r="D455" s="638">
        <v>0</v>
      </c>
      <c r="E455" s="1482" t="s">
        <v>779</v>
      </c>
      <c r="F455" s="1487" t="s">
        <v>780</v>
      </c>
      <c r="G455" s="1488"/>
      <c r="H455" s="2190">
        <v>0</v>
      </c>
      <c r="I455" s="2190">
        <v>0</v>
      </c>
      <c r="J455" s="2190">
        <v>0</v>
      </c>
    </row>
    <row r="456" spans="1:10" s="1486" customFormat="1" ht="1.5" hidden="1" customHeight="1">
      <c r="A456" s="677"/>
      <c r="B456" s="637"/>
      <c r="C456" s="638"/>
      <c r="D456" s="638"/>
      <c r="E456" s="1482" t="s">
        <v>671</v>
      </c>
      <c r="F456" s="1487"/>
      <c r="G456" s="1488"/>
      <c r="H456" s="2190">
        <v>0</v>
      </c>
      <c r="I456" s="2190"/>
      <c r="J456" s="2190"/>
    </row>
    <row r="457" spans="1:10" ht="39" hidden="1" customHeight="1">
      <c r="A457" s="677">
        <v>2481</v>
      </c>
      <c r="B457" s="637" t="s">
        <v>562</v>
      </c>
      <c r="C457" s="638">
        <v>8</v>
      </c>
      <c r="D457" s="638">
        <v>1</v>
      </c>
      <c r="E457" s="1482" t="s">
        <v>1143</v>
      </c>
      <c r="F457" s="821" t="s">
        <v>1144</v>
      </c>
      <c r="G457" s="1517"/>
      <c r="H457" s="2190">
        <v>0</v>
      </c>
      <c r="I457" s="2190"/>
      <c r="J457" s="2190"/>
    </row>
    <row r="458" spans="1:10" ht="38.25" hidden="1">
      <c r="A458" s="677"/>
      <c r="B458" s="637"/>
      <c r="C458" s="638"/>
      <c r="D458" s="638"/>
      <c r="E458" s="1482" t="s">
        <v>908</v>
      </c>
      <c r="F458" s="1483"/>
      <c r="G458" s="1484"/>
      <c r="H458" s="2190">
        <v>0</v>
      </c>
      <c r="I458" s="2190"/>
      <c r="J458" s="2190"/>
    </row>
    <row r="459" spans="1:10" ht="0.75" hidden="1" customHeight="1">
      <c r="A459" s="677"/>
      <c r="B459" s="637"/>
      <c r="C459" s="638"/>
      <c r="D459" s="638"/>
      <c r="E459" s="1482" t="s">
        <v>909</v>
      </c>
      <c r="F459" s="1483"/>
      <c r="G459" s="1484"/>
      <c r="H459" s="2190">
        <v>0</v>
      </c>
      <c r="I459" s="2190"/>
      <c r="J459" s="2190"/>
    </row>
    <row r="460" spans="1:10" hidden="1">
      <c r="A460" s="677"/>
      <c r="B460" s="637"/>
      <c r="C460" s="638"/>
      <c r="D460" s="638"/>
      <c r="E460" s="1482" t="s">
        <v>909</v>
      </c>
      <c r="F460" s="1483"/>
      <c r="G460" s="1484"/>
      <c r="H460" s="2190">
        <v>0</v>
      </c>
      <c r="I460" s="2190"/>
      <c r="J460" s="2190"/>
    </row>
    <row r="461" spans="1:10" ht="40.5" hidden="1" customHeight="1">
      <c r="A461" s="677">
        <v>2482</v>
      </c>
      <c r="B461" s="637" t="s">
        <v>562</v>
      </c>
      <c r="C461" s="638">
        <v>8</v>
      </c>
      <c r="D461" s="638">
        <v>2</v>
      </c>
      <c r="E461" s="1482" t="s">
        <v>57</v>
      </c>
      <c r="F461" s="821" t="s">
        <v>508</v>
      </c>
      <c r="G461" s="1517"/>
      <c r="H461" s="2190">
        <v>0</v>
      </c>
      <c r="I461" s="2190"/>
      <c r="J461" s="2190"/>
    </row>
    <row r="462" spans="1:10" ht="0.75" hidden="1" customHeight="1">
      <c r="A462" s="677"/>
      <c r="B462" s="637"/>
      <c r="C462" s="638"/>
      <c r="D462" s="638"/>
      <c r="E462" s="1482" t="s">
        <v>908</v>
      </c>
      <c r="F462" s="1483"/>
      <c r="G462" s="1484"/>
      <c r="H462" s="2190">
        <v>0</v>
      </c>
      <c r="I462" s="2190"/>
      <c r="J462" s="2190"/>
    </row>
    <row r="463" spans="1:10" hidden="1">
      <c r="A463" s="677"/>
      <c r="B463" s="637"/>
      <c r="C463" s="638"/>
      <c r="D463" s="638"/>
      <c r="E463" s="1482" t="s">
        <v>909</v>
      </c>
      <c r="F463" s="1483"/>
      <c r="G463" s="1484"/>
      <c r="H463" s="2190">
        <v>0</v>
      </c>
      <c r="I463" s="2190"/>
      <c r="J463" s="2190"/>
    </row>
    <row r="464" spans="1:10" hidden="1">
      <c r="A464" s="677"/>
      <c r="B464" s="637"/>
      <c r="C464" s="638"/>
      <c r="D464" s="638"/>
      <c r="E464" s="1482" t="s">
        <v>909</v>
      </c>
      <c r="F464" s="1483"/>
      <c r="G464" s="1484"/>
      <c r="H464" s="2190">
        <v>0</v>
      </c>
      <c r="I464" s="2190"/>
      <c r="J464" s="2190"/>
    </row>
    <row r="465" spans="1:13" ht="27" hidden="1" customHeight="1">
      <c r="A465" s="677">
        <v>2483</v>
      </c>
      <c r="B465" s="637" t="s">
        <v>562</v>
      </c>
      <c r="C465" s="638">
        <v>8</v>
      </c>
      <c r="D465" s="638">
        <v>3</v>
      </c>
      <c r="E465" s="1482" t="s">
        <v>30</v>
      </c>
      <c r="F465" s="821" t="s">
        <v>31</v>
      </c>
      <c r="G465" s="1517"/>
      <c r="H465" s="2190">
        <v>0</v>
      </c>
      <c r="I465" s="2190"/>
      <c r="J465" s="2190"/>
    </row>
    <row r="466" spans="1:13" ht="24" hidden="1" customHeight="1">
      <c r="A466" s="677"/>
      <c r="B466" s="637"/>
      <c r="C466" s="638"/>
      <c r="D466" s="638"/>
      <c r="E466" s="1482" t="s">
        <v>908</v>
      </c>
      <c r="F466" s="1483"/>
      <c r="G466" s="1484"/>
      <c r="H466" s="2190">
        <v>0</v>
      </c>
      <c r="I466" s="2190"/>
      <c r="J466" s="2190"/>
    </row>
    <row r="467" spans="1:13" ht="14.25" hidden="1" customHeight="1">
      <c r="A467" s="677"/>
      <c r="B467" s="637"/>
      <c r="C467" s="638"/>
      <c r="D467" s="638"/>
      <c r="E467" s="1487" t="s">
        <v>1077</v>
      </c>
      <c r="F467" s="1499"/>
      <c r="G467" s="1475">
        <v>513400</v>
      </c>
      <c r="H467" s="2190">
        <v>0</v>
      </c>
      <c r="I467" s="2190"/>
      <c r="J467" s="2190"/>
    </row>
    <row r="468" spans="1:13" ht="24" hidden="1" customHeight="1">
      <c r="A468" s="677"/>
      <c r="B468" s="637"/>
      <c r="C468" s="638"/>
      <c r="D468" s="638"/>
      <c r="E468" s="1482" t="s">
        <v>909</v>
      </c>
      <c r="F468" s="1483"/>
      <c r="G468" s="1484"/>
      <c r="H468" s="2190">
        <v>0</v>
      </c>
      <c r="I468" s="2190"/>
      <c r="J468" s="2190"/>
    </row>
    <row r="469" spans="1:13" ht="38.25" hidden="1" customHeight="1">
      <c r="A469" s="677">
        <v>2484</v>
      </c>
      <c r="B469" s="637" t="s">
        <v>562</v>
      </c>
      <c r="C469" s="638">
        <v>8</v>
      </c>
      <c r="D469" s="638">
        <v>4</v>
      </c>
      <c r="E469" s="1482" t="s">
        <v>1083</v>
      </c>
      <c r="F469" s="821" t="s">
        <v>1097</v>
      </c>
      <c r="G469" s="1517"/>
      <c r="H469" s="2190">
        <v>0</v>
      </c>
      <c r="I469" s="2190"/>
      <c r="J469" s="2190"/>
    </row>
    <row r="470" spans="1:13" ht="24" hidden="1" customHeight="1">
      <c r="A470" s="677"/>
      <c r="B470" s="637"/>
      <c r="C470" s="638"/>
      <c r="D470" s="638"/>
      <c r="E470" s="1482" t="s">
        <v>908</v>
      </c>
      <c r="F470" s="1483"/>
      <c r="G470" s="1484"/>
      <c r="H470" s="2190">
        <v>0</v>
      </c>
      <c r="I470" s="2190"/>
      <c r="J470" s="2190"/>
    </row>
    <row r="471" spans="1:13" ht="24" hidden="1" customHeight="1">
      <c r="A471" s="677"/>
      <c r="B471" s="637"/>
      <c r="C471" s="638"/>
      <c r="D471" s="638"/>
      <c r="E471" s="1482" t="s">
        <v>909</v>
      </c>
      <c r="F471" s="1483"/>
      <c r="G471" s="1484"/>
      <c r="H471" s="2190">
        <v>0</v>
      </c>
      <c r="I471" s="2190"/>
      <c r="J471" s="2190"/>
    </row>
    <row r="472" spans="1:13" ht="24" hidden="1" customHeight="1">
      <c r="A472" s="677"/>
      <c r="B472" s="637"/>
      <c r="C472" s="638"/>
      <c r="D472" s="638"/>
      <c r="E472" s="1482" t="s">
        <v>909</v>
      </c>
      <c r="F472" s="1483"/>
      <c r="G472" s="1484"/>
      <c r="H472" s="2190">
        <v>0</v>
      </c>
      <c r="I472" s="2190"/>
      <c r="J472" s="2190"/>
    </row>
    <row r="473" spans="1:13" ht="24" hidden="1" customHeight="1">
      <c r="A473" s="677">
        <v>2484</v>
      </c>
      <c r="B473" s="637" t="s">
        <v>562</v>
      </c>
      <c r="C473" s="638">
        <v>8</v>
      </c>
      <c r="D473" s="638">
        <v>5</v>
      </c>
      <c r="E473" s="1482" t="s">
        <v>426</v>
      </c>
      <c r="F473" s="821" t="s">
        <v>1097</v>
      </c>
      <c r="G473" s="1517"/>
      <c r="H473" s="2190">
        <v>0</v>
      </c>
      <c r="I473" s="2190"/>
      <c r="J473" s="2190"/>
    </row>
    <row r="474" spans="1:13" ht="24" hidden="1" customHeight="1">
      <c r="A474" s="677"/>
      <c r="B474" s="637"/>
      <c r="C474" s="638"/>
      <c r="D474" s="638"/>
      <c r="E474" s="1482" t="s">
        <v>908</v>
      </c>
      <c r="F474" s="1483"/>
      <c r="G474" s="1484"/>
      <c r="H474" s="2190">
        <v>0</v>
      </c>
      <c r="I474" s="2190"/>
      <c r="J474" s="2190"/>
    </row>
    <row r="475" spans="1:13" ht="15" hidden="1" customHeight="1">
      <c r="A475" s="677"/>
      <c r="B475" s="637"/>
      <c r="C475" s="638"/>
      <c r="D475" s="638"/>
      <c r="E475" s="1506" t="s">
        <v>1077</v>
      </c>
      <c r="F475" s="1499"/>
      <c r="G475" s="1500">
        <v>513400</v>
      </c>
      <c r="H475" s="2190">
        <v>0</v>
      </c>
      <c r="I475" s="2190"/>
      <c r="J475" s="2190"/>
    </row>
    <row r="476" spans="1:13" ht="24" hidden="1" customHeight="1">
      <c r="A476" s="677"/>
      <c r="B476" s="637"/>
      <c r="C476" s="638"/>
      <c r="D476" s="638"/>
      <c r="E476" s="1482" t="s">
        <v>909</v>
      </c>
      <c r="F476" s="1483"/>
      <c r="G476" s="1484"/>
      <c r="H476" s="2190">
        <v>0</v>
      </c>
      <c r="I476" s="2190"/>
      <c r="J476" s="2190"/>
    </row>
    <row r="477" spans="1:13" ht="18" customHeight="1">
      <c r="A477" s="677"/>
      <c r="B477" s="637"/>
      <c r="C477" s="638"/>
      <c r="D477" s="638"/>
      <c r="E477" s="1482" t="s">
        <v>908</v>
      </c>
      <c r="F477" s="1483"/>
      <c r="G477" s="1523"/>
      <c r="H477" s="2190"/>
      <c r="I477" s="2190"/>
      <c r="J477" s="2190"/>
    </row>
    <row r="478" spans="1:13" ht="24" hidden="1" customHeight="1">
      <c r="A478" s="677"/>
      <c r="B478" s="637"/>
      <c r="C478" s="638"/>
      <c r="D478" s="638"/>
      <c r="E478" s="813" t="s">
        <v>191</v>
      </c>
      <c r="F478" s="1483"/>
      <c r="G478" s="798" t="s">
        <v>929</v>
      </c>
      <c r="H478" s="2190">
        <f>I478</f>
        <v>5000</v>
      </c>
      <c r="I478" s="2190">
        <f>'arandzin chanaparh'!F68</f>
        <v>5000</v>
      </c>
      <c r="J478" s="2190"/>
    </row>
    <row r="479" spans="1:13" ht="21" hidden="1" customHeight="1">
      <c r="A479" s="677"/>
      <c r="B479" s="637"/>
      <c r="C479" s="638"/>
      <c r="D479" s="638"/>
      <c r="E479" s="842" t="s">
        <v>28</v>
      </c>
      <c r="F479" s="1483"/>
      <c r="G479" s="1484">
        <v>511200</v>
      </c>
      <c r="H479" s="2190">
        <f>J479</f>
        <v>0</v>
      </c>
      <c r="I479" s="2190"/>
      <c r="J479" s="2190">
        <f>'arandzin chanaparh'!F140</f>
        <v>0</v>
      </c>
    </row>
    <row r="480" spans="1:13" ht="22.5" customHeight="1">
      <c r="A480" s="677"/>
      <c r="B480" s="637"/>
      <c r="C480" s="638"/>
      <c r="D480" s="638"/>
      <c r="E480" s="1360" t="s">
        <v>628</v>
      </c>
      <c r="F480" s="1483"/>
      <c r="G480" s="1484">
        <v>511300</v>
      </c>
      <c r="H480" s="2190">
        <f>J480</f>
        <v>343791</v>
      </c>
      <c r="I480" s="2190"/>
      <c r="J480" s="2190">
        <f>'arandzin chanaparh'!F141+'subv chanap'!F141</f>
        <v>343791</v>
      </c>
      <c r="M480" s="1785"/>
    </row>
    <row r="481" spans="1:10" ht="24.75" customHeight="1">
      <c r="A481" s="677">
        <v>2490</v>
      </c>
      <c r="B481" s="637" t="s">
        <v>562</v>
      </c>
      <c r="C481" s="638">
        <v>9</v>
      </c>
      <c r="D481" s="638">
        <v>0</v>
      </c>
      <c r="E481" s="1487" t="s">
        <v>739</v>
      </c>
      <c r="F481" s="1487" t="s">
        <v>740</v>
      </c>
      <c r="G481" s="1488"/>
      <c r="H481" s="2190">
        <f>H483</f>
        <v>-20000</v>
      </c>
      <c r="I481" s="2190">
        <v>0</v>
      </c>
      <c r="J481" s="2190">
        <f>J483</f>
        <v>-20000</v>
      </c>
    </row>
    <row r="482" spans="1:10" s="1486" customFormat="1" ht="12.75" customHeight="1">
      <c r="A482" s="677"/>
      <c r="B482" s="637"/>
      <c r="C482" s="638"/>
      <c r="D482" s="638"/>
      <c r="E482" s="1482" t="s">
        <v>671</v>
      </c>
      <c r="F482" s="1487"/>
      <c r="G482" s="1488"/>
      <c r="H482" s="1481"/>
      <c r="I482" s="1481"/>
      <c r="J482" s="1481"/>
    </row>
    <row r="483" spans="1:10" ht="24.75" customHeight="1">
      <c r="A483" s="677">
        <v>2491</v>
      </c>
      <c r="B483" s="637" t="s">
        <v>562</v>
      </c>
      <c r="C483" s="638">
        <v>9</v>
      </c>
      <c r="D483" s="638">
        <v>1</v>
      </c>
      <c r="E483" s="1482" t="s">
        <v>739</v>
      </c>
      <c r="F483" s="821" t="s">
        <v>741</v>
      </c>
      <c r="G483" s="1517"/>
      <c r="H483" s="2190">
        <f>J483</f>
        <v>-20000</v>
      </c>
      <c r="I483" s="2190"/>
      <c r="J483" s="2190">
        <f>J487+J488</f>
        <v>-20000</v>
      </c>
    </row>
    <row r="484" spans="1:10" ht="24.75" hidden="1" customHeight="1">
      <c r="A484" s="677"/>
      <c r="B484" s="637"/>
      <c r="C484" s="638"/>
      <c r="D484" s="638"/>
      <c r="E484" s="1482" t="s">
        <v>908</v>
      </c>
      <c r="F484" s="1483"/>
      <c r="G484" s="1484"/>
      <c r="H484" s="2190">
        <v>0</v>
      </c>
      <c r="I484" s="2190"/>
      <c r="J484" s="2190"/>
    </row>
    <row r="485" spans="1:10" ht="0.75" hidden="1" customHeight="1">
      <c r="A485" s="677"/>
      <c r="B485" s="637"/>
      <c r="C485" s="638"/>
      <c r="D485" s="638"/>
      <c r="E485" s="1120" t="s">
        <v>1124</v>
      </c>
      <c r="F485" s="1510" t="s">
        <v>1120</v>
      </c>
      <c r="G485" s="1494" t="s">
        <v>1120</v>
      </c>
      <c r="H485" s="2190">
        <v>0</v>
      </c>
      <c r="I485" s="2190"/>
      <c r="J485" s="2190">
        <v>0</v>
      </c>
    </row>
    <row r="486" spans="1:10" ht="12" hidden="1" customHeight="1">
      <c r="A486" s="677"/>
      <c r="B486" s="637"/>
      <c r="C486" s="638"/>
      <c r="D486" s="638"/>
      <c r="E486" s="1120" t="s">
        <v>1123</v>
      </c>
      <c r="F486" s="1510"/>
      <c r="G486" s="1494" t="s">
        <v>1121</v>
      </c>
      <c r="H486" s="2190">
        <v>0</v>
      </c>
      <c r="I486" s="2190"/>
      <c r="J486" s="2190">
        <v>0</v>
      </c>
    </row>
    <row r="487" spans="1:10" ht="14.25" customHeight="1">
      <c r="A487" s="677"/>
      <c r="B487" s="637"/>
      <c r="C487" s="638"/>
      <c r="D487" s="638"/>
      <c r="E487" s="1120" t="s">
        <v>1016</v>
      </c>
      <c r="F487" s="1502"/>
      <c r="G487" s="1492" t="s">
        <v>1122</v>
      </c>
      <c r="H487" s="2190">
        <f>J487</f>
        <v>-5000</v>
      </c>
      <c r="I487" s="2190"/>
      <c r="J487" s="2190">
        <f>tnt.harab.!F38</f>
        <v>-5000</v>
      </c>
    </row>
    <row r="488" spans="1:10" ht="14.25" customHeight="1">
      <c r="A488" s="677"/>
      <c r="B488" s="637"/>
      <c r="C488" s="638"/>
      <c r="D488" s="638"/>
      <c r="E488" s="1120" t="s">
        <v>467</v>
      </c>
      <c r="F488" s="1502" t="s">
        <v>1121</v>
      </c>
      <c r="G488" s="1492" t="s">
        <v>759</v>
      </c>
      <c r="H488" s="2190">
        <f>J488</f>
        <v>-15000</v>
      </c>
      <c r="I488" s="2190"/>
      <c r="J488" s="2190">
        <f>tnt.harab.!F52</f>
        <v>-15000</v>
      </c>
    </row>
    <row r="489" spans="1:10" s="673" customFormat="1" ht="36" customHeight="1">
      <c r="A489" s="698">
        <v>2500</v>
      </c>
      <c r="B489" s="637" t="s">
        <v>564</v>
      </c>
      <c r="C489" s="638">
        <v>0</v>
      </c>
      <c r="D489" s="638">
        <v>0</v>
      </c>
      <c r="E489" s="1476" t="s">
        <v>137</v>
      </c>
      <c r="F489" s="636" t="s">
        <v>742</v>
      </c>
      <c r="G489" s="636"/>
      <c r="H489" s="2190">
        <f>I489+J489</f>
        <v>170230</v>
      </c>
      <c r="I489" s="2190">
        <f>I491+I498+I501+I521</f>
        <v>152500</v>
      </c>
      <c r="J489" s="2190">
        <f>J491+J498+J501+J521</f>
        <v>17730</v>
      </c>
    </row>
    <row r="490" spans="1:10">
      <c r="A490" s="674"/>
      <c r="B490" s="637"/>
      <c r="C490" s="638"/>
      <c r="D490" s="638"/>
      <c r="E490" s="1482" t="s">
        <v>270</v>
      </c>
      <c r="F490" s="1483"/>
      <c r="G490" s="1484"/>
      <c r="H490" s="2190">
        <v>0</v>
      </c>
      <c r="I490" s="2190"/>
      <c r="J490" s="2190"/>
    </row>
    <row r="491" spans="1:10">
      <c r="A491" s="677">
        <v>2510</v>
      </c>
      <c r="B491" s="637" t="s">
        <v>564</v>
      </c>
      <c r="C491" s="638">
        <v>1</v>
      </c>
      <c r="D491" s="638">
        <v>0</v>
      </c>
      <c r="E491" s="1487" t="s">
        <v>763</v>
      </c>
      <c r="F491" s="1487" t="s">
        <v>764</v>
      </c>
      <c r="G491" s="1488"/>
      <c r="H491" s="2190">
        <f>I491</f>
        <v>130000</v>
      </c>
      <c r="I491" s="2190">
        <f>I493</f>
        <v>130000</v>
      </c>
      <c r="J491" s="2190">
        <v>0</v>
      </c>
    </row>
    <row r="492" spans="1:10" s="1486" customFormat="1">
      <c r="A492" s="677"/>
      <c r="B492" s="637"/>
      <c r="C492" s="638"/>
      <c r="D492" s="638"/>
      <c r="E492" s="1482" t="s">
        <v>671</v>
      </c>
      <c r="F492" s="1487"/>
      <c r="G492" s="1488"/>
      <c r="H492" s="2190">
        <v>0</v>
      </c>
      <c r="I492" s="2190"/>
      <c r="J492" s="2190"/>
    </row>
    <row r="493" spans="1:10">
      <c r="A493" s="677">
        <v>2511</v>
      </c>
      <c r="B493" s="637" t="s">
        <v>564</v>
      </c>
      <c r="C493" s="638">
        <v>1</v>
      </c>
      <c r="D493" s="638">
        <v>1</v>
      </c>
      <c r="E493" s="1482" t="s">
        <v>763</v>
      </c>
      <c r="F493" s="821" t="s">
        <v>645</v>
      </c>
      <c r="G493" s="1517"/>
      <c r="H493" s="2190">
        <f>I493</f>
        <v>130000</v>
      </c>
      <c r="I493" s="2190">
        <f>I497</f>
        <v>130000</v>
      </c>
      <c r="J493" s="2190"/>
    </row>
    <row r="494" spans="1:10" ht="0.75" customHeight="1">
      <c r="A494" s="677"/>
      <c r="B494" s="637"/>
      <c r="C494" s="638"/>
      <c r="D494" s="638"/>
      <c r="E494" s="1482" t="s">
        <v>908</v>
      </c>
      <c r="F494" s="1483"/>
      <c r="G494" s="1484"/>
      <c r="H494" s="2190"/>
      <c r="I494" s="2190"/>
      <c r="J494" s="2190"/>
    </row>
    <row r="495" spans="1:10" ht="25.5" hidden="1">
      <c r="A495" s="677"/>
      <c r="B495" s="637"/>
      <c r="C495" s="638"/>
      <c r="D495" s="638"/>
      <c r="E495" s="813" t="s">
        <v>70</v>
      </c>
      <c r="F495" s="1483"/>
      <c r="G495" s="1494" t="s">
        <v>390</v>
      </c>
      <c r="H495" s="2190">
        <v>0</v>
      </c>
      <c r="I495" s="2190">
        <v>0</v>
      </c>
      <c r="J495" s="2190"/>
    </row>
    <row r="496" spans="1:10" hidden="1">
      <c r="A496" s="677"/>
      <c r="B496" s="637"/>
      <c r="C496" s="638"/>
      <c r="D496" s="638"/>
      <c r="E496" s="823" t="s">
        <v>924</v>
      </c>
      <c r="F496" s="1483"/>
      <c r="G496" s="1494" t="s">
        <v>1030</v>
      </c>
      <c r="H496" s="2190">
        <v>0</v>
      </c>
      <c r="I496" s="2190">
        <v>0</v>
      </c>
      <c r="J496" s="2190"/>
    </row>
    <row r="497" spans="1:10" ht="25.5">
      <c r="A497" s="677"/>
      <c r="B497" s="637"/>
      <c r="C497" s="638"/>
      <c r="D497" s="638"/>
      <c r="E497" s="814" t="s">
        <v>775</v>
      </c>
      <c r="F497" s="1499"/>
      <c r="G497" s="1492" t="s">
        <v>387</v>
      </c>
      <c r="H497" s="2190">
        <f>I497</f>
        <v>130000</v>
      </c>
      <c r="I497" s="2190">
        <f>'arandzin axbahan.'!F46</f>
        <v>130000</v>
      </c>
      <c r="J497" s="2190"/>
    </row>
    <row r="498" spans="1:10">
      <c r="A498" s="677">
        <v>2520</v>
      </c>
      <c r="B498" s="637" t="s">
        <v>564</v>
      </c>
      <c r="C498" s="638">
        <v>2</v>
      </c>
      <c r="D498" s="638">
        <v>0</v>
      </c>
      <c r="E498" s="1487" t="s">
        <v>948</v>
      </c>
      <c r="F498" s="1487" t="s">
        <v>949</v>
      </c>
      <c r="G498" s="1488"/>
      <c r="H498" s="2190">
        <f>I498</f>
        <v>5000</v>
      </c>
      <c r="I498" s="2190">
        <f>I500</f>
        <v>5000</v>
      </c>
      <c r="J498" s="2190">
        <f>J500</f>
        <v>7730</v>
      </c>
    </row>
    <row r="499" spans="1:10" s="1486" customFormat="1">
      <c r="A499" s="677"/>
      <c r="B499" s="637"/>
      <c r="C499" s="638"/>
      <c r="D499" s="638"/>
      <c r="E499" s="1482" t="s">
        <v>671</v>
      </c>
      <c r="F499" s="1487"/>
      <c r="G499" s="1488"/>
      <c r="H499" s="2190">
        <v>0</v>
      </c>
      <c r="I499" s="2190"/>
      <c r="J499" s="2190"/>
    </row>
    <row r="500" spans="1:10">
      <c r="A500" s="677">
        <v>2521</v>
      </c>
      <c r="B500" s="637" t="s">
        <v>564</v>
      </c>
      <c r="C500" s="638">
        <v>2</v>
      </c>
      <c r="D500" s="638">
        <v>1</v>
      </c>
      <c r="E500" s="1482" t="s">
        <v>950</v>
      </c>
      <c r="F500" s="821" t="s">
        <v>951</v>
      </c>
      <c r="G500" s="1517"/>
      <c r="H500" s="2190">
        <f>I500+J500</f>
        <v>12730</v>
      </c>
      <c r="I500" s="2190">
        <f>kext.grer!F32</f>
        <v>5000</v>
      </c>
      <c r="J500" s="2190">
        <f>J520</f>
        <v>7730</v>
      </c>
    </row>
    <row r="501" spans="1:10" ht="24.75" hidden="1" customHeight="1">
      <c r="A501" s="677">
        <v>2530</v>
      </c>
      <c r="B501" s="637" t="s">
        <v>564</v>
      </c>
      <c r="C501" s="638">
        <v>3</v>
      </c>
      <c r="D501" s="638">
        <v>0</v>
      </c>
      <c r="E501" s="1487" t="s">
        <v>498</v>
      </c>
      <c r="F501" s="1487" t="s">
        <v>499</v>
      </c>
      <c r="G501" s="1488"/>
      <c r="H501" s="2190">
        <v>0</v>
      </c>
      <c r="I501" s="2190">
        <v>0</v>
      </c>
      <c r="J501" s="2190">
        <v>0</v>
      </c>
    </row>
    <row r="502" spans="1:10" s="1486" customFormat="1" ht="15" hidden="1" customHeight="1">
      <c r="A502" s="677"/>
      <c r="B502" s="637"/>
      <c r="C502" s="638"/>
      <c r="D502" s="638"/>
      <c r="E502" s="1482" t="s">
        <v>671</v>
      </c>
      <c r="F502" s="1487"/>
      <c r="G502" s="1488"/>
      <c r="H502" s="2190">
        <v>0</v>
      </c>
      <c r="I502" s="2190"/>
      <c r="J502" s="2190"/>
    </row>
    <row r="503" spans="1:10" ht="25.5" hidden="1">
      <c r="A503" s="677">
        <v>3531</v>
      </c>
      <c r="B503" s="637" t="s">
        <v>564</v>
      </c>
      <c r="C503" s="638">
        <v>3</v>
      </c>
      <c r="D503" s="638">
        <v>1</v>
      </c>
      <c r="E503" s="1482" t="s">
        <v>498</v>
      </c>
      <c r="F503" s="821" t="s">
        <v>500</v>
      </c>
      <c r="G503" s="1517"/>
      <c r="H503" s="2190">
        <v>0</v>
      </c>
      <c r="I503" s="2190"/>
      <c r="J503" s="2190"/>
    </row>
    <row r="504" spans="1:10" ht="38.25" hidden="1">
      <c r="A504" s="677"/>
      <c r="B504" s="637"/>
      <c r="C504" s="638"/>
      <c r="D504" s="638"/>
      <c r="E504" s="1482" t="s">
        <v>908</v>
      </c>
      <c r="F504" s="1483"/>
      <c r="G504" s="1484"/>
      <c r="H504" s="2190">
        <v>0</v>
      </c>
      <c r="I504" s="2190"/>
      <c r="J504" s="2190"/>
    </row>
    <row r="505" spans="1:10" hidden="1">
      <c r="A505" s="677"/>
      <c r="B505" s="637"/>
      <c r="C505" s="638"/>
      <c r="D505" s="638"/>
      <c r="E505" s="1482" t="s">
        <v>909</v>
      </c>
      <c r="F505" s="1483"/>
      <c r="G505" s="1484"/>
      <c r="H505" s="2190">
        <v>0</v>
      </c>
      <c r="I505" s="2190"/>
      <c r="J505" s="2190"/>
    </row>
    <row r="506" spans="1:10" hidden="1">
      <c r="A506" s="677"/>
      <c r="B506" s="637"/>
      <c r="C506" s="638"/>
      <c r="D506" s="638"/>
      <c r="E506" s="1482" t="s">
        <v>909</v>
      </c>
      <c r="F506" s="1483"/>
      <c r="G506" s="1484"/>
      <c r="H506" s="2190">
        <v>0</v>
      </c>
      <c r="I506" s="2190"/>
      <c r="J506" s="2190"/>
    </row>
    <row r="507" spans="1:10" ht="25.5" hidden="1">
      <c r="A507" s="677">
        <v>2540</v>
      </c>
      <c r="B507" s="637" t="s">
        <v>564</v>
      </c>
      <c r="C507" s="638">
        <v>4</v>
      </c>
      <c r="D507" s="638">
        <v>0</v>
      </c>
      <c r="E507" s="1487" t="s">
        <v>501</v>
      </c>
      <c r="F507" s="1487" t="s">
        <v>502</v>
      </c>
      <c r="G507" s="1488"/>
      <c r="H507" s="2190">
        <v>0</v>
      </c>
      <c r="I507" s="2190">
        <v>0</v>
      </c>
      <c r="J507" s="2190">
        <v>0</v>
      </c>
    </row>
    <row r="508" spans="1:10" s="1486" customFormat="1" hidden="1">
      <c r="A508" s="677"/>
      <c r="B508" s="637"/>
      <c r="C508" s="638"/>
      <c r="D508" s="638"/>
      <c r="E508" s="1482" t="s">
        <v>671</v>
      </c>
      <c r="F508" s="1487"/>
      <c r="G508" s="1488"/>
      <c r="H508" s="2190">
        <v>0</v>
      </c>
      <c r="I508" s="2190"/>
      <c r="J508" s="2190"/>
    </row>
    <row r="509" spans="1:10" ht="25.5" hidden="1">
      <c r="A509" s="677">
        <v>2541</v>
      </c>
      <c r="B509" s="637" t="s">
        <v>564</v>
      </c>
      <c r="C509" s="638">
        <v>4</v>
      </c>
      <c r="D509" s="638">
        <v>1</v>
      </c>
      <c r="E509" s="1482" t="s">
        <v>501</v>
      </c>
      <c r="F509" s="821" t="s">
        <v>503</v>
      </c>
      <c r="G509" s="1517"/>
      <c r="H509" s="2190">
        <v>0</v>
      </c>
      <c r="I509" s="2190"/>
      <c r="J509" s="2190"/>
    </row>
    <row r="510" spans="1:10" ht="38.25" hidden="1">
      <c r="A510" s="677"/>
      <c r="B510" s="637"/>
      <c r="C510" s="638"/>
      <c r="D510" s="638"/>
      <c r="E510" s="1482" t="s">
        <v>908</v>
      </c>
      <c r="F510" s="1483"/>
      <c r="G510" s="1484"/>
      <c r="H510" s="2190">
        <v>0</v>
      </c>
      <c r="I510" s="2190"/>
      <c r="J510" s="2190"/>
    </row>
    <row r="511" spans="1:10" hidden="1">
      <c r="A511" s="677"/>
      <c r="B511" s="637"/>
      <c r="C511" s="638"/>
      <c r="D511" s="638"/>
      <c r="E511" s="1482" t="s">
        <v>909</v>
      </c>
      <c r="F511" s="1483"/>
      <c r="G511" s="1484"/>
      <c r="H511" s="2190">
        <v>0</v>
      </c>
      <c r="I511" s="2190"/>
      <c r="J511" s="2190"/>
    </row>
    <row r="512" spans="1:10" hidden="1">
      <c r="A512" s="677"/>
      <c r="B512" s="637"/>
      <c r="C512" s="638"/>
      <c r="D512" s="638"/>
      <c r="E512" s="1482" t="s">
        <v>909</v>
      </c>
      <c r="F512" s="1483"/>
      <c r="G512" s="1484"/>
      <c r="H512" s="2190">
        <v>0</v>
      </c>
      <c r="I512" s="2190"/>
      <c r="J512" s="2190"/>
    </row>
    <row r="513" spans="1:10" ht="38.25" hidden="1">
      <c r="A513" s="677">
        <v>2550</v>
      </c>
      <c r="B513" s="637" t="s">
        <v>564</v>
      </c>
      <c r="C513" s="638">
        <v>5</v>
      </c>
      <c r="D513" s="638">
        <v>0</v>
      </c>
      <c r="E513" s="1487" t="s">
        <v>142</v>
      </c>
      <c r="F513" s="1487" t="s">
        <v>143</v>
      </c>
      <c r="G513" s="1488"/>
      <c r="H513" s="2190">
        <v>0</v>
      </c>
      <c r="I513" s="2190">
        <v>0</v>
      </c>
      <c r="J513" s="2190">
        <v>0</v>
      </c>
    </row>
    <row r="514" spans="1:10" s="1486" customFormat="1" hidden="1">
      <c r="A514" s="677"/>
      <c r="B514" s="637"/>
      <c r="C514" s="638"/>
      <c r="D514" s="638"/>
      <c r="E514" s="1482" t="s">
        <v>671</v>
      </c>
      <c r="F514" s="1487"/>
      <c r="G514" s="1488"/>
      <c r="H514" s="2190">
        <v>0</v>
      </c>
      <c r="I514" s="2190"/>
      <c r="J514" s="2190"/>
    </row>
    <row r="515" spans="1:10" ht="38.25" hidden="1">
      <c r="A515" s="677">
        <v>2551</v>
      </c>
      <c r="B515" s="637" t="s">
        <v>564</v>
      </c>
      <c r="C515" s="638">
        <v>5</v>
      </c>
      <c r="D515" s="638">
        <v>1</v>
      </c>
      <c r="E515" s="1482" t="s">
        <v>142</v>
      </c>
      <c r="F515" s="821" t="s">
        <v>144</v>
      </c>
      <c r="G515" s="1517"/>
      <c r="H515" s="2190">
        <v>0</v>
      </c>
      <c r="I515" s="2190"/>
      <c r="J515" s="2190"/>
    </row>
    <row r="516" spans="1:10" ht="38.25" hidden="1">
      <c r="A516" s="677"/>
      <c r="B516" s="637"/>
      <c r="C516" s="638"/>
      <c r="D516" s="638"/>
      <c r="E516" s="1482" t="s">
        <v>908</v>
      </c>
      <c r="F516" s="1483"/>
      <c r="G516" s="1484"/>
      <c r="H516" s="2190">
        <v>0</v>
      </c>
      <c r="I516" s="2190"/>
      <c r="J516" s="2190"/>
    </row>
    <row r="517" spans="1:10" hidden="1">
      <c r="A517" s="677"/>
      <c r="B517" s="637"/>
      <c r="C517" s="638"/>
      <c r="D517" s="638"/>
      <c r="E517" s="1482" t="s">
        <v>909</v>
      </c>
      <c r="F517" s="1483"/>
      <c r="G517" s="1484"/>
      <c r="H517" s="2190">
        <v>0</v>
      </c>
      <c r="I517" s="2190"/>
      <c r="J517" s="2190"/>
    </row>
    <row r="518" spans="1:10" hidden="1">
      <c r="A518" s="677"/>
      <c r="B518" s="637"/>
      <c r="C518" s="638"/>
      <c r="D518" s="638"/>
      <c r="E518" s="1482" t="s">
        <v>909</v>
      </c>
      <c r="F518" s="1483"/>
      <c r="G518" s="1484"/>
      <c r="H518" s="2190">
        <v>0</v>
      </c>
      <c r="I518" s="2190"/>
      <c r="J518" s="2190"/>
    </row>
    <row r="519" spans="1:10" ht="24" customHeight="1">
      <c r="A519" s="677"/>
      <c r="B519" s="637"/>
      <c r="C519" s="638"/>
      <c r="D519" s="638"/>
      <c r="E519" s="1482"/>
      <c r="F519" s="1483"/>
      <c r="G519" s="1484">
        <v>4251</v>
      </c>
      <c r="H519" s="2190">
        <f>I519</f>
        <v>5000</v>
      </c>
      <c r="I519" s="2190">
        <f>kext.grer!F67</f>
        <v>5000</v>
      </c>
      <c r="J519" s="2190"/>
    </row>
    <row r="520" spans="1:10" ht="24" customHeight="1">
      <c r="A520" s="677"/>
      <c r="B520" s="637"/>
      <c r="C520" s="638"/>
      <c r="D520" s="638"/>
      <c r="E520" s="1360" t="s">
        <v>628</v>
      </c>
      <c r="F520" s="1499"/>
      <c r="G520" s="1492" t="s">
        <v>978</v>
      </c>
      <c r="H520" s="2190">
        <f>J520</f>
        <v>7730</v>
      </c>
      <c r="I520" s="2190"/>
      <c r="J520" s="2190">
        <f>kext.grer!F155+'subven kext.grer'!F155</f>
        <v>7730</v>
      </c>
    </row>
    <row r="521" spans="1:10" ht="25.5">
      <c r="A521" s="677">
        <v>2560</v>
      </c>
      <c r="B521" s="637" t="s">
        <v>564</v>
      </c>
      <c r="C521" s="638">
        <v>6</v>
      </c>
      <c r="D521" s="638">
        <v>0</v>
      </c>
      <c r="E521" s="1487" t="s">
        <v>862</v>
      </c>
      <c r="F521" s="1487" t="s">
        <v>863</v>
      </c>
      <c r="G521" s="1488"/>
      <c r="H521" s="2190">
        <f>H523</f>
        <v>27500</v>
      </c>
      <c r="I521" s="2190">
        <f>I523</f>
        <v>17500</v>
      </c>
      <c r="J521" s="2190">
        <f>J523</f>
        <v>10000</v>
      </c>
    </row>
    <row r="522" spans="1:10" s="1486" customFormat="1" ht="13.5" customHeight="1">
      <c r="A522" s="677"/>
      <c r="B522" s="637"/>
      <c r="C522" s="638"/>
      <c r="D522" s="638"/>
      <c r="E522" s="1482" t="s">
        <v>671</v>
      </c>
      <c r="F522" s="1487"/>
      <c r="G522" s="1488"/>
      <c r="H522" s="2190"/>
      <c r="I522" s="2190"/>
      <c r="J522" s="2190"/>
    </row>
    <row r="523" spans="1:10" ht="26.25" customHeight="1">
      <c r="A523" s="677">
        <v>2561</v>
      </c>
      <c r="B523" s="637" t="s">
        <v>564</v>
      </c>
      <c r="C523" s="638">
        <v>6</v>
      </c>
      <c r="D523" s="638">
        <v>1</v>
      </c>
      <c r="E523" s="1482" t="s">
        <v>862</v>
      </c>
      <c r="F523" s="821" t="s">
        <v>864</v>
      </c>
      <c r="G523" s="1517"/>
      <c r="H523" s="2190">
        <f>I523+J523</f>
        <v>27500</v>
      </c>
      <c r="I523" s="2190">
        <f>I526+I528+I527+I531</f>
        <v>17500</v>
      </c>
      <c r="J523" s="2190">
        <f>J529+J530+J532+J533+J534</f>
        <v>10000</v>
      </c>
    </row>
    <row r="524" spans="1:10" ht="24" hidden="1" customHeight="1">
      <c r="A524" s="677"/>
      <c r="B524" s="637"/>
      <c r="C524" s="638"/>
      <c r="D524" s="638"/>
      <c r="E524" s="1482" t="s">
        <v>908</v>
      </c>
      <c r="F524" s="1483"/>
      <c r="G524" s="1484"/>
      <c r="H524" s="2190">
        <v>0</v>
      </c>
      <c r="I524" s="2190"/>
      <c r="J524" s="2190"/>
    </row>
    <row r="525" spans="1:10" ht="24.75" hidden="1" customHeight="1">
      <c r="A525" s="677"/>
      <c r="B525" s="637"/>
      <c r="C525" s="638"/>
      <c r="D525" s="638"/>
      <c r="E525" s="814" t="s">
        <v>191</v>
      </c>
      <c r="F525" s="1494" t="s">
        <v>929</v>
      </c>
      <c r="G525" s="1492" t="s">
        <v>929</v>
      </c>
      <c r="H525" s="2190">
        <v>0</v>
      </c>
      <c r="I525" s="2190">
        <v>0</v>
      </c>
      <c r="J525" s="2190"/>
    </row>
    <row r="526" spans="1:10" ht="24.75" customHeight="1">
      <c r="A526" s="677"/>
      <c r="B526" s="637"/>
      <c r="C526" s="638"/>
      <c r="D526" s="638"/>
      <c r="E526" s="813" t="s">
        <v>189</v>
      </c>
      <c r="F526" s="1499"/>
      <c r="G526" s="1492" t="s">
        <v>374</v>
      </c>
      <c r="H526" s="2190">
        <f>I526</f>
        <v>4000</v>
      </c>
      <c r="I526" s="2190">
        <f>Shner!F65</f>
        <v>4000</v>
      </c>
      <c r="J526" s="2190"/>
    </row>
    <row r="527" spans="1:10" ht="24.75" customHeight="1">
      <c r="A527" s="677"/>
      <c r="B527" s="637"/>
      <c r="C527" s="638"/>
      <c r="D527" s="638"/>
      <c r="E527" s="813" t="s">
        <v>191</v>
      </c>
      <c r="F527" s="1483"/>
      <c r="G527" s="1718" t="s">
        <v>929</v>
      </c>
      <c r="H527" s="2190">
        <f>I527</f>
        <v>5000</v>
      </c>
      <c r="I527" s="2190">
        <f>Shner!F69</f>
        <v>5000</v>
      </c>
      <c r="J527" s="2190"/>
    </row>
    <row r="528" spans="1:10" ht="25.5">
      <c r="A528" s="677"/>
      <c r="B528" s="637"/>
      <c r="C528" s="638"/>
      <c r="D528" s="638"/>
      <c r="E528" s="823" t="s">
        <v>483</v>
      </c>
      <c r="F528" s="1492" t="s">
        <v>399</v>
      </c>
      <c r="G528" s="1492" t="s">
        <v>399</v>
      </c>
      <c r="H528" s="2190">
        <f>I528</f>
        <v>8500</v>
      </c>
      <c r="I528" s="2190">
        <f>Shner!F79</f>
        <v>8500</v>
      </c>
      <c r="J528" s="2190"/>
    </row>
    <row r="529" spans="1:10" ht="25.5">
      <c r="A529" s="677"/>
      <c r="B529" s="637"/>
      <c r="C529" s="638"/>
      <c r="D529" s="638"/>
      <c r="E529" s="1360" t="s">
        <v>628</v>
      </c>
      <c r="F529" s="1499"/>
      <c r="G529" s="1492" t="s">
        <v>978</v>
      </c>
      <c r="H529" s="2190">
        <f>J529</f>
        <v>0</v>
      </c>
      <c r="I529" s="2190"/>
      <c r="J529" s="2190">
        <f>Shner!F142+'subven sher'!F142</f>
        <v>0</v>
      </c>
    </row>
    <row r="530" spans="1:10" ht="22.5" customHeight="1">
      <c r="A530" s="677"/>
      <c r="B530" s="637"/>
      <c r="C530" s="638"/>
      <c r="D530" s="638"/>
      <c r="E530" s="1402" t="s">
        <v>597</v>
      </c>
      <c r="F530" s="1499"/>
      <c r="G530" s="1492" t="s">
        <v>907</v>
      </c>
      <c r="H530" s="2190">
        <f>J530</f>
        <v>8413</v>
      </c>
      <c r="I530" s="2190"/>
      <c r="J530" s="2190">
        <f>Shner!F146</f>
        <v>8413</v>
      </c>
    </row>
    <row r="531" spans="1:10">
      <c r="A531" s="677"/>
      <c r="B531" s="637"/>
      <c r="C531" s="638"/>
      <c r="D531" s="638"/>
      <c r="E531" s="842" t="s">
        <v>924</v>
      </c>
      <c r="F531" s="1483"/>
      <c r="G531" s="1484">
        <v>482300</v>
      </c>
      <c r="H531" s="2190">
        <f>I531</f>
        <v>0</v>
      </c>
      <c r="I531" s="2190">
        <f>Shner!F122</f>
        <v>0</v>
      </c>
      <c r="J531" s="2190"/>
    </row>
    <row r="532" spans="1:10" ht="25.5" customHeight="1">
      <c r="A532" s="677"/>
      <c r="B532" s="637"/>
      <c r="C532" s="638"/>
      <c r="D532" s="638"/>
      <c r="E532" s="842" t="s">
        <v>28</v>
      </c>
      <c r="F532" s="1499"/>
      <c r="G532" s="1500">
        <v>511200</v>
      </c>
      <c r="H532" s="2190">
        <f>J532</f>
        <v>0</v>
      </c>
      <c r="I532" s="2190"/>
      <c r="J532" s="2190">
        <f>Shner!F141+'subven sher'!F136</f>
        <v>0</v>
      </c>
    </row>
    <row r="533" spans="1:10" ht="25.5" hidden="1" customHeight="1">
      <c r="A533" s="677"/>
      <c r="B533" s="637"/>
      <c r="C533" s="638"/>
      <c r="D533" s="638"/>
      <c r="E533" s="858" t="s">
        <v>139</v>
      </c>
      <c r="F533" s="1483"/>
      <c r="G533" s="1366" t="s">
        <v>140</v>
      </c>
      <c r="H533" s="2190">
        <f>J533</f>
        <v>1587</v>
      </c>
      <c r="I533" s="2190"/>
      <c r="J533" s="2190">
        <f>Shner!F144</f>
        <v>1587</v>
      </c>
    </row>
    <row r="534" spans="1:10" ht="25.5" hidden="1" customHeight="1">
      <c r="A534" s="677"/>
      <c r="B534" s="637"/>
      <c r="C534" s="638"/>
      <c r="D534" s="638"/>
      <c r="E534" s="857" t="s">
        <v>1704</v>
      </c>
      <c r="F534" s="1483"/>
      <c r="G534" s="1366" t="s">
        <v>904</v>
      </c>
      <c r="H534" s="2190">
        <f>J534</f>
        <v>0</v>
      </c>
      <c r="I534" s="2190"/>
      <c r="J534" s="2190">
        <f>Shner!F145</f>
        <v>0</v>
      </c>
    </row>
    <row r="535" spans="1:10" s="673" customFormat="1" ht="34.5" customHeight="1">
      <c r="A535" s="698">
        <v>2600</v>
      </c>
      <c r="B535" s="637" t="s">
        <v>565</v>
      </c>
      <c r="C535" s="638">
        <v>0</v>
      </c>
      <c r="D535" s="638">
        <v>0</v>
      </c>
      <c r="E535" s="1476" t="s">
        <v>930</v>
      </c>
      <c r="F535" s="636" t="s">
        <v>865</v>
      </c>
      <c r="G535" s="636"/>
      <c r="H535" s="2190">
        <f>I535+J535</f>
        <v>907617.15</v>
      </c>
      <c r="I535" s="2190">
        <f>I553+I568+I591+I537</f>
        <v>207102</v>
      </c>
      <c r="J535" s="2190">
        <f>J553+J568+J591+J537</f>
        <v>700515.15</v>
      </c>
    </row>
    <row r="536" spans="1:10">
      <c r="A536" s="674"/>
      <c r="B536" s="637"/>
      <c r="C536" s="638"/>
      <c r="D536" s="638"/>
      <c r="E536" s="1482" t="s">
        <v>270</v>
      </c>
      <c r="F536" s="1483"/>
      <c r="G536" s="1484"/>
      <c r="H536" s="2190">
        <v>0</v>
      </c>
      <c r="I536" s="2190"/>
      <c r="J536" s="2190"/>
    </row>
    <row r="537" spans="1:10">
      <c r="A537" s="677">
        <v>2610</v>
      </c>
      <c r="B537" s="637" t="s">
        <v>565</v>
      </c>
      <c r="C537" s="638">
        <v>1</v>
      </c>
      <c r="D537" s="638">
        <v>0</v>
      </c>
      <c r="E537" s="1487" t="s">
        <v>866</v>
      </c>
      <c r="F537" s="1487" t="s">
        <v>867</v>
      </c>
      <c r="G537" s="1488"/>
      <c r="H537" s="2190">
        <f>H539</f>
        <v>415798.75</v>
      </c>
      <c r="I537" s="2190">
        <f>I539</f>
        <v>11000</v>
      </c>
      <c r="J537" s="2190">
        <f>J539</f>
        <v>404798.75</v>
      </c>
    </row>
    <row r="538" spans="1:10" s="1486" customFormat="1">
      <c r="A538" s="677"/>
      <c r="B538" s="637"/>
      <c r="C538" s="638"/>
      <c r="D538" s="638"/>
      <c r="E538" s="1482" t="s">
        <v>671</v>
      </c>
      <c r="F538" s="1487"/>
      <c r="G538" s="1488"/>
      <c r="H538" s="2190">
        <v>0</v>
      </c>
      <c r="I538" s="2190"/>
      <c r="J538" s="2190"/>
    </row>
    <row r="539" spans="1:10">
      <c r="A539" s="677">
        <v>2611</v>
      </c>
      <c r="B539" s="637" t="s">
        <v>565</v>
      </c>
      <c r="C539" s="638">
        <v>1</v>
      </c>
      <c r="D539" s="638">
        <v>1</v>
      </c>
      <c r="E539" s="1482" t="s">
        <v>1092</v>
      </c>
      <c r="F539" s="821" t="s">
        <v>714</v>
      </c>
      <c r="G539" s="1517"/>
      <c r="H539" s="2190">
        <f>I539+J539</f>
        <v>415798.75</v>
      </c>
      <c r="I539" s="2190">
        <f>I541</f>
        <v>11000</v>
      </c>
      <c r="J539" s="2190">
        <f>J545+J546</f>
        <v>404798.75</v>
      </c>
    </row>
    <row r="540" spans="1:10" ht="24" customHeight="1">
      <c r="A540" s="677"/>
      <c r="B540" s="637"/>
      <c r="C540" s="638"/>
      <c r="D540" s="638"/>
      <c r="E540" s="1482" t="s">
        <v>908</v>
      </c>
      <c r="F540" s="1483"/>
      <c r="G540" s="1484"/>
      <c r="H540" s="2190">
        <v>0</v>
      </c>
      <c r="I540" s="2190"/>
      <c r="J540" s="2190"/>
    </row>
    <row r="541" spans="1:10" ht="30" hidden="1" customHeight="1">
      <c r="A541" s="677"/>
      <c r="B541" s="637"/>
      <c r="C541" s="638"/>
      <c r="D541" s="638"/>
      <c r="E541" s="813" t="s">
        <v>191</v>
      </c>
      <c r="F541" s="1483"/>
      <c r="G541" s="1516" t="s">
        <v>929</v>
      </c>
      <c r="H541" s="2190">
        <f>I541</f>
        <v>11000</v>
      </c>
      <c r="I541" s="2190">
        <f>bnak.chin!F32</f>
        <v>11000</v>
      </c>
      <c r="J541" s="2190"/>
    </row>
    <row r="542" spans="1:10" ht="25.5" hidden="1">
      <c r="A542" s="677"/>
      <c r="B542" s="637"/>
      <c r="C542" s="638"/>
      <c r="D542" s="638"/>
      <c r="E542" s="821" t="s">
        <v>193</v>
      </c>
      <c r="F542" s="1499"/>
      <c r="G542" s="1492" t="s">
        <v>79</v>
      </c>
      <c r="H542" s="2190">
        <f>I542</f>
        <v>0</v>
      </c>
      <c r="I542" s="2190">
        <f>bnak.chin!F114</f>
        <v>0</v>
      </c>
      <c r="J542" s="2190"/>
    </row>
    <row r="543" spans="1:10">
      <c r="A543" s="677"/>
      <c r="B543" s="637"/>
      <c r="C543" s="638"/>
      <c r="D543" s="638"/>
      <c r="E543" s="1017"/>
      <c r="F543" s="1499"/>
      <c r="G543" s="1492" t="s">
        <v>245</v>
      </c>
      <c r="H543" s="2190">
        <f>I543</f>
        <v>5000</v>
      </c>
      <c r="I543" s="2190">
        <f>bnak.chin!F67</f>
        <v>5000</v>
      </c>
      <c r="J543" s="2190"/>
    </row>
    <row r="544" spans="1:10">
      <c r="A544" s="677"/>
      <c r="B544" s="637"/>
      <c r="C544" s="638"/>
      <c r="D544" s="638"/>
      <c r="E544" s="1017"/>
      <c r="F544" s="1499"/>
      <c r="G544" s="1492" t="s">
        <v>571</v>
      </c>
      <c r="H544" s="2190">
        <f>I544</f>
        <v>6000</v>
      </c>
      <c r="I544" s="2190">
        <f>bnak.chin!F77</f>
        <v>6000</v>
      </c>
      <c r="J544" s="2190"/>
    </row>
    <row r="545" spans="1:10" ht="25.5">
      <c r="A545" s="677"/>
      <c r="B545" s="637"/>
      <c r="C545" s="638"/>
      <c r="D545" s="638"/>
      <c r="E545" s="1360" t="s">
        <v>628</v>
      </c>
      <c r="F545" s="1499"/>
      <c r="G545" s="1492" t="s">
        <v>978</v>
      </c>
      <c r="H545" s="2190">
        <f>J545</f>
        <v>404798.75</v>
      </c>
      <c r="I545" s="2190"/>
      <c r="J545" s="2190">
        <f>'subv bnak'!F155+bnak.chin!F155</f>
        <v>404798.75</v>
      </c>
    </row>
    <row r="546" spans="1:10">
      <c r="A546" s="677"/>
      <c r="B546" s="637"/>
      <c r="C546" s="638"/>
      <c r="D546" s="638"/>
      <c r="E546" s="1482" t="s">
        <v>909</v>
      </c>
      <c r="F546" s="1483"/>
      <c r="G546" s="1484"/>
      <c r="H546" s="2190">
        <v>0</v>
      </c>
      <c r="I546" s="2190"/>
      <c r="J546" s="2190">
        <f>bnak.chin!F154</f>
        <v>0</v>
      </c>
    </row>
    <row r="547" spans="1:10" hidden="1">
      <c r="A547" s="677">
        <v>2620</v>
      </c>
      <c r="B547" s="637" t="s">
        <v>565</v>
      </c>
      <c r="C547" s="638">
        <v>2</v>
      </c>
      <c r="D547" s="638">
        <v>0</v>
      </c>
      <c r="E547" s="1487" t="s">
        <v>715</v>
      </c>
      <c r="F547" s="1487" t="s">
        <v>343</v>
      </c>
      <c r="G547" s="1488"/>
      <c r="H547" s="2190">
        <v>0</v>
      </c>
      <c r="I547" s="2190"/>
      <c r="J547" s="2190"/>
    </row>
    <row r="548" spans="1:10" s="1486" customFormat="1" hidden="1">
      <c r="A548" s="677"/>
      <c r="B548" s="637"/>
      <c r="C548" s="638"/>
      <c r="D548" s="638"/>
      <c r="E548" s="1482" t="s">
        <v>671</v>
      </c>
      <c r="F548" s="1487"/>
      <c r="G548" s="1488"/>
      <c r="H548" s="2190">
        <v>0</v>
      </c>
      <c r="I548" s="2190"/>
      <c r="J548" s="2190"/>
    </row>
    <row r="549" spans="1:10" hidden="1">
      <c r="A549" s="677">
        <v>2621</v>
      </c>
      <c r="B549" s="637" t="s">
        <v>565</v>
      </c>
      <c r="C549" s="638">
        <v>2</v>
      </c>
      <c r="D549" s="638">
        <v>1</v>
      </c>
      <c r="E549" s="1482" t="s">
        <v>715</v>
      </c>
      <c r="F549" s="821" t="s">
        <v>344</v>
      </c>
      <c r="G549" s="1517"/>
      <c r="H549" s="2190">
        <v>0</v>
      </c>
      <c r="I549" s="2190"/>
      <c r="J549" s="2190"/>
    </row>
    <row r="550" spans="1:10" ht="38.25" hidden="1">
      <c r="A550" s="677"/>
      <c r="B550" s="637"/>
      <c r="C550" s="638"/>
      <c r="D550" s="638"/>
      <c r="E550" s="1482" t="s">
        <v>908</v>
      </c>
      <c r="F550" s="1483"/>
      <c r="G550" s="1484"/>
      <c r="H550" s="2190">
        <v>0</v>
      </c>
      <c r="I550" s="2190"/>
      <c r="J550" s="2190"/>
    </row>
    <row r="551" spans="1:10" hidden="1">
      <c r="A551" s="677"/>
      <c r="B551" s="637"/>
      <c r="C551" s="638"/>
      <c r="D551" s="638"/>
      <c r="E551" s="1482" t="s">
        <v>909</v>
      </c>
      <c r="F551" s="1483"/>
      <c r="G551" s="1484"/>
      <c r="H551" s="2190">
        <v>0</v>
      </c>
      <c r="I551" s="2190"/>
      <c r="J551" s="2190"/>
    </row>
    <row r="552" spans="1:10">
      <c r="A552" s="677"/>
      <c r="B552" s="637"/>
      <c r="C552" s="638"/>
      <c r="D552" s="638"/>
      <c r="E552" s="1482" t="s">
        <v>909</v>
      </c>
      <c r="F552" s="1483"/>
      <c r="G552" s="1484"/>
      <c r="H552" s="2190">
        <v>0</v>
      </c>
      <c r="I552" s="2190"/>
      <c r="J552" s="2190"/>
    </row>
    <row r="553" spans="1:10">
      <c r="A553" s="677">
        <v>2630</v>
      </c>
      <c r="B553" s="637" t="s">
        <v>565</v>
      </c>
      <c r="C553" s="638">
        <v>3</v>
      </c>
      <c r="D553" s="638">
        <v>0</v>
      </c>
      <c r="E553" s="1487" t="s">
        <v>647</v>
      </c>
      <c r="F553" s="1487" t="s">
        <v>970</v>
      </c>
      <c r="G553" s="1488"/>
      <c r="H553" s="2190">
        <f>H555</f>
        <v>127314.4</v>
      </c>
      <c r="I553" s="2190">
        <f>I555</f>
        <v>10000</v>
      </c>
      <c r="J553" s="2190">
        <f>J555</f>
        <v>117314.4</v>
      </c>
    </row>
    <row r="554" spans="1:10" s="1486" customFormat="1" ht="13.5" customHeight="1">
      <c r="A554" s="677"/>
      <c r="B554" s="637"/>
      <c r="C554" s="638"/>
      <c r="D554" s="638"/>
      <c r="E554" s="1482" t="s">
        <v>671</v>
      </c>
      <c r="F554" s="1487"/>
      <c r="G554" s="1488"/>
      <c r="H554" s="2190"/>
      <c r="I554" s="2190"/>
      <c r="J554" s="2190"/>
    </row>
    <row r="555" spans="1:10" ht="12" customHeight="1">
      <c r="A555" s="677">
        <v>2631</v>
      </c>
      <c r="B555" s="637" t="s">
        <v>565</v>
      </c>
      <c r="C555" s="638">
        <v>3</v>
      </c>
      <c r="D555" s="638">
        <v>1</v>
      </c>
      <c r="E555" s="1482" t="s">
        <v>971</v>
      </c>
      <c r="F555" s="1487" t="s">
        <v>972</v>
      </c>
      <c r="G555" s="1488"/>
      <c r="H555" s="2190">
        <f>I555+J555</f>
        <v>127314.4</v>
      </c>
      <c r="I555" s="2190">
        <f>I560+I565+I562+I561+I559</f>
        <v>10000</v>
      </c>
      <c r="J555" s="2190">
        <f>J566+J567</f>
        <v>117314.4</v>
      </c>
    </row>
    <row r="556" spans="1:10" ht="0.75" hidden="1" customHeight="1">
      <c r="A556" s="677"/>
      <c r="B556" s="637"/>
      <c r="C556" s="638"/>
      <c r="D556" s="638"/>
      <c r="E556" s="1482" t="s">
        <v>908</v>
      </c>
      <c r="F556" s="1483"/>
      <c r="G556" s="1484"/>
      <c r="H556" s="2190">
        <v>0</v>
      </c>
      <c r="I556" s="2190"/>
      <c r="J556" s="2190"/>
    </row>
    <row r="557" spans="1:10" ht="18" hidden="1" customHeight="1">
      <c r="A557" s="677"/>
      <c r="B557" s="637"/>
      <c r="C557" s="638"/>
      <c r="D557" s="638"/>
      <c r="E557" s="823" t="s">
        <v>414</v>
      </c>
      <c r="F557" s="1494" t="s">
        <v>8</v>
      </c>
      <c r="G557" s="1494" t="s">
        <v>8</v>
      </c>
      <c r="H557" s="2190">
        <v>0</v>
      </c>
      <c r="I557" s="2190">
        <v>0</v>
      </c>
      <c r="J557" s="2190"/>
    </row>
    <row r="558" spans="1:10" ht="29.25" customHeight="1">
      <c r="A558" s="677"/>
      <c r="B558" s="637"/>
      <c r="C558" s="638"/>
      <c r="D558" s="638"/>
      <c r="E558" s="1482" t="s">
        <v>908</v>
      </c>
      <c r="F558" s="1492" t="s">
        <v>374</v>
      </c>
      <c r="G558" s="1492"/>
      <c r="H558" s="2190">
        <v>0</v>
      </c>
      <c r="I558" s="2190">
        <v>0</v>
      </c>
      <c r="J558" s="2190"/>
    </row>
    <row r="559" spans="1:10" ht="29.25" customHeight="1">
      <c r="A559" s="677"/>
      <c r="B559" s="637"/>
      <c r="C559" s="638"/>
      <c r="D559" s="638"/>
      <c r="E559" s="814" t="s">
        <v>189</v>
      </c>
      <c r="F559" s="1492" t="s">
        <v>374</v>
      </c>
      <c r="G559" s="1492" t="s">
        <v>374</v>
      </c>
      <c r="H559" s="2190">
        <f>I559</f>
        <v>2000</v>
      </c>
      <c r="I559" s="2190">
        <f>rhamat!F63</f>
        <v>2000</v>
      </c>
      <c r="J559" s="2190"/>
    </row>
    <row r="560" spans="1:10" ht="27" customHeight="1">
      <c r="A560" s="677"/>
      <c r="B560" s="637"/>
      <c r="C560" s="638"/>
      <c r="D560" s="638"/>
      <c r="E560" s="813" t="s">
        <v>191</v>
      </c>
      <c r="F560" s="1492"/>
      <c r="G560" s="1492" t="s">
        <v>929</v>
      </c>
      <c r="H560" s="2190">
        <f>I560</f>
        <v>3000</v>
      </c>
      <c r="I560" s="2190">
        <f>rhamat!F67</f>
        <v>3000</v>
      </c>
      <c r="J560" s="2190"/>
    </row>
    <row r="561" spans="1:13" ht="21.75" customHeight="1">
      <c r="A561" s="677"/>
      <c r="B561" s="637"/>
      <c r="C561" s="638"/>
      <c r="D561" s="638"/>
      <c r="E561" s="842" t="s">
        <v>483</v>
      </c>
      <c r="F561" s="1492" t="s">
        <v>399</v>
      </c>
      <c r="G561" s="1492" t="s">
        <v>399</v>
      </c>
      <c r="H561" s="2190">
        <f>I561</f>
        <v>5000</v>
      </c>
      <c r="I561" s="2190">
        <f>rhamat!F77</f>
        <v>5000</v>
      </c>
      <c r="J561" s="2190"/>
    </row>
    <row r="562" spans="1:13" ht="36" hidden="1" customHeight="1">
      <c r="A562" s="677"/>
      <c r="B562" s="637"/>
      <c r="C562" s="638"/>
      <c r="D562" s="638"/>
      <c r="E562" s="1017" t="s">
        <v>507</v>
      </c>
      <c r="F562" s="1483"/>
      <c r="G562" s="1484">
        <v>463700</v>
      </c>
      <c r="H562" s="2190">
        <f>I562</f>
        <v>0</v>
      </c>
      <c r="I562" s="2190">
        <f>rhamat!F102</f>
        <v>0</v>
      </c>
      <c r="J562" s="2190"/>
    </row>
    <row r="563" spans="1:13" ht="0.75" hidden="1" customHeight="1">
      <c r="A563" s="677"/>
      <c r="B563" s="637"/>
      <c r="C563" s="638"/>
      <c r="D563" s="638"/>
      <c r="E563" s="842"/>
      <c r="F563" s="1492"/>
      <c r="G563" s="1492"/>
      <c r="H563" s="2190"/>
      <c r="I563" s="2190"/>
      <c r="J563" s="2190"/>
    </row>
    <row r="564" spans="1:13" ht="0.75" hidden="1" customHeight="1">
      <c r="A564" s="677"/>
      <c r="B564" s="637"/>
      <c r="C564" s="638"/>
      <c r="D564" s="638"/>
      <c r="E564" s="1771"/>
      <c r="F564" s="1492"/>
      <c r="G564" s="1492"/>
      <c r="H564" s="2190"/>
      <c r="I564" s="2190"/>
      <c r="J564" s="2190"/>
    </row>
    <row r="565" spans="1:13" ht="26.25" hidden="1" customHeight="1">
      <c r="A565" s="677"/>
      <c r="B565" s="637"/>
      <c r="C565" s="638"/>
      <c r="D565" s="638"/>
      <c r="E565" s="1588" t="s">
        <v>212</v>
      </c>
      <c r="F565" s="1492"/>
      <c r="G565" s="1492" t="s">
        <v>1808</v>
      </c>
      <c r="H565" s="2190">
        <f>I565</f>
        <v>0</v>
      </c>
      <c r="I565" s="2190">
        <f>rhamat!F107</f>
        <v>0</v>
      </c>
      <c r="J565" s="2190"/>
    </row>
    <row r="566" spans="1:13" ht="26.25" customHeight="1">
      <c r="A566" s="677"/>
      <c r="B566" s="637"/>
      <c r="C566" s="638"/>
      <c r="D566" s="638"/>
      <c r="E566" s="842" t="s">
        <v>28</v>
      </c>
      <c r="F566" s="1499"/>
      <c r="G566" s="1500">
        <v>511200</v>
      </c>
      <c r="H566" s="2190">
        <f>J566</f>
        <v>84174.399999999994</v>
      </c>
      <c r="I566" s="2190"/>
      <c r="J566" s="2190">
        <f>'subv rhamat'!F142</f>
        <v>84174.399999999994</v>
      </c>
    </row>
    <row r="567" spans="1:13" ht="26.25" customHeight="1">
      <c r="A567" s="677"/>
      <c r="B567" s="637"/>
      <c r="C567" s="638"/>
      <c r="D567" s="638"/>
      <c r="E567" s="857" t="s">
        <v>1796</v>
      </c>
      <c r="F567" s="1483"/>
      <c r="G567" s="1484">
        <v>511300</v>
      </c>
      <c r="H567" s="2190">
        <f>J567</f>
        <v>33140</v>
      </c>
      <c r="I567" s="2190"/>
      <c r="J567" s="2190">
        <f>rhamat!F143+rhamat!F142</f>
        <v>33140</v>
      </c>
    </row>
    <row r="568" spans="1:13" ht="26.25" customHeight="1">
      <c r="A568" s="677">
        <v>2640</v>
      </c>
      <c r="B568" s="637" t="s">
        <v>565</v>
      </c>
      <c r="C568" s="638">
        <v>4</v>
      </c>
      <c r="D568" s="638">
        <v>0</v>
      </c>
      <c r="E568" s="1487" t="s">
        <v>155</v>
      </c>
      <c r="F568" s="1487" t="s">
        <v>156</v>
      </c>
      <c r="G568" s="1488"/>
      <c r="H568" s="2190">
        <f>H570</f>
        <v>215902</v>
      </c>
      <c r="I568" s="2190">
        <f>I570</f>
        <v>37500</v>
      </c>
      <c r="J568" s="2190">
        <f>J570</f>
        <v>178402</v>
      </c>
    </row>
    <row r="569" spans="1:13" s="1486" customFormat="1" ht="12.75" customHeight="1">
      <c r="A569" s="677"/>
      <c r="B569" s="637"/>
      <c r="C569" s="638"/>
      <c r="D569" s="638"/>
      <c r="E569" s="1482" t="s">
        <v>671</v>
      </c>
      <c r="F569" s="1487"/>
      <c r="G569" s="1488"/>
      <c r="H569" s="2190"/>
      <c r="I569" s="2190"/>
      <c r="J569" s="2190"/>
    </row>
    <row r="570" spans="1:13" ht="26.25" customHeight="1">
      <c r="A570" s="677">
        <v>2641</v>
      </c>
      <c r="B570" s="637" t="s">
        <v>565</v>
      </c>
      <c r="C570" s="638">
        <v>4</v>
      </c>
      <c r="D570" s="638">
        <v>1</v>
      </c>
      <c r="E570" s="1482" t="s">
        <v>1152</v>
      </c>
      <c r="F570" s="821" t="s">
        <v>874</v>
      </c>
      <c r="G570" s="1517"/>
      <c r="H570" s="2190">
        <f>J570+I570</f>
        <v>215902</v>
      </c>
      <c r="I570" s="2190">
        <f>I577+I576+I578+I579+I575</f>
        <v>37500</v>
      </c>
      <c r="J570" s="2190">
        <f>J580+J589</f>
        <v>178402</v>
      </c>
      <c r="M570" s="1524"/>
    </row>
    <row r="571" spans="1:13" ht="43.5" hidden="1" customHeight="1">
      <c r="A571" s="677"/>
      <c r="B571" s="637"/>
      <c r="C571" s="638"/>
      <c r="D571" s="638"/>
      <c r="E571" s="1482" t="s">
        <v>908</v>
      </c>
      <c r="F571" s="1483"/>
      <c r="G571" s="1484"/>
      <c r="H571" s="2190">
        <v>0</v>
      </c>
      <c r="I571" s="2190"/>
      <c r="J571" s="2190"/>
      <c r="M571" s="1525"/>
    </row>
    <row r="572" spans="1:13" ht="43.5" hidden="1" customHeight="1">
      <c r="A572" s="677"/>
      <c r="B572" s="637"/>
      <c r="C572" s="638"/>
      <c r="D572" s="638"/>
      <c r="E572" s="1482" t="s">
        <v>909</v>
      </c>
      <c r="F572" s="1483"/>
      <c r="G572" s="1484"/>
      <c r="H572" s="2190">
        <v>0</v>
      </c>
      <c r="I572" s="2190"/>
      <c r="J572" s="2190"/>
      <c r="M572" s="1525"/>
    </row>
    <row r="573" spans="1:13" ht="15" customHeight="1">
      <c r="A573" s="677"/>
      <c r="B573" s="637"/>
      <c r="C573" s="638"/>
      <c r="D573" s="638"/>
      <c r="E573" s="1482" t="s">
        <v>908</v>
      </c>
      <c r="F573" s="1499"/>
      <c r="G573" s="1500"/>
      <c r="H573" s="2190"/>
      <c r="I573" s="2190"/>
      <c r="J573" s="2190"/>
    </row>
    <row r="574" spans="1:13" ht="14.25" hidden="1" customHeight="1">
      <c r="A574" s="677"/>
      <c r="B574" s="637"/>
      <c r="C574" s="638"/>
      <c r="D574" s="638"/>
      <c r="E574" s="814" t="s">
        <v>189</v>
      </c>
      <c r="F574" s="1499"/>
      <c r="G574" s="1500">
        <v>423900</v>
      </c>
      <c r="H574" s="2190">
        <v>0</v>
      </c>
      <c r="I574" s="2190">
        <v>0</v>
      </c>
      <c r="J574" s="2190"/>
    </row>
    <row r="575" spans="1:13" ht="24" customHeight="1">
      <c r="A575" s="677"/>
      <c r="B575" s="637"/>
      <c r="C575" s="638"/>
      <c r="D575" s="638"/>
      <c r="E575" s="814" t="s">
        <v>189</v>
      </c>
      <c r="F575" s="1492" t="s">
        <v>374</v>
      </c>
      <c r="G575" s="1492" t="s">
        <v>374</v>
      </c>
      <c r="H575" s="2190">
        <f>I575</f>
        <v>24000</v>
      </c>
      <c r="I575" s="2190">
        <f>poxoc.lusav.!F63</f>
        <v>24000</v>
      </c>
      <c r="J575" s="2190"/>
    </row>
    <row r="576" spans="1:13" ht="24.75" customHeight="1">
      <c r="A576" s="677"/>
      <c r="B576" s="637"/>
      <c r="C576" s="638"/>
      <c r="D576" s="638"/>
      <c r="E576" s="813" t="s">
        <v>191</v>
      </c>
      <c r="F576" s="1492"/>
      <c r="G576" s="1492" t="s">
        <v>929</v>
      </c>
      <c r="H576" s="2190">
        <f>I576</f>
        <v>3500</v>
      </c>
      <c r="I576" s="2190">
        <f>poxoc.lusav.!F67</f>
        <v>3500</v>
      </c>
      <c r="J576" s="2190"/>
    </row>
    <row r="577" spans="1:10" ht="14.25" customHeight="1">
      <c r="A577" s="677"/>
      <c r="B577" s="637"/>
      <c r="C577" s="638"/>
      <c r="D577" s="638"/>
      <c r="E577" s="823" t="s">
        <v>483</v>
      </c>
      <c r="F577" s="1494"/>
      <c r="G577" s="1492" t="s">
        <v>399</v>
      </c>
      <c r="H577" s="2190">
        <f>I577</f>
        <v>10000</v>
      </c>
      <c r="I577" s="2190">
        <f>poxoc.lusav.!F77</f>
        <v>10000</v>
      </c>
      <c r="J577" s="2190"/>
    </row>
    <row r="578" spans="1:10" ht="26.25" customHeight="1">
      <c r="A578" s="677"/>
      <c r="B578" s="637"/>
      <c r="C578" s="638"/>
      <c r="D578" s="638"/>
      <c r="E578" s="1017" t="s">
        <v>67</v>
      </c>
      <c r="F578" s="1004">
        <v>465500</v>
      </c>
      <c r="G578" s="1492" t="s">
        <v>2240</v>
      </c>
      <c r="H578" s="2190">
        <f>I578</f>
        <v>0</v>
      </c>
      <c r="I578" s="2190">
        <f>poxoc.lusav.!F98</f>
        <v>0</v>
      </c>
      <c r="J578" s="2190"/>
    </row>
    <row r="579" spans="1:10" ht="26.25" customHeight="1">
      <c r="A579" s="677"/>
      <c r="B579" s="637"/>
      <c r="C579" s="638"/>
      <c r="D579" s="638"/>
      <c r="E579" s="858" t="s">
        <v>127</v>
      </c>
      <c r="F579" s="802" t="s">
        <v>1099</v>
      </c>
      <c r="G579" s="1492" t="s">
        <v>1099</v>
      </c>
      <c r="H579" s="2190">
        <f>I579</f>
        <v>0</v>
      </c>
      <c r="I579" s="2190">
        <f>poxoc.lusav.!F123</f>
        <v>0</v>
      </c>
      <c r="J579" s="2190"/>
    </row>
    <row r="580" spans="1:10" ht="18.75" customHeight="1">
      <c r="A580" s="677"/>
      <c r="B580" s="637"/>
      <c r="C580" s="638"/>
      <c r="D580" s="638"/>
      <c r="E580" s="842" t="s">
        <v>28</v>
      </c>
      <c r="F580" s="1499"/>
      <c r="G580" s="1500">
        <v>511200</v>
      </c>
      <c r="H580" s="2190">
        <f>J580</f>
        <v>178402</v>
      </c>
      <c r="I580" s="2190"/>
      <c r="J580" s="2190">
        <f>'subv pox iusav'!F139+poxoc.lusav.!F139</f>
        <v>178402</v>
      </c>
    </row>
    <row r="581" spans="1:10" ht="11.25" hidden="1" customHeight="1">
      <c r="A581" s="677"/>
      <c r="B581" s="637"/>
      <c r="C581" s="638"/>
      <c r="D581" s="638"/>
      <c r="E581" s="842" t="s">
        <v>663</v>
      </c>
      <c r="F581" s="1483"/>
      <c r="G581" s="1484"/>
      <c r="H581" s="2190"/>
      <c r="I581" s="2190"/>
      <c r="J581" s="2190"/>
    </row>
    <row r="582" spans="1:10" ht="12.75" hidden="1" customHeight="1">
      <c r="A582" s="677"/>
      <c r="B582" s="637"/>
      <c r="C582" s="638"/>
      <c r="D582" s="638"/>
      <c r="E582" s="823" t="s">
        <v>668</v>
      </c>
      <c r="F582" s="1483"/>
      <c r="G582" s="1484">
        <v>522100</v>
      </c>
      <c r="H582" s="2190">
        <v>0</v>
      </c>
      <c r="I582" s="2190"/>
      <c r="J582" s="2190">
        <v>0</v>
      </c>
    </row>
    <row r="583" spans="1:10" ht="39" hidden="1" customHeight="1">
      <c r="A583" s="677">
        <v>2650</v>
      </c>
      <c r="B583" s="637" t="s">
        <v>565</v>
      </c>
      <c r="C583" s="638">
        <v>5</v>
      </c>
      <c r="D583" s="638">
        <v>0</v>
      </c>
      <c r="E583" s="1487" t="s">
        <v>768</v>
      </c>
      <c r="F583" s="1487" t="s">
        <v>769</v>
      </c>
      <c r="G583" s="1488"/>
      <c r="H583" s="2190">
        <v>0</v>
      </c>
      <c r="I583" s="2190"/>
      <c r="J583" s="2190"/>
    </row>
    <row r="584" spans="1:10" s="1486" customFormat="1" ht="10.5" hidden="1" customHeight="1">
      <c r="A584" s="677"/>
      <c r="B584" s="637"/>
      <c r="C584" s="638"/>
      <c r="D584" s="638"/>
      <c r="E584" s="1482" t="s">
        <v>671</v>
      </c>
      <c r="F584" s="1487"/>
      <c r="G584" s="1488"/>
      <c r="H584" s="2190">
        <v>0</v>
      </c>
      <c r="I584" s="2190"/>
      <c r="J584" s="2190"/>
    </row>
    <row r="585" spans="1:10" ht="39" hidden="1" customHeight="1">
      <c r="A585" s="677">
        <v>2651</v>
      </c>
      <c r="B585" s="637" t="s">
        <v>565</v>
      </c>
      <c r="C585" s="638">
        <v>5</v>
      </c>
      <c r="D585" s="638">
        <v>1</v>
      </c>
      <c r="E585" s="1482" t="s">
        <v>768</v>
      </c>
      <c r="F585" s="821" t="s">
        <v>770</v>
      </c>
      <c r="G585" s="1517"/>
      <c r="H585" s="2190">
        <v>0</v>
      </c>
      <c r="I585" s="2190"/>
      <c r="J585" s="2190"/>
    </row>
    <row r="586" spans="1:10" ht="38.25" hidden="1">
      <c r="A586" s="677"/>
      <c r="B586" s="637"/>
      <c r="C586" s="638"/>
      <c r="D586" s="638"/>
      <c r="E586" s="1482" t="s">
        <v>908</v>
      </c>
      <c r="F586" s="1483"/>
      <c r="G586" s="1484"/>
      <c r="H586" s="2190">
        <v>0</v>
      </c>
      <c r="I586" s="2190"/>
      <c r="J586" s="2190"/>
    </row>
    <row r="587" spans="1:10" ht="0.75" hidden="1" customHeight="1">
      <c r="A587" s="677"/>
      <c r="B587" s="637"/>
      <c r="C587" s="638"/>
      <c r="D587" s="638"/>
      <c r="E587" s="1482" t="s">
        <v>909</v>
      </c>
      <c r="F587" s="1483"/>
      <c r="G587" s="1484"/>
      <c r="H587" s="2190">
        <v>0</v>
      </c>
      <c r="I587" s="2190"/>
      <c r="J587" s="2190"/>
    </row>
    <row r="588" spans="1:10" hidden="1">
      <c r="A588" s="677"/>
      <c r="B588" s="637"/>
      <c r="C588" s="638"/>
      <c r="D588" s="638"/>
      <c r="E588" s="1482" t="s">
        <v>909</v>
      </c>
      <c r="F588" s="1483"/>
      <c r="G588" s="1484"/>
      <c r="H588" s="2190">
        <v>0</v>
      </c>
      <c r="I588" s="2190"/>
      <c r="J588" s="2190"/>
    </row>
    <row r="589" spans="1:10" ht="24" hidden="1" customHeight="1">
      <c r="A589" s="677"/>
      <c r="B589" s="637"/>
      <c r="C589" s="638"/>
      <c r="D589" s="638"/>
      <c r="E589" s="1360" t="s">
        <v>628</v>
      </c>
      <c r="F589" s="1483"/>
      <c r="G589" s="1492" t="s">
        <v>978</v>
      </c>
      <c r="H589" s="2190">
        <f>J589</f>
        <v>0</v>
      </c>
      <c r="I589" s="2190"/>
      <c r="J589" s="2190">
        <f>poxoc.lusav.!F140</f>
        <v>0</v>
      </c>
    </row>
    <row r="590" spans="1:10" ht="24" hidden="1">
      <c r="A590" s="677"/>
      <c r="B590" s="637"/>
      <c r="C590" s="638"/>
      <c r="D590" s="638"/>
      <c r="E590" s="858" t="s">
        <v>139</v>
      </c>
      <c r="F590" s="1483"/>
      <c r="G590" s="1366" t="s">
        <v>140</v>
      </c>
      <c r="H590" s="2190">
        <f>J590</f>
        <v>0</v>
      </c>
      <c r="I590" s="2190"/>
      <c r="J590" s="2190">
        <f>poxoc.lusav.!F142</f>
        <v>0</v>
      </c>
    </row>
    <row r="591" spans="1:10" ht="25.5" customHeight="1">
      <c r="A591" s="677">
        <v>2660</v>
      </c>
      <c r="B591" s="637" t="s">
        <v>565</v>
      </c>
      <c r="C591" s="638">
        <v>6</v>
      </c>
      <c r="D591" s="638">
        <v>0</v>
      </c>
      <c r="E591" s="1487" t="s">
        <v>146</v>
      </c>
      <c r="F591" s="1493" t="s">
        <v>543</v>
      </c>
      <c r="G591" s="1519"/>
      <c r="H591" s="2190">
        <f>H593</f>
        <v>148602</v>
      </c>
      <c r="I591" s="2190">
        <f>I593</f>
        <v>148602</v>
      </c>
      <c r="J591" s="2190">
        <f>J593</f>
        <v>0</v>
      </c>
    </row>
    <row r="592" spans="1:10" s="1486" customFormat="1" ht="13.5" customHeight="1">
      <c r="A592" s="677"/>
      <c r="B592" s="637"/>
      <c r="C592" s="638"/>
      <c r="D592" s="638"/>
      <c r="E592" s="1482" t="s">
        <v>671</v>
      </c>
      <c r="F592" s="1487"/>
      <c r="G592" s="1488"/>
      <c r="H592" s="2190"/>
      <c r="I592" s="2190"/>
      <c r="J592" s="2190"/>
    </row>
    <row r="593" spans="1:10" ht="25.5" customHeight="1">
      <c r="A593" s="677">
        <v>2661</v>
      </c>
      <c r="B593" s="637" t="s">
        <v>565</v>
      </c>
      <c r="C593" s="638">
        <v>6</v>
      </c>
      <c r="D593" s="638">
        <v>1</v>
      </c>
      <c r="E593" s="1482" t="s">
        <v>146</v>
      </c>
      <c r="F593" s="821" t="s">
        <v>478</v>
      </c>
      <c r="G593" s="1517"/>
      <c r="H593" s="2190">
        <f>I593+J593</f>
        <v>148602</v>
      </c>
      <c r="I593" s="2190">
        <f>I596+I597+I599+I604+I605+I607+I608+I609+I610+I613+I606+I612+I601+I603+I600+I598+I602+I611</f>
        <v>148602</v>
      </c>
      <c r="J593" s="2190">
        <f>J622+J621+J620+J619</f>
        <v>0</v>
      </c>
    </row>
    <row r="594" spans="1:10" ht="29.25" hidden="1" customHeight="1">
      <c r="A594" s="677"/>
      <c r="B594" s="637"/>
      <c r="C594" s="638"/>
      <c r="D594" s="638"/>
      <c r="E594" s="1482" t="s">
        <v>908</v>
      </c>
      <c r="F594" s="1483"/>
      <c r="G594" s="1484"/>
      <c r="H594" s="2190">
        <v>0</v>
      </c>
      <c r="I594" s="2190"/>
      <c r="J594" s="2190"/>
    </row>
    <row r="595" spans="1:10" ht="38.25">
      <c r="A595" s="677"/>
      <c r="B595" s="637"/>
      <c r="C595" s="638"/>
      <c r="D595" s="638"/>
      <c r="E595" s="1482" t="s">
        <v>908</v>
      </c>
      <c r="F595" s="1483"/>
      <c r="G595" s="1484"/>
      <c r="H595" s="2190"/>
      <c r="I595" s="2190"/>
      <c r="J595" s="2190"/>
    </row>
    <row r="596" spans="1:10" ht="25.5">
      <c r="A596" s="677"/>
      <c r="B596" s="637"/>
      <c r="C596" s="638"/>
      <c r="D596" s="638"/>
      <c r="E596" s="814" t="s">
        <v>677</v>
      </c>
      <c r="F596" s="1492" t="s">
        <v>810</v>
      </c>
      <c r="G596" s="1492" t="s">
        <v>375</v>
      </c>
      <c r="H596" s="2190">
        <f t="shared" ref="H596:H604" si="3">I596</f>
        <v>4200</v>
      </c>
      <c r="I596" s="2190">
        <f>qts!F35</f>
        <v>4200</v>
      </c>
      <c r="J596" s="2190"/>
    </row>
    <row r="597" spans="1:10" ht="25.5">
      <c r="A597" s="677"/>
      <c r="B597" s="637"/>
      <c r="C597" s="638"/>
      <c r="D597" s="638"/>
      <c r="E597" s="814" t="s">
        <v>644</v>
      </c>
      <c r="F597" s="1492" t="s">
        <v>20</v>
      </c>
      <c r="G597" s="1492" t="s">
        <v>20</v>
      </c>
      <c r="H597" s="2190">
        <f t="shared" si="3"/>
        <v>0</v>
      </c>
      <c r="I597" s="2190">
        <f>qts!F41</f>
        <v>0</v>
      </c>
      <c r="J597" s="2190"/>
    </row>
    <row r="598" spans="1:10" ht="25.5">
      <c r="A598" s="677"/>
      <c r="B598" s="637"/>
      <c r="C598" s="638"/>
      <c r="D598" s="638"/>
      <c r="E598" s="814"/>
      <c r="F598" s="1492"/>
      <c r="G598" s="1492" t="s">
        <v>1098</v>
      </c>
      <c r="H598" s="2190">
        <f>I598</f>
        <v>0</v>
      </c>
      <c r="I598" s="2190">
        <f>qts!F36</f>
        <v>0</v>
      </c>
      <c r="J598" s="2190"/>
    </row>
    <row r="599" spans="1:10">
      <c r="A599" s="677"/>
      <c r="B599" s="637"/>
      <c r="C599" s="638"/>
      <c r="D599" s="638"/>
      <c r="E599" s="814" t="s">
        <v>1678</v>
      </c>
      <c r="F599" s="1492"/>
      <c r="G599" s="1475">
        <v>421200</v>
      </c>
      <c r="H599" s="2190">
        <f t="shared" si="3"/>
        <v>2860</v>
      </c>
      <c r="I599" s="2190">
        <f>qts!F45</f>
        <v>2860</v>
      </c>
      <c r="J599" s="2190"/>
    </row>
    <row r="600" spans="1:10" ht="1.5" hidden="1" customHeight="1">
      <c r="A600" s="677"/>
      <c r="B600" s="637"/>
      <c r="C600" s="638"/>
      <c r="D600" s="638"/>
      <c r="E600" s="814" t="s">
        <v>775</v>
      </c>
      <c r="F600" s="1492" t="s">
        <v>387</v>
      </c>
      <c r="G600" s="1492" t="s">
        <v>387</v>
      </c>
      <c r="H600" s="2190">
        <f>I600</f>
        <v>0</v>
      </c>
      <c r="I600" s="2190">
        <f>qts!F46</f>
        <v>0</v>
      </c>
      <c r="J600" s="2190"/>
    </row>
    <row r="601" spans="1:10" hidden="1">
      <c r="A601" s="677"/>
      <c r="B601" s="637"/>
      <c r="C601" s="638"/>
      <c r="D601" s="638"/>
      <c r="E601" s="814" t="s">
        <v>443</v>
      </c>
      <c r="F601" s="1499"/>
      <c r="G601" s="1475">
        <v>421500</v>
      </c>
      <c r="H601" s="2190">
        <f t="shared" si="3"/>
        <v>0</v>
      </c>
      <c r="I601" s="2190">
        <f>qts!F48</f>
        <v>0</v>
      </c>
      <c r="J601" s="2190"/>
    </row>
    <row r="602" spans="1:10" ht="25.5" hidden="1">
      <c r="A602" s="677"/>
      <c r="B602" s="637"/>
      <c r="C602" s="638"/>
      <c r="D602" s="638"/>
      <c r="E602" s="814" t="s">
        <v>72</v>
      </c>
      <c r="F602" s="1492" t="s">
        <v>774</v>
      </c>
      <c r="G602" s="1492" t="s">
        <v>774</v>
      </c>
      <c r="H602" s="2190">
        <f>I602</f>
        <v>0</v>
      </c>
      <c r="I602" s="2190">
        <f>qts!F52</f>
        <v>0</v>
      </c>
      <c r="J602" s="2190"/>
    </row>
    <row r="603" spans="1:10" ht="25.5" hidden="1">
      <c r="A603" s="677"/>
      <c r="B603" s="637"/>
      <c r="C603" s="638"/>
      <c r="D603" s="638"/>
      <c r="E603" s="814" t="s">
        <v>70</v>
      </c>
      <c r="F603" s="1483"/>
      <c r="G603" s="1492">
        <v>421600</v>
      </c>
      <c r="H603" s="2190">
        <f t="shared" si="3"/>
        <v>0</v>
      </c>
      <c r="I603" s="2190">
        <f>qts!F49</f>
        <v>0</v>
      </c>
      <c r="J603" s="2190"/>
    </row>
    <row r="604" spans="1:10" hidden="1">
      <c r="A604" s="677"/>
      <c r="B604" s="637"/>
      <c r="C604" s="638"/>
      <c r="D604" s="638"/>
      <c r="E604" s="814" t="s">
        <v>189</v>
      </c>
      <c r="F604" s="1499"/>
      <c r="G604" s="1475">
        <v>423900</v>
      </c>
      <c r="H604" s="2190">
        <f t="shared" si="3"/>
        <v>0</v>
      </c>
      <c r="I604" s="2190">
        <f>qts!F63</f>
        <v>0</v>
      </c>
      <c r="J604" s="2190"/>
    </row>
    <row r="605" spans="1:10" ht="25.5" hidden="1">
      <c r="A605" s="677"/>
      <c r="B605" s="637"/>
      <c r="C605" s="638"/>
      <c r="D605" s="638"/>
      <c r="E605" s="814" t="s">
        <v>191</v>
      </c>
      <c r="F605" s="1494" t="s">
        <v>929</v>
      </c>
      <c r="G605" s="1492" t="s">
        <v>929</v>
      </c>
      <c r="H605" s="2190">
        <f t="shared" ref="H605:H613" si="4">I605</f>
        <v>0</v>
      </c>
      <c r="I605" s="2190">
        <f>qts!F67</f>
        <v>0</v>
      </c>
      <c r="J605" s="2190"/>
    </row>
    <row r="606" spans="1:10" ht="25.5" hidden="1">
      <c r="A606" s="677"/>
      <c r="B606" s="637"/>
      <c r="C606" s="638"/>
      <c r="D606" s="638"/>
      <c r="E606" s="814" t="s">
        <v>709</v>
      </c>
      <c r="F606" s="1494"/>
      <c r="G606" s="1492" t="s">
        <v>1041</v>
      </c>
      <c r="H606" s="2190">
        <f>I606</f>
        <v>0</v>
      </c>
      <c r="I606" s="2190">
        <f>qts!F68</f>
        <v>0</v>
      </c>
      <c r="J606" s="2190"/>
    </row>
    <row r="607" spans="1:10" ht="25.5">
      <c r="A607" s="677"/>
      <c r="B607" s="637"/>
      <c r="C607" s="638"/>
      <c r="D607" s="638"/>
      <c r="E607" s="814" t="s">
        <v>993</v>
      </c>
      <c r="F607" s="1494"/>
      <c r="G607" s="1492" t="s">
        <v>1043</v>
      </c>
      <c r="H607" s="2190">
        <f t="shared" si="4"/>
        <v>0</v>
      </c>
      <c r="I607" s="2190">
        <f>qts!F70</f>
        <v>0</v>
      </c>
      <c r="J607" s="2190"/>
    </row>
    <row r="608" spans="1:10" ht="25.5">
      <c r="A608" s="677"/>
      <c r="B608" s="637"/>
      <c r="C608" s="638"/>
      <c r="D608" s="638"/>
      <c r="E608" s="823" t="s">
        <v>995</v>
      </c>
      <c r="F608" s="1494"/>
      <c r="G608" s="1492" t="s">
        <v>395</v>
      </c>
      <c r="H608" s="2190">
        <f>I608</f>
        <v>1291</v>
      </c>
      <c r="I608" s="2190">
        <f>qts!F73+'qts partq'!F73</f>
        <v>1291</v>
      </c>
      <c r="J608" s="2190"/>
    </row>
    <row r="609" spans="1:10" ht="25.5">
      <c r="A609" s="677"/>
      <c r="B609" s="637"/>
      <c r="C609" s="638"/>
      <c r="D609" s="638"/>
      <c r="E609" s="823" t="s">
        <v>231</v>
      </c>
      <c r="F609" s="1494"/>
      <c r="G609" s="1492" t="s">
        <v>398</v>
      </c>
      <c r="H609" s="2190">
        <f t="shared" si="4"/>
        <v>0</v>
      </c>
      <c r="I609" s="2190">
        <f>qts!F76</f>
        <v>0</v>
      </c>
      <c r="J609" s="2190"/>
    </row>
    <row r="610" spans="1:10" ht="25.5">
      <c r="A610" s="677"/>
      <c r="B610" s="637"/>
      <c r="C610" s="638"/>
      <c r="D610" s="638"/>
      <c r="E610" s="823" t="s">
        <v>483</v>
      </c>
      <c r="F610" s="1494"/>
      <c r="G610" s="1492" t="s">
        <v>399</v>
      </c>
      <c r="H610" s="2190">
        <f t="shared" si="4"/>
        <v>251</v>
      </c>
      <c r="I610" s="2190">
        <f>qts!F77</f>
        <v>251</v>
      </c>
      <c r="J610" s="2190"/>
    </row>
    <row r="611" spans="1:10" ht="17.25" customHeight="1">
      <c r="A611" s="677"/>
      <c r="B611" s="637"/>
      <c r="C611" s="638"/>
      <c r="D611" s="638"/>
      <c r="E611" s="1017" t="s">
        <v>507</v>
      </c>
      <c r="F611" s="1483"/>
      <c r="G611" s="1484">
        <v>463700</v>
      </c>
      <c r="H611" s="2190">
        <f>I611</f>
        <v>140000</v>
      </c>
      <c r="I611" s="2190">
        <f>qts!F105+komynal!F105</f>
        <v>140000</v>
      </c>
      <c r="J611" s="2190"/>
    </row>
    <row r="612" spans="1:10">
      <c r="A612" s="677"/>
      <c r="B612" s="637"/>
      <c r="C612" s="638"/>
      <c r="D612" s="638"/>
      <c r="E612" s="842" t="s">
        <v>1114</v>
      </c>
      <c r="F612" s="1501">
        <v>482200</v>
      </c>
      <c r="G612" s="1501">
        <v>482200</v>
      </c>
      <c r="H612" s="2190">
        <f>I612</f>
        <v>0</v>
      </c>
      <c r="I612" s="2190">
        <f>qts!F137</f>
        <v>0</v>
      </c>
      <c r="J612" s="2190"/>
    </row>
    <row r="613" spans="1:10" ht="15.75" customHeight="1">
      <c r="A613" s="677"/>
      <c r="B613" s="637"/>
      <c r="C613" s="638"/>
      <c r="D613" s="638"/>
      <c r="E613" s="823" t="s">
        <v>924</v>
      </c>
      <c r="F613" s="1494"/>
      <c r="G613" s="1492" t="s">
        <v>1030</v>
      </c>
      <c r="H613" s="2190">
        <f t="shared" si="4"/>
        <v>0</v>
      </c>
      <c r="I613" s="2190">
        <f>qts!F138</f>
        <v>0</v>
      </c>
      <c r="J613" s="2190"/>
    </row>
    <row r="614" spans="1:10" ht="1.5" hidden="1" customHeight="1">
      <c r="A614" s="677"/>
      <c r="B614" s="637"/>
      <c r="C614" s="638"/>
      <c r="D614" s="638"/>
      <c r="E614" s="842" t="s">
        <v>28</v>
      </c>
      <c r="F614" s="1494"/>
      <c r="G614" s="1526">
        <v>511200</v>
      </c>
      <c r="H614" s="2190">
        <f>J614</f>
        <v>0</v>
      </c>
      <c r="I614" s="2190"/>
      <c r="J614" s="2190">
        <v>0</v>
      </c>
    </row>
    <row r="615" spans="1:10" ht="15.75" hidden="1" customHeight="1">
      <c r="A615" s="677"/>
      <c r="B615" s="637"/>
      <c r="C615" s="638"/>
      <c r="D615" s="638"/>
      <c r="E615" s="1360" t="s">
        <v>628</v>
      </c>
      <c r="F615" s="1494"/>
      <c r="G615" s="1526">
        <v>511300</v>
      </c>
      <c r="H615" s="2190">
        <f>J615</f>
        <v>0</v>
      </c>
      <c r="I615" s="2190"/>
      <c r="J615" s="2190">
        <v>0</v>
      </c>
    </row>
    <row r="616" spans="1:10" ht="12" hidden="1" customHeight="1">
      <c r="A616" s="677"/>
      <c r="B616" s="637"/>
      <c r="C616" s="638"/>
      <c r="D616" s="638"/>
      <c r="E616" s="823" t="s">
        <v>820</v>
      </c>
      <c r="F616" s="1499"/>
      <c r="G616" s="1526">
        <v>512900</v>
      </c>
      <c r="H616" s="2190">
        <f>J616</f>
        <v>0</v>
      </c>
      <c r="I616" s="2190"/>
      <c r="J616" s="2190">
        <v>0</v>
      </c>
    </row>
    <row r="617" spans="1:10" ht="29.25" hidden="1" customHeight="1">
      <c r="A617" s="677"/>
      <c r="B617" s="637"/>
      <c r="C617" s="638"/>
      <c r="D617" s="638"/>
      <c r="E617" s="1482" t="s">
        <v>909</v>
      </c>
      <c r="F617" s="1483"/>
      <c r="G617" s="1484"/>
      <c r="H617" s="2190">
        <v>0</v>
      </c>
      <c r="I617" s="2190"/>
      <c r="J617" s="2190"/>
    </row>
    <row r="618" spans="1:10" ht="15.75" hidden="1" customHeight="1">
      <c r="A618" s="677"/>
      <c r="B618" s="637"/>
      <c r="C618" s="638"/>
      <c r="D618" s="638"/>
      <c r="E618" s="842" t="s">
        <v>194</v>
      </c>
      <c r="F618" s="1494"/>
      <c r="G618" s="1526">
        <v>513100</v>
      </c>
      <c r="H618" s="2190">
        <f>J618</f>
        <v>0</v>
      </c>
      <c r="I618" s="2190"/>
      <c r="J618" s="2190">
        <v>0</v>
      </c>
    </row>
    <row r="619" spans="1:10" ht="15.75" hidden="1" customHeight="1">
      <c r="A619" s="677"/>
      <c r="B619" s="637"/>
      <c r="C619" s="638"/>
      <c r="D619" s="638"/>
      <c r="E619" s="855"/>
      <c r="F619" s="1494"/>
      <c r="G619" s="1526">
        <v>511300</v>
      </c>
      <c r="H619" s="2190"/>
      <c r="I619" s="2190"/>
      <c r="J619" s="2190">
        <f>qts!F155</f>
        <v>0</v>
      </c>
    </row>
    <row r="620" spans="1:10" ht="15.75" hidden="1" customHeight="1">
      <c r="A620" s="677"/>
      <c r="B620" s="637"/>
      <c r="C620" s="638"/>
      <c r="D620" s="638"/>
      <c r="E620" s="857" t="s">
        <v>1703</v>
      </c>
      <c r="F620" s="1494"/>
      <c r="G620" s="1527" t="s">
        <v>1110</v>
      </c>
      <c r="H620" s="2190">
        <f>J620</f>
        <v>0</v>
      </c>
      <c r="I620" s="2190"/>
      <c r="J620" s="2190">
        <f>qts!F156</f>
        <v>0</v>
      </c>
    </row>
    <row r="621" spans="1:10" ht="15.75" hidden="1" customHeight="1">
      <c r="A621" s="677"/>
      <c r="B621" s="637"/>
      <c r="C621" s="638"/>
      <c r="D621" s="638"/>
      <c r="E621" s="857"/>
      <c r="F621" s="1494"/>
      <c r="G621" s="1527" t="s">
        <v>140</v>
      </c>
      <c r="H621" s="2190">
        <f>J621</f>
        <v>0</v>
      </c>
      <c r="I621" s="2190"/>
      <c r="J621" s="2190">
        <f>qts!F157</f>
        <v>0</v>
      </c>
    </row>
    <row r="622" spans="1:10" ht="15.75" hidden="1" customHeight="1">
      <c r="A622" s="677"/>
      <c r="B622" s="637"/>
      <c r="C622" s="638"/>
      <c r="D622" s="638"/>
      <c r="E622" s="857" t="s">
        <v>1704</v>
      </c>
      <c r="F622" s="1031" t="s">
        <v>904</v>
      </c>
      <c r="G622" s="1527" t="s">
        <v>904</v>
      </c>
      <c r="H622" s="2190">
        <f>J622</f>
        <v>0</v>
      </c>
      <c r="I622" s="2190"/>
      <c r="J622" s="2190">
        <f>qts!F158</f>
        <v>0</v>
      </c>
    </row>
    <row r="623" spans="1:10" ht="15.75" customHeight="1">
      <c r="A623" s="677"/>
      <c r="B623" s="637"/>
      <c r="C623" s="638"/>
      <c r="D623" s="638"/>
      <c r="E623" s="857" t="s">
        <v>1705</v>
      </c>
      <c r="F623" s="1031"/>
      <c r="G623" s="1527" t="s">
        <v>907</v>
      </c>
      <c r="H623" s="2190">
        <f>J623</f>
        <v>0</v>
      </c>
      <c r="I623" s="2190"/>
      <c r="J623" s="2190">
        <f>qts!F159</f>
        <v>0</v>
      </c>
    </row>
    <row r="624" spans="1:10" s="673" customFormat="1" ht="38.25">
      <c r="A624" s="698">
        <v>2700</v>
      </c>
      <c r="B624" s="637" t="s">
        <v>566</v>
      </c>
      <c r="C624" s="638">
        <v>0</v>
      </c>
      <c r="D624" s="638">
        <v>0</v>
      </c>
      <c r="E624" s="1476" t="s">
        <v>882</v>
      </c>
      <c r="F624" s="636" t="s">
        <v>479</v>
      </c>
      <c r="G624" s="636"/>
      <c r="H624" s="2190">
        <f>I624+J624</f>
        <v>0</v>
      </c>
      <c r="I624" s="2190">
        <f>I676</f>
        <v>0</v>
      </c>
      <c r="J624" s="2190">
        <f>J678</f>
        <v>0</v>
      </c>
    </row>
    <row r="625" spans="1:10" ht="15" hidden="1" customHeight="1">
      <c r="A625" s="674"/>
      <c r="B625" s="637"/>
      <c r="C625" s="638"/>
      <c r="D625" s="638"/>
      <c r="E625" s="1482" t="s">
        <v>270</v>
      </c>
      <c r="F625" s="1483"/>
      <c r="G625" s="1484"/>
      <c r="H625" s="2190">
        <v>0</v>
      </c>
      <c r="I625" s="2190"/>
      <c r="J625" s="2190"/>
    </row>
    <row r="626" spans="1:10" ht="25.5" hidden="1">
      <c r="A626" s="677">
        <v>2710</v>
      </c>
      <c r="B626" s="637" t="s">
        <v>566</v>
      </c>
      <c r="C626" s="638">
        <v>1</v>
      </c>
      <c r="D626" s="638">
        <v>0</v>
      </c>
      <c r="E626" s="1487" t="s">
        <v>281</v>
      </c>
      <c r="F626" s="1487" t="s">
        <v>691</v>
      </c>
      <c r="G626" s="1488"/>
      <c r="H626" s="2190">
        <v>0</v>
      </c>
      <c r="I626" s="2190">
        <v>0</v>
      </c>
      <c r="J626" s="2190">
        <v>0</v>
      </c>
    </row>
    <row r="627" spans="1:10" s="1486" customFormat="1" hidden="1">
      <c r="A627" s="677"/>
      <c r="B627" s="637"/>
      <c r="C627" s="638"/>
      <c r="D627" s="638"/>
      <c r="E627" s="1482" t="s">
        <v>671</v>
      </c>
      <c r="F627" s="1487"/>
      <c r="G627" s="1488"/>
      <c r="H627" s="2190">
        <v>0</v>
      </c>
      <c r="I627" s="2190"/>
      <c r="J627" s="2190"/>
    </row>
    <row r="628" spans="1:10" ht="0.75" hidden="1" customHeight="1">
      <c r="A628" s="677">
        <v>2711</v>
      </c>
      <c r="B628" s="637" t="s">
        <v>566</v>
      </c>
      <c r="C628" s="638">
        <v>1</v>
      </c>
      <c r="D628" s="638">
        <v>1</v>
      </c>
      <c r="E628" s="1482" t="s">
        <v>692</v>
      </c>
      <c r="F628" s="821" t="s">
        <v>693</v>
      </c>
      <c r="G628" s="1517"/>
      <c r="H628" s="2190">
        <v>0</v>
      </c>
      <c r="I628" s="2190"/>
      <c r="J628" s="2190"/>
    </row>
    <row r="629" spans="1:10" ht="38.25" hidden="1">
      <c r="A629" s="677"/>
      <c r="B629" s="637"/>
      <c r="C629" s="638"/>
      <c r="D629" s="638"/>
      <c r="E629" s="1482" t="s">
        <v>908</v>
      </c>
      <c r="F629" s="1483"/>
      <c r="G629" s="1484"/>
      <c r="H629" s="2190">
        <v>0</v>
      </c>
      <c r="I629" s="2190"/>
      <c r="J629" s="2190"/>
    </row>
    <row r="630" spans="1:10" hidden="1">
      <c r="A630" s="677"/>
      <c r="B630" s="637"/>
      <c r="C630" s="638"/>
      <c r="D630" s="638"/>
      <c r="E630" s="1482" t="s">
        <v>909</v>
      </c>
      <c r="F630" s="1483"/>
      <c r="G630" s="1484"/>
      <c r="H630" s="2190">
        <v>0</v>
      </c>
      <c r="I630" s="2190"/>
      <c r="J630" s="2190"/>
    </row>
    <row r="631" spans="1:10" hidden="1">
      <c r="A631" s="677"/>
      <c r="B631" s="637"/>
      <c r="C631" s="638"/>
      <c r="D631" s="638"/>
      <c r="E631" s="1482" t="s">
        <v>909</v>
      </c>
      <c r="F631" s="1483"/>
      <c r="G631" s="1484"/>
      <c r="H631" s="2190">
        <v>0</v>
      </c>
      <c r="I631" s="2190"/>
      <c r="J631" s="2190"/>
    </row>
    <row r="632" spans="1:10" hidden="1">
      <c r="A632" s="677">
        <v>2712</v>
      </c>
      <c r="B632" s="637" t="s">
        <v>566</v>
      </c>
      <c r="C632" s="638">
        <v>1</v>
      </c>
      <c r="D632" s="638">
        <v>2</v>
      </c>
      <c r="E632" s="1482" t="s">
        <v>694</v>
      </c>
      <c r="F632" s="821" t="s">
        <v>695</v>
      </c>
      <c r="G632" s="1517"/>
      <c r="H632" s="2190">
        <v>0</v>
      </c>
      <c r="I632" s="2190"/>
      <c r="J632" s="2190"/>
    </row>
    <row r="633" spans="1:10" ht="38.25" hidden="1">
      <c r="A633" s="677"/>
      <c r="B633" s="637"/>
      <c r="C633" s="638"/>
      <c r="D633" s="638"/>
      <c r="E633" s="1482" t="s">
        <v>908</v>
      </c>
      <c r="F633" s="1483"/>
      <c r="G633" s="1484"/>
      <c r="H633" s="2190">
        <v>0</v>
      </c>
      <c r="I633" s="2190"/>
      <c r="J633" s="2190"/>
    </row>
    <row r="634" spans="1:10" hidden="1">
      <c r="A634" s="677"/>
      <c r="B634" s="637"/>
      <c r="C634" s="638"/>
      <c r="D634" s="638"/>
      <c r="E634" s="1482" t="s">
        <v>909</v>
      </c>
      <c r="F634" s="1483"/>
      <c r="G634" s="1484"/>
      <c r="H634" s="2190">
        <v>0</v>
      </c>
      <c r="I634" s="2190"/>
      <c r="J634" s="2190"/>
    </row>
    <row r="635" spans="1:10" hidden="1">
      <c r="A635" s="677"/>
      <c r="B635" s="637"/>
      <c r="C635" s="638"/>
      <c r="D635" s="638"/>
      <c r="E635" s="1482" t="s">
        <v>909</v>
      </c>
      <c r="F635" s="1483"/>
      <c r="G635" s="1484"/>
      <c r="H635" s="2190">
        <v>0</v>
      </c>
      <c r="I635" s="2190"/>
      <c r="J635" s="2190"/>
    </row>
    <row r="636" spans="1:10" hidden="1">
      <c r="A636" s="677">
        <v>2713</v>
      </c>
      <c r="B636" s="637" t="s">
        <v>566</v>
      </c>
      <c r="C636" s="638">
        <v>1</v>
      </c>
      <c r="D636" s="638">
        <v>3</v>
      </c>
      <c r="E636" s="1482" t="s">
        <v>469</v>
      </c>
      <c r="F636" s="821" t="s">
        <v>696</v>
      </c>
      <c r="G636" s="1517"/>
      <c r="H636" s="2190">
        <v>0</v>
      </c>
      <c r="I636" s="2190"/>
      <c r="J636" s="2190"/>
    </row>
    <row r="637" spans="1:10" ht="38.25" hidden="1">
      <c r="A637" s="677"/>
      <c r="B637" s="637"/>
      <c r="C637" s="638"/>
      <c r="D637" s="638"/>
      <c r="E637" s="1482" t="s">
        <v>908</v>
      </c>
      <c r="F637" s="1483"/>
      <c r="G637" s="1484"/>
      <c r="H637" s="2190">
        <v>0</v>
      </c>
      <c r="I637" s="2190"/>
      <c r="J637" s="2190"/>
    </row>
    <row r="638" spans="1:10" ht="0.75" hidden="1" customHeight="1">
      <c r="A638" s="677"/>
      <c r="B638" s="637"/>
      <c r="C638" s="638"/>
      <c r="D638" s="638"/>
      <c r="E638" s="1482" t="s">
        <v>909</v>
      </c>
      <c r="F638" s="1483"/>
      <c r="G638" s="1484"/>
      <c r="H638" s="2190">
        <v>0</v>
      </c>
      <c r="I638" s="2190"/>
      <c r="J638" s="2190"/>
    </row>
    <row r="639" spans="1:10" hidden="1">
      <c r="A639" s="677"/>
      <c r="B639" s="637"/>
      <c r="C639" s="638"/>
      <c r="D639" s="638"/>
      <c r="E639" s="1482" t="s">
        <v>909</v>
      </c>
      <c r="F639" s="1483"/>
      <c r="G639" s="1484"/>
      <c r="H639" s="2190">
        <v>0</v>
      </c>
      <c r="I639" s="2190"/>
      <c r="J639" s="2190"/>
    </row>
    <row r="640" spans="1:10" hidden="1">
      <c r="A640" s="677">
        <v>2720</v>
      </c>
      <c r="B640" s="637" t="s">
        <v>566</v>
      </c>
      <c r="C640" s="638">
        <v>2</v>
      </c>
      <c r="D640" s="638">
        <v>0</v>
      </c>
      <c r="E640" s="1487" t="s">
        <v>567</v>
      </c>
      <c r="F640" s="1487" t="s">
        <v>937</v>
      </c>
      <c r="G640" s="1488"/>
      <c r="H640" s="2190">
        <v>0</v>
      </c>
      <c r="I640" s="2190">
        <v>0</v>
      </c>
      <c r="J640" s="2190">
        <v>0</v>
      </c>
    </row>
    <row r="641" spans="1:10" s="1486" customFormat="1" hidden="1">
      <c r="A641" s="677"/>
      <c r="B641" s="637"/>
      <c r="C641" s="638"/>
      <c r="D641" s="638"/>
      <c r="E641" s="1482" t="s">
        <v>671</v>
      </c>
      <c r="F641" s="1487"/>
      <c r="G641" s="1488"/>
      <c r="H641" s="2190">
        <v>0</v>
      </c>
      <c r="I641" s="2190"/>
      <c r="J641" s="2190"/>
    </row>
    <row r="642" spans="1:10" ht="25.5" hidden="1">
      <c r="A642" s="677">
        <v>2721</v>
      </c>
      <c r="B642" s="637" t="s">
        <v>566</v>
      </c>
      <c r="C642" s="638">
        <v>2</v>
      </c>
      <c r="D642" s="638">
        <v>1</v>
      </c>
      <c r="E642" s="1482" t="s">
        <v>938</v>
      </c>
      <c r="F642" s="821" t="s">
        <v>939</v>
      </c>
      <c r="G642" s="1517"/>
      <c r="H642" s="2190">
        <v>0</v>
      </c>
      <c r="I642" s="2190"/>
      <c r="J642" s="2190"/>
    </row>
    <row r="643" spans="1:10" ht="38.25" hidden="1">
      <c r="A643" s="677"/>
      <c r="B643" s="637"/>
      <c r="C643" s="638"/>
      <c r="D643" s="638"/>
      <c r="E643" s="1482" t="s">
        <v>908</v>
      </c>
      <c r="F643" s="1483"/>
      <c r="G643" s="1484"/>
      <c r="H643" s="2190">
        <v>0</v>
      </c>
      <c r="I643" s="2190"/>
      <c r="J643" s="2190"/>
    </row>
    <row r="644" spans="1:10" hidden="1">
      <c r="A644" s="677"/>
      <c r="B644" s="637"/>
      <c r="C644" s="638"/>
      <c r="D644" s="638"/>
      <c r="E644" s="1482" t="s">
        <v>909</v>
      </c>
      <c r="F644" s="1483"/>
      <c r="G644" s="1484"/>
      <c r="H644" s="2190">
        <v>0</v>
      </c>
      <c r="I644" s="2190"/>
      <c r="J644" s="2190"/>
    </row>
    <row r="645" spans="1:10" hidden="1">
      <c r="A645" s="677"/>
      <c r="B645" s="637"/>
      <c r="C645" s="638"/>
      <c r="D645" s="638"/>
      <c r="E645" s="1482" t="s">
        <v>909</v>
      </c>
      <c r="F645" s="1483"/>
      <c r="G645" s="1484"/>
      <c r="H645" s="2190">
        <v>0</v>
      </c>
      <c r="I645" s="2190"/>
      <c r="J645" s="2190"/>
    </row>
    <row r="646" spans="1:10" ht="25.5" hidden="1">
      <c r="A646" s="677">
        <v>2722</v>
      </c>
      <c r="B646" s="637" t="s">
        <v>566</v>
      </c>
      <c r="C646" s="638">
        <v>2</v>
      </c>
      <c r="D646" s="638">
        <v>2</v>
      </c>
      <c r="E646" s="1482" t="s">
        <v>697</v>
      </c>
      <c r="F646" s="821" t="s">
        <v>698</v>
      </c>
      <c r="G646" s="1517"/>
      <c r="H646" s="2190">
        <v>0</v>
      </c>
      <c r="I646" s="2190"/>
      <c r="J646" s="2190"/>
    </row>
    <row r="647" spans="1:10" ht="38.25" hidden="1">
      <c r="A647" s="677"/>
      <c r="B647" s="637"/>
      <c r="C647" s="638"/>
      <c r="D647" s="638"/>
      <c r="E647" s="1482" t="s">
        <v>908</v>
      </c>
      <c r="F647" s="1483"/>
      <c r="G647" s="1484"/>
      <c r="H647" s="2190">
        <v>0</v>
      </c>
      <c r="I647" s="2190"/>
      <c r="J647" s="2190"/>
    </row>
    <row r="648" spans="1:10" hidden="1">
      <c r="A648" s="677"/>
      <c r="B648" s="637"/>
      <c r="C648" s="638"/>
      <c r="D648" s="638"/>
      <c r="E648" s="1482" t="s">
        <v>909</v>
      </c>
      <c r="F648" s="1483"/>
      <c r="G648" s="1484"/>
      <c r="H648" s="2190">
        <v>0</v>
      </c>
      <c r="I648" s="2190"/>
      <c r="J648" s="2190"/>
    </row>
    <row r="649" spans="1:10" hidden="1">
      <c r="A649" s="677"/>
      <c r="B649" s="637"/>
      <c r="C649" s="638"/>
      <c r="D649" s="638"/>
      <c r="E649" s="1482" t="s">
        <v>909</v>
      </c>
      <c r="F649" s="1483"/>
      <c r="G649" s="1484"/>
      <c r="H649" s="2190">
        <v>0</v>
      </c>
      <c r="I649" s="2190"/>
      <c r="J649" s="2190"/>
    </row>
    <row r="650" spans="1:10" hidden="1">
      <c r="A650" s="677">
        <v>2723</v>
      </c>
      <c r="B650" s="637" t="s">
        <v>566</v>
      </c>
      <c r="C650" s="638">
        <v>2</v>
      </c>
      <c r="D650" s="638">
        <v>3</v>
      </c>
      <c r="E650" s="1482" t="s">
        <v>470</v>
      </c>
      <c r="F650" s="821" t="s">
        <v>699</v>
      </c>
      <c r="G650" s="1517"/>
      <c r="H650" s="2190">
        <v>0</v>
      </c>
      <c r="I650" s="2190"/>
      <c r="J650" s="2190"/>
    </row>
    <row r="651" spans="1:10" ht="38.25" hidden="1">
      <c r="A651" s="677"/>
      <c r="B651" s="637"/>
      <c r="C651" s="638"/>
      <c r="D651" s="638"/>
      <c r="E651" s="1482" t="s">
        <v>908</v>
      </c>
      <c r="F651" s="1483"/>
      <c r="G651" s="1484"/>
      <c r="H651" s="2190">
        <v>0</v>
      </c>
      <c r="I651" s="2190"/>
      <c r="J651" s="2190"/>
    </row>
    <row r="652" spans="1:10" hidden="1">
      <c r="A652" s="677"/>
      <c r="B652" s="637"/>
      <c r="C652" s="638"/>
      <c r="D652" s="638"/>
      <c r="E652" s="1482" t="s">
        <v>909</v>
      </c>
      <c r="F652" s="1483"/>
      <c r="G652" s="1484"/>
      <c r="H652" s="2190">
        <v>0</v>
      </c>
      <c r="I652" s="2190"/>
      <c r="J652" s="2190"/>
    </row>
    <row r="653" spans="1:10" hidden="1">
      <c r="A653" s="677"/>
      <c r="B653" s="637"/>
      <c r="C653" s="638"/>
      <c r="D653" s="638"/>
      <c r="E653" s="1482" t="s">
        <v>909</v>
      </c>
      <c r="F653" s="1483"/>
      <c r="G653" s="1484"/>
      <c r="H653" s="2190">
        <v>0</v>
      </c>
      <c r="I653" s="2190"/>
      <c r="J653" s="2190"/>
    </row>
    <row r="654" spans="1:10" hidden="1">
      <c r="A654" s="677">
        <v>2724</v>
      </c>
      <c r="B654" s="637" t="s">
        <v>566</v>
      </c>
      <c r="C654" s="638">
        <v>2</v>
      </c>
      <c r="D654" s="638">
        <v>4</v>
      </c>
      <c r="E654" s="1482" t="s">
        <v>700</v>
      </c>
      <c r="F654" s="821" t="s">
        <v>857</v>
      </c>
      <c r="G654" s="1517"/>
      <c r="H654" s="2190">
        <v>0</v>
      </c>
      <c r="I654" s="2190"/>
      <c r="J654" s="2190"/>
    </row>
    <row r="655" spans="1:10" ht="38.25" hidden="1">
      <c r="A655" s="677"/>
      <c r="B655" s="637"/>
      <c r="C655" s="638"/>
      <c r="D655" s="638"/>
      <c r="E655" s="1482" t="s">
        <v>908</v>
      </c>
      <c r="F655" s="1483"/>
      <c r="G655" s="1484"/>
      <c r="H655" s="2190">
        <v>0</v>
      </c>
      <c r="I655" s="2190"/>
      <c r="J655" s="2190"/>
    </row>
    <row r="656" spans="1:10" hidden="1">
      <c r="A656" s="677"/>
      <c r="B656" s="637"/>
      <c r="C656" s="638"/>
      <c r="D656" s="638"/>
      <c r="E656" s="1482" t="s">
        <v>909</v>
      </c>
      <c r="F656" s="1483"/>
      <c r="G656" s="1484"/>
      <c r="H656" s="2190">
        <v>0</v>
      </c>
      <c r="I656" s="2190"/>
      <c r="J656" s="2190"/>
    </row>
    <row r="657" spans="1:10" hidden="1">
      <c r="A657" s="677"/>
      <c r="B657" s="637"/>
      <c r="C657" s="638"/>
      <c r="D657" s="638"/>
      <c r="E657" s="1482" t="s">
        <v>909</v>
      </c>
      <c r="F657" s="1483"/>
      <c r="G657" s="1484"/>
      <c r="H657" s="2190">
        <v>0</v>
      </c>
      <c r="I657" s="2190"/>
      <c r="J657" s="2190"/>
    </row>
    <row r="658" spans="1:10" hidden="1">
      <c r="A658" s="677">
        <v>2730</v>
      </c>
      <c r="B658" s="637" t="s">
        <v>566</v>
      </c>
      <c r="C658" s="638">
        <v>3</v>
      </c>
      <c r="D658" s="638">
        <v>0</v>
      </c>
      <c r="E658" s="1487" t="s">
        <v>858</v>
      </c>
      <c r="F658" s="1487" t="s">
        <v>859</v>
      </c>
      <c r="G658" s="1488"/>
      <c r="H658" s="2190">
        <v>0</v>
      </c>
      <c r="I658" s="2190">
        <v>0</v>
      </c>
      <c r="J658" s="2190">
        <v>0</v>
      </c>
    </row>
    <row r="659" spans="1:10" s="1486" customFormat="1" hidden="1">
      <c r="A659" s="677"/>
      <c r="B659" s="637"/>
      <c r="C659" s="638"/>
      <c r="D659" s="638"/>
      <c r="E659" s="1482" t="s">
        <v>671</v>
      </c>
      <c r="F659" s="1487"/>
      <c r="G659" s="1488"/>
      <c r="H659" s="2190">
        <v>0</v>
      </c>
      <c r="I659" s="2190"/>
      <c r="J659" s="2190"/>
    </row>
    <row r="660" spans="1:10" ht="25.5" hidden="1">
      <c r="A660" s="677">
        <v>2731</v>
      </c>
      <c r="B660" s="637" t="s">
        <v>566</v>
      </c>
      <c r="C660" s="638">
        <v>3</v>
      </c>
      <c r="D660" s="638">
        <v>1</v>
      </c>
      <c r="E660" s="1482" t="s">
        <v>589</v>
      </c>
      <c r="F660" s="1483" t="s">
        <v>590</v>
      </c>
      <c r="G660" s="1484"/>
      <c r="H660" s="2190">
        <v>0</v>
      </c>
      <c r="I660" s="2190"/>
      <c r="J660" s="2190"/>
    </row>
    <row r="661" spans="1:10" ht="38.25" hidden="1">
      <c r="A661" s="677"/>
      <c r="B661" s="637"/>
      <c r="C661" s="638"/>
      <c r="D661" s="638"/>
      <c r="E661" s="1482" t="s">
        <v>908</v>
      </c>
      <c r="F661" s="1483"/>
      <c r="G661" s="1484"/>
      <c r="H661" s="2190">
        <v>0</v>
      </c>
      <c r="I661" s="2190"/>
      <c r="J661" s="2190"/>
    </row>
    <row r="662" spans="1:10" hidden="1">
      <c r="A662" s="677"/>
      <c r="B662" s="637"/>
      <c r="C662" s="638"/>
      <c r="D662" s="638"/>
      <c r="E662" s="1482" t="s">
        <v>909</v>
      </c>
      <c r="F662" s="1483"/>
      <c r="G662" s="1484"/>
      <c r="H662" s="2190">
        <v>0</v>
      </c>
      <c r="I662" s="2190"/>
      <c r="J662" s="2190"/>
    </row>
    <row r="663" spans="1:10" hidden="1">
      <c r="A663" s="677"/>
      <c r="B663" s="637"/>
      <c r="C663" s="638"/>
      <c r="D663" s="638"/>
      <c r="E663" s="1482" t="s">
        <v>909</v>
      </c>
      <c r="F663" s="1483"/>
      <c r="G663" s="1484"/>
      <c r="H663" s="2190">
        <v>0</v>
      </c>
      <c r="I663" s="2190"/>
      <c r="J663" s="2190"/>
    </row>
    <row r="664" spans="1:10" ht="25.5" hidden="1">
      <c r="A664" s="677">
        <v>2732</v>
      </c>
      <c r="B664" s="637" t="s">
        <v>566</v>
      </c>
      <c r="C664" s="638">
        <v>3</v>
      </c>
      <c r="D664" s="638">
        <v>2</v>
      </c>
      <c r="E664" s="1482" t="s">
        <v>903</v>
      </c>
      <c r="F664" s="1483" t="s">
        <v>274</v>
      </c>
      <c r="G664" s="1484"/>
      <c r="H664" s="2190">
        <v>0</v>
      </c>
      <c r="I664" s="2190"/>
      <c r="J664" s="2190"/>
    </row>
    <row r="665" spans="1:10" ht="0.75" hidden="1" customHeight="1">
      <c r="A665" s="677"/>
      <c r="B665" s="637"/>
      <c r="C665" s="638"/>
      <c r="D665" s="638"/>
      <c r="E665" s="1482" t="s">
        <v>908</v>
      </c>
      <c r="F665" s="1483"/>
      <c r="G665" s="1484"/>
      <c r="H665" s="2190">
        <v>0</v>
      </c>
      <c r="I665" s="2190"/>
      <c r="J665" s="2190"/>
    </row>
    <row r="666" spans="1:10" hidden="1">
      <c r="A666" s="677"/>
      <c r="B666" s="637"/>
      <c r="C666" s="638"/>
      <c r="D666" s="638"/>
      <c r="E666" s="1482" t="s">
        <v>909</v>
      </c>
      <c r="F666" s="1483"/>
      <c r="G666" s="1484"/>
      <c r="H666" s="2190">
        <v>0</v>
      </c>
      <c r="I666" s="2190"/>
      <c r="J666" s="2190"/>
    </row>
    <row r="667" spans="1:10" hidden="1">
      <c r="A667" s="677"/>
      <c r="B667" s="637"/>
      <c r="C667" s="638"/>
      <c r="D667" s="638"/>
      <c r="E667" s="1482" t="s">
        <v>909</v>
      </c>
      <c r="F667" s="1483"/>
      <c r="G667" s="1484"/>
      <c r="H667" s="2190">
        <v>0</v>
      </c>
      <c r="I667" s="2190"/>
      <c r="J667" s="2190"/>
    </row>
    <row r="668" spans="1:10" ht="25.5" hidden="1">
      <c r="A668" s="677">
        <v>2733</v>
      </c>
      <c r="B668" s="637" t="s">
        <v>566</v>
      </c>
      <c r="C668" s="638">
        <v>3</v>
      </c>
      <c r="D668" s="638">
        <v>3</v>
      </c>
      <c r="E668" s="1482" t="s">
        <v>275</v>
      </c>
      <c r="F668" s="1483" t="s">
        <v>657</v>
      </c>
      <c r="G668" s="1484"/>
      <c r="H668" s="2190">
        <v>0</v>
      </c>
      <c r="I668" s="2190"/>
      <c r="J668" s="2190"/>
    </row>
    <row r="669" spans="1:10" ht="38.25" hidden="1">
      <c r="A669" s="677"/>
      <c r="B669" s="637"/>
      <c r="C669" s="638"/>
      <c r="D669" s="638"/>
      <c r="E669" s="1482" t="s">
        <v>908</v>
      </c>
      <c r="F669" s="1483"/>
      <c r="G669" s="1484"/>
      <c r="H669" s="2190">
        <v>0</v>
      </c>
      <c r="I669" s="2190"/>
      <c r="J669" s="2190"/>
    </row>
    <row r="670" spans="1:10" hidden="1">
      <c r="A670" s="677"/>
      <c r="B670" s="637"/>
      <c r="C670" s="638"/>
      <c r="D670" s="638"/>
      <c r="E670" s="1482" t="s">
        <v>909</v>
      </c>
      <c r="F670" s="1483"/>
      <c r="G670" s="1484"/>
      <c r="H670" s="2190">
        <v>0</v>
      </c>
      <c r="I670" s="2190"/>
      <c r="J670" s="2190"/>
    </row>
    <row r="671" spans="1:10" hidden="1">
      <c r="A671" s="677"/>
      <c r="B671" s="637"/>
      <c r="C671" s="638"/>
      <c r="D671" s="638"/>
      <c r="E671" s="1482" t="s">
        <v>909</v>
      </c>
      <c r="F671" s="1483"/>
      <c r="G671" s="1484"/>
      <c r="H671" s="2190">
        <v>0</v>
      </c>
      <c r="I671" s="2190"/>
      <c r="J671" s="2190"/>
    </row>
    <row r="672" spans="1:10" ht="25.5" hidden="1">
      <c r="A672" s="677">
        <v>2734</v>
      </c>
      <c r="B672" s="637" t="s">
        <v>566</v>
      </c>
      <c r="C672" s="638">
        <v>3</v>
      </c>
      <c r="D672" s="638">
        <v>4</v>
      </c>
      <c r="E672" s="1482" t="s">
        <v>658</v>
      </c>
      <c r="F672" s="1483" t="s">
        <v>381</v>
      </c>
      <c r="G672" s="1484"/>
      <c r="H672" s="2190">
        <v>0</v>
      </c>
      <c r="I672" s="2190"/>
      <c r="J672" s="2190"/>
    </row>
    <row r="673" spans="1:10" ht="38.25" hidden="1">
      <c r="A673" s="677"/>
      <c r="B673" s="637"/>
      <c r="C673" s="638"/>
      <c r="D673" s="638"/>
      <c r="E673" s="1482" t="s">
        <v>908</v>
      </c>
      <c r="F673" s="1483"/>
      <c r="G673" s="1484"/>
      <c r="H673" s="2190">
        <v>0</v>
      </c>
      <c r="I673" s="2190"/>
      <c r="J673" s="2190"/>
    </row>
    <row r="674" spans="1:10" hidden="1">
      <c r="A674" s="677"/>
      <c r="B674" s="637"/>
      <c r="C674" s="638"/>
      <c r="D674" s="638"/>
      <c r="E674" s="1482" t="s">
        <v>909</v>
      </c>
      <c r="F674" s="1483"/>
      <c r="G674" s="1484"/>
      <c r="H674" s="2190">
        <v>0</v>
      </c>
      <c r="I674" s="2190"/>
      <c r="J674" s="2190"/>
    </row>
    <row r="675" spans="1:10" hidden="1">
      <c r="A675" s="677"/>
      <c r="B675" s="637"/>
      <c r="C675" s="638"/>
      <c r="D675" s="638"/>
      <c r="E675" s="1482" t="s">
        <v>909</v>
      </c>
      <c r="F675" s="1483"/>
      <c r="G675" s="1484"/>
      <c r="H675" s="2190">
        <v>0</v>
      </c>
      <c r="I675" s="2190"/>
      <c r="J675" s="2190"/>
    </row>
    <row r="676" spans="1:10" ht="25.5" hidden="1">
      <c r="A676" s="677">
        <v>2740</v>
      </c>
      <c r="B676" s="637" t="s">
        <v>566</v>
      </c>
      <c r="C676" s="638">
        <v>4</v>
      </c>
      <c r="D676" s="638">
        <v>0</v>
      </c>
      <c r="E676" s="1487" t="s">
        <v>1093</v>
      </c>
      <c r="F676" s="1487" t="s">
        <v>1094</v>
      </c>
      <c r="G676" s="1488"/>
      <c r="H676" s="2190">
        <f>I676</f>
        <v>0</v>
      </c>
      <c r="I676" s="2190">
        <f>I678</f>
        <v>0</v>
      </c>
      <c r="J676" s="2190">
        <v>0</v>
      </c>
    </row>
    <row r="677" spans="1:10" s="1486" customFormat="1" hidden="1">
      <c r="A677" s="677"/>
      <c r="B677" s="637"/>
      <c r="C677" s="638"/>
      <c r="D677" s="638"/>
      <c r="E677" s="1482" t="s">
        <v>671</v>
      </c>
      <c r="F677" s="1487"/>
      <c r="G677" s="1488"/>
      <c r="H677" s="2190"/>
      <c r="I677" s="2190"/>
      <c r="J677" s="2190"/>
    </row>
    <row r="678" spans="1:10" ht="25.5" hidden="1">
      <c r="A678" s="677">
        <v>2741</v>
      </c>
      <c r="B678" s="637" t="s">
        <v>566</v>
      </c>
      <c r="C678" s="638">
        <v>4</v>
      </c>
      <c r="D678" s="638">
        <v>1</v>
      </c>
      <c r="E678" s="1482" t="s">
        <v>1093</v>
      </c>
      <c r="F678" s="821" t="s">
        <v>1095</v>
      </c>
      <c r="G678" s="1517"/>
      <c r="H678" s="2190">
        <f>I678+J678</f>
        <v>0</v>
      </c>
      <c r="I678" s="2190">
        <f>'arandzin aroxg'!F32</f>
        <v>0</v>
      </c>
      <c r="J678" s="2190">
        <f>J701</f>
        <v>0</v>
      </c>
    </row>
    <row r="679" spans="1:10" ht="38.25" hidden="1">
      <c r="A679" s="677"/>
      <c r="B679" s="637"/>
      <c r="C679" s="638"/>
      <c r="D679" s="638"/>
      <c r="E679" s="1482" t="s">
        <v>908</v>
      </c>
      <c r="F679" s="1483"/>
      <c r="G679" s="1484"/>
      <c r="H679" s="2190">
        <v>0</v>
      </c>
      <c r="I679" s="2190"/>
      <c r="J679" s="2190"/>
    </row>
    <row r="680" spans="1:10" hidden="1">
      <c r="A680" s="677"/>
      <c r="B680" s="637"/>
      <c r="C680" s="638"/>
      <c r="D680" s="638"/>
      <c r="E680" s="1482" t="s">
        <v>909</v>
      </c>
      <c r="F680" s="1483"/>
      <c r="G680" s="1484"/>
      <c r="H680" s="2190">
        <v>0</v>
      </c>
      <c r="I680" s="2190"/>
      <c r="J680" s="2190"/>
    </row>
    <row r="681" spans="1:10" hidden="1">
      <c r="A681" s="677"/>
      <c r="B681" s="637"/>
      <c r="C681" s="638"/>
      <c r="D681" s="638"/>
      <c r="E681" s="1482" t="s">
        <v>909</v>
      </c>
      <c r="F681" s="1483"/>
      <c r="G681" s="1484"/>
      <c r="H681" s="2190">
        <v>0</v>
      </c>
      <c r="I681" s="2190"/>
      <c r="J681" s="2190"/>
    </row>
    <row r="682" spans="1:10" ht="38.25" hidden="1">
      <c r="A682" s="677"/>
      <c r="B682" s="637"/>
      <c r="C682" s="638"/>
      <c r="D682" s="638"/>
      <c r="E682" s="1482" t="s">
        <v>908</v>
      </c>
      <c r="F682" s="1483"/>
      <c r="G682" s="1484"/>
      <c r="H682" s="2190"/>
      <c r="I682" s="2190"/>
      <c r="J682" s="2190"/>
    </row>
    <row r="683" spans="1:10" hidden="1">
      <c r="A683" s="677"/>
      <c r="B683" s="637"/>
      <c r="C683" s="638"/>
      <c r="D683" s="638"/>
      <c r="E683" s="823" t="s">
        <v>16</v>
      </c>
      <c r="F683" s="1483"/>
      <c r="G683" s="1484">
        <v>472900</v>
      </c>
      <c r="H683" s="2190">
        <v>0</v>
      </c>
      <c r="I683" s="2190">
        <f>'arandzin aroxg'!F112</f>
        <v>0</v>
      </c>
      <c r="J683" s="2190"/>
    </row>
    <row r="684" spans="1:10" hidden="1">
      <c r="A684" s="677"/>
      <c r="B684" s="637"/>
      <c r="C684" s="638"/>
      <c r="D684" s="638"/>
      <c r="E684" s="1482"/>
      <c r="F684" s="1483"/>
      <c r="G684" s="1484"/>
      <c r="H684" s="2190"/>
      <c r="I684" s="2190"/>
      <c r="J684" s="2190"/>
    </row>
    <row r="685" spans="1:10" ht="25.5" hidden="1">
      <c r="A685" s="677">
        <v>2750</v>
      </c>
      <c r="B685" s="637" t="s">
        <v>566</v>
      </c>
      <c r="C685" s="638">
        <v>5</v>
      </c>
      <c r="D685" s="638">
        <v>0</v>
      </c>
      <c r="E685" s="1487" t="s">
        <v>285</v>
      </c>
      <c r="F685" s="1487" t="s">
        <v>286</v>
      </c>
      <c r="G685" s="1488"/>
      <c r="H685" s="2190">
        <v>0</v>
      </c>
      <c r="I685" s="2190">
        <v>0</v>
      </c>
      <c r="J685" s="2190">
        <v>0</v>
      </c>
    </row>
    <row r="686" spans="1:10" s="1486" customFormat="1" hidden="1">
      <c r="A686" s="677"/>
      <c r="B686" s="637"/>
      <c r="C686" s="638"/>
      <c r="D686" s="638"/>
      <c r="E686" s="1482" t="s">
        <v>671</v>
      </c>
      <c r="F686" s="1487"/>
      <c r="G686" s="1488"/>
      <c r="H686" s="2190">
        <v>0</v>
      </c>
      <c r="I686" s="2190"/>
      <c r="J686" s="2190"/>
    </row>
    <row r="687" spans="1:10" ht="25.5" hidden="1">
      <c r="A687" s="677">
        <v>2751</v>
      </c>
      <c r="B687" s="637" t="s">
        <v>566</v>
      </c>
      <c r="C687" s="638">
        <v>5</v>
      </c>
      <c r="D687" s="638">
        <v>1</v>
      </c>
      <c r="E687" s="1482" t="s">
        <v>285</v>
      </c>
      <c r="F687" s="821" t="s">
        <v>286</v>
      </c>
      <c r="G687" s="1517"/>
      <c r="H687" s="2190">
        <v>0</v>
      </c>
      <c r="I687" s="2190"/>
      <c r="J687" s="2190"/>
    </row>
    <row r="688" spans="1:10" ht="38.25" hidden="1">
      <c r="A688" s="677"/>
      <c r="B688" s="637"/>
      <c r="C688" s="638"/>
      <c r="D688" s="638"/>
      <c r="E688" s="1482" t="s">
        <v>908</v>
      </c>
      <c r="F688" s="1483"/>
      <c r="G688" s="1484"/>
      <c r="H688" s="2190">
        <v>0</v>
      </c>
      <c r="I688" s="2190"/>
      <c r="J688" s="2190"/>
    </row>
    <row r="689" spans="1:10" hidden="1">
      <c r="A689" s="677"/>
      <c r="B689" s="637"/>
      <c r="C689" s="638"/>
      <c r="D689" s="638"/>
      <c r="E689" s="1482" t="s">
        <v>909</v>
      </c>
      <c r="F689" s="1483"/>
      <c r="G689" s="1484"/>
      <c r="H689" s="2190">
        <v>0</v>
      </c>
      <c r="I689" s="2190"/>
      <c r="J689" s="2190"/>
    </row>
    <row r="690" spans="1:10" hidden="1">
      <c r="A690" s="677"/>
      <c r="B690" s="637"/>
      <c r="C690" s="638"/>
      <c r="D690" s="638"/>
      <c r="E690" s="1482" t="s">
        <v>909</v>
      </c>
      <c r="F690" s="1483"/>
      <c r="G690" s="1484"/>
      <c r="H690" s="2190">
        <v>0</v>
      </c>
      <c r="I690" s="2190"/>
      <c r="J690" s="2190"/>
    </row>
    <row r="691" spans="1:10" ht="25.5" hidden="1">
      <c r="A691" s="677">
        <v>2760</v>
      </c>
      <c r="B691" s="637" t="s">
        <v>566</v>
      </c>
      <c r="C691" s="638">
        <v>6</v>
      </c>
      <c r="D691" s="638">
        <v>0</v>
      </c>
      <c r="E691" s="1487" t="s">
        <v>620</v>
      </c>
      <c r="F691" s="1487" t="s">
        <v>621</v>
      </c>
      <c r="G691" s="1488"/>
      <c r="H691" s="2190">
        <v>0</v>
      </c>
      <c r="I691" s="2190">
        <v>0</v>
      </c>
      <c r="J691" s="2190">
        <v>0</v>
      </c>
    </row>
    <row r="692" spans="1:10" s="1486" customFormat="1" hidden="1">
      <c r="A692" s="677"/>
      <c r="B692" s="637"/>
      <c r="C692" s="638"/>
      <c r="D692" s="638"/>
      <c r="E692" s="1482" t="s">
        <v>671</v>
      </c>
      <c r="F692" s="1487"/>
      <c r="G692" s="1488"/>
      <c r="H692" s="2190">
        <v>0</v>
      </c>
      <c r="I692" s="2190"/>
      <c r="J692" s="2190"/>
    </row>
    <row r="693" spans="1:10" ht="25.5" hidden="1">
      <c r="A693" s="677">
        <v>2761</v>
      </c>
      <c r="B693" s="637" t="s">
        <v>566</v>
      </c>
      <c r="C693" s="638">
        <v>6</v>
      </c>
      <c r="D693" s="638">
        <v>1</v>
      </c>
      <c r="E693" s="1482" t="s">
        <v>598</v>
      </c>
      <c r="F693" s="1487"/>
      <c r="G693" s="1488"/>
      <c r="H693" s="2190">
        <v>0</v>
      </c>
      <c r="I693" s="2190"/>
      <c r="J693" s="2190"/>
    </row>
    <row r="694" spans="1:10" ht="38.25" hidden="1">
      <c r="A694" s="677"/>
      <c r="B694" s="637"/>
      <c r="C694" s="638"/>
      <c r="D694" s="638"/>
      <c r="E694" s="1482" t="s">
        <v>908</v>
      </c>
      <c r="F694" s="1483"/>
      <c r="G694" s="1484"/>
      <c r="H694" s="2190">
        <v>0</v>
      </c>
      <c r="I694" s="2190"/>
      <c r="J694" s="2190"/>
    </row>
    <row r="695" spans="1:10" hidden="1">
      <c r="A695" s="677"/>
      <c r="B695" s="637"/>
      <c r="C695" s="638"/>
      <c r="D695" s="638"/>
      <c r="E695" s="1482" t="s">
        <v>909</v>
      </c>
      <c r="F695" s="1483"/>
      <c r="G695" s="1484"/>
      <c r="H695" s="2190">
        <v>0</v>
      </c>
      <c r="I695" s="2190"/>
      <c r="J695" s="2190"/>
    </row>
    <row r="696" spans="1:10" hidden="1">
      <c r="A696" s="677"/>
      <c r="B696" s="637"/>
      <c r="C696" s="638"/>
      <c r="D696" s="638"/>
      <c r="E696" s="1482" t="s">
        <v>909</v>
      </c>
      <c r="F696" s="1483"/>
      <c r="G696" s="1484"/>
      <c r="H696" s="2190">
        <v>0</v>
      </c>
      <c r="I696" s="2190"/>
      <c r="J696" s="2190"/>
    </row>
    <row r="697" spans="1:10" ht="25.5" hidden="1">
      <c r="A697" s="677">
        <v>2762</v>
      </c>
      <c r="B697" s="637" t="s">
        <v>566</v>
      </c>
      <c r="C697" s="638">
        <v>6</v>
      </c>
      <c r="D697" s="638">
        <v>2</v>
      </c>
      <c r="E697" s="1482" t="s">
        <v>620</v>
      </c>
      <c r="F697" s="821" t="s">
        <v>622</v>
      </c>
      <c r="G697" s="1517"/>
      <c r="H697" s="2190">
        <v>0</v>
      </c>
      <c r="I697" s="2190"/>
      <c r="J697" s="2190"/>
    </row>
    <row r="698" spans="1:10" ht="38.25" hidden="1">
      <c r="A698" s="677"/>
      <c r="B698" s="637"/>
      <c r="C698" s="638"/>
      <c r="D698" s="638"/>
      <c r="E698" s="1482" t="s">
        <v>908</v>
      </c>
      <c r="F698" s="1483"/>
      <c r="G698" s="1484"/>
      <c r="H698" s="2190">
        <v>0</v>
      </c>
      <c r="I698" s="2190"/>
      <c r="J698" s="2190"/>
    </row>
    <row r="699" spans="1:10" hidden="1">
      <c r="A699" s="677"/>
      <c r="B699" s="637"/>
      <c r="C699" s="638"/>
      <c r="D699" s="638"/>
      <c r="E699" s="1482" t="s">
        <v>909</v>
      </c>
      <c r="F699" s="1483"/>
      <c r="G699" s="1484"/>
      <c r="H699" s="2190">
        <v>0</v>
      </c>
      <c r="I699" s="2190"/>
      <c r="J699" s="2190"/>
    </row>
    <row r="700" spans="1:10" hidden="1">
      <c r="A700" s="677"/>
      <c r="B700" s="637"/>
      <c r="C700" s="638"/>
      <c r="D700" s="638"/>
      <c r="E700" s="1482" t="s">
        <v>909</v>
      </c>
      <c r="F700" s="1483"/>
      <c r="G700" s="1484"/>
      <c r="H700" s="2190">
        <v>0</v>
      </c>
      <c r="I700" s="2190"/>
      <c r="J700" s="2190"/>
    </row>
    <row r="701" spans="1:10" hidden="1">
      <c r="A701" s="677"/>
      <c r="B701" s="637"/>
      <c r="C701" s="638"/>
      <c r="D701" s="638"/>
      <c r="E701" s="857" t="s">
        <v>1704</v>
      </c>
      <c r="F701" s="1031" t="s">
        <v>904</v>
      </c>
      <c r="G701" s="1484">
        <v>512900</v>
      </c>
      <c r="H701" s="2190">
        <f>J701</f>
        <v>0</v>
      </c>
      <c r="I701" s="2190"/>
      <c r="J701" s="2190">
        <f>'arandzin aroxg'!F143</f>
        <v>0</v>
      </c>
    </row>
    <row r="702" spans="1:10" ht="16.5" customHeight="1">
      <c r="A702" s="677"/>
      <c r="B702" s="637"/>
      <c r="C702" s="638"/>
      <c r="D702" s="638"/>
      <c r="E702" s="814" t="s">
        <v>190</v>
      </c>
      <c r="F702" s="1483"/>
      <c r="G702" s="1484">
        <v>424100</v>
      </c>
      <c r="H702" s="2190">
        <f>I702</f>
        <v>0</v>
      </c>
      <c r="I702" s="2190">
        <f>'arandzin aroxg'!F65</f>
        <v>0</v>
      </c>
      <c r="J702" s="2190"/>
    </row>
    <row r="703" spans="1:10" hidden="1">
      <c r="A703" s="677"/>
      <c r="B703" s="637"/>
      <c r="C703" s="638"/>
      <c r="D703" s="638"/>
      <c r="E703" s="857"/>
      <c r="F703" s="1031"/>
      <c r="G703" s="1484"/>
      <c r="H703" s="2190"/>
      <c r="I703" s="2190"/>
      <c r="J703" s="2190"/>
    </row>
    <row r="704" spans="1:10" s="673" customFormat="1" ht="34.5" customHeight="1">
      <c r="A704" s="698">
        <v>2800</v>
      </c>
      <c r="B704" s="637" t="s">
        <v>883</v>
      </c>
      <c r="C704" s="638">
        <v>0</v>
      </c>
      <c r="D704" s="638">
        <v>0</v>
      </c>
      <c r="E704" s="1476" t="s">
        <v>629</v>
      </c>
      <c r="F704" s="636" t="s">
        <v>702</v>
      </c>
      <c r="G704" s="636"/>
      <c r="H704" s="2190">
        <f>I704+J704</f>
        <v>186374.40000000002</v>
      </c>
      <c r="I704" s="2190">
        <f>I706+I723</f>
        <v>67288.600000000006</v>
      </c>
      <c r="J704" s="2190">
        <f>J706+J723</f>
        <v>119085.8</v>
      </c>
    </row>
    <row r="705" spans="1:10" ht="0.75" hidden="1" customHeight="1">
      <c r="A705" s="674"/>
      <c r="B705" s="637"/>
      <c r="C705" s="638"/>
      <c r="D705" s="638"/>
      <c r="E705" s="1482" t="s">
        <v>270</v>
      </c>
      <c r="F705" s="1483"/>
      <c r="G705" s="1484"/>
      <c r="H705" s="2190">
        <v>0</v>
      </c>
      <c r="I705" s="2190"/>
      <c r="J705" s="2190"/>
    </row>
    <row r="706" spans="1:10">
      <c r="A706" s="677">
        <v>2810</v>
      </c>
      <c r="B706" s="637" t="s">
        <v>883</v>
      </c>
      <c r="C706" s="638">
        <v>1</v>
      </c>
      <c r="D706" s="638">
        <v>0</v>
      </c>
      <c r="E706" s="1487" t="s">
        <v>703</v>
      </c>
      <c r="F706" s="1487" t="s">
        <v>253</v>
      </c>
      <c r="G706" s="1488"/>
      <c r="H706" s="2190">
        <f>H708</f>
        <v>78700</v>
      </c>
      <c r="I706" s="2190">
        <f>I708</f>
        <v>3700</v>
      </c>
      <c r="J706" s="2190">
        <f>J708</f>
        <v>75000</v>
      </c>
    </row>
    <row r="707" spans="1:10" s="1486" customFormat="1" ht="14.25" customHeight="1">
      <c r="A707" s="677"/>
      <c r="B707" s="637"/>
      <c r="C707" s="638"/>
      <c r="D707" s="638"/>
      <c r="E707" s="1482" t="s">
        <v>671</v>
      </c>
      <c r="F707" s="1487"/>
      <c r="G707" s="1488"/>
      <c r="H707" s="2190"/>
      <c r="I707" s="2190"/>
      <c r="J707" s="2190"/>
    </row>
    <row r="708" spans="1:10" ht="14.25" customHeight="1">
      <c r="A708" s="677">
        <v>2811</v>
      </c>
      <c r="B708" s="637" t="s">
        <v>883</v>
      </c>
      <c r="C708" s="638">
        <v>1</v>
      </c>
      <c r="D708" s="638">
        <v>1</v>
      </c>
      <c r="E708" s="1482" t="s">
        <v>703</v>
      </c>
      <c r="F708" s="821" t="s">
        <v>254</v>
      </c>
      <c r="G708" s="1517"/>
      <c r="H708" s="2190">
        <f>I708+J708</f>
        <v>78700</v>
      </c>
      <c r="I708" s="2190">
        <f>I713+I714+I715+I720+I717+I718+I719</f>
        <v>3700</v>
      </c>
      <c r="J708" s="2190">
        <f>J721+J722</f>
        <v>75000</v>
      </c>
    </row>
    <row r="709" spans="1:10" ht="14.25" hidden="1" customHeight="1">
      <c r="A709" s="677"/>
      <c r="B709" s="637"/>
      <c r="C709" s="638"/>
      <c r="D709" s="638"/>
      <c r="E709" s="1482" t="s">
        <v>908</v>
      </c>
      <c r="F709" s="1483"/>
      <c r="G709" s="1484"/>
      <c r="H709" s="2190">
        <v>0</v>
      </c>
      <c r="I709" s="2190"/>
      <c r="J709" s="2190"/>
    </row>
    <row r="710" spans="1:10" ht="14.25" hidden="1" customHeight="1">
      <c r="A710" s="677"/>
      <c r="B710" s="637"/>
      <c r="C710" s="638"/>
      <c r="D710" s="638"/>
      <c r="E710" s="814" t="s">
        <v>72</v>
      </c>
      <c r="F710" s="1499"/>
      <c r="G710" s="1492" t="s">
        <v>774</v>
      </c>
      <c r="H710" s="2190">
        <v>1300</v>
      </c>
      <c r="I710" s="2190">
        <v>1300</v>
      </c>
      <c r="J710" s="2190"/>
    </row>
    <row r="711" spans="1:10" ht="14.25" hidden="1" customHeight="1">
      <c r="A711" s="677"/>
      <c r="B711" s="637"/>
      <c r="C711" s="638"/>
      <c r="D711" s="638"/>
      <c r="E711" s="814" t="s">
        <v>993</v>
      </c>
      <c r="F711" s="1499"/>
      <c r="G711" s="1492" t="s">
        <v>1043</v>
      </c>
      <c r="H711" s="2190">
        <v>0</v>
      </c>
      <c r="I711" s="2190">
        <v>0</v>
      </c>
      <c r="J711" s="2190"/>
    </row>
    <row r="712" spans="1:10" ht="25.5" customHeight="1">
      <c r="A712" s="677"/>
      <c r="B712" s="637"/>
      <c r="C712" s="638"/>
      <c r="D712" s="638"/>
      <c r="E712" s="1482" t="s">
        <v>908</v>
      </c>
      <c r="F712" s="1499"/>
      <c r="G712" s="1500"/>
      <c r="H712" s="2190">
        <v>0</v>
      </c>
      <c r="I712" s="2190">
        <v>0</v>
      </c>
      <c r="J712" s="2190"/>
    </row>
    <row r="713" spans="1:10" ht="25.5">
      <c r="A713" s="677"/>
      <c r="B713" s="637"/>
      <c r="C713" s="638"/>
      <c r="D713" s="638"/>
      <c r="E713" s="814" t="s">
        <v>72</v>
      </c>
      <c r="F713" s="1492" t="s">
        <v>399</v>
      </c>
      <c r="G713" s="1492" t="s">
        <v>774</v>
      </c>
      <c r="H713" s="2190">
        <f>I713</f>
        <v>3500</v>
      </c>
      <c r="I713" s="2190">
        <f>'arandzin sport'!F52</f>
        <v>3500</v>
      </c>
      <c r="J713" s="2190"/>
    </row>
    <row r="714" spans="1:10" ht="0.75" customHeight="1">
      <c r="A714" s="677"/>
      <c r="B714" s="637"/>
      <c r="C714" s="638"/>
      <c r="D714" s="638"/>
      <c r="E714" s="814" t="s">
        <v>993</v>
      </c>
      <c r="F714" s="1494"/>
      <c r="G714" s="1492" t="s">
        <v>1043</v>
      </c>
      <c r="H714" s="2190">
        <f>I714</f>
        <v>0</v>
      </c>
      <c r="I714" s="2190">
        <v>0</v>
      </c>
      <c r="J714" s="2190"/>
    </row>
    <row r="715" spans="1:10" ht="25.5" hidden="1">
      <c r="A715" s="677"/>
      <c r="B715" s="637"/>
      <c r="C715" s="638"/>
      <c r="D715" s="638"/>
      <c r="E715" s="823" t="s">
        <v>924</v>
      </c>
      <c r="F715" s="1494"/>
      <c r="G715" s="1492" t="s">
        <v>1030</v>
      </c>
      <c r="H715" s="2190">
        <f>I715</f>
        <v>0</v>
      </c>
      <c r="I715" s="2190">
        <v>0</v>
      </c>
      <c r="J715" s="2190"/>
    </row>
    <row r="716" spans="1:10" ht="25.5" hidden="1">
      <c r="A716" s="677"/>
      <c r="B716" s="637"/>
      <c r="C716" s="638"/>
      <c r="D716" s="638"/>
      <c r="E716" s="842" t="s">
        <v>28</v>
      </c>
      <c r="F716" s="1499"/>
      <c r="G716" s="1492" t="s">
        <v>975</v>
      </c>
      <c r="H716" s="2190">
        <f>J716</f>
        <v>0</v>
      </c>
      <c r="I716" s="2190"/>
      <c r="J716" s="2190">
        <v>0</v>
      </c>
    </row>
    <row r="717" spans="1:10" ht="25.5">
      <c r="A717" s="677"/>
      <c r="B717" s="637"/>
      <c r="C717" s="638"/>
      <c r="D717" s="638"/>
      <c r="E717" s="814" t="s">
        <v>191</v>
      </c>
      <c r="F717" s="1494" t="s">
        <v>929</v>
      </c>
      <c r="G717" s="1492" t="s">
        <v>929</v>
      </c>
      <c r="H717" s="2190">
        <f>I717</f>
        <v>0</v>
      </c>
      <c r="I717" s="2190">
        <f>'arandzin sport'!F67</f>
        <v>0</v>
      </c>
      <c r="J717" s="2190"/>
    </row>
    <row r="718" spans="1:10" ht="15" customHeight="1">
      <c r="A718" s="677"/>
      <c r="B718" s="637"/>
      <c r="C718" s="638"/>
      <c r="D718" s="638"/>
      <c r="E718" s="813" t="s">
        <v>190</v>
      </c>
      <c r="F718" s="1499"/>
      <c r="G718" s="1500">
        <v>424100</v>
      </c>
      <c r="H718" s="2190">
        <f>I718</f>
        <v>0</v>
      </c>
      <c r="I718" s="2190">
        <f>'arandzin sport'!F65</f>
        <v>0</v>
      </c>
      <c r="J718" s="2190"/>
    </row>
    <row r="719" spans="1:10" hidden="1">
      <c r="A719" s="677"/>
      <c r="B719" s="637"/>
      <c r="C719" s="638"/>
      <c r="D719" s="638"/>
      <c r="E719" s="813"/>
      <c r="F719" s="1499"/>
      <c r="G719" s="1500"/>
      <c r="H719" s="2190">
        <f>I719</f>
        <v>0</v>
      </c>
      <c r="I719" s="2190">
        <f>'arandzin sport'!F99</f>
        <v>0</v>
      </c>
      <c r="J719" s="2190"/>
    </row>
    <row r="720" spans="1:10" ht="20.25" customHeight="1">
      <c r="A720" s="677"/>
      <c r="B720" s="637"/>
      <c r="C720" s="638"/>
      <c r="D720" s="638"/>
      <c r="E720" s="842"/>
      <c r="F720" s="1499"/>
      <c r="G720" s="1492" t="s">
        <v>516</v>
      </c>
      <c r="H720" s="2190">
        <f>I720</f>
        <v>200</v>
      </c>
      <c r="I720" s="2190">
        <f>'arandzin sport'!F111</f>
        <v>200</v>
      </c>
      <c r="J720" s="2190"/>
    </row>
    <row r="721" spans="1:10" ht="22.5" customHeight="1">
      <c r="A721" s="677"/>
      <c r="B721" s="637"/>
      <c r="C721" s="638"/>
      <c r="D721" s="638"/>
      <c r="E721" s="842" t="s">
        <v>28</v>
      </c>
      <c r="F721" s="1499"/>
      <c r="G721" s="1500">
        <v>511200</v>
      </c>
      <c r="H721" s="2190">
        <f>J721</f>
        <v>75000</v>
      </c>
      <c r="I721" s="2190"/>
      <c r="J721" s="2190">
        <f>'arandzin sport'!F140+'sybven 8,1,1'!F140</f>
        <v>75000</v>
      </c>
    </row>
    <row r="722" spans="1:10" ht="22.5" customHeight="1">
      <c r="A722" s="677"/>
      <c r="B722" s="637"/>
      <c r="C722" s="638"/>
      <c r="D722" s="638"/>
      <c r="E722" s="857" t="s">
        <v>1704</v>
      </c>
      <c r="F722" s="1031" t="s">
        <v>904</v>
      </c>
      <c r="G722" s="1527" t="s">
        <v>904</v>
      </c>
      <c r="H722" s="1481">
        <f>J722</f>
        <v>0</v>
      </c>
      <c r="I722" s="1481"/>
      <c r="J722" s="1481">
        <f>'arandzin sport'!F144</f>
        <v>0</v>
      </c>
    </row>
    <row r="723" spans="1:10" ht="24" customHeight="1">
      <c r="A723" s="677">
        <v>2820</v>
      </c>
      <c r="B723" s="637" t="s">
        <v>883</v>
      </c>
      <c r="C723" s="638">
        <v>2</v>
      </c>
      <c r="D723" s="638">
        <v>0</v>
      </c>
      <c r="E723" s="1482" t="s">
        <v>255</v>
      </c>
      <c r="F723" s="1487" t="s">
        <v>256</v>
      </c>
      <c r="G723" s="1488"/>
      <c r="H723" s="2190">
        <f>I723+J723</f>
        <v>107674.4</v>
      </c>
      <c r="I723" s="2190">
        <f>I725+I745+I762+I780</f>
        <v>63588.6</v>
      </c>
      <c r="J723" s="2190">
        <f>J762+J725+J745</f>
        <v>44085.8</v>
      </c>
    </row>
    <row r="724" spans="1:10" s="1486" customFormat="1" ht="10.5" hidden="1" customHeight="1">
      <c r="A724" s="677"/>
      <c r="B724" s="637"/>
      <c r="C724" s="638"/>
      <c r="D724" s="638"/>
      <c r="E724" s="1482" t="s">
        <v>671</v>
      </c>
      <c r="F724" s="1487"/>
      <c r="G724" s="1488"/>
      <c r="H724" s="2190">
        <v>0</v>
      </c>
      <c r="I724" s="2190"/>
      <c r="J724" s="2190"/>
    </row>
    <row r="725" spans="1:10">
      <c r="A725" s="677">
        <v>2821</v>
      </c>
      <c r="B725" s="637" t="s">
        <v>883</v>
      </c>
      <c r="C725" s="638">
        <v>2</v>
      </c>
      <c r="D725" s="638">
        <v>1</v>
      </c>
      <c r="E725" s="1482" t="s">
        <v>1148</v>
      </c>
      <c r="F725" s="1487"/>
      <c r="G725" s="1488"/>
      <c r="H725" s="2190">
        <f>I725+J725</f>
        <v>6735</v>
      </c>
      <c r="I725" s="2190">
        <f>I728+I729+I730+I731+I733+I735+I736+I732+I743+I734</f>
        <v>6735</v>
      </c>
      <c r="J725" s="2190">
        <f>J744</f>
        <v>0</v>
      </c>
    </row>
    <row r="726" spans="1:10" ht="9" hidden="1" customHeight="1">
      <c r="A726" s="677"/>
      <c r="B726" s="637"/>
      <c r="C726" s="638"/>
      <c r="D726" s="638"/>
      <c r="E726" s="1482" t="s">
        <v>908</v>
      </c>
      <c r="F726" s="1483"/>
      <c r="G726" s="1484"/>
      <c r="H726" s="2190">
        <v>0</v>
      </c>
      <c r="I726" s="2190"/>
      <c r="J726" s="2190"/>
    </row>
    <row r="727" spans="1:10" ht="29.25" customHeight="1">
      <c r="A727" s="677"/>
      <c r="B727" s="637"/>
      <c r="C727" s="638"/>
      <c r="D727" s="638"/>
      <c r="E727" s="1482" t="s">
        <v>908</v>
      </c>
      <c r="F727" s="1483"/>
      <c r="G727" s="1484"/>
      <c r="H727" s="2190"/>
      <c r="I727" s="2190"/>
      <c r="J727" s="2190"/>
    </row>
    <row r="728" spans="1:10" ht="15.75" customHeight="1">
      <c r="A728" s="677"/>
      <c r="B728" s="637"/>
      <c r="C728" s="638"/>
      <c r="D728" s="638"/>
      <c r="E728" s="814" t="s">
        <v>677</v>
      </c>
      <c r="F728" s="1492" t="s">
        <v>810</v>
      </c>
      <c r="G728" s="1492" t="s">
        <v>375</v>
      </c>
      <c r="H728" s="2190">
        <f t="shared" ref="H728:H736" si="5">I728</f>
        <v>6400</v>
      </c>
      <c r="I728" s="2190">
        <f>gradaran!F35</f>
        <v>6400</v>
      </c>
      <c r="J728" s="2190"/>
    </row>
    <row r="729" spans="1:10" ht="15.75" hidden="1" customHeight="1">
      <c r="A729" s="677"/>
      <c r="B729" s="637"/>
      <c r="C729" s="638"/>
      <c r="D729" s="638"/>
      <c r="E729" s="814" t="s">
        <v>644</v>
      </c>
      <c r="F729" s="1492" t="s">
        <v>20</v>
      </c>
      <c r="G729" s="1492" t="s">
        <v>20</v>
      </c>
      <c r="H729" s="2190">
        <f t="shared" si="5"/>
        <v>0</v>
      </c>
      <c r="I729" s="2190">
        <f>gradaran!F41</f>
        <v>0</v>
      </c>
      <c r="J729" s="2190"/>
    </row>
    <row r="730" spans="1:10" ht="14.25" customHeight="1">
      <c r="A730" s="677"/>
      <c r="B730" s="637"/>
      <c r="C730" s="638"/>
      <c r="D730" s="638"/>
      <c r="E730" s="814" t="s">
        <v>821</v>
      </c>
      <c r="F730" s="1492" t="s">
        <v>386</v>
      </c>
      <c r="G730" s="1492" t="s">
        <v>386</v>
      </c>
      <c r="H730" s="2190">
        <f t="shared" si="5"/>
        <v>130</v>
      </c>
      <c r="I730" s="2190">
        <f>gradaran!F45</f>
        <v>130</v>
      </c>
      <c r="J730" s="2190"/>
    </row>
    <row r="731" spans="1:10" ht="14.25" customHeight="1">
      <c r="A731" s="677"/>
      <c r="B731" s="637"/>
      <c r="C731" s="638"/>
      <c r="D731" s="638"/>
      <c r="E731" s="1487" t="s">
        <v>775</v>
      </c>
      <c r="F731" s="1492"/>
      <c r="G731" s="1492" t="s">
        <v>387</v>
      </c>
      <c r="H731" s="2190">
        <f>I731</f>
        <v>45</v>
      </c>
      <c r="I731" s="2190">
        <f>gradaran!F46</f>
        <v>45</v>
      </c>
      <c r="J731" s="2190"/>
    </row>
    <row r="732" spans="1:10" ht="14.25" customHeight="1">
      <c r="A732" s="677"/>
      <c r="B732" s="637"/>
      <c r="C732" s="638"/>
      <c r="D732" s="638"/>
      <c r="E732" s="814" t="s">
        <v>776</v>
      </c>
      <c r="F732" s="1492"/>
      <c r="G732" s="1492" t="s">
        <v>388</v>
      </c>
      <c r="H732" s="2190">
        <f>I732</f>
        <v>60</v>
      </c>
      <c r="I732" s="2190">
        <f>gradaran!F47</f>
        <v>60</v>
      </c>
      <c r="J732" s="2190"/>
    </row>
    <row r="733" spans="1:10" ht="14.25" customHeight="1">
      <c r="A733" s="677"/>
      <c r="B733" s="637"/>
      <c r="C733" s="638"/>
      <c r="D733" s="638"/>
      <c r="E733" s="814" t="s">
        <v>189</v>
      </c>
      <c r="F733" s="1499"/>
      <c r="G733" s="1475">
        <v>423900</v>
      </c>
      <c r="H733" s="2190">
        <f t="shared" si="5"/>
        <v>0</v>
      </c>
      <c r="I733" s="2190">
        <f>gradaran!F63</f>
        <v>0</v>
      </c>
      <c r="J733" s="2190"/>
    </row>
    <row r="734" spans="1:10" ht="14.25" customHeight="1">
      <c r="A734" s="677"/>
      <c r="B734" s="637"/>
      <c r="C734" s="638"/>
      <c r="D734" s="638"/>
      <c r="E734" s="814" t="s">
        <v>191</v>
      </c>
      <c r="F734" s="1499"/>
      <c r="G734" s="1492" t="s">
        <v>929</v>
      </c>
      <c r="H734" s="2190">
        <f>I734</f>
        <v>0</v>
      </c>
      <c r="I734" s="2190">
        <f>gradaran!F67</f>
        <v>0</v>
      </c>
      <c r="J734" s="2190"/>
    </row>
    <row r="735" spans="1:10" ht="14.25" customHeight="1">
      <c r="A735" s="677"/>
      <c r="B735" s="637"/>
      <c r="C735" s="638"/>
      <c r="D735" s="638"/>
      <c r="E735" s="814" t="s">
        <v>993</v>
      </c>
      <c r="F735" s="1499"/>
      <c r="G735" s="1475">
        <v>426100</v>
      </c>
      <c r="H735" s="2190">
        <f t="shared" si="5"/>
        <v>50</v>
      </c>
      <c r="I735" s="2190">
        <f>gradaran!F70</f>
        <v>50</v>
      </c>
      <c r="J735" s="2190"/>
    </row>
    <row r="736" spans="1:10" ht="12" customHeight="1">
      <c r="A736" s="677"/>
      <c r="B736" s="637"/>
      <c r="C736" s="638"/>
      <c r="D736" s="638"/>
      <c r="E736" s="842" t="s">
        <v>231</v>
      </c>
      <c r="F736" s="1492" t="s">
        <v>398</v>
      </c>
      <c r="G736" s="1492" t="s">
        <v>398</v>
      </c>
      <c r="H736" s="2190">
        <f t="shared" si="5"/>
        <v>50</v>
      </c>
      <c r="I736" s="2190">
        <f>gradaran!F76</f>
        <v>50</v>
      </c>
      <c r="J736" s="2190"/>
    </row>
    <row r="737" spans="1:12" ht="12" hidden="1" customHeight="1">
      <c r="A737" s="677"/>
      <c r="B737" s="637"/>
      <c r="C737" s="638"/>
      <c r="D737" s="638"/>
      <c r="E737" s="814"/>
      <c r="F737" s="1492"/>
      <c r="G737" s="1492"/>
      <c r="H737" s="2190">
        <v>0</v>
      </c>
      <c r="I737" s="2190"/>
      <c r="J737" s="2190"/>
    </row>
    <row r="738" spans="1:12" ht="20.25" hidden="1" customHeight="1">
      <c r="A738" s="677"/>
      <c r="B738" s="637"/>
      <c r="C738" s="638"/>
      <c r="D738" s="638"/>
      <c r="E738" s="1482" t="s">
        <v>909</v>
      </c>
      <c r="F738" s="1483"/>
      <c r="G738" s="1484"/>
      <c r="H738" s="2190">
        <v>0</v>
      </c>
      <c r="I738" s="2190"/>
      <c r="J738" s="2190"/>
    </row>
    <row r="739" spans="1:12" ht="0.75" customHeight="1">
      <c r="A739" s="677">
        <v>2822</v>
      </c>
      <c r="B739" s="637" t="s">
        <v>883</v>
      </c>
      <c r="C739" s="638">
        <v>2</v>
      </c>
      <c r="D739" s="638">
        <v>2</v>
      </c>
      <c r="E739" s="1482" t="s">
        <v>1149</v>
      </c>
      <c r="F739" s="1487"/>
      <c r="G739" s="1488"/>
      <c r="H739" s="2190">
        <v>0</v>
      </c>
      <c r="I739" s="2190"/>
      <c r="J739" s="2190"/>
    </row>
    <row r="740" spans="1:12" ht="0.75" hidden="1" customHeight="1">
      <c r="A740" s="677"/>
      <c r="B740" s="637"/>
      <c r="C740" s="638"/>
      <c r="D740" s="638"/>
      <c r="E740" s="1482" t="s">
        <v>908</v>
      </c>
      <c r="F740" s="1483"/>
      <c r="G740" s="1484"/>
      <c r="H740" s="2190">
        <v>0</v>
      </c>
      <c r="I740" s="2190"/>
      <c r="J740" s="2190"/>
    </row>
    <row r="741" spans="1:12" hidden="1">
      <c r="A741" s="677"/>
      <c r="B741" s="637"/>
      <c r="C741" s="638"/>
      <c r="D741" s="638"/>
      <c r="E741" s="1482" t="s">
        <v>909</v>
      </c>
      <c r="F741" s="1483"/>
      <c r="G741" s="1484"/>
      <c r="H741" s="2190">
        <v>0</v>
      </c>
      <c r="I741" s="2190"/>
      <c r="J741" s="2190"/>
    </row>
    <row r="742" spans="1:12" hidden="1">
      <c r="A742" s="677"/>
      <c r="B742" s="637"/>
      <c r="C742" s="638"/>
      <c r="D742" s="638"/>
      <c r="E742" s="1482" t="s">
        <v>909</v>
      </c>
      <c r="F742" s="1483"/>
      <c r="G742" s="1484"/>
      <c r="H742" s="2190">
        <v>0</v>
      </c>
      <c r="I742" s="2190"/>
      <c r="J742" s="2190"/>
    </row>
    <row r="743" spans="1:12" ht="18.75" customHeight="1">
      <c r="A743" s="677"/>
      <c r="B743" s="637"/>
      <c r="C743" s="638"/>
      <c r="D743" s="638"/>
      <c r="E743" s="842" t="s">
        <v>483</v>
      </c>
      <c r="F743" s="1483"/>
      <c r="G743" s="1492" t="s">
        <v>399</v>
      </c>
      <c r="H743" s="2190">
        <f>I743</f>
        <v>0</v>
      </c>
      <c r="I743" s="2190">
        <f>gradaran!F77</f>
        <v>0</v>
      </c>
      <c r="J743" s="2190"/>
    </row>
    <row r="744" spans="1:12">
      <c r="A744" s="677"/>
      <c r="B744" s="637"/>
      <c r="C744" s="638"/>
      <c r="D744" s="638"/>
      <c r="E744" s="1482" t="s">
        <v>192</v>
      </c>
      <c r="F744" s="1483"/>
      <c r="G744" s="1500">
        <v>512200</v>
      </c>
      <c r="H744" s="2190">
        <f>J744</f>
        <v>0</v>
      </c>
      <c r="I744" s="2190"/>
      <c r="J744" s="2190">
        <f>gradaran!F157</f>
        <v>0</v>
      </c>
    </row>
    <row r="745" spans="1:12" ht="27" customHeight="1">
      <c r="A745" s="677">
        <v>2823</v>
      </c>
      <c r="B745" s="637" t="s">
        <v>883</v>
      </c>
      <c r="C745" s="638">
        <v>2</v>
      </c>
      <c r="D745" s="638">
        <v>3</v>
      </c>
      <c r="E745" s="1482" t="s">
        <v>429</v>
      </c>
      <c r="F745" s="821" t="s">
        <v>257</v>
      </c>
      <c r="G745" s="1517"/>
      <c r="H745" s="2190">
        <f>I745+J745</f>
        <v>41553.599999999999</v>
      </c>
      <c r="I745" s="2190">
        <f>I748+I749+I750+I752+I757+I753+I751+I755+I760+I758+I754+I756+I759</f>
        <v>41553.599999999999</v>
      </c>
      <c r="J745" s="2190">
        <f>J761</f>
        <v>0</v>
      </c>
    </row>
    <row r="746" spans="1:12" ht="27" hidden="1" customHeight="1">
      <c r="A746" s="677"/>
      <c r="B746" s="637"/>
      <c r="C746" s="638"/>
      <c r="D746" s="638"/>
      <c r="E746" s="1482" t="s">
        <v>908</v>
      </c>
      <c r="F746" s="1483"/>
      <c r="G746" s="1484"/>
      <c r="H746" s="2190">
        <v>0</v>
      </c>
      <c r="I746" s="2190"/>
      <c r="J746" s="2190"/>
    </row>
    <row r="747" spans="1:12" ht="38.25">
      <c r="A747" s="677"/>
      <c r="B747" s="637"/>
      <c r="C747" s="638"/>
      <c r="D747" s="638"/>
      <c r="E747" s="1482" t="s">
        <v>908</v>
      </c>
      <c r="F747" s="1483"/>
      <c r="G747" s="1484"/>
      <c r="H747" s="2190"/>
      <c r="I747" s="2190"/>
      <c r="J747" s="2190"/>
    </row>
    <row r="748" spans="1:12" ht="25.5">
      <c r="A748" s="677"/>
      <c r="B748" s="637"/>
      <c r="C748" s="638"/>
      <c r="D748" s="638"/>
      <c r="E748" s="814" t="s">
        <v>677</v>
      </c>
      <c r="F748" s="1483"/>
      <c r="G748" s="1492">
        <v>411100</v>
      </c>
      <c r="H748" s="2190">
        <f t="shared" ref="H748:H753" si="6">I748</f>
        <v>5493.6</v>
      </c>
      <c r="I748" s="2190">
        <f>'  mshakujti tun'!F34+'mch kentron'!F35</f>
        <v>5493.6</v>
      </c>
      <c r="J748" s="2190"/>
      <c r="L748" s="1469"/>
    </row>
    <row r="749" spans="1:12" ht="25.5">
      <c r="A749" s="677"/>
      <c r="B749" s="637"/>
      <c r="C749" s="638"/>
      <c r="D749" s="638"/>
      <c r="E749" s="814" t="s">
        <v>776</v>
      </c>
      <c r="F749" s="1492"/>
      <c r="G749" s="1492" t="s">
        <v>388</v>
      </c>
      <c r="H749" s="2190">
        <f t="shared" si="6"/>
        <v>60</v>
      </c>
      <c r="I749" s="2190">
        <f>'mch kentron'!F47</f>
        <v>60</v>
      </c>
      <c r="J749" s="2190"/>
      <c r="L749" s="1469"/>
    </row>
    <row r="750" spans="1:12" ht="1.5" customHeight="1">
      <c r="A750" s="677"/>
      <c r="B750" s="637"/>
      <c r="C750" s="638"/>
      <c r="D750" s="638"/>
      <c r="E750" s="814" t="s">
        <v>1678</v>
      </c>
      <c r="F750" s="1483"/>
      <c r="G750" s="1492">
        <v>421200</v>
      </c>
      <c r="H750" s="2190">
        <f t="shared" si="6"/>
        <v>0</v>
      </c>
      <c r="I750" s="2190">
        <f>'  mshakujti tun'!F44</f>
        <v>0</v>
      </c>
      <c r="J750" s="2190"/>
      <c r="L750" s="1469"/>
    </row>
    <row r="751" spans="1:12" ht="25.5" hidden="1">
      <c r="A751" s="677"/>
      <c r="B751" s="637"/>
      <c r="C751" s="638"/>
      <c r="D751" s="638"/>
      <c r="E751" s="1487" t="s">
        <v>775</v>
      </c>
      <c r="F751" s="1492"/>
      <c r="G751" s="1492" t="s">
        <v>387</v>
      </c>
      <c r="H751" s="2190">
        <f t="shared" si="6"/>
        <v>0</v>
      </c>
      <c r="I751" s="2190">
        <f>'  mshakujti tun'!F45</f>
        <v>0</v>
      </c>
      <c r="J751" s="2190"/>
      <c r="L751" s="1469"/>
    </row>
    <row r="752" spans="1:12" ht="25.5" hidden="1">
      <c r="A752" s="677"/>
      <c r="B752" s="637"/>
      <c r="C752" s="638"/>
      <c r="D752" s="638"/>
      <c r="E752" s="814" t="s">
        <v>70</v>
      </c>
      <c r="F752" s="1483"/>
      <c r="G752" s="1492">
        <v>421600</v>
      </c>
      <c r="H752" s="2190">
        <f t="shared" si="6"/>
        <v>0</v>
      </c>
      <c r="I752" s="2190">
        <f>'  mshakujti tun'!F48</f>
        <v>0</v>
      </c>
      <c r="J752" s="2190"/>
      <c r="L752" s="1469"/>
    </row>
    <row r="753" spans="1:12" hidden="1">
      <c r="A753" s="677"/>
      <c r="B753" s="637"/>
      <c r="C753" s="638"/>
      <c r="D753" s="638"/>
      <c r="E753" s="814" t="s">
        <v>189</v>
      </c>
      <c r="F753" s="1499"/>
      <c r="G753" s="1475">
        <v>423900</v>
      </c>
      <c r="H753" s="2190">
        <f t="shared" si="6"/>
        <v>0</v>
      </c>
      <c r="I753" s="2190">
        <f>'  mshakujti tun'!F62</f>
        <v>0</v>
      </c>
      <c r="J753" s="2190"/>
    </row>
    <row r="754" spans="1:12" ht="26.25" hidden="1" thickBot="1">
      <c r="A754" s="677"/>
      <c r="B754" s="637"/>
      <c r="C754" s="638"/>
      <c r="D754" s="638"/>
      <c r="E754" s="817" t="s">
        <v>190</v>
      </c>
      <c r="F754" s="1499"/>
      <c r="G754" s="1492" t="s">
        <v>215</v>
      </c>
      <c r="H754" s="2190">
        <f t="shared" ref="H754:H756" si="7">I754</f>
        <v>0</v>
      </c>
      <c r="I754" s="2190">
        <f>'  mshakujti tun'!F64</f>
        <v>0</v>
      </c>
      <c r="J754" s="2190"/>
    </row>
    <row r="755" spans="1:12" ht="25.5" hidden="1">
      <c r="A755" s="677"/>
      <c r="B755" s="637"/>
      <c r="C755" s="638"/>
      <c r="D755" s="638"/>
      <c r="E755" s="814" t="s">
        <v>191</v>
      </c>
      <c r="F755" s="1499"/>
      <c r="G755" s="1492" t="s">
        <v>929</v>
      </c>
      <c r="H755" s="2190">
        <f t="shared" si="7"/>
        <v>0</v>
      </c>
      <c r="I755" s="2190">
        <f>'  mshakujti tun'!F66</f>
        <v>0</v>
      </c>
      <c r="J755" s="2190"/>
    </row>
    <row r="756" spans="1:12" ht="26.25" hidden="1" thickBot="1">
      <c r="A756" s="677"/>
      <c r="B756" s="637"/>
      <c r="C756" s="638"/>
      <c r="D756" s="638"/>
      <c r="E756" s="817" t="s">
        <v>709</v>
      </c>
      <c r="F756" s="1499"/>
      <c r="G756" s="1492" t="s">
        <v>1041</v>
      </c>
      <c r="H756" s="2190">
        <f t="shared" si="7"/>
        <v>0</v>
      </c>
      <c r="I756" s="2190">
        <f>'  mshakujti tun'!F67</f>
        <v>0</v>
      </c>
      <c r="J756" s="2190"/>
    </row>
    <row r="757" spans="1:12" hidden="1">
      <c r="A757" s="677"/>
      <c r="B757" s="637"/>
      <c r="C757" s="638"/>
      <c r="D757" s="638"/>
      <c r="E757" s="814" t="s">
        <v>231</v>
      </c>
      <c r="F757" s="1483"/>
      <c r="G757" s="1492">
        <v>426700</v>
      </c>
      <c r="H757" s="2190">
        <v>0</v>
      </c>
      <c r="I757" s="2190">
        <f>'  mshakujti tun'!F75</f>
        <v>0</v>
      </c>
      <c r="J757" s="2190"/>
      <c r="L757" s="1469"/>
    </row>
    <row r="758" spans="1:12" ht="25.5">
      <c r="A758" s="677"/>
      <c r="B758" s="637"/>
      <c r="C758" s="638"/>
      <c r="D758" s="638"/>
      <c r="E758" s="842" t="s">
        <v>483</v>
      </c>
      <c r="F758" s="1483"/>
      <c r="G758" s="1492" t="s">
        <v>399</v>
      </c>
      <c r="H758" s="2190">
        <f>I758</f>
        <v>0</v>
      </c>
      <c r="I758" s="2190">
        <f>'  mshakujti tun'!F76</f>
        <v>0</v>
      </c>
      <c r="J758" s="2190"/>
      <c r="L758" s="1469"/>
    </row>
    <row r="759" spans="1:12" ht="27.75" customHeight="1">
      <c r="A759" s="677"/>
      <c r="B759" s="637"/>
      <c r="C759" s="638"/>
      <c r="D759" s="638"/>
      <c r="E759" s="1017" t="s">
        <v>507</v>
      </c>
      <c r="F759" s="1483"/>
      <c r="G759" s="1484">
        <v>463700</v>
      </c>
      <c r="H759" s="2190">
        <f>I759</f>
        <v>36000</v>
      </c>
      <c r="I759" s="2190">
        <f>'mch kentron'!F105</f>
        <v>36000</v>
      </c>
      <c r="J759" s="2190"/>
      <c r="L759" s="1469"/>
    </row>
    <row r="760" spans="1:12" ht="14.25" hidden="1" customHeight="1">
      <c r="A760" s="677"/>
      <c r="B760" s="637"/>
      <c r="C760" s="638"/>
      <c r="D760" s="638"/>
      <c r="E760" s="823" t="s">
        <v>924</v>
      </c>
      <c r="F760" s="1494"/>
      <c r="G760" s="1492" t="s">
        <v>1030</v>
      </c>
      <c r="H760" s="2190">
        <f>I760</f>
        <v>0</v>
      </c>
      <c r="I760" s="2190">
        <f>'  mshakujti tun'!F137</f>
        <v>0</v>
      </c>
      <c r="J760" s="2190"/>
      <c r="L760" s="1469"/>
    </row>
    <row r="761" spans="1:12" ht="14.25" hidden="1" customHeight="1">
      <c r="A761" s="677"/>
      <c r="B761" s="637"/>
      <c r="C761" s="638"/>
      <c r="D761" s="638"/>
      <c r="E761" s="857" t="s">
        <v>1704</v>
      </c>
      <c r="F761" s="1031" t="s">
        <v>904</v>
      </c>
      <c r="G761" s="1511" t="s">
        <v>904</v>
      </c>
      <c r="H761" s="2190">
        <f>J761</f>
        <v>0</v>
      </c>
      <c r="I761" s="2190"/>
      <c r="J761" s="2190">
        <f>'  mshakujti tun'!F157</f>
        <v>0</v>
      </c>
      <c r="L761" s="1469"/>
    </row>
    <row r="762" spans="1:12" ht="18" customHeight="1">
      <c r="A762" s="677">
        <v>2824</v>
      </c>
      <c r="B762" s="637" t="s">
        <v>883</v>
      </c>
      <c r="C762" s="638">
        <v>2</v>
      </c>
      <c r="D762" s="638">
        <v>4</v>
      </c>
      <c r="E762" s="1482" t="s">
        <v>1150</v>
      </c>
      <c r="F762" s="821"/>
      <c r="G762" s="1517"/>
      <c r="H762" s="2190">
        <f>I762+J762</f>
        <v>59385.8</v>
      </c>
      <c r="I762" s="2190">
        <f>I766+I767+I768+I769+I770+I771+I772+I765</f>
        <v>15300</v>
      </c>
      <c r="J762" s="2190">
        <f>J773</f>
        <v>44085.8</v>
      </c>
    </row>
    <row r="763" spans="1:12" ht="25.5" hidden="1" customHeight="1">
      <c r="A763" s="677"/>
      <c r="B763" s="637"/>
      <c r="C763" s="638"/>
      <c r="D763" s="638"/>
      <c r="E763" s="1482" t="s">
        <v>908</v>
      </c>
      <c r="F763" s="1483"/>
      <c r="G763" s="1484"/>
      <c r="H763" s="2190">
        <v>0</v>
      </c>
      <c r="I763" s="2190">
        <v>0</v>
      </c>
      <c r="J763" s="2190"/>
    </row>
    <row r="764" spans="1:12" ht="25.5" customHeight="1">
      <c r="A764" s="677"/>
      <c r="B764" s="637"/>
      <c r="C764" s="638"/>
      <c r="D764" s="638"/>
      <c r="E764" s="1482" t="s">
        <v>908</v>
      </c>
      <c r="F764" s="1483"/>
      <c r="G764" s="1484"/>
      <c r="H764" s="2190"/>
      <c r="I764" s="2190"/>
      <c r="J764" s="2190"/>
    </row>
    <row r="765" spans="1:12" ht="25.5" customHeight="1">
      <c r="A765" s="677"/>
      <c r="B765" s="637"/>
      <c r="C765" s="638"/>
      <c r="D765" s="638"/>
      <c r="E765" s="813" t="s">
        <v>70</v>
      </c>
      <c r="F765" s="1483"/>
      <c r="G765" s="1484">
        <v>421600</v>
      </c>
      <c r="H765" s="2190">
        <f t="shared" ref="H765:H772" si="8">I765</f>
        <v>0</v>
      </c>
      <c r="I765" s="2190">
        <f>'ajl mchak'!F49</f>
        <v>0</v>
      </c>
      <c r="J765" s="2190"/>
    </row>
    <row r="766" spans="1:12" ht="17.25" customHeight="1">
      <c r="A766" s="677"/>
      <c r="B766" s="637"/>
      <c r="C766" s="638"/>
      <c r="D766" s="638"/>
      <c r="E766" s="814" t="s">
        <v>72</v>
      </c>
      <c r="F766" s="1483"/>
      <c r="G766" s="1484">
        <v>422100</v>
      </c>
      <c r="H766" s="2190">
        <f t="shared" si="8"/>
        <v>0</v>
      </c>
      <c r="I766" s="2190">
        <f>'ajl mchak'!F52</f>
        <v>0</v>
      </c>
      <c r="J766" s="2190"/>
    </row>
    <row r="767" spans="1:12" ht="22.5" customHeight="1">
      <c r="A767" s="677"/>
      <c r="B767" s="637"/>
      <c r="C767" s="638"/>
      <c r="D767" s="638"/>
      <c r="E767" s="814" t="s">
        <v>189</v>
      </c>
      <c r="F767" s="1492" t="s">
        <v>374</v>
      </c>
      <c r="G767" s="1492" t="s">
        <v>374</v>
      </c>
      <c r="H767" s="2190">
        <f t="shared" si="8"/>
        <v>5000</v>
      </c>
      <c r="I767" s="2190">
        <f>'ajl mchak'!F63</f>
        <v>5000</v>
      </c>
      <c r="J767" s="2190"/>
    </row>
    <row r="768" spans="1:12" ht="20.25" customHeight="1">
      <c r="A768" s="677"/>
      <c r="B768" s="637"/>
      <c r="C768" s="638"/>
      <c r="D768" s="638"/>
      <c r="E768" s="813" t="s">
        <v>993</v>
      </c>
      <c r="F768" s="1492"/>
      <c r="G768" s="1492" t="s">
        <v>1043</v>
      </c>
      <c r="H768" s="2190">
        <f t="shared" si="8"/>
        <v>300</v>
      </c>
      <c r="I768" s="2190">
        <f>'ajl mchak'!F70</f>
        <v>300</v>
      </c>
      <c r="J768" s="2190"/>
    </row>
    <row r="769" spans="1:12" ht="17.25" customHeight="1">
      <c r="A769" s="677"/>
      <c r="B769" s="637"/>
      <c r="C769" s="638"/>
      <c r="D769" s="638"/>
      <c r="E769" s="823" t="s">
        <v>995</v>
      </c>
      <c r="F769" s="1492"/>
      <c r="G769" s="1492" t="s">
        <v>395</v>
      </c>
      <c r="H769" s="2190">
        <f t="shared" si="8"/>
        <v>0</v>
      </c>
      <c r="I769" s="2190">
        <f>'ajl mchak'!F73</f>
        <v>0</v>
      </c>
      <c r="J769" s="2190"/>
      <c r="L769" s="1486"/>
    </row>
    <row r="770" spans="1:12" ht="23.25" customHeight="1">
      <c r="A770" s="677"/>
      <c r="B770" s="637"/>
      <c r="C770" s="638"/>
      <c r="D770" s="638"/>
      <c r="E770" s="823" t="s">
        <v>231</v>
      </c>
      <c r="F770" s="1492"/>
      <c r="G770" s="1492" t="s">
        <v>398</v>
      </c>
      <c r="H770" s="2190">
        <f t="shared" si="8"/>
        <v>4500</v>
      </c>
      <c r="I770" s="2190">
        <f>'ajl mchak'!F76</f>
        <v>4500</v>
      </c>
      <c r="J770" s="2190"/>
    </row>
    <row r="771" spans="1:12" ht="21.75" customHeight="1">
      <c r="A771" s="677"/>
      <c r="B771" s="637"/>
      <c r="C771" s="638"/>
      <c r="D771" s="638"/>
      <c r="E771" s="842" t="s">
        <v>483</v>
      </c>
      <c r="F771" s="1492" t="s">
        <v>399</v>
      </c>
      <c r="G771" s="1492" t="s">
        <v>399</v>
      </c>
      <c r="H771" s="2190">
        <f t="shared" si="8"/>
        <v>5200</v>
      </c>
      <c r="I771" s="2190">
        <f>'ajl mchak'!F77</f>
        <v>5200</v>
      </c>
      <c r="J771" s="2190"/>
    </row>
    <row r="772" spans="1:12" ht="25.5">
      <c r="A772" s="677"/>
      <c r="B772" s="637"/>
      <c r="C772" s="638"/>
      <c r="D772" s="638"/>
      <c r="E772" s="842" t="s">
        <v>920</v>
      </c>
      <c r="F772" s="1492"/>
      <c r="G772" s="1492" t="s">
        <v>354</v>
      </c>
      <c r="H772" s="2190">
        <f t="shared" si="8"/>
        <v>300</v>
      </c>
      <c r="I772" s="2190">
        <f>'ajl mchak'!F134</f>
        <v>300</v>
      </c>
      <c r="J772" s="2190"/>
    </row>
    <row r="773" spans="1:12" ht="25.5">
      <c r="A773" s="677"/>
      <c r="B773" s="637"/>
      <c r="C773" s="638"/>
      <c r="D773" s="638"/>
      <c r="E773" s="857" t="s">
        <v>1796</v>
      </c>
      <c r="F773" s="1483"/>
      <c r="G773" s="1484">
        <v>511300</v>
      </c>
      <c r="H773" s="2190">
        <f>I773+J773</f>
        <v>44085.8</v>
      </c>
      <c r="I773" s="2190"/>
      <c r="J773" s="2190">
        <f>'ajl mchak'!F151+'mch kentron'!F155</f>
        <v>44085.8</v>
      </c>
    </row>
    <row r="774" spans="1:12">
      <c r="A774" s="677"/>
      <c r="B774" s="637"/>
      <c r="C774" s="638"/>
      <c r="D774" s="638"/>
      <c r="E774" s="842"/>
      <c r="F774" s="1492"/>
      <c r="G774" s="1492"/>
      <c r="H774" s="2190"/>
      <c r="I774" s="2190"/>
      <c r="J774" s="2190"/>
    </row>
    <row r="775" spans="1:12" hidden="1">
      <c r="A775" s="677">
        <v>2825</v>
      </c>
      <c r="B775" s="637" t="s">
        <v>883</v>
      </c>
      <c r="C775" s="638">
        <v>2</v>
      </c>
      <c r="D775" s="638">
        <v>5</v>
      </c>
      <c r="E775" s="1482" t="s">
        <v>173</v>
      </c>
      <c r="F775" s="821"/>
      <c r="G775" s="1517"/>
      <c r="H775" s="2190">
        <v>0</v>
      </c>
      <c r="I775" s="2190"/>
      <c r="J775" s="2190"/>
    </row>
    <row r="776" spans="1:12" ht="38.25" hidden="1">
      <c r="A776" s="677"/>
      <c r="B776" s="637"/>
      <c r="C776" s="638"/>
      <c r="D776" s="638"/>
      <c r="E776" s="1482" t="s">
        <v>908</v>
      </c>
      <c r="F776" s="1483"/>
      <c r="G776" s="1484"/>
      <c r="H776" s="2190">
        <v>0</v>
      </c>
      <c r="I776" s="2190"/>
      <c r="J776" s="2190"/>
    </row>
    <row r="777" spans="1:12" hidden="1">
      <c r="A777" s="677"/>
      <c r="B777" s="637"/>
      <c r="C777" s="638"/>
      <c r="D777" s="638"/>
      <c r="E777" s="1482" t="s">
        <v>909</v>
      </c>
      <c r="F777" s="1483"/>
      <c r="G777" s="1484"/>
      <c r="H777" s="2190">
        <v>0</v>
      </c>
      <c r="I777" s="2190"/>
      <c r="J777" s="2190"/>
    </row>
    <row r="778" spans="1:12" ht="24">
      <c r="A778" s="677"/>
      <c r="B778" s="637"/>
      <c r="C778" s="638"/>
      <c r="D778" s="638"/>
      <c r="E778" s="857" t="s">
        <v>1704</v>
      </c>
      <c r="F778" s="1031" t="s">
        <v>904</v>
      </c>
      <c r="G778" s="1511" t="s">
        <v>904</v>
      </c>
      <c r="H778" s="2190">
        <f>J778</f>
        <v>0</v>
      </c>
      <c r="I778" s="2190"/>
      <c r="J778" s="2190">
        <f>'ajl mchak'!F158</f>
        <v>0</v>
      </c>
    </row>
    <row r="779" spans="1:12" hidden="1">
      <c r="A779" s="677"/>
      <c r="B779" s="637"/>
      <c r="C779" s="638"/>
      <c r="D779" s="638"/>
      <c r="E779" s="1482" t="s">
        <v>909</v>
      </c>
      <c r="F779" s="1483"/>
      <c r="G779" s="1484"/>
      <c r="H779" s="2190">
        <v>0</v>
      </c>
      <c r="I779" s="2190"/>
      <c r="J779" s="2190"/>
    </row>
    <row r="780" spans="1:12" hidden="1">
      <c r="A780" s="677">
        <v>2826</v>
      </c>
      <c r="B780" s="637" t="s">
        <v>883</v>
      </c>
      <c r="C780" s="638">
        <v>2</v>
      </c>
      <c r="D780" s="638">
        <v>6</v>
      </c>
      <c r="E780" s="1482" t="s">
        <v>174</v>
      </c>
      <c r="F780" s="821"/>
      <c r="G780" s="1517"/>
      <c r="H780" s="2190">
        <f>H782</f>
        <v>0</v>
      </c>
      <c r="I780" s="2190">
        <f>I782</f>
        <v>0</v>
      </c>
      <c r="J780" s="2190"/>
    </row>
    <row r="781" spans="1:12" ht="38.25" hidden="1">
      <c r="A781" s="677"/>
      <c r="B781" s="637"/>
      <c r="C781" s="638"/>
      <c r="D781" s="638"/>
      <c r="E781" s="1482" t="s">
        <v>908</v>
      </c>
      <c r="F781" s="1483"/>
      <c r="G781" s="1484"/>
      <c r="H781" s="2190"/>
      <c r="I781" s="2190"/>
      <c r="J781" s="2190"/>
    </row>
    <row r="782" spans="1:12" ht="25.5" hidden="1">
      <c r="A782" s="677"/>
      <c r="B782" s="637"/>
      <c r="C782" s="638"/>
      <c r="D782" s="638"/>
      <c r="E782" s="814" t="s">
        <v>189</v>
      </c>
      <c r="F782" s="1483"/>
      <c r="G782" s="1492" t="s">
        <v>374</v>
      </c>
      <c r="H782" s="2190">
        <f>J782+I782</f>
        <v>0</v>
      </c>
      <c r="I782" s="2190">
        <f>kino!F32</f>
        <v>0</v>
      </c>
      <c r="J782" s="2190"/>
    </row>
    <row r="783" spans="1:12" hidden="1">
      <c r="A783" s="677"/>
      <c r="B783" s="637"/>
      <c r="C783" s="638"/>
      <c r="D783" s="638"/>
      <c r="E783" s="1482" t="s">
        <v>909</v>
      </c>
      <c r="F783" s="1483"/>
      <c r="G783" s="1484"/>
      <c r="H783" s="2190">
        <v>0</v>
      </c>
      <c r="I783" s="2190"/>
      <c r="J783" s="2190"/>
    </row>
    <row r="784" spans="1:12" ht="25.5" hidden="1">
      <c r="A784" s="677">
        <v>2827</v>
      </c>
      <c r="B784" s="637" t="s">
        <v>883</v>
      </c>
      <c r="C784" s="638">
        <v>2</v>
      </c>
      <c r="D784" s="638">
        <v>7</v>
      </c>
      <c r="E784" s="1482" t="s">
        <v>440</v>
      </c>
      <c r="F784" s="821"/>
      <c r="G784" s="1517"/>
      <c r="H784" s="2190">
        <v>0</v>
      </c>
      <c r="I784" s="2190"/>
      <c r="J784" s="2190">
        <v>0</v>
      </c>
    </row>
    <row r="785" spans="1:10" ht="12.75" hidden="1" customHeight="1">
      <c r="A785" s="677"/>
      <c r="B785" s="637"/>
      <c r="C785" s="638"/>
      <c r="D785" s="638"/>
      <c r="E785" s="1482" t="s">
        <v>908</v>
      </c>
      <c r="F785" s="1483"/>
      <c r="G785" s="1484"/>
      <c r="H785" s="2190">
        <v>0</v>
      </c>
      <c r="I785" s="2190"/>
      <c r="J785" s="2190"/>
    </row>
    <row r="786" spans="1:10" ht="39" hidden="1" customHeight="1">
      <c r="A786" s="677"/>
      <c r="B786" s="637"/>
      <c r="C786" s="638"/>
      <c r="D786" s="638"/>
      <c r="E786" s="823" t="s">
        <v>28</v>
      </c>
      <c r="F786" s="1483"/>
      <c r="G786" s="1494" t="s">
        <v>975</v>
      </c>
      <c r="H786" s="2190">
        <v>0</v>
      </c>
      <c r="I786" s="2190"/>
      <c r="J786" s="2190">
        <v>0</v>
      </c>
    </row>
    <row r="787" spans="1:10" ht="15" hidden="1" customHeight="1">
      <c r="A787" s="677"/>
      <c r="B787" s="637"/>
      <c r="C787" s="638"/>
      <c r="D787" s="638"/>
      <c r="E787" s="842" t="s">
        <v>29</v>
      </c>
      <c r="F787" s="1499"/>
      <c r="G787" s="1492" t="s">
        <v>978</v>
      </c>
      <c r="H787" s="2190">
        <v>0</v>
      </c>
      <c r="I787" s="2190"/>
      <c r="J787" s="2190">
        <v>0</v>
      </c>
    </row>
    <row r="788" spans="1:10" ht="25.5" hidden="1" customHeight="1">
      <c r="A788" s="677">
        <v>2830</v>
      </c>
      <c r="B788" s="637" t="s">
        <v>883</v>
      </c>
      <c r="C788" s="638">
        <v>3</v>
      </c>
      <c r="D788" s="638">
        <v>0</v>
      </c>
      <c r="E788" s="1487" t="s">
        <v>277</v>
      </c>
      <c r="F788" s="1493" t="s">
        <v>203</v>
      </c>
      <c r="G788" s="1519"/>
      <c r="H788" s="2190">
        <v>0</v>
      </c>
      <c r="I788" s="2190">
        <v>0</v>
      </c>
      <c r="J788" s="2190">
        <v>0</v>
      </c>
    </row>
    <row r="789" spans="1:10" s="1486" customFormat="1" ht="10.5" hidden="1" customHeight="1">
      <c r="A789" s="677"/>
      <c r="B789" s="637"/>
      <c r="C789" s="638"/>
      <c r="D789" s="638"/>
      <c r="E789" s="1482" t="s">
        <v>671</v>
      </c>
      <c r="F789" s="1487"/>
      <c r="G789" s="1488"/>
      <c r="H789" s="2190">
        <v>0</v>
      </c>
      <c r="I789" s="2190"/>
      <c r="J789" s="2190"/>
    </row>
    <row r="790" spans="1:10" ht="12.75" hidden="1" customHeight="1">
      <c r="A790" s="677">
        <v>2831</v>
      </c>
      <c r="B790" s="637" t="s">
        <v>883</v>
      </c>
      <c r="C790" s="638">
        <v>3</v>
      </c>
      <c r="D790" s="638">
        <v>1</v>
      </c>
      <c r="E790" s="1482" t="s">
        <v>430</v>
      </c>
      <c r="F790" s="1493"/>
      <c r="G790" s="1519"/>
      <c r="H790" s="2190">
        <v>0</v>
      </c>
      <c r="I790" s="2190"/>
      <c r="J790" s="2190"/>
    </row>
    <row r="791" spans="1:10" ht="18.75" hidden="1" customHeight="1">
      <c r="A791" s="677"/>
      <c r="B791" s="637"/>
      <c r="C791" s="638"/>
      <c r="D791" s="638"/>
      <c r="E791" s="1482" t="s">
        <v>908</v>
      </c>
      <c r="F791" s="1483"/>
      <c r="G791" s="1484"/>
      <c r="H791" s="2190">
        <v>0</v>
      </c>
      <c r="I791" s="2190"/>
      <c r="J791" s="2190"/>
    </row>
    <row r="792" spans="1:10" ht="18.75" hidden="1" customHeight="1">
      <c r="A792" s="677"/>
      <c r="B792" s="637"/>
      <c r="C792" s="638"/>
      <c r="D792" s="638"/>
      <c r="E792" s="823" t="s">
        <v>29</v>
      </c>
      <c r="F792" s="1483"/>
      <c r="G792" s="1494" t="s">
        <v>978</v>
      </c>
      <c r="H792" s="2190" t="e">
        <v>#REF!</v>
      </c>
      <c r="I792" s="2190"/>
      <c r="J792" s="2190" t="e">
        <v>#REF!</v>
      </c>
    </row>
    <row r="793" spans="1:10" ht="15.75" hidden="1" customHeight="1">
      <c r="A793" s="677"/>
      <c r="B793" s="637"/>
      <c r="C793" s="638"/>
      <c r="D793" s="638"/>
      <c r="E793" s="814" t="s">
        <v>189</v>
      </c>
      <c r="F793" s="1492" t="s">
        <v>374</v>
      </c>
      <c r="G793" s="1492" t="s">
        <v>374</v>
      </c>
      <c r="H793" s="2190">
        <v>0</v>
      </c>
      <c r="I793" s="2190"/>
      <c r="J793" s="2190"/>
    </row>
    <row r="794" spans="1:10" ht="13.5" hidden="1" customHeight="1">
      <c r="A794" s="677">
        <v>2832</v>
      </c>
      <c r="B794" s="637" t="s">
        <v>883</v>
      </c>
      <c r="C794" s="638">
        <v>3</v>
      </c>
      <c r="D794" s="638">
        <v>2</v>
      </c>
      <c r="E794" s="1482" t="s">
        <v>84</v>
      </c>
      <c r="F794" s="1493"/>
      <c r="G794" s="1519"/>
      <c r="H794" s="2190">
        <v>0</v>
      </c>
      <c r="I794" s="2190"/>
      <c r="J794" s="2190"/>
    </row>
    <row r="795" spans="1:10" ht="0.75" hidden="1" customHeight="1">
      <c r="A795" s="677"/>
      <c r="B795" s="637"/>
      <c r="C795" s="638"/>
      <c r="D795" s="638"/>
      <c r="E795" s="1482" t="s">
        <v>908</v>
      </c>
      <c r="F795" s="1483"/>
      <c r="G795" s="1484"/>
      <c r="H795" s="2190">
        <v>0</v>
      </c>
      <c r="I795" s="2190"/>
      <c r="J795" s="2190"/>
    </row>
    <row r="796" spans="1:10" hidden="1">
      <c r="A796" s="677"/>
      <c r="B796" s="637"/>
      <c r="C796" s="638"/>
      <c r="D796" s="638"/>
      <c r="E796" s="1482" t="s">
        <v>909</v>
      </c>
      <c r="F796" s="1483"/>
      <c r="G796" s="1484"/>
      <c r="H796" s="2190">
        <v>0</v>
      </c>
      <c r="I796" s="2190"/>
      <c r="J796" s="2190"/>
    </row>
    <row r="797" spans="1:10" hidden="1">
      <c r="A797" s="677"/>
      <c r="B797" s="637"/>
      <c r="C797" s="638"/>
      <c r="D797" s="638"/>
      <c r="E797" s="1482" t="s">
        <v>909</v>
      </c>
      <c r="F797" s="1483"/>
      <c r="G797" s="1484"/>
      <c r="H797" s="2190">
        <v>0</v>
      </c>
      <c r="I797" s="2190"/>
      <c r="J797" s="2190"/>
    </row>
    <row r="798" spans="1:10" ht="15" hidden="1" customHeight="1">
      <c r="A798" s="677">
        <v>2833</v>
      </c>
      <c r="B798" s="637" t="s">
        <v>883</v>
      </c>
      <c r="C798" s="638">
        <v>3</v>
      </c>
      <c r="D798" s="638">
        <v>3</v>
      </c>
      <c r="E798" s="1482" t="s">
        <v>85</v>
      </c>
      <c r="F798" s="821" t="s">
        <v>912</v>
      </c>
      <c r="G798" s="1517"/>
      <c r="H798" s="2190">
        <v>0</v>
      </c>
      <c r="I798" s="2190"/>
      <c r="J798" s="2190"/>
    </row>
    <row r="799" spans="1:10" ht="24.75" hidden="1" customHeight="1">
      <c r="A799" s="677"/>
      <c r="B799" s="637"/>
      <c r="C799" s="638"/>
      <c r="D799" s="638"/>
      <c r="E799" s="1482" t="s">
        <v>908</v>
      </c>
      <c r="F799" s="1483"/>
      <c r="G799" s="1484"/>
      <c r="H799" s="2190">
        <v>0</v>
      </c>
      <c r="I799" s="2190"/>
      <c r="J799" s="2190"/>
    </row>
    <row r="800" spans="1:10" ht="12.75" hidden="1" customHeight="1">
      <c r="A800" s="677"/>
      <c r="B800" s="637"/>
      <c r="C800" s="638"/>
      <c r="D800" s="638"/>
      <c r="E800" s="814" t="s">
        <v>776</v>
      </c>
      <c r="F800" s="1492" t="s">
        <v>388</v>
      </c>
      <c r="G800" s="1492" t="s">
        <v>388</v>
      </c>
      <c r="H800" s="2190">
        <v>0</v>
      </c>
      <c r="I800" s="2190"/>
      <c r="J800" s="2190"/>
    </row>
    <row r="801" spans="1:10" ht="13.5" hidden="1" customHeight="1">
      <c r="A801" s="677"/>
      <c r="B801" s="637"/>
      <c r="C801" s="638"/>
      <c r="D801" s="638"/>
      <c r="E801" s="814" t="s">
        <v>559</v>
      </c>
      <c r="F801" s="1492" t="s">
        <v>371</v>
      </c>
      <c r="G801" s="1492" t="s">
        <v>371</v>
      </c>
      <c r="H801" s="2190">
        <v>0</v>
      </c>
      <c r="I801" s="2190"/>
      <c r="J801" s="2190"/>
    </row>
    <row r="802" spans="1:10" ht="12.75" hidden="1" customHeight="1">
      <c r="A802" s="677"/>
      <c r="B802" s="637"/>
      <c r="C802" s="638"/>
      <c r="D802" s="638"/>
      <c r="E802" s="814" t="s">
        <v>189</v>
      </c>
      <c r="F802" s="1492" t="s">
        <v>374</v>
      </c>
      <c r="G802" s="1492" t="s">
        <v>374</v>
      </c>
      <c r="H802" s="2190">
        <v>0</v>
      </c>
      <c r="I802" s="2190"/>
      <c r="J802" s="2190"/>
    </row>
    <row r="803" spans="1:10" ht="15.75" hidden="1" customHeight="1">
      <c r="A803" s="677">
        <v>2840</v>
      </c>
      <c r="B803" s="637" t="s">
        <v>883</v>
      </c>
      <c r="C803" s="638">
        <v>4</v>
      </c>
      <c r="D803" s="638">
        <v>0</v>
      </c>
      <c r="E803" s="1487" t="s">
        <v>86</v>
      </c>
      <c r="F803" s="1493" t="s">
        <v>913</v>
      </c>
      <c r="G803" s="1519"/>
      <c r="H803" s="2190">
        <v>0</v>
      </c>
      <c r="I803" s="2190">
        <v>0</v>
      </c>
      <c r="J803" s="2190">
        <v>0</v>
      </c>
    </row>
    <row r="804" spans="1:10" s="1486" customFormat="1" ht="10.5" hidden="1" customHeight="1">
      <c r="A804" s="677"/>
      <c r="B804" s="637"/>
      <c r="C804" s="638"/>
      <c r="D804" s="638"/>
      <c r="E804" s="1482" t="s">
        <v>671</v>
      </c>
      <c r="F804" s="1487"/>
      <c r="G804" s="1488"/>
      <c r="H804" s="2190">
        <v>0</v>
      </c>
      <c r="I804" s="2190"/>
      <c r="J804" s="2190"/>
    </row>
    <row r="805" spans="1:10" ht="15.75" hidden="1" customHeight="1">
      <c r="A805" s="677">
        <v>2841</v>
      </c>
      <c r="B805" s="637" t="s">
        <v>883</v>
      </c>
      <c r="C805" s="638">
        <v>4</v>
      </c>
      <c r="D805" s="638">
        <v>1</v>
      </c>
      <c r="E805" s="1482" t="s">
        <v>87</v>
      </c>
      <c r="F805" s="1493"/>
      <c r="G805" s="1519"/>
      <c r="H805" s="2190">
        <v>0</v>
      </c>
      <c r="I805" s="2190">
        <v>0</v>
      </c>
      <c r="J805" s="2190"/>
    </row>
    <row r="806" spans="1:10" ht="23.25" hidden="1" customHeight="1">
      <c r="A806" s="677"/>
      <c r="B806" s="637"/>
      <c r="C806" s="638"/>
      <c r="D806" s="638"/>
      <c r="E806" s="1482" t="s">
        <v>908</v>
      </c>
      <c r="F806" s="1483"/>
      <c r="G806" s="1484"/>
      <c r="H806" s="2190">
        <v>0</v>
      </c>
      <c r="I806" s="2190"/>
      <c r="J806" s="2190"/>
    </row>
    <row r="807" spans="1:10" ht="0.75" hidden="1" customHeight="1">
      <c r="A807" s="677"/>
      <c r="B807" s="637"/>
      <c r="C807" s="638"/>
      <c r="D807" s="638"/>
      <c r="E807" s="814" t="s">
        <v>188</v>
      </c>
      <c r="F807" s="1499"/>
      <c r="G807" s="1492" t="s">
        <v>373</v>
      </c>
      <c r="H807" s="2190">
        <v>0</v>
      </c>
      <c r="I807" s="2190">
        <v>0</v>
      </c>
      <c r="J807" s="2190"/>
    </row>
    <row r="808" spans="1:10" ht="15" hidden="1" customHeight="1">
      <c r="A808" s="677"/>
      <c r="B808" s="637"/>
      <c r="C808" s="638"/>
      <c r="D808" s="638"/>
      <c r="E808" s="842" t="s">
        <v>231</v>
      </c>
      <c r="F808" s="1499"/>
      <c r="G808" s="1492" t="s">
        <v>398</v>
      </c>
      <c r="H808" s="2190">
        <v>150</v>
      </c>
      <c r="I808" s="2190">
        <v>150</v>
      </c>
      <c r="J808" s="2190"/>
    </row>
    <row r="809" spans="1:10" ht="28.5" hidden="1" customHeight="1">
      <c r="A809" s="677">
        <v>2842</v>
      </c>
      <c r="B809" s="637" t="s">
        <v>883</v>
      </c>
      <c r="C809" s="638">
        <v>4</v>
      </c>
      <c r="D809" s="638">
        <v>2</v>
      </c>
      <c r="E809" s="1482" t="s">
        <v>88</v>
      </c>
      <c r="F809" s="1493"/>
      <c r="G809" s="1519"/>
      <c r="H809" s="2190">
        <v>0</v>
      </c>
      <c r="I809" s="2190"/>
      <c r="J809" s="2190"/>
    </row>
    <row r="810" spans="1:10" ht="22.5" hidden="1" customHeight="1">
      <c r="A810" s="677"/>
      <c r="B810" s="637"/>
      <c r="C810" s="638"/>
      <c r="D810" s="638"/>
      <c r="E810" s="1482" t="s">
        <v>908</v>
      </c>
      <c r="F810" s="1483"/>
      <c r="G810" s="1484"/>
      <c r="H810" s="2190">
        <v>0</v>
      </c>
      <c r="I810" s="2190"/>
      <c r="J810" s="2190"/>
    </row>
    <row r="811" spans="1:10" hidden="1">
      <c r="A811" s="677"/>
      <c r="B811" s="637"/>
      <c r="C811" s="638"/>
      <c r="D811" s="638"/>
      <c r="E811" s="1482" t="s">
        <v>909</v>
      </c>
      <c r="F811" s="1483"/>
      <c r="G811" s="1484"/>
      <c r="H811" s="2190">
        <v>0</v>
      </c>
      <c r="I811" s="2190"/>
      <c r="J811" s="2190"/>
    </row>
    <row r="812" spans="1:10" hidden="1">
      <c r="A812" s="677"/>
      <c r="B812" s="637"/>
      <c r="C812" s="638"/>
      <c r="D812" s="638"/>
      <c r="E812" s="1482" t="s">
        <v>909</v>
      </c>
      <c r="F812" s="1483"/>
      <c r="G812" s="1484"/>
      <c r="H812" s="2190">
        <v>0</v>
      </c>
      <c r="I812" s="2190"/>
      <c r="J812" s="2190"/>
    </row>
    <row r="813" spans="1:10" ht="14.25" hidden="1" customHeight="1">
      <c r="A813" s="677">
        <v>2843</v>
      </c>
      <c r="B813" s="637" t="s">
        <v>883</v>
      </c>
      <c r="C813" s="638">
        <v>4</v>
      </c>
      <c r="D813" s="638">
        <v>3</v>
      </c>
      <c r="E813" s="1482" t="s">
        <v>86</v>
      </c>
      <c r="F813" s="821" t="s">
        <v>519</v>
      </c>
      <c r="G813" s="1517"/>
      <c r="H813" s="2190">
        <v>0</v>
      </c>
      <c r="I813" s="2190"/>
      <c r="J813" s="2190"/>
    </row>
    <row r="814" spans="1:10" ht="38.25" hidden="1">
      <c r="A814" s="677"/>
      <c r="B814" s="637"/>
      <c r="C814" s="638"/>
      <c r="D814" s="638"/>
      <c r="E814" s="1482" t="s">
        <v>908</v>
      </c>
      <c r="F814" s="1483"/>
      <c r="G814" s="1484"/>
      <c r="H814" s="2190">
        <v>0</v>
      </c>
      <c r="I814" s="2190"/>
      <c r="J814" s="2190"/>
    </row>
    <row r="815" spans="1:10" ht="0.75" hidden="1" customHeight="1">
      <c r="A815" s="677"/>
      <c r="B815" s="637"/>
      <c r="C815" s="638"/>
      <c r="D815" s="638"/>
      <c r="E815" s="1482" t="s">
        <v>909</v>
      </c>
      <c r="F815" s="1483"/>
      <c r="G815" s="1484"/>
      <c r="H815" s="2190">
        <v>0</v>
      </c>
      <c r="I815" s="2190"/>
      <c r="J815" s="2190"/>
    </row>
    <row r="816" spans="1:10" hidden="1">
      <c r="A816" s="677"/>
      <c r="B816" s="637"/>
      <c r="C816" s="638"/>
      <c r="D816" s="638"/>
      <c r="E816" s="1482" t="s">
        <v>909</v>
      </c>
      <c r="F816" s="1483"/>
      <c r="G816" s="1484"/>
      <c r="H816" s="2190">
        <v>0</v>
      </c>
      <c r="I816" s="2190"/>
      <c r="J816" s="2190"/>
    </row>
    <row r="817" spans="1:10" ht="24.75" hidden="1" customHeight="1">
      <c r="A817" s="677">
        <v>2850</v>
      </c>
      <c r="B817" s="637" t="s">
        <v>883</v>
      </c>
      <c r="C817" s="638">
        <v>5</v>
      </c>
      <c r="D817" s="638">
        <v>0</v>
      </c>
      <c r="E817" s="1496" t="s">
        <v>520</v>
      </c>
      <c r="F817" s="1493" t="s">
        <v>648</v>
      </c>
      <c r="G817" s="1519"/>
      <c r="H817" s="2190">
        <v>0</v>
      </c>
      <c r="I817" s="2190">
        <v>0</v>
      </c>
      <c r="J817" s="2190">
        <v>0</v>
      </c>
    </row>
    <row r="818" spans="1:10" s="1486" customFormat="1" ht="10.5" hidden="1" customHeight="1">
      <c r="A818" s="677"/>
      <c r="B818" s="637"/>
      <c r="C818" s="638"/>
      <c r="D818" s="638"/>
      <c r="E818" s="1482" t="s">
        <v>671</v>
      </c>
      <c r="F818" s="1487"/>
      <c r="G818" s="1488"/>
      <c r="H818" s="2190">
        <v>0</v>
      </c>
      <c r="I818" s="2190"/>
      <c r="J818" s="2190"/>
    </row>
    <row r="819" spans="1:10" ht="24" hidden="1" customHeight="1">
      <c r="A819" s="677">
        <v>2851</v>
      </c>
      <c r="B819" s="637" t="s">
        <v>883</v>
      </c>
      <c r="C819" s="638">
        <v>5</v>
      </c>
      <c r="D819" s="638">
        <v>1</v>
      </c>
      <c r="E819" s="1528" t="s">
        <v>520</v>
      </c>
      <c r="F819" s="821" t="s">
        <v>649</v>
      </c>
      <c r="G819" s="1517"/>
      <c r="H819" s="2190">
        <v>0</v>
      </c>
      <c r="I819" s="2190"/>
      <c r="J819" s="2190"/>
    </row>
    <row r="820" spans="1:10" ht="23.25" hidden="1" customHeight="1">
      <c r="A820" s="677"/>
      <c r="B820" s="637"/>
      <c r="C820" s="638"/>
      <c r="D820" s="638"/>
      <c r="E820" s="1482" t="s">
        <v>908</v>
      </c>
      <c r="F820" s="1483"/>
      <c r="G820" s="1484"/>
      <c r="H820" s="2190">
        <v>0</v>
      </c>
      <c r="I820" s="2190"/>
      <c r="J820" s="2190"/>
    </row>
    <row r="821" spans="1:10" hidden="1">
      <c r="A821" s="677"/>
      <c r="B821" s="637"/>
      <c r="C821" s="638"/>
      <c r="D821" s="638"/>
      <c r="E821" s="1482" t="s">
        <v>909</v>
      </c>
      <c r="F821" s="1483"/>
      <c r="G821" s="1484"/>
      <c r="H821" s="2190">
        <v>0</v>
      </c>
      <c r="I821" s="2190"/>
      <c r="J821" s="2190"/>
    </row>
    <row r="822" spans="1:10" hidden="1">
      <c r="A822" s="677"/>
      <c r="B822" s="637"/>
      <c r="C822" s="638"/>
      <c r="D822" s="638"/>
      <c r="E822" s="1482" t="s">
        <v>909</v>
      </c>
      <c r="F822" s="1483"/>
      <c r="G822" s="1484"/>
      <c r="H822" s="2190">
        <v>0</v>
      </c>
      <c r="I822" s="2190"/>
      <c r="J822" s="2190"/>
    </row>
    <row r="823" spans="1:10" hidden="1">
      <c r="A823" s="677"/>
      <c r="B823" s="637"/>
      <c r="C823" s="638"/>
      <c r="D823" s="638"/>
      <c r="E823" s="823" t="s">
        <v>820</v>
      </c>
      <c r="F823" s="1483"/>
      <c r="G823" s="1500">
        <v>512900</v>
      </c>
      <c r="H823" s="2190">
        <f>J823</f>
        <v>0</v>
      </c>
      <c r="I823" s="2190"/>
      <c r="J823" s="2190">
        <v>0</v>
      </c>
    </row>
    <row r="824" spans="1:10" ht="0.75" customHeight="1">
      <c r="A824" s="677">
        <v>2860</v>
      </c>
      <c r="B824" s="637" t="s">
        <v>883</v>
      </c>
      <c r="C824" s="638">
        <v>6</v>
      </c>
      <c r="D824" s="638">
        <v>0</v>
      </c>
      <c r="E824" s="1496" t="s">
        <v>650</v>
      </c>
      <c r="F824" s="1493" t="s">
        <v>731</v>
      </c>
      <c r="G824" s="1519"/>
      <c r="H824" s="2190">
        <v>0</v>
      </c>
      <c r="I824" s="2190">
        <v>0</v>
      </c>
      <c r="J824" s="2190">
        <v>0</v>
      </c>
    </row>
    <row r="825" spans="1:10" s="1486" customFormat="1" ht="12" hidden="1" customHeight="1">
      <c r="A825" s="677"/>
      <c r="B825" s="637"/>
      <c r="C825" s="638"/>
      <c r="D825" s="638"/>
      <c r="E825" s="1482" t="s">
        <v>671</v>
      </c>
      <c r="F825" s="1487"/>
      <c r="G825" s="1488"/>
      <c r="H825" s="2190"/>
      <c r="I825" s="2190"/>
      <c r="J825" s="2190"/>
    </row>
    <row r="826" spans="1:10" ht="14.25" hidden="1" customHeight="1">
      <c r="A826" s="677">
        <v>2861</v>
      </c>
      <c r="B826" s="637" t="s">
        <v>883</v>
      </c>
      <c r="C826" s="638">
        <v>6</v>
      </c>
      <c r="D826" s="638">
        <v>1</v>
      </c>
      <c r="E826" s="1528" t="s">
        <v>650</v>
      </c>
      <c r="F826" s="821" t="s">
        <v>796</v>
      </c>
      <c r="G826" s="1517"/>
      <c r="H826" s="2190">
        <v>0</v>
      </c>
      <c r="I826" s="2190"/>
      <c r="J826" s="2190"/>
    </row>
    <row r="827" spans="1:10" ht="0.75" hidden="1" customHeight="1">
      <c r="A827" s="677"/>
      <c r="B827" s="637"/>
      <c r="C827" s="638"/>
      <c r="D827" s="638"/>
      <c r="E827" s="1482" t="s">
        <v>908</v>
      </c>
      <c r="F827" s="1483"/>
      <c r="G827" s="1484"/>
      <c r="H827" s="2190">
        <v>0</v>
      </c>
      <c r="I827" s="2190"/>
      <c r="J827" s="2190"/>
    </row>
    <row r="828" spans="1:10" ht="0.75" hidden="1" customHeight="1">
      <c r="A828" s="677"/>
      <c r="B828" s="637"/>
      <c r="C828" s="638"/>
      <c r="D828" s="638"/>
      <c r="E828" s="1482" t="s">
        <v>909</v>
      </c>
      <c r="F828" s="1483"/>
      <c r="G828" s="1484"/>
      <c r="H828" s="2190">
        <v>0</v>
      </c>
      <c r="I828" s="2190"/>
      <c r="J828" s="2190"/>
    </row>
    <row r="829" spans="1:10" hidden="1">
      <c r="A829" s="677"/>
      <c r="B829" s="637"/>
      <c r="C829" s="638"/>
      <c r="D829" s="638"/>
      <c r="E829" s="1482" t="s">
        <v>909</v>
      </c>
      <c r="F829" s="1483"/>
      <c r="G829" s="1484"/>
      <c r="H829" s="2190">
        <v>0</v>
      </c>
      <c r="I829" s="2190"/>
      <c r="J829" s="2190"/>
    </row>
    <row r="830" spans="1:10" s="673" customFormat="1" ht="27.75" customHeight="1">
      <c r="A830" s="698">
        <v>2900</v>
      </c>
      <c r="B830" s="637" t="s">
        <v>441</v>
      </c>
      <c r="C830" s="638">
        <v>0</v>
      </c>
      <c r="D830" s="638">
        <v>0</v>
      </c>
      <c r="E830" s="1476" t="s">
        <v>630</v>
      </c>
      <c r="F830" s="636" t="s">
        <v>797</v>
      </c>
      <c r="G830" s="636"/>
      <c r="H830" s="2190">
        <f>I830+J830</f>
        <v>257526.05</v>
      </c>
      <c r="I830" s="2190">
        <f>I832+I859+I891+I882</f>
        <v>208016.35</v>
      </c>
      <c r="J830" s="2190">
        <f>J832+J891</f>
        <v>49509.7</v>
      </c>
    </row>
    <row r="831" spans="1:10" ht="11.25" hidden="1" customHeight="1">
      <c r="A831" s="674"/>
      <c r="B831" s="637"/>
      <c r="C831" s="638"/>
      <c r="D831" s="638"/>
      <c r="E831" s="1482" t="s">
        <v>270</v>
      </c>
      <c r="F831" s="1483"/>
      <c r="G831" s="1484"/>
      <c r="H831" s="2190">
        <v>0</v>
      </c>
      <c r="I831" s="2190"/>
      <c r="J831" s="2190"/>
    </row>
    <row r="832" spans="1:10" ht="26.25" customHeight="1">
      <c r="A832" s="677">
        <v>2910</v>
      </c>
      <c r="B832" s="637" t="s">
        <v>441</v>
      </c>
      <c r="C832" s="638">
        <v>1</v>
      </c>
      <c r="D832" s="638">
        <v>0</v>
      </c>
      <c r="E832" s="1487" t="s">
        <v>762</v>
      </c>
      <c r="F832" s="1487" t="s">
        <v>798</v>
      </c>
      <c r="G832" s="1488"/>
      <c r="H832" s="2190">
        <f>H834</f>
        <v>175268.7</v>
      </c>
      <c r="I832" s="2190">
        <f>I834</f>
        <v>131500</v>
      </c>
      <c r="J832" s="2190">
        <f>J834</f>
        <v>43768.7</v>
      </c>
    </row>
    <row r="833" spans="1:12" s="1486" customFormat="1" ht="0.75" hidden="1" customHeight="1">
      <c r="A833" s="677"/>
      <c r="B833" s="637"/>
      <c r="C833" s="638"/>
      <c r="D833" s="638"/>
      <c r="E833" s="1482" t="s">
        <v>671</v>
      </c>
      <c r="F833" s="1487"/>
      <c r="G833" s="1488"/>
      <c r="H833" s="2190"/>
      <c r="I833" s="2190"/>
      <c r="J833" s="2190"/>
    </row>
    <row r="834" spans="1:12" ht="18" customHeight="1">
      <c r="A834" s="677">
        <v>2911</v>
      </c>
      <c r="B834" s="637" t="s">
        <v>441</v>
      </c>
      <c r="C834" s="638">
        <v>1</v>
      </c>
      <c r="D834" s="638">
        <v>1</v>
      </c>
      <c r="E834" s="1482" t="s">
        <v>799</v>
      </c>
      <c r="F834" s="821" t="s">
        <v>800</v>
      </c>
      <c r="G834" s="1517"/>
      <c r="H834" s="2190">
        <f>I834+J834</f>
        <v>175268.7</v>
      </c>
      <c r="I834" s="2190">
        <f>I836</f>
        <v>131500</v>
      </c>
      <c r="J834" s="2190">
        <f>J854+J858+J857</f>
        <v>43768.7</v>
      </c>
    </row>
    <row r="835" spans="1:12" ht="26.25" customHeight="1">
      <c r="A835" s="677"/>
      <c r="B835" s="637"/>
      <c r="C835" s="638"/>
      <c r="D835" s="638"/>
      <c r="E835" s="1482" t="s">
        <v>908</v>
      </c>
      <c r="F835" s="1483"/>
      <c r="G835" s="1484"/>
      <c r="H835" s="2190"/>
      <c r="I835" s="2190"/>
      <c r="J835" s="2190"/>
    </row>
    <row r="836" spans="1:12" ht="23.25" customHeight="1">
      <c r="A836" s="677"/>
      <c r="B836" s="637"/>
      <c r="C836" s="638"/>
      <c r="D836" s="638"/>
      <c r="E836" s="1529" t="s">
        <v>14</v>
      </c>
      <c r="F836" s="1483"/>
      <c r="G836" s="831" t="s">
        <v>361</v>
      </c>
      <c r="H836" s="2190">
        <f>I836+J836</f>
        <v>131500</v>
      </c>
      <c r="I836" s="2190">
        <f>I837+I839+I840+I841+I842+I845+I846+I847+I850+I843+I844+I838</f>
        <v>131500</v>
      </c>
      <c r="J836" s="2190">
        <f>J851</f>
        <v>0</v>
      </c>
    </row>
    <row r="837" spans="1:12" ht="0.75" hidden="1" customHeight="1">
      <c r="A837" s="677"/>
      <c r="B837" s="637"/>
      <c r="C837" s="638"/>
      <c r="D837" s="638"/>
      <c r="E837" s="1017" t="s">
        <v>507</v>
      </c>
      <c r="F837" s="1483"/>
      <c r="G837" s="1004">
        <v>463700</v>
      </c>
      <c r="H837" s="2190">
        <f t="shared" ref="H837:H850" si="9">I837</f>
        <v>130000</v>
      </c>
      <c r="I837" s="2190">
        <f>mankap!F105</f>
        <v>130000</v>
      </c>
      <c r="J837" s="2190"/>
    </row>
    <row r="838" spans="1:12" ht="25.5" hidden="1">
      <c r="A838" s="677"/>
      <c r="B838" s="637"/>
      <c r="C838" s="638"/>
      <c r="D838" s="638"/>
      <c r="E838" s="814" t="s">
        <v>677</v>
      </c>
      <c r="F838" s="1483"/>
      <c r="G838" s="1492">
        <v>411100</v>
      </c>
      <c r="H838" s="2190">
        <f>I838</f>
        <v>0</v>
      </c>
      <c r="I838" s="2190">
        <f>mankap!F35</f>
        <v>0</v>
      </c>
      <c r="J838" s="2190"/>
      <c r="L838" s="1469"/>
    </row>
    <row r="839" spans="1:12" hidden="1">
      <c r="A839" s="677"/>
      <c r="B839" s="637"/>
      <c r="C839" s="638"/>
      <c r="D839" s="638"/>
      <c r="E839" s="813" t="s">
        <v>644</v>
      </c>
      <c r="F839" s="1483"/>
      <c r="G839" s="1494" t="s">
        <v>20</v>
      </c>
      <c r="H839" s="2190">
        <f t="shared" si="9"/>
        <v>0</v>
      </c>
      <c r="I839" s="2190">
        <f>mankap!F41</f>
        <v>0</v>
      </c>
      <c r="J839" s="2190"/>
    </row>
    <row r="840" spans="1:12" hidden="1">
      <c r="A840" s="677"/>
      <c r="B840" s="637"/>
      <c r="C840" s="638"/>
      <c r="D840" s="638"/>
      <c r="E840" s="814" t="s">
        <v>1678</v>
      </c>
      <c r="F840" s="1483"/>
      <c r="G840" s="1494" t="s">
        <v>386</v>
      </c>
      <c r="H840" s="2190">
        <f t="shared" si="9"/>
        <v>0</v>
      </c>
      <c r="I840" s="2190">
        <f>mankap!F45</f>
        <v>0</v>
      </c>
      <c r="J840" s="2190"/>
    </row>
    <row r="841" spans="1:12" hidden="1">
      <c r="A841" s="677"/>
      <c r="B841" s="637"/>
      <c r="C841" s="638"/>
      <c r="D841" s="638"/>
      <c r="E841" s="813" t="s">
        <v>775</v>
      </c>
      <c r="F841" s="1483"/>
      <c r="G841" s="1494" t="s">
        <v>387</v>
      </c>
      <c r="H841" s="2190">
        <f t="shared" si="9"/>
        <v>0</v>
      </c>
      <c r="I841" s="2190">
        <f>mankap!F46</f>
        <v>0</v>
      </c>
      <c r="J841" s="2190"/>
    </row>
    <row r="842" spans="1:12" hidden="1">
      <c r="A842" s="677"/>
      <c r="B842" s="637"/>
      <c r="C842" s="638"/>
      <c r="D842" s="638"/>
      <c r="E842" s="813" t="s">
        <v>189</v>
      </c>
      <c r="F842" s="1483"/>
      <c r="G842" s="1494" t="s">
        <v>374</v>
      </c>
      <c r="H842" s="2190">
        <f t="shared" si="9"/>
        <v>0</v>
      </c>
      <c r="I842" s="2190">
        <f>mankap!F63</f>
        <v>0</v>
      </c>
      <c r="J842" s="2190"/>
    </row>
    <row r="843" spans="1:12" hidden="1">
      <c r="A843" s="677"/>
      <c r="B843" s="637"/>
      <c r="C843" s="638"/>
      <c r="D843" s="638"/>
      <c r="E843" s="814" t="s">
        <v>190</v>
      </c>
      <c r="F843" s="1483"/>
      <c r="G843" s="1494" t="s">
        <v>215</v>
      </c>
      <c r="H843" s="2190">
        <f>I843</f>
        <v>1500</v>
      </c>
      <c r="I843" s="2190">
        <f>mankap!F65</f>
        <v>1500</v>
      </c>
      <c r="J843" s="2190"/>
    </row>
    <row r="844" spans="1:12" ht="25.5" hidden="1">
      <c r="A844" s="677"/>
      <c r="B844" s="637"/>
      <c r="C844" s="638"/>
      <c r="D844" s="638"/>
      <c r="E844" s="814" t="s">
        <v>191</v>
      </c>
      <c r="F844" s="1483"/>
      <c r="G844" s="1494" t="s">
        <v>929</v>
      </c>
      <c r="H844" s="2190">
        <f t="shared" si="9"/>
        <v>0</v>
      </c>
      <c r="I844" s="2190">
        <v>0</v>
      </c>
      <c r="J844" s="2190"/>
    </row>
    <row r="845" spans="1:12" hidden="1">
      <c r="A845" s="677"/>
      <c r="B845" s="637"/>
      <c r="C845" s="638"/>
      <c r="D845" s="638"/>
      <c r="E845" s="813" t="s">
        <v>993</v>
      </c>
      <c r="F845" s="1483"/>
      <c r="G845" s="1494" t="s">
        <v>1043</v>
      </c>
      <c r="H845" s="2190">
        <f t="shared" si="9"/>
        <v>0</v>
      </c>
      <c r="I845" s="2190">
        <f>mankap!F70</f>
        <v>0</v>
      </c>
      <c r="J845" s="2190"/>
    </row>
    <row r="846" spans="1:12" hidden="1">
      <c r="A846" s="677"/>
      <c r="B846" s="637"/>
      <c r="C846" s="638"/>
      <c r="D846" s="638"/>
      <c r="E846" s="823" t="s">
        <v>230</v>
      </c>
      <c r="F846" s="1483"/>
      <c r="G846" s="1494" t="s">
        <v>397</v>
      </c>
      <c r="H846" s="2190">
        <f t="shared" si="9"/>
        <v>0</v>
      </c>
      <c r="I846" s="2190">
        <f>mankap!F75</f>
        <v>0</v>
      </c>
      <c r="J846" s="2190"/>
    </row>
    <row r="847" spans="1:12" hidden="1">
      <c r="A847" s="677"/>
      <c r="B847" s="637"/>
      <c r="C847" s="638"/>
      <c r="D847" s="638"/>
      <c r="E847" s="823" t="s">
        <v>231</v>
      </c>
      <c r="F847" s="1483"/>
      <c r="G847" s="1494" t="s">
        <v>398</v>
      </c>
      <c r="H847" s="2190">
        <f>I847</f>
        <v>0</v>
      </c>
      <c r="I847" s="2190">
        <f>mankap!F76</f>
        <v>0</v>
      </c>
      <c r="J847" s="2190"/>
    </row>
    <row r="848" spans="1:12">
      <c r="A848" s="677"/>
      <c r="B848" s="637"/>
      <c r="C848" s="638"/>
      <c r="D848" s="638"/>
      <c r="E848" s="813" t="s">
        <v>190</v>
      </c>
      <c r="F848" s="1483"/>
      <c r="G848" s="1494" t="s">
        <v>215</v>
      </c>
      <c r="H848" s="2190">
        <f>I848</f>
        <v>1500</v>
      </c>
      <c r="I848" s="2190">
        <f>mankap!F65</f>
        <v>1500</v>
      </c>
      <c r="J848" s="2190"/>
    </row>
    <row r="849" spans="1:10" ht="24" customHeight="1">
      <c r="A849" s="677"/>
      <c r="B849" s="637"/>
      <c r="C849" s="638"/>
      <c r="D849" s="638"/>
      <c r="E849" s="1017" t="s">
        <v>507</v>
      </c>
      <c r="F849" s="1483"/>
      <c r="G849" s="1484">
        <v>463700</v>
      </c>
      <c r="H849" s="2190">
        <f>I849</f>
        <v>130000</v>
      </c>
      <c r="I849" s="2190">
        <f>mankap!F105</f>
        <v>130000</v>
      </c>
      <c r="J849" s="2190"/>
    </row>
    <row r="850" spans="1:10" hidden="1">
      <c r="A850" s="677"/>
      <c r="B850" s="637"/>
      <c r="C850" s="638"/>
      <c r="D850" s="638"/>
      <c r="E850" s="823" t="s">
        <v>483</v>
      </c>
      <c r="F850" s="1483"/>
      <c r="G850" s="1494" t="s">
        <v>399</v>
      </c>
      <c r="H850" s="2190">
        <f t="shared" si="9"/>
        <v>0</v>
      </c>
      <c r="I850" s="2190">
        <v>0</v>
      </c>
      <c r="J850" s="2190"/>
    </row>
    <row r="851" spans="1:10" ht="25.5" hidden="1">
      <c r="A851" s="677"/>
      <c r="B851" s="637"/>
      <c r="C851" s="638"/>
      <c r="D851" s="638"/>
      <c r="E851" s="823" t="s">
        <v>652</v>
      </c>
      <c r="F851" s="1483"/>
      <c r="G851" s="831" t="s">
        <v>361</v>
      </c>
      <c r="H851" s="2190">
        <f>J851</f>
        <v>0</v>
      </c>
      <c r="I851" s="2190"/>
      <c r="J851" s="2190">
        <f>J852+J853</f>
        <v>0</v>
      </c>
    </row>
    <row r="852" spans="1:10" ht="24" hidden="1">
      <c r="A852" s="677"/>
      <c r="B852" s="637"/>
      <c r="C852" s="638"/>
      <c r="D852" s="638"/>
      <c r="E852" s="1360" t="s">
        <v>628</v>
      </c>
      <c r="F852" s="1483"/>
      <c r="G852" s="1494" t="s">
        <v>978</v>
      </c>
      <c r="H852" s="2190">
        <f>J852</f>
        <v>0</v>
      </c>
      <c r="I852" s="2190"/>
      <c r="J852" s="2190">
        <v>0</v>
      </c>
    </row>
    <row r="853" spans="1:10" hidden="1">
      <c r="A853" s="677"/>
      <c r="B853" s="637"/>
      <c r="C853" s="638"/>
      <c r="D853" s="638"/>
      <c r="E853" s="823"/>
      <c r="F853" s="1483"/>
      <c r="G853" s="1494" t="s">
        <v>975</v>
      </c>
      <c r="H853" s="2190">
        <f>J853</f>
        <v>0</v>
      </c>
      <c r="I853" s="2190"/>
      <c r="J853" s="2190">
        <v>0</v>
      </c>
    </row>
    <row r="854" spans="1:10" ht="24.75" customHeight="1">
      <c r="A854" s="677"/>
      <c r="B854" s="637"/>
      <c r="C854" s="638"/>
      <c r="D854" s="638"/>
      <c r="E854" s="857" t="s">
        <v>1796</v>
      </c>
      <c r="F854" s="1483"/>
      <c r="G854" s="1484">
        <v>511200</v>
      </c>
      <c r="H854" s="2190">
        <f>J854</f>
        <v>3900</v>
      </c>
      <c r="I854" s="2190"/>
      <c r="J854" s="2190">
        <f>mankap!F154+'subv mank'!F154</f>
        <v>3900</v>
      </c>
    </row>
    <row r="855" spans="1:10" hidden="1">
      <c r="A855" s="677">
        <v>2912</v>
      </c>
      <c r="B855" s="637" t="s">
        <v>441</v>
      </c>
      <c r="C855" s="638">
        <v>1</v>
      </c>
      <c r="D855" s="638">
        <v>2</v>
      </c>
      <c r="E855" s="1482" t="s">
        <v>279</v>
      </c>
      <c r="F855" s="821" t="s">
        <v>962</v>
      </c>
      <c r="G855" s="1517"/>
      <c r="H855" s="2190">
        <v>0</v>
      </c>
      <c r="I855" s="2190"/>
      <c r="J855" s="2190"/>
    </row>
    <row r="856" spans="1:10" ht="14.25" hidden="1" customHeight="1">
      <c r="A856" s="677"/>
      <c r="B856" s="637"/>
      <c r="C856" s="638"/>
      <c r="D856" s="638"/>
      <c r="E856" s="1482" t="s">
        <v>908</v>
      </c>
      <c r="F856" s="1483"/>
      <c r="G856" s="1484"/>
      <c r="H856" s="2190">
        <v>0</v>
      </c>
      <c r="I856" s="2190"/>
      <c r="J856" s="2190"/>
    </row>
    <row r="857" spans="1:10" ht="23.25" customHeight="1">
      <c r="A857" s="677"/>
      <c r="B857" s="637"/>
      <c r="C857" s="638"/>
      <c r="D857" s="638"/>
      <c r="E857" s="857" t="s">
        <v>1796</v>
      </c>
      <c r="F857" s="1483"/>
      <c r="G857" s="1484">
        <v>511300</v>
      </c>
      <c r="H857" s="2190"/>
      <c r="I857" s="2190"/>
      <c r="J857" s="2190">
        <f>'subv mank'!F155+mankap!F155</f>
        <v>34818.699999999997</v>
      </c>
    </row>
    <row r="858" spans="1:10" ht="25.5" customHeight="1">
      <c r="A858" s="677"/>
      <c r="B858" s="637"/>
      <c r="C858" s="638"/>
      <c r="D858" s="638"/>
      <c r="E858" s="1487"/>
      <c r="F858" s="1487"/>
      <c r="G858" s="1488">
        <v>512200</v>
      </c>
      <c r="H858" s="2190"/>
      <c r="I858" s="2190"/>
      <c r="J858" s="2190">
        <f>mankap!F157+'subv mank'!F157</f>
        <v>5050</v>
      </c>
    </row>
    <row r="859" spans="1:10">
      <c r="A859" s="677">
        <v>2920</v>
      </c>
      <c r="B859" s="637" t="s">
        <v>441</v>
      </c>
      <c r="C859" s="638">
        <v>2</v>
      </c>
      <c r="D859" s="638">
        <v>0</v>
      </c>
      <c r="E859" s="1487" t="s">
        <v>280</v>
      </c>
      <c r="F859" s="1487" t="s">
        <v>963</v>
      </c>
      <c r="G859" s="1488"/>
      <c r="H859" s="2190">
        <f>H865</f>
        <v>500</v>
      </c>
      <c r="I859" s="2190">
        <f>I865</f>
        <v>500</v>
      </c>
      <c r="J859" s="2190">
        <v>0</v>
      </c>
    </row>
    <row r="860" spans="1:10" s="1486" customFormat="1" ht="14.25" hidden="1" customHeight="1">
      <c r="A860" s="677"/>
      <c r="B860" s="637"/>
      <c r="C860" s="638"/>
      <c r="D860" s="638"/>
      <c r="E860" s="1482" t="s">
        <v>671</v>
      </c>
      <c r="F860" s="1487"/>
      <c r="G860" s="1488"/>
      <c r="H860" s="2190"/>
      <c r="I860" s="2190"/>
      <c r="J860" s="2190"/>
    </row>
    <row r="861" spans="1:10" ht="12.75" hidden="1" customHeight="1">
      <c r="A861" s="677">
        <v>2921</v>
      </c>
      <c r="B861" s="637" t="s">
        <v>441</v>
      </c>
      <c r="C861" s="638">
        <v>2</v>
      </c>
      <c r="D861" s="638">
        <v>1</v>
      </c>
      <c r="E861" s="1482" t="s">
        <v>446</v>
      </c>
      <c r="F861" s="821" t="s">
        <v>673</v>
      </c>
      <c r="G861" s="1517"/>
      <c r="H861" s="2190">
        <v>0</v>
      </c>
      <c r="I861" s="2190"/>
      <c r="J861" s="2190"/>
    </row>
    <row r="862" spans="1:10" ht="0.75" hidden="1" customHeight="1">
      <c r="A862" s="677"/>
      <c r="B862" s="637"/>
      <c r="C862" s="638"/>
      <c r="D862" s="638"/>
      <c r="E862" s="1482" t="s">
        <v>908</v>
      </c>
      <c r="F862" s="1483"/>
      <c r="G862" s="1484"/>
      <c r="H862" s="2190">
        <v>0</v>
      </c>
      <c r="I862" s="2190"/>
      <c r="J862" s="2190"/>
    </row>
    <row r="863" spans="1:10" ht="0.75" hidden="1" customHeight="1">
      <c r="A863" s="677"/>
      <c r="B863" s="637"/>
      <c r="C863" s="638"/>
      <c r="D863" s="638"/>
      <c r="E863" s="1482" t="s">
        <v>909</v>
      </c>
      <c r="F863" s="1483"/>
      <c r="G863" s="1484"/>
      <c r="H863" s="2190">
        <v>0</v>
      </c>
      <c r="I863" s="2190"/>
      <c r="J863" s="2190"/>
    </row>
    <row r="864" spans="1:10" ht="0.75" hidden="1" customHeight="1">
      <c r="A864" s="677"/>
      <c r="B864" s="637"/>
      <c r="C864" s="638"/>
      <c r="D864" s="638"/>
      <c r="E864" s="1482"/>
      <c r="F864" s="1483"/>
      <c r="G864" s="1484"/>
      <c r="H864" s="2190"/>
      <c r="I864" s="2190"/>
      <c r="J864" s="2190"/>
    </row>
    <row r="865" spans="1:10">
      <c r="A865" s="677">
        <v>2922</v>
      </c>
      <c r="B865" s="637" t="s">
        <v>441</v>
      </c>
      <c r="C865" s="638">
        <v>2</v>
      </c>
      <c r="D865" s="638">
        <v>2</v>
      </c>
      <c r="E865" s="1482" t="s">
        <v>447</v>
      </c>
      <c r="F865" s="821" t="s">
        <v>3</v>
      </c>
      <c r="G865" s="1492"/>
      <c r="H865" s="2190">
        <f>I865</f>
        <v>500</v>
      </c>
      <c r="I865" s="2190">
        <f>I868+I870</f>
        <v>500</v>
      </c>
      <c r="J865" s="2190"/>
    </row>
    <row r="866" spans="1:10" ht="36.75" customHeight="1">
      <c r="A866" s="677"/>
      <c r="B866" s="637"/>
      <c r="C866" s="638"/>
      <c r="D866" s="638"/>
      <c r="E866" s="1482" t="s">
        <v>908</v>
      </c>
      <c r="F866" s="1483"/>
      <c r="G866" s="1484"/>
      <c r="H866" s="2190">
        <v>0</v>
      </c>
      <c r="I866" s="2190"/>
      <c r="J866" s="2190"/>
    </row>
    <row r="867" spans="1:10" ht="20.25" customHeight="1">
      <c r="A867" s="677"/>
      <c r="B867" s="637"/>
      <c r="C867" s="638"/>
      <c r="D867" s="638"/>
      <c r="E867" s="814" t="s">
        <v>72</v>
      </c>
      <c r="F867" s="1492" t="s">
        <v>774</v>
      </c>
      <c r="G867" s="1492" t="s">
        <v>774</v>
      </c>
      <c r="H867" s="2190">
        <f>I867</f>
        <v>0</v>
      </c>
      <c r="I867" s="2190">
        <f>'arandzin dproc'!F52</f>
        <v>0</v>
      </c>
      <c r="J867" s="2190"/>
    </row>
    <row r="868" spans="1:10" ht="14.25" customHeight="1">
      <c r="A868" s="677"/>
      <c r="B868" s="637"/>
      <c r="C868" s="638"/>
      <c r="D868" s="638"/>
      <c r="E868" s="813" t="s">
        <v>189</v>
      </c>
      <c r="F868" s="1499"/>
      <c r="G868" s="1500">
        <v>423900</v>
      </c>
      <c r="H868" s="2190">
        <f>I868</f>
        <v>500</v>
      </c>
      <c r="I868" s="2190">
        <f>'arandzin dproc'!F63</f>
        <v>500</v>
      </c>
      <c r="J868" s="2190"/>
    </row>
    <row r="869" spans="1:10">
      <c r="A869" s="677"/>
      <c r="B869" s="637"/>
      <c r="C869" s="638"/>
      <c r="D869" s="638"/>
      <c r="E869" s="842" t="s">
        <v>995</v>
      </c>
      <c r="F869" s="1483"/>
      <c r="G869" s="1484">
        <v>426400</v>
      </c>
      <c r="H869" s="2190">
        <f>I869</f>
        <v>0</v>
      </c>
      <c r="I869" s="2190">
        <f>'arandzin dproc'!F98</f>
        <v>0</v>
      </c>
      <c r="J869" s="2190"/>
    </row>
    <row r="870" spans="1:10" ht="27" customHeight="1">
      <c r="A870" s="677"/>
      <c r="B870" s="637"/>
      <c r="C870" s="638"/>
      <c r="D870" s="638"/>
      <c r="E870" s="842" t="s">
        <v>920</v>
      </c>
      <c r="F870" s="1492"/>
      <c r="G870" s="1492" t="s">
        <v>354</v>
      </c>
      <c r="H870" s="2190">
        <f>I870</f>
        <v>0</v>
      </c>
      <c r="I870" s="2190">
        <f>'arandzin dproc'!F117</f>
        <v>0</v>
      </c>
      <c r="J870" s="2190"/>
    </row>
    <row r="871" spans="1:10" hidden="1">
      <c r="A871" s="677"/>
      <c r="B871" s="637"/>
      <c r="C871" s="638"/>
      <c r="D871" s="638"/>
      <c r="E871" s="1482" t="s">
        <v>909</v>
      </c>
      <c r="F871" s="1483"/>
      <c r="G871" s="1484"/>
      <c r="H871" s="2190">
        <v>0</v>
      </c>
      <c r="I871" s="2190"/>
      <c r="J871" s="2190"/>
    </row>
    <row r="872" spans="1:10" ht="25.5" hidden="1" customHeight="1">
      <c r="A872" s="677">
        <v>2930</v>
      </c>
      <c r="B872" s="637" t="s">
        <v>441</v>
      </c>
      <c r="C872" s="638">
        <v>3</v>
      </c>
      <c r="D872" s="638">
        <v>0</v>
      </c>
      <c r="E872" s="1487" t="s">
        <v>726</v>
      </c>
      <c r="F872" s="1487" t="s">
        <v>4</v>
      </c>
      <c r="G872" s="1488"/>
      <c r="H872" s="2190">
        <v>0</v>
      </c>
      <c r="I872" s="2190">
        <v>0</v>
      </c>
      <c r="J872" s="2190">
        <v>0</v>
      </c>
    </row>
    <row r="873" spans="1:10" ht="25.5" customHeight="1">
      <c r="A873" s="677"/>
      <c r="B873" s="637"/>
      <c r="C873" s="638"/>
      <c r="D873" s="638"/>
      <c r="E873" s="1487"/>
      <c r="F873" s="1487"/>
      <c r="G873" s="1488"/>
      <c r="H873" s="2190"/>
      <c r="I873" s="2190"/>
      <c r="J873" s="2190">
        <f>mankap!F155+'subv mank'!F155</f>
        <v>34818.699999999997</v>
      </c>
    </row>
    <row r="874" spans="1:10" s="1486" customFormat="1" ht="12.75" customHeight="1">
      <c r="A874" s="677"/>
      <c r="B874" s="637"/>
      <c r="C874" s="638"/>
      <c r="D874" s="638"/>
      <c r="E874" s="1482" t="s">
        <v>671</v>
      </c>
      <c r="F874" s="1487"/>
      <c r="G874" s="1488"/>
      <c r="H874" s="2190"/>
      <c r="I874" s="2190"/>
      <c r="J874" s="2190"/>
    </row>
    <row r="875" spans="1:10" ht="25.5" hidden="1">
      <c r="A875" s="677">
        <v>2931</v>
      </c>
      <c r="B875" s="637" t="s">
        <v>441</v>
      </c>
      <c r="C875" s="638">
        <v>3</v>
      </c>
      <c r="D875" s="638">
        <v>1</v>
      </c>
      <c r="E875" s="1482" t="s">
        <v>727</v>
      </c>
      <c r="F875" s="821" t="s">
        <v>5</v>
      </c>
      <c r="G875" s="1517"/>
      <c r="H875" s="2190">
        <v>0</v>
      </c>
      <c r="I875" s="2190"/>
      <c r="J875" s="2190"/>
    </row>
    <row r="876" spans="1:10" ht="38.25" hidden="1">
      <c r="A876" s="677"/>
      <c r="B876" s="637"/>
      <c r="C876" s="638"/>
      <c r="D876" s="638"/>
      <c r="E876" s="1482" t="s">
        <v>908</v>
      </c>
      <c r="F876" s="1483"/>
      <c r="G876" s="1484"/>
      <c r="H876" s="2190">
        <v>0</v>
      </c>
      <c r="I876" s="2190"/>
      <c r="J876" s="2190"/>
    </row>
    <row r="877" spans="1:10" hidden="1">
      <c r="A877" s="677"/>
      <c r="B877" s="637"/>
      <c r="C877" s="638"/>
      <c r="D877" s="638"/>
      <c r="E877" s="1482" t="s">
        <v>909</v>
      </c>
      <c r="F877" s="1483"/>
      <c r="G877" s="1484"/>
      <c r="H877" s="2190">
        <v>0</v>
      </c>
      <c r="I877" s="2190"/>
      <c r="J877" s="2190"/>
    </row>
    <row r="878" spans="1:10" hidden="1">
      <c r="A878" s="677"/>
      <c r="B878" s="637"/>
      <c r="C878" s="638"/>
      <c r="D878" s="638"/>
      <c r="E878" s="1482" t="s">
        <v>909</v>
      </c>
      <c r="F878" s="1483"/>
      <c r="G878" s="1484"/>
      <c r="H878" s="2190">
        <v>0</v>
      </c>
      <c r="I878" s="2190"/>
      <c r="J878" s="2190"/>
    </row>
    <row r="879" spans="1:10" hidden="1">
      <c r="A879" s="677">
        <v>2932</v>
      </c>
      <c r="B879" s="637" t="s">
        <v>441</v>
      </c>
      <c r="C879" s="638">
        <v>3</v>
      </c>
      <c r="D879" s="638">
        <v>2</v>
      </c>
      <c r="E879" s="1482" t="s">
        <v>728</v>
      </c>
      <c r="F879" s="821"/>
      <c r="G879" s="1517"/>
      <c r="H879" s="2190">
        <v>0</v>
      </c>
      <c r="I879" s="2190">
        <v>0</v>
      </c>
      <c r="J879" s="2190"/>
    </row>
    <row r="880" spans="1:10" ht="38.25" hidden="1">
      <c r="A880" s="677"/>
      <c r="B880" s="637"/>
      <c r="C880" s="638"/>
      <c r="D880" s="638"/>
      <c r="E880" s="1482" t="s">
        <v>908</v>
      </c>
      <c r="F880" s="1483"/>
      <c r="G880" s="1484"/>
      <c r="H880" s="2190">
        <v>0</v>
      </c>
      <c r="I880" s="2190"/>
      <c r="J880" s="2190"/>
    </row>
    <row r="881" spans="1:10" hidden="1">
      <c r="A881" s="677"/>
      <c r="B881" s="637"/>
      <c r="C881" s="638"/>
      <c r="D881" s="638"/>
      <c r="E881" s="1482" t="s">
        <v>909</v>
      </c>
      <c r="F881" s="1483"/>
      <c r="G881" s="1484"/>
      <c r="H881" s="2190">
        <v>0</v>
      </c>
      <c r="I881" s="2190"/>
      <c r="J881" s="2190"/>
    </row>
    <row r="882" spans="1:10">
      <c r="A882" s="677">
        <v>2940</v>
      </c>
      <c r="B882" s="637" t="s">
        <v>441</v>
      </c>
      <c r="C882" s="638">
        <v>4</v>
      </c>
      <c r="D882" s="638">
        <v>0</v>
      </c>
      <c r="E882" s="1487" t="s">
        <v>6</v>
      </c>
      <c r="F882" s="1487" t="s">
        <v>1086</v>
      </c>
      <c r="G882" s="1488"/>
      <c r="H882" s="2190">
        <f>I882</f>
        <v>0</v>
      </c>
      <c r="I882" s="2190">
        <f>barz.krt!F32</f>
        <v>0</v>
      </c>
      <c r="J882" s="2190">
        <v>0</v>
      </c>
    </row>
    <row r="883" spans="1:10" s="1486" customFormat="1">
      <c r="A883" s="677"/>
      <c r="B883" s="637"/>
      <c r="C883" s="638"/>
      <c r="D883" s="638"/>
      <c r="E883" s="1482" t="s">
        <v>671</v>
      </c>
      <c r="F883" s="1487"/>
      <c r="G883" s="1488"/>
      <c r="H883" s="2190"/>
      <c r="I883" s="2190"/>
      <c r="J883" s="2190"/>
    </row>
    <row r="884" spans="1:10" hidden="1">
      <c r="A884" s="677">
        <v>2941</v>
      </c>
      <c r="B884" s="637" t="s">
        <v>441</v>
      </c>
      <c r="C884" s="638">
        <v>4</v>
      </c>
      <c r="D884" s="638">
        <v>1</v>
      </c>
      <c r="E884" s="1482" t="s">
        <v>23</v>
      </c>
      <c r="F884" s="821" t="s">
        <v>1087</v>
      </c>
      <c r="G884" s="1517"/>
      <c r="H884" s="2190">
        <v>0</v>
      </c>
      <c r="I884" s="2190">
        <v>0</v>
      </c>
      <c r="J884" s="2190"/>
    </row>
    <row r="885" spans="1:10" ht="38.25" hidden="1">
      <c r="A885" s="677"/>
      <c r="B885" s="637"/>
      <c r="C885" s="638"/>
      <c r="D885" s="638"/>
      <c r="E885" s="1482" t="s">
        <v>908</v>
      </c>
      <c r="F885" s="1483"/>
      <c r="G885" s="1484"/>
      <c r="H885" s="2190">
        <v>0</v>
      </c>
      <c r="I885" s="2190"/>
      <c r="J885" s="2190"/>
    </row>
    <row r="886" spans="1:10" hidden="1">
      <c r="A886" s="677"/>
      <c r="B886" s="637"/>
      <c r="C886" s="638"/>
      <c r="D886" s="638"/>
      <c r="E886" s="1482" t="s">
        <v>909</v>
      </c>
      <c r="F886" s="1483"/>
      <c r="G886" s="1484"/>
      <c r="H886" s="2190">
        <v>0</v>
      </c>
      <c r="I886" s="2190"/>
      <c r="J886" s="2190"/>
    </row>
    <row r="887" spans="1:10" ht="25.5" hidden="1">
      <c r="A887" s="677">
        <v>2942</v>
      </c>
      <c r="B887" s="637" t="s">
        <v>441</v>
      </c>
      <c r="C887" s="638">
        <v>4</v>
      </c>
      <c r="D887" s="638">
        <v>2</v>
      </c>
      <c r="E887" s="1482" t="s">
        <v>102</v>
      </c>
      <c r="F887" s="821" t="s">
        <v>1088</v>
      </c>
      <c r="G887" s="1517"/>
      <c r="H887" s="2190">
        <v>0</v>
      </c>
      <c r="I887" s="2190"/>
      <c r="J887" s="2190"/>
    </row>
    <row r="888" spans="1:10" ht="38.25" hidden="1">
      <c r="A888" s="677"/>
      <c r="B888" s="637"/>
      <c r="C888" s="638"/>
      <c r="D888" s="638"/>
      <c r="E888" s="1482" t="s">
        <v>908</v>
      </c>
      <c r="F888" s="1483"/>
      <c r="G888" s="1484"/>
      <c r="H888" s="2190">
        <v>0</v>
      </c>
      <c r="I888" s="2190"/>
      <c r="J888" s="2190"/>
    </row>
    <row r="889" spans="1:10" hidden="1">
      <c r="A889" s="677"/>
      <c r="B889" s="637"/>
      <c r="C889" s="638"/>
      <c r="D889" s="638"/>
      <c r="E889" s="1482" t="s">
        <v>909</v>
      </c>
      <c r="F889" s="1483"/>
      <c r="G889" s="1484"/>
      <c r="H889" s="2190">
        <v>0</v>
      </c>
      <c r="I889" s="2190"/>
      <c r="J889" s="2190"/>
    </row>
    <row r="890" spans="1:10" hidden="1">
      <c r="A890" s="677"/>
      <c r="B890" s="637"/>
      <c r="C890" s="638"/>
      <c r="D890" s="638"/>
      <c r="E890" s="1482" t="s">
        <v>909</v>
      </c>
      <c r="F890" s="1483"/>
      <c r="G890" s="1484"/>
      <c r="H890" s="2190">
        <v>0</v>
      </c>
      <c r="I890" s="2190"/>
      <c r="J890" s="2190"/>
    </row>
    <row r="891" spans="1:10" ht="25.5">
      <c r="A891" s="677">
        <v>2950</v>
      </c>
      <c r="B891" s="637" t="s">
        <v>441</v>
      </c>
      <c r="C891" s="638">
        <v>5</v>
      </c>
      <c r="D891" s="638">
        <v>0</v>
      </c>
      <c r="E891" s="1487" t="s">
        <v>1089</v>
      </c>
      <c r="F891" s="1487" t="s">
        <v>1090</v>
      </c>
      <c r="G891" s="1488"/>
      <c r="H891" s="2190">
        <f>H893</f>
        <v>81757.350000000006</v>
      </c>
      <c r="I891" s="2190">
        <f>I893</f>
        <v>76016.350000000006</v>
      </c>
      <c r="J891" s="2190">
        <f>J893</f>
        <v>5741</v>
      </c>
    </row>
    <row r="892" spans="1:10" s="1486" customFormat="1" ht="9.75" hidden="1" customHeight="1">
      <c r="A892" s="677"/>
      <c r="B892" s="637"/>
      <c r="C892" s="638"/>
      <c r="D892" s="638"/>
      <c r="E892" s="1482" t="s">
        <v>671</v>
      </c>
      <c r="F892" s="1487"/>
      <c r="G892" s="1488"/>
      <c r="H892" s="2190">
        <v>0</v>
      </c>
      <c r="I892" s="2190"/>
      <c r="J892" s="2190"/>
    </row>
    <row r="893" spans="1:10" ht="24" customHeight="1">
      <c r="A893" s="677">
        <v>2951</v>
      </c>
      <c r="B893" s="637" t="s">
        <v>441</v>
      </c>
      <c r="C893" s="638">
        <v>5</v>
      </c>
      <c r="D893" s="638">
        <v>1</v>
      </c>
      <c r="E893" s="1482" t="s">
        <v>103</v>
      </c>
      <c r="F893" s="1487"/>
      <c r="G893" s="1488"/>
      <c r="H893" s="2190">
        <f>I893+J893</f>
        <v>81757.350000000006</v>
      </c>
      <c r="I893" s="2190">
        <f>I896+I897+I898+I899+I900+I902+I903+I906+I907+I908+I909+I910+I904+I931+I905+I901</f>
        <v>76016.350000000006</v>
      </c>
      <c r="J893" s="2190">
        <f>J938+J939</f>
        <v>5741</v>
      </c>
    </row>
    <row r="894" spans="1:10" ht="24.75" hidden="1" customHeight="1">
      <c r="A894" s="677"/>
      <c r="B894" s="637"/>
      <c r="C894" s="638"/>
      <c r="D894" s="638"/>
      <c r="E894" s="1482" t="s">
        <v>908</v>
      </c>
      <c r="F894" s="1483"/>
      <c r="G894" s="1484"/>
      <c r="H894" s="2190">
        <v>0</v>
      </c>
      <c r="I894" s="2190"/>
      <c r="J894" s="2190"/>
    </row>
    <row r="895" spans="1:10" ht="40.5" customHeight="1">
      <c r="A895" s="677"/>
      <c r="B895" s="637"/>
      <c r="C895" s="638"/>
      <c r="D895" s="638"/>
      <c r="E895" s="1482" t="s">
        <v>908</v>
      </c>
      <c r="F895" s="1483"/>
      <c r="G895" s="1484"/>
      <c r="H895" s="2190"/>
      <c r="I895" s="2190"/>
      <c r="J895" s="2190"/>
    </row>
    <row r="896" spans="1:10" ht="25.5">
      <c r="A896" s="677"/>
      <c r="B896" s="637"/>
      <c r="C896" s="638"/>
      <c r="D896" s="638"/>
      <c r="E896" s="814" t="s">
        <v>677</v>
      </c>
      <c r="F896" s="1492" t="s">
        <v>810</v>
      </c>
      <c r="G896" s="1492" t="s">
        <v>375</v>
      </c>
      <c r="H896" s="2190">
        <f t="shared" ref="H896:H901" si="10">I896</f>
        <v>15500</v>
      </c>
      <c r="I896" s="2190">
        <f>artadproc!F35+'sporti dproc'!F35+'arvesti dproc'!F35</f>
        <v>15500</v>
      </c>
      <c r="J896" s="2190"/>
    </row>
    <row r="897" spans="1:10" ht="25.5">
      <c r="A897" s="677"/>
      <c r="B897" s="637"/>
      <c r="C897" s="638"/>
      <c r="D897" s="638"/>
      <c r="E897" s="814" t="s">
        <v>644</v>
      </c>
      <c r="F897" s="1492" t="s">
        <v>20</v>
      </c>
      <c r="G897" s="1492" t="s">
        <v>20</v>
      </c>
      <c r="H897" s="2190">
        <f t="shared" si="10"/>
        <v>0</v>
      </c>
      <c r="I897" s="2190">
        <f>'sporti dproc'!F41+artadproc!F41+'arvesti dproc'!F41</f>
        <v>0</v>
      </c>
      <c r="J897" s="2190"/>
    </row>
    <row r="898" spans="1:10" ht="25.5">
      <c r="A898" s="677"/>
      <c r="B898" s="637"/>
      <c r="C898" s="638"/>
      <c r="D898" s="638"/>
      <c r="E898" s="814" t="s">
        <v>821</v>
      </c>
      <c r="F898" s="1492" t="s">
        <v>386</v>
      </c>
      <c r="G898" s="1492" t="s">
        <v>386</v>
      </c>
      <c r="H898" s="2190">
        <f t="shared" si="10"/>
        <v>1100</v>
      </c>
      <c r="I898" s="2190">
        <f>'sporti dproc'!F45+artadproc!F45+'arvesti dproc'!F45</f>
        <v>1100</v>
      </c>
      <c r="J898" s="2190"/>
    </row>
    <row r="899" spans="1:10" ht="25.5">
      <c r="A899" s="677"/>
      <c r="B899" s="637"/>
      <c r="C899" s="638"/>
      <c r="D899" s="638"/>
      <c r="E899" s="814" t="s">
        <v>775</v>
      </c>
      <c r="F899" s="1492" t="s">
        <v>387</v>
      </c>
      <c r="G899" s="1492" t="s">
        <v>387</v>
      </c>
      <c r="H899" s="2190">
        <f t="shared" si="10"/>
        <v>250</v>
      </c>
      <c r="I899" s="2190">
        <f>'sporti dproc'!F46+'arvesti dproc'!F46+artadproc!F46</f>
        <v>250</v>
      </c>
      <c r="J899" s="2190"/>
    </row>
    <row r="900" spans="1:10" ht="25.5">
      <c r="A900" s="677"/>
      <c r="B900" s="637"/>
      <c r="C900" s="638"/>
      <c r="D900" s="638"/>
      <c r="E900" s="814" t="s">
        <v>776</v>
      </c>
      <c r="F900" s="1492" t="s">
        <v>388</v>
      </c>
      <c r="G900" s="1492" t="s">
        <v>388</v>
      </c>
      <c r="H900" s="2190">
        <f t="shared" si="10"/>
        <v>0</v>
      </c>
      <c r="I900" s="2190">
        <f>'arvesti dproc'!F47</f>
        <v>0</v>
      </c>
      <c r="J900" s="2190"/>
    </row>
    <row r="901" spans="1:10" ht="25.5">
      <c r="A901" s="677"/>
      <c r="B901" s="637"/>
      <c r="C901" s="638"/>
      <c r="D901" s="638"/>
      <c r="E901" s="814" t="s">
        <v>72</v>
      </c>
      <c r="F901" s="1492" t="s">
        <v>774</v>
      </c>
      <c r="G901" s="1492" t="s">
        <v>774</v>
      </c>
      <c r="H901" s="2190">
        <f t="shared" si="10"/>
        <v>0</v>
      </c>
      <c r="I901" s="2190">
        <f>'sporti dproc'!F52</f>
        <v>0</v>
      </c>
      <c r="J901" s="2190"/>
    </row>
    <row r="902" spans="1:10">
      <c r="A902" s="677"/>
      <c r="B902" s="637"/>
      <c r="C902" s="638"/>
      <c r="D902" s="638"/>
      <c r="E902" s="813" t="s">
        <v>189</v>
      </c>
      <c r="F902" s="1499"/>
      <c r="G902" s="1500">
        <v>423900</v>
      </c>
      <c r="H902" s="2190">
        <f t="shared" ref="H902:H909" si="11">I902</f>
        <v>550</v>
      </c>
      <c r="I902" s="2190">
        <f>'sporti dproc'!F63+artadproc!F63+'arvesti dproc'!F63</f>
        <v>550</v>
      </c>
      <c r="J902" s="2190"/>
    </row>
    <row r="903" spans="1:10">
      <c r="A903" s="677"/>
      <c r="B903" s="637"/>
      <c r="C903" s="638"/>
      <c r="D903" s="638"/>
      <c r="E903" s="813" t="s">
        <v>190</v>
      </c>
      <c r="F903" s="1499"/>
      <c r="G903" s="1500">
        <v>424100</v>
      </c>
      <c r="H903" s="2190">
        <f t="shared" si="11"/>
        <v>85</v>
      </c>
      <c r="I903" s="2190">
        <f>'arvesti dproc'!F65+'sporti dproc'!F65</f>
        <v>85</v>
      </c>
      <c r="J903" s="2190"/>
    </row>
    <row r="904" spans="1:10" ht="25.5">
      <c r="A904" s="677"/>
      <c r="B904" s="637"/>
      <c r="C904" s="638"/>
      <c r="D904" s="638"/>
      <c r="E904" s="814" t="s">
        <v>191</v>
      </c>
      <c r="F904" s="1483"/>
      <c r="G904" s="1494" t="s">
        <v>929</v>
      </c>
      <c r="H904" s="2190">
        <f t="shared" si="11"/>
        <v>0</v>
      </c>
      <c r="I904" s="2190">
        <f>artadproc!F67</f>
        <v>0</v>
      </c>
      <c r="J904" s="2190"/>
    </row>
    <row r="905" spans="1:10" ht="25.5">
      <c r="A905" s="677"/>
      <c r="B905" s="637"/>
      <c r="C905" s="638"/>
      <c r="D905" s="638"/>
      <c r="E905" s="814" t="s">
        <v>709</v>
      </c>
      <c r="F905" s="1494"/>
      <c r="G905" s="1492" t="s">
        <v>1041</v>
      </c>
      <c r="H905" s="2190">
        <f>I905</f>
        <v>0</v>
      </c>
      <c r="I905" s="2190">
        <f>'sporti dproc'!F68</f>
        <v>0</v>
      </c>
      <c r="J905" s="2190"/>
    </row>
    <row r="906" spans="1:10" ht="25.5">
      <c r="A906" s="677"/>
      <c r="B906" s="637"/>
      <c r="C906" s="638"/>
      <c r="D906" s="638"/>
      <c r="E906" s="814" t="s">
        <v>993</v>
      </c>
      <c r="F906" s="1492" t="s">
        <v>1043</v>
      </c>
      <c r="G906" s="1492" t="s">
        <v>1043</v>
      </c>
      <c r="H906" s="2190">
        <f t="shared" si="11"/>
        <v>25</v>
      </c>
      <c r="I906" s="2190">
        <f>'sporti dproc'!F70+artadproc!F70+'arvesti dproc'!F70</f>
        <v>25</v>
      </c>
      <c r="J906" s="2190"/>
    </row>
    <row r="907" spans="1:10" ht="25.5">
      <c r="A907" s="677"/>
      <c r="B907" s="637"/>
      <c r="C907" s="638"/>
      <c r="D907" s="638"/>
      <c r="E907" s="823" t="s">
        <v>230</v>
      </c>
      <c r="F907" s="1492"/>
      <c r="G907" s="1492" t="s">
        <v>397</v>
      </c>
      <c r="H907" s="2190">
        <f t="shared" si="11"/>
        <v>20</v>
      </c>
      <c r="I907" s="2190">
        <f>'sporti dproc'!F75</f>
        <v>20</v>
      </c>
      <c r="J907" s="2190"/>
    </row>
    <row r="908" spans="1:10" ht="25.5">
      <c r="A908" s="677"/>
      <c r="B908" s="637"/>
      <c r="C908" s="638"/>
      <c r="D908" s="638"/>
      <c r="E908" s="842" t="s">
        <v>231</v>
      </c>
      <c r="F908" s="1492" t="s">
        <v>398</v>
      </c>
      <c r="G908" s="1492" t="s">
        <v>398</v>
      </c>
      <c r="H908" s="2190">
        <f t="shared" si="11"/>
        <v>100</v>
      </c>
      <c r="I908" s="2190">
        <f>'sporti dproc'!F76+artadproc!F76+'arvesti dproc'!F76</f>
        <v>100</v>
      </c>
      <c r="J908" s="2190"/>
    </row>
    <row r="909" spans="1:10" ht="25.5">
      <c r="A909" s="677"/>
      <c r="B909" s="637"/>
      <c r="C909" s="638"/>
      <c r="D909" s="638"/>
      <c r="E909" s="842" t="s">
        <v>483</v>
      </c>
      <c r="F909" s="1492" t="s">
        <v>399</v>
      </c>
      <c r="G909" s="1492" t="s">
        <v>399</v>
      </c>
      <c r="H909" s="2190">
        <f t="shared" si="11"/>
        <v>470</v>
      </c>
      <c r="I909" s="2190">
        <f>'sporti dproc'!F77+artadproc!F77+'arvesti dproc'!F77</f>
        <v>470</v>
      </c>
      <c r="J909" s="2190"/>
    </row>
    <row r="910" spans="1:10" ht="16.5" hidden="1" customHeight="1">
      <c r="A910" s="677"/>
      <c r="B910" s="637"/>
      <c r="C910" s="638"/>
      <c r="D910" s="638"/>
      <c r="E910" s="842" t="s">
        <v>28</v>
      </c>
      <c r="F910" s="1502" t="s">
        <v>975</v>
      </c>
      <c r="G910" s="1492" t="s">
        <v>975</v>
      </c>
      <c r="H910" s="2190">
        <f>J910</f>
        <v>0</v>
      </c>
      <c r="I910" s="2190">
        <v>0</v>
      </c>
      <c r="J910" s="2190">
        <v>0</v>
      </c>
    </row>
    <row r="911" spans="1:10" ht="15.75" hidden="1" customHeight="1">
      <c r="A911" s="677"/>
      <c r="B911" s="637"/>
      <c r="C911" s="638"/>
      <c r="D911" s="638"/>
      <c r="E911" s="842" t="s">
        <v>29</v>
      </c>
      <c r="F911" s="1502" t="s">
        <v>978</v>
      </c>
      <c r="G911" s="1492" t="s">
        <v>978</v>
      </c>
      <c r="H911" s="2190">
        <v>0</v>
      </c>
      <c r="I911" s="2190">
        <v>0</v>
      </c>
      <c r="J911" s="2190"/>
    </row>
    <row r="912" spans="1:10" ht="16.5" hidden="1" customHeight="1">
      <c r="A912" s="677"/>
      <c r="B912" s="637"/>
      <c r="C912" s="638"/>
      <c r="D912" s="638"/>
      <c r="E912" s="842" t="s">
        <v>1011</v>
      </c>
      <c r="F912" s="1502" t="s">
        <v>1110</v>
      </c>
      <c r="G912" s="1492" t="s">
        <v>1110</v>
      </c>
      <c r="H912" s="2190">
        <v>0</v>
      </c>
      <c r="I912" s="2190"/>
      <c r="J912" s="2190"/>
    </row>
    <row r="913" spans="1:10" ht="15.75" hidden="1" customHeight="1">
      <c r="A913" s="677"/>
      <c r="B913" s="637"/>
      <c r="C913" s="638"/>
      <c r="D913" s="638"/>
      <c r="E913" s="842" t="s">
        <v>139</v>
      </c>
      <c r="F913" s="1502" t="s">
        <v>140</v>
      </c>
      <c r="G913" s="1492" t="s">
        <v>140</v>
      </c>
      <c r="H913" s="2190">
        <v>0</v>
      </c>
      <c r="I913" s="2190">
        <v>0</v>
      </c>
      <c r="J913" s="2190"/>
    </row>
    <row r="914" spans="1:10" ht="16.5" hidden="1" customHeight="1">
      <c r="A914" s="677"/>
      <c r="B914" s="637"/>
      <c r="C914" s="638"/>
      <c r="D914" s="638"/>
      <c r="E914" s="1482" t="s">
        <v>909</v>
      </c>
      <c r="F914" s="1483"/>
      <c r="G914" s="1484"/>
      <c r="H914" s="2190">
        <v>0</v>
      </c>
      <c r="I914" s="2190"/>
      <c r="J914" s="2190"/>
    </row>
    <row r="915" spans="1:10" ht="15" hidden="1" customHeight="1">
      <c r="A915" s="677">
        <v>2952</v>
      </c>
      <c r="B915" s="637" t="s">
        <v>441</v>
      </c>
      <c r="C915" s="638">
        <v>5</v>
      </c>
      <c r="D915" s="638">
        <v>2</v>
      </c>
      <c r="E915" s="1482" t="s">
        <v>104</v>
      </c>
      <c r="F915" s="821" t="s">
        <v>1091</v>
      </c>
      <c r="G915" s="1517"/>
      <c r="H915" s="2190">
        <v>0</v>
      </c>
      <c r="I915" s="2190"/>
      <c r="J915" s="2190"/>
    </row>
    <row r="916" spans="1:10" ht="0.75" hidden="1" customHeight="1">
      <c r="A916" s="677"/>
      <c r="B916" s="637"/>
      <c r="C916" s="638"/>
      <c r="D916" s="638"/>
      <c r="E916" s="1482" t="s">
        <v>908</v>
      </c>
      <c r="F916" s="1483"/>
      <c r="G916" s="1484"/>
      <c r="H916" s="2190">
        <v>0</v>
      </c>
      <c r="I916" s="2190"/>
      <c r="J916" s="2190"/>
    </row>
    <row r="917" spans="1:10" ht="0.75" hidden="1" customHeight="1">
      <c r="A917" s="677"/>
      <c r="B917" s="637"/>
      <c r="C917" s="638"/>
      <c r="D917" s="638"/>
      <c r="E917" s="1482" t="s">
        <v>909</v>
      </c>
      <c r="F917" s="1483"/>
      <c r="G917" s="1484"/>
      <c r="H917" s="2190">
        <v>0</v>
      </c>
      <c r="I917" s="2190"/>
      <c r="J917" s="2190"/>
    </row>
    <row r="918" spans="1:10" hidden="1">
      <c r="A918" s="677"/>
      <c r="B918" s="637"/>
      <c r="C918" s="638"/>
      <c r="D918" s="638"/>
      <c r="E918" s="1482" t="s">
        <v>909</v>
      </c>
      <c r="F918" s="1483"/>
      <c r="G918" s="1484"/>
      <c r="H918" s="2190">
        <v>0</v>
      </c>
      <c r="I918" s="2190"/>
      <c r="J918" s="2190"/>
    </row>
    <row r="919" spans="1:10" ht="18" hidden="1" customHeight="1">
      <c r="A919" s="677">
        <v>2960</v>
      </c>
      <c r="B919" s="637" t="s">
        <v>441</v>
      </c>
      <c r="C919" s="638">
        <v>6</v>
      </c>
      <c r="D919" s="638">
        <v>0</v>
      </c>
      <c r="E919" s="1487" t="s">
        <v>37</v>
      </c>
      <c r="F919" s="1487" t="s">
        <v>38</v>
      </c>
      <c r="G919" s="1488"/>
      <c r="H919" s="2190">
        <v>0</v>
      </c>
      <c r="I919" s="2190">
        <v>0</v>
      </c>
      <c r="J919" s="2190">
        <v>0</v>
      </c>
    </row>
    <row r="920" spans="1:10" s="1486" customFormat="1" ht="1.5" hidden="1" customHeight="1">
      <c r="A920" s="677"/>
      <c r="B920" s="637"/>
      <c r="C920" s="638"/>
      <c r="D920" s="638"/>
      <c r="E920" s="1482" t="s">
        <v>671</v>
      </c>
      <c r="F920" s="1487"/>
      <c r="G920" s="1488"/>
      <c r="H920" s="2190">
        <v>0</v>
      </c>
      <c r="I920" s="2190"/>
      <c r="J920" s="2190"/>
    </row>
    <row r="921" spans="1:10" ht="15" hidden="1" customHeight="1">
      <c r="A921" s="677">
        <v>2961</v>
      </c>
      <c r="B921" s="637" t="s">
        <v>441</v>
      </c>
      <c r="C921" s="638">
        <v>6</v>
      </c>
      <c r="D921" s="638">
        <v>1</v>
      </c>
      <c r="E921" s="1482" t="s">
        <v>37</v>
      </c>
      <c r="F921" s="821" t="s">
        <v>39</v>
      </c>
      <c r="G921" s="1517"/>
      <c r="H921" s="2190">
        <v>0</v>
      </c>
      <c r="I921" s="2190">
        <v>0</v>
      </c>
      <c r="J921" s="2190"/>
    </row>
    <row r="922" spans="1:10" ht="0.75" hidden="1" customHeight="1">
      <c r="A922" s="677"/>
      <c r="B922" s="637"/>
      <c r="C922" s="638"/>
      <c r="D922" s="638"/>
      <c r="E922" s="1482" t="s">
        <v>908</v>
      </c>
      <c r="F922" s="1483"/>
      <c r="G922" s="1484"/>
      <c r="H922" s="2190">
        <v>0</v>
      </c>
      <c r="I922" s="2190"/>
      <c r="J922" s="2190"/>
    </row>
    <row r="923" spans="1:10" hidden="1">
      <c r="A923" s="677"/>
      <c r="B923" s="637"/>
      <c r="C923" s="638"/>
      <c r="D923" s="638"/>
      <c r="E923" s="1482" t="s">
        <v>909</v>
      </c>
      <c r="F923" s="1483"/>
      <c r="G923" s="1484"/>
      <c r="H923" s="2190">
        <v>0</v>
      </c>
      <c r="I923" s="2190"/>
      <c r="J923" s="2190"/>
    </row>
    <row r="924" spans="1:10" ht="19.5" hidden="1" customHeight="1">
      <c r="A924" s="677"/>
      <c r="B924" s="637"/>
      <c r="C924" s="638"/>
      <c r="D924" s="638"/>
      <c r="E924" s="823" t="s">
        <v>123</v>
      </c>
      <c r="F924" s="636">
        <v>471200</v>
      </c>
      <c r="G924" s="1484">
        <v>471200</v>
      </c>
      <c r="H924" s="2190">
        <v>0</v>
      </c>
      <c r="I924" s="2190">
        <v>0</v>
      </c>
      <c r="J924" s="2190"/>
    </row>
    <row r="925" spans="1:10" ht="25.5" hidden="1">
      <c r="A925" s="677">
        <v>2970</v>
      </c>
      <c r="B925" s="637" t="s">
        <v>441</v>
      </c>
      <c r="C925" s="638">
        <v>7</v>
      </c>
      <c r="D925" s="638">
        <v>0</v>
      </c>
      <c r="E925" s="1487" t="s">
        <v>40</v>
      </c>
      <c r="F925" s="1487" t="s">
        <v>41</v>
      </c>
      <c r="G925" s="1488"/>
      <c r="H925" s="2190">
        <v>0</v>
      </c>
      <c r="I925" s="2190">
        <v>0</v>
      </c>
      <c r="J925" s="2190">
        <v>0</v>
      </c>
    </row>
    <row r="926" spans="1:10" s="1486" customFormat="1" ht="10.5" hidden="1" customHeight="1">
      <c r="A926" s="677"/>
      <c r="B926" s="637"/>
      <c r="C926" s="638"/>
      <c r="D926" s="638"/>
      <c r="E926" s="1482" t="s">
        <v>671</v>
      </c>
      <c r="F926" s="1487"/>
      <c r="G926" s="1488"/>
      <c r="H926" s="2190">
        <v>0</v>
      </c>
      <c r="I926" s="2190"/>
      <c r="J926" s="2190"/>
    </row>
    <row r="927" spans="1:10" ht="26.25" hidden="1" customHeight="1">
      <c r="A927" s="677">
        <v>2971</v>
      </c>
      <c r="B927" s="637" t="s">
        <v>441</v>
      </c>
      <c r="C927" s="638">
        <v>7</v>
      </c>
      <c r="D927" s="638">
        <v>1</v>
      </c>
      <c r="E927" s="1482" t="s">
        <v>40</v>
      </c>
      <c r="F927" s="821" t="s">
        <v>41</v>
      </c>
      <c r="G927" s="1517"/>
      <c r="H927" s="2190">
        <v>0</v>
      </c>
      <c r="I927" s="2190"/>
      <c r="J927" s="2190"/>
    </row>
    <row r="928" spans="1:10" ht="38.25" hidden="1">
      <c r="A928" s="677"/>
      <c r="B928" s="637"/>
      <c r="C928" s="638"/>
      <c r="D928" s="638"/>
      <c r="E928" s="1482" t="s">
        <v>908</v>
      </c>
      <c r="F928" s="1483"/>
      <c r="G928" s="1484"/>
      <c r="H928" s="2190">
        <v>0</v>
      </c>
      <c r="I928" s="2190"/>
      <c r="J928" s="2190"/>
    </row>
    <row r="929" spans="1:10" ht="1.5" hidden="1" customHeight="1">
      <c r="A929" s="677"/>
      <c r="B929" s="637"/>
      <c r="C929" s="638"/>
      <c r="D929" s="638"/>
      <c r="E929" s="1482" t="s">
        <v>909</v>
      </c>
      <c r="F929" s="1483"/>
      <c r="G929" s="1484"/>
      <c r="H929" s="2190">
        <v>0</v>
      </c>
      <c r="I929" s="2190"/>
      <c r="J929" s="2190"/>
    </row>
    <row r="930" spans="1:10" hidden="1">
      <c r="A930" s="677"/>
      <c r="B930" s="637"/>
      <c r="C930" s="638"/>
      <c r="D930" s="638"/>
      <c r="E930" s="1482" t="s">
        <v>909</v>
      </c>
      <c r="F930" s="1483"/>
      <c r="G930" s="1484"/>
      <c r="H930" s="2190">
        <v>0</v>
      </c>
      <c r="I930" s="2190"/>
      <c r="J930" s="2190"/>
    </row>
    <row r="931" spans="1:10" ht="24.75" customHeight="1">
      <c r="A931" s="677"/>
      <c r="B931" s="637"/>
      <c r="C931" s="638"/>
      <c r="D931" s="638"/>
      <c r="E931" s="1017" t="s">
        <v>507</v>
      </c>
      <c r="F931" s="1483"/>
      <c r="G931" s="1484">
        <v>463700</v>
      </c>
      <c r="H931" s="2190">
        <f>I931</f>
        <v>57916.35</v>
      </c>
      <c r="I931" s="2190">
        <f>'arvesti dproc'!F105+'sporti dproc'!F105</f>
        <v>57916.35</v>
      </c>
      <c r="J931" s="2190"/>
    </row>
    <row r="932" spans="1:10" ht="12.75" hidden="1" customHeight="1">
      <c r="A932" s="677">
        <v>2980</v>
      </c>
      <c r="B932" s="637" t="s">
        <v>441</v>
      </c>
      <c r="C932" s="638">
        <v>8</v>
      </c>
      <c r="D932" s="638">
        <v>0</v>
      </c>
      <c r="E932" s="1487" t="s">
        <v>157</v>
      </c>
      <c r="F932" s="1487" t="s">
        <v>158</v>
      </c>
      <c r="G932" s="1488"/>
      <c r="H932" s="2190">
        <v>0</v>
      </c>
      <c r="I932" s="2190">
        <v>0</v>
      </c>
      <c r="J932" s="2190">
        <v>0</v>
      </c>
    </row>
    <row r="933" spans="1:10" s="1486" customFormat="1" ht="14.25" hidden="1" customHeight="1">
      <c r="A933" s="677"/>
      <c r="B933" s="637"/>
      <c r="C933" s="638"/>
      <c r="D933" s="638"/>
      <c r="E933" s="1482" t="s">
        <v>671</v>
      </c>
      <c r="F933" s="1487"/>
      <c r="G933" s="1488"/>
      <c r="H933" s="2190"/>
      <c r="I933" s="2190"/>
      <c r="J933" s="2190"/>
    </row>
    <row r="934" spans="1:10" hidden="1">
      <c r="A934" s="677">
        <v>2981</v>
      </c>
      <c r="B934" s="637" t="s">
        <v>441</v>
      </c>
      <c r="C934" s="638">
        <v>8</v>
      </c>
      <c r="D934" s="638">
        <v>1</v>
      </c>
      <c r="E934" s="1482" t="s">
        <v>157</v>
      </c>
      <c r="F934" s="821" t="s">
        <v>159</v>
      </c>
      <c r="G934" s="1517"/>
      <c r="H934" s="2190">
        <v>0</v>
      </c>
      <c r="I934" s="2190"/>
      <c r="J934" s="2190"/>
    </row>
    <row r="935" spans="1:10" ht="38.25" hidden="1">
      <c r="A935" s="677"/>
      <c r="B935" s="637"/>
      <c r="C935" s="638"/>
      <c r="D935" s="638"/>
      <c r="E935" s="1482" t="s">
        <v>908</v>
      </c>
      <c r="F935" s="1483"/>
      <c r="G935" s="1484"/>
      <c r="H935" s="2190">
        <v>0</v>
      </c>
      <c r="I935" s="2190"/>
      <c r="J935" s="2190"/>
    </row>
    <row r="936" spans="1:10" ht="1.5" hidden="1" customHeight="1">
      <c r="A936" s="677"/>
      <c r="B936" s="637"/>
      <c r="C936" s="638"/>
      <c r="D936" s="638"/>
      <c r="E936" s="1482" t="s">
        <v>909</v>
      </c>
      <c r="F936" s="1483"/>
      <c r="G936" s="1484"/>
      <c r="H936" s="2190">
        <v>0</v>
      </c>
      <c r="I936" s="2190"/>
      <c r="J936" s="2190"/>
    </row>
    <row r="937" spans="1:10" hidden="1">
      <c r="A937" s="677"/>
      <c r="B937" s="637"/>
      <c r="C937" s="638"/>
      <c r="D937" s="638"/>
      <c r="E937" s="1482" t="s">
        <v>909</v>
      </c>
      <c r="F937" s="1483"/>
      <c r="G937" s="1484"/>
      <c r="H937" s="2190">
        <v>0</v>
      </c>
      <c r="I937" s="2190"/>
      <c r="J937" s="2190"/>
    </row>
    <row r="938" spans="1:10">
      <c r="A938" s="677"/>
      <c r="B938" s="637"/>
      <c r="C938" s="638"/>
      <c r="D938" s="638"/>
      <c r="E938" s="855"/>
      <c r="F938" s="1494"/>
      <c r="G938" s="1526">
        <v>511200</v>
      </c>
      <c r="H938" s="2190">
        <f>J938</f>
        <v>5354</v>
      </c>
      <c r="I938" s="2190"/>
      <c r="J938" s="2190">
        <f>'sub art dp'!F154</f>
        <v>5354</v>
      </c>
    </row>
    <row r="939" spans="1:10" ht="25.5">
      <c r="A939" s="677"/>
      <c r="B939" s="637"/>
      <c r="C939" s="638"/>
      <c r="D939" s="638"/>
      <c r="E939" s="857" t="s">
        <v>1796</v>
      </c>
      <c r="F939" s="1483"/>
      <c r="G939" s="1484">
        <v>511300</v>
      </c>
      <c r="H939" s="2190">
        <f>J939</f>
        <v>387</v>
      </c>
      <c r="I939" s="2190"/>
      <c r="J939" s="2190">
        <f>'sporti dproc'!F155</f>
        <v>387</v>
      </c>
    </row>
    <row r="940" spans="1:10" s="673" customFormat="1" ht="51">
      <c r="A940" s="698">
        <v>3000</v>
      </c>
      <c r="B940" s="637" t="s">
        <v>106</v>
      </c>
      <c r="C940" s="638">
        <v>0</v>
      </c>
      <c r="D940" s="638">
        <v>0</v>
      </c>
      <c r="E940" s="1476" t="s">
        <v>631</v>
      </c>
      <c r="F940" s="636" t="s">
        <v>160</v>
      </c>
      <c r="G940" s="636"/>
      <c r="H940" s="2190">
        <f>I940+J940</f>
        <v>8500</v>
      </c>
      <c r="I940" s="2190">
        <f>I958+I971+I987+I963</f>
        <v>8500</v>
      </c>
      <c r="J940" s="2190">
        <f>J969</f>
        <v>0</v>
      </c>
    </row>
    <row r="941" spans="1:10" ht="11.25" hidden="1" customHeight="1">
      <c r="A941" s="674"/>
      <c r="B941" s="637"/>
      <c r="C941" s="638"/>
      <c r="D941" s="638"/>
      <c r="E941" s="1482" t="s">
        <v>270</v>
      </c>
      <c r="F941" s="1483"/>
      <c r="G941" s="1484"/>
      <c r="H941" s="2190">
        <v>0</v>
      </c>
      <c r="I941" s="2190"/>
      <c r="J941" s="2190"/>
    </row>
    <row r="942" spans="1:10" ht="14.25" hidden="1" customHeight="1">
      <c r="A942" s="677">
        <v>3010</v>
      </c>
      <c r="B942" s="637" t="s">
        <v>106</v>
      </c>
      <c r="C942" s="638">
        <v>1</v>
      </c>
      <c r="D942" s="638">
        <v>0</v>
      </c>
      <c r="E942" s="1487" t="s">
        <v>105</v>
      </c>
      <c r="F942" s="1487" t="s">
        <v>161</v>
      </c>
      <c r="G942" s="1488"/>
      <c r="H942" s="2190">
        <v>0</v>
      </c>
      <c r="I942" s="2190">
        <v>0</v>
      </c>
      <c r="J942" s="2190">
        <v>0</v>
      </c>
    </row>
    <row r="943" spans="1:10" s="1486" customFormat="1" ht="10.5" hidden="1" customHeight="1">
      <c r="A943" s="677"/>
      <c r="B943" s="637"/>
      <c r="C943" s="638"/>
      <c r="D943" s="638"/>
      <c r="E943" s="1482" t="s">
        <v>671</v>
      </c>
      <c r="F943" s="1487"/>
      <c r="G943" s="1488"/>
      <c r="H943" s="2190">
        <v>0</v>
      </c>
      <c r="I943" s="2190"/>
      <c r="J943" s="2190"/>
    </row>
    <row r="944" spans="1:10" ht="13.5" hidden="1" customHeight="1">
      <c r="A944" s="677">
        <v>3011</v>
      </c>
      <c r="B944" s="637" t="s">
        <v>106</v>
      </c>
      <c r="C944" s="638">
        <v>1</v>
      </c>
      <c r="D944" s="638">
        <v>1</v>
      </c>
      <c r="E944" s="1482" t="s">
        <v>162</v>
      </c>
      <c r="F944" s="821" t="s">
        <v>163</v>
      </c>
      <c r="G944" s="1517"/>
      <c r="H944" s="2190">
        <v>0</v>
      </c>
      <c r="I944" s="2190"/>
      <c r="J944" s="2190"/>
    </row>
    <row r="945" spans="1:10" ht="0.75" hidden="1" customHeight="1">
      <c r="A945" s="677"/>
      <c r="B945" s="637"/>
      <c r="C945" s="638"/>
      <c r="D945" s="638"/>
      <c r="E945" s="1482" t="s">
        <v>908</v>
      </c>
      <c r="F945" s="1483"/>
      <c r="G945" s="1484"/>
      <c r="H945" s="2190">
        <v>0</v>
      </c>
      <c r="I945" s="2190"/>
      <c r="J945" s="2190"/>
    </row>
    <row r="946" spans="1:10" hidden="1">
      <c r="A946" s="677"/>
      <c r="B946" s="637"/>
      <c r="C946" s="638"/>
      <c r="D946" s="638"/>
      <c r="E946" s="1482" t="s">
        <v>909</v>
      </c>
      <c r="F946" s="1483"/>
      <c r="G946" s="1484"/>
      <c r="H946" s="2190">
        <v>0</v>
      </c>
      <c r="I946" s="2190"/>
      <c r="J946" s="2190"/>
    </row>
    <row r="947" spans="1:10" hidden="1">
      <c r="A947" s="677"/>
      <c r="B947" s="637"/>
      <c r="C947" s="638"/>
      <c r="D947" s="638"/>
      <c r="E947" s="1482" t="s">
        <v>909</v>
      </c>
      <c r="F947" s="1483"/>
      <c r="G947" s="1484"/>
      <c r="H947" s="2190">
        <v>0</v>
      </c>
      <c r="I947" s="2190"/>
      <c r="J947" s="2190"/>
    </row>
    <row r="948" spans="1:10" hidden="1">
      <c r="A948" s="677">
        <v>3012</v>
      </c>
      <c r="B948" s="637" t="s">
        <v>106</v>
      </c>
      <c r="C948" s="638">
        <v>1</v>
      </c>
      <c r="D948" s="638">
        <v>2</v>
      </c>
      <c r="E948" s="1482" t="s">
        <v>164</v>
      </c>
      <c r="F948" s="821" t="s">
        <v>165</v>
      </c>
      <c r="G948" s="1517"/>
      <c r="H948" s="2190">
        <v>0</v>
      </c>
      <c r="I948" s="2190"/>
      <c r="J948" s="2190"/>
    </row>
    <row r="949" spans="1:10" ht="38.25" hidden="1">
      <c r="A949" s="677"/>
      <c r="B949" s="637"/>
      <c r="C949" s="638"/>
      <c r="D949" s="638"/>
      <c r="E949" s="1482" t="s">
        <v>908</v>
      </c>
      <c r="F949" s="1483"/>
      <c r="G949" s="1484"/>
      <c r="H949" s="2190">
        <v>0</v>
      </c>
      <c r="I949" s="2190"/>
      <c r="J949" s="2190"/>
    </row>
    <row r="950" spans="1:10" ht="0.75" hidden="1" customHeight="1">
      <c r="A950" s="677"/>
      <c r="B950" s="637"/>
      <c r="C950" s="638"/>
      <c r="D950" s="638"/>
      <c r="E950" s="1482" t="s">
        <v>909</v>
      </c>
      <c r="F950" s="1483"/>
      <c r="G950" s="1484"/>
      <c r="H950" s="2190">
        <v>0</v>
      </c>
      <c r="I950" s="2190"/>
      <c r="J950" s="2190"/>
    </row>
    <row r="951" spans="1:10" hidden="1">
      <c r="A951" s="677"/>
      <c r="B951" s="637"/>
      <c r="C951" s="638"/>
      <c r="D951" s="638"/>
      <c r="E951" s="1482" t="s">
        <v>909</v>
      </c>
      <c r="F951" s="1483"/>
      <c r="G951" s="1484"/>
      <c r="H951" s="2190">
        <v>0</v>
      </c>
      <c r="I951" s="2190"/>
      <c r="J951" s="2190"/>
    </row>
    <row r="952" spans="1:10" hidden="1">
      <c r="A952" s="677">
        <v>3020</v>
      </c>
      <c r="B952" s="637" t="s">
        <v>106</v>
      </c>
      <c r="C952" s="638">
        <v>2</v>
      </c>
      <c r="D952" s="638">
        <v>0</v>
      </c>
      <c r="E952" s="1487" t="s">
        <v>166</v>
      </c>
      <c r="F952" s="1487" t="s">
        <v>167</v>
      </c>
      <c r="G952" s="1488"/>
      <c r="H952" s="2190">
        <v>0</v>
      </c>
      <c r="I952" s="2190">
        <v>0</v>
      </c>
      <c r="J952" s="2190">
        <v>0</v>
      </c>
    </row>
    <row r="953" spans="1:10" s="1486" customFormat="1" ht="10.5" hidden="1" customHeight="1">
      <c r="A953" s="677"/>
      <c r="B953" s="637"/>
      <c r="C953" s="638"/>
      <c r="D953" s="638"/>
      <c r="E953" s="1482" t="s">
        <v>671</v>
      </c>
      <c r="F953" s="1487"/>
      <c r="G953" s="1488"/>
      <c r="H953" s="2190">
        <v>0</v>
      </c>
      <c r="I953" s="2190"/>
      <c r="J953" s="2190"/>
    </row>
    <row r="954" spans="1:10" ht="14.25" hidden="1" customHeight="1">
      <c r="A954" s="677">
        <v>3021</v>
      </c>
      <c r="B954" s="637" t="s">
        <v>106</v>
      </c>
      <c r="C954" s="638">
        <v>2</v>
      </c>
      <c r="D954" s="638">
        <v>1</v>
      </c>
      <c r="E954" s="1482" t="s">
        <v>166</v>
      </c>
      <c r="F954" s="821" t="s">
        <v>168</v>
      </c>
      <c r="G954" s="1517"/>
      <c r="H954" s="2190">
        <v>0</v>
      </c>
      <c r="I954" s="2190"/>
      <c r="J954" s="2190"/>
    </row>
    <row r="955" spans="1:10" ht="0.75" hidden="1" customHeight="1">
      <c r="A955" s="677"/>
      <c r="B955" s="637"/>
      <c r="C955" s="638"/>
      <c r="D955" s="638"/>
      <c r="E955" s="1482" t="s">
        <v>908</v>
      </c>
      <c r="F955" s="1483"/>
      <c r="G955" s="1484"/>
      <c r="H955" s="2190">
        <v>0</v>
      </c>
      <c r="I955" s="2190"/>
      <c r="J955" s="2190"/>
    </row>
    <row r="956" spans="1:10" ht="1.5" hidden="1" customHeight="1">
      <c r="A956" s="677"/>
      <c r="B956" s="637"/>
      <c r="C956" s="638"/>
      <c r="D956" s="638"/>
      <c r="E956" s="1482" t="s">
        <v>909</v>
      </c>
      <c r="F956" s="1483"/>
      <c r="G956" s="1484"/>
      <c r="H956" s="2190">
        <v>0</v>
      </c>
      <c r="I956" s="2190"/>
      <c r="J956" s="2190"/>
    </row>
    <row r="957" spans="1:10" hidden="1">
      <c r="A957" s="677"/>
      <c r="B957" s="637"/>
      <c r="C957" s="638"/>
      <c r="D957" s="638"/>
      <c r="E957" s="1482" t="s">
        <v>909</v>
      </c>
      <c r="F957" s="1483"/>
      <c r="G957" s="1484"/>
      <c r="H957" s="2190">
        <v>0</v>
      </c>
      <c r="I957" s="2190"/>
      <c r="J957" s="2190"/>
    </row>
    <row r="958" spans="1:10" ht="19.5" customHeight="1">
      <c r="A958" s="677">
        <v>3030</v>
      </c>
      <c r="B958" s="637" t="s">
        <v>106</v>
      </c>
      <c r="C958" s="638">
        <v>3</v>
      </c>
      <c r="D958" s="638">
        <v>0</v>
      </c>
      <c r="E958" s="1487" t="s">
        <v>169</v>
      </c>
      <c r="F958" s="1487" t="s">
        <v>170</v>
      </c>
      <c r="G958" s="1488"/>
      <c r="H958" s="2190">
        <f>I958</f>
        <v>500</v>
      </c>
      <c r="I958" s="2190">
        <f>I960</f>
        <v>500</v>
      </c>
      <c r="J958" s="2190">
        <v>0</v>
      </c>
    </row>
    <row r="959" spans="1:10" s="1486" customFormat="1" ht="13.5" customHeight="1">
      <c r="A959" s="677"/>
      <c r="B959" s="637"/>
      <c r="C959" s="638"/>
      <c r="D959" s="638"/>
      <c r="E959" s="1482" t="s">
        <v>671</v>
      </c>
      <c r="F959" s="1487"/>
      <c r="G959" s="1488"/>
      <c r="H959" s="2190">
        <v>0</v>
      </c>
      <c r="I959" s="2190"/>
      <c r="J959" s="2190"/>
    </row>
    <row r="960" spans="1:10" s="1486" customFormat="1" ht="15.75" customHeight="1">
      <c r="A960" s="677">
        <v>3031</v>
      </c>
      <c r="B960" s="637" t="s">
        <v>106</v>
      </c>
      <c r="C960" s="638">
        <v>3</v>
      </c>
      <c r="D960" s="638">
        <v>1</v>
      </c>
      <c r="E960" s="1482" t="s">
        <v>169</v>
      </c>
      <c r="F960" s="1487"/>
      <c r="G960" s="1488"/>
      <c r="H960" s="2190">
        <f>I960</f>
        <v>500</v>
      </c>
      <c r="I960" s="2190">
        <f>'soc haraz.korcrac'!F32</f>
        <v>500</v>
      </c>
      <c r="J960" s="2190"/>
    </row>
    <row r="961" spans="1:10" s="1486" customFormat="1" ht="12.75" customHeight="1">
      <c r="A961" s="677"/>
      <c r="B961" s="637"/>
      <c r="C961" s="638"/>
      <c r="D961" s="638"/>
      <c r="E961" s="1482" t="s">
        <v>908</v>
      </c>
      <c r="F961" s="1487"/>
      <c r="G961" s="1488"/>
      <c r="H961" s="2190"/>
      <c r="I961" s="2190"/>
      <c r="J961" s="2190"/>
    </row>
    <row r="962" spans="1:10" s="1486" customFormat="1" ht="25.5">
      <c r="A962" s="677"/>
      <c r="B962" s="637"/>
      <c r="C962" s="638"/>
      <c r="D962" s="638"/>
      <c r="E962" s="842" t="s">
        <v>294</v>
      </c>
      <c r="F962" s="1499"/>
      <c r="G962" s="1492" t="s">
        <v>514</v>
      </c>
      <c r="H962" s="2190">
        <f>I962</f>
        <v>500</v>
      </c>
      <c r="I962" s="2190">
        <f>'soc haraz.korcrac'!F109</f>
        <v>500</v>
      </c>
      <c r="J962" s="2190"/>
    </row>
    <row r="963" spans="1:10" ht="13.5" customHeight="1">
      <c r="A963" s="677">
        <v>3040</v>
      </c>
      <c r="B963" s="637" t="s">
        <v>106</v>
      </c>
      <c r="C963" s="638">
        <v>4</v>
      </c>
      <c r="D963" s="638">
        <v>0</v>
      </c>
      <c r="E963" s="1487" t="s">
        <v>171</v>
      </c>
      <c r="F963" s="1487" t="s">
        <v>887</v>
      </c>
      <c r="G963" s="1488"/>
      <c r="H963" s="2190">
        <f>I963</f>
        <v>0</v>
      </c>
      <c r="I963" s="2190">
        <f>I965</f>
        <v>0</v>
      </c>
      <c r="J963" s="2190">
        <v>0</v>
      </c>
    </row>
    <row r="964" spans="1:10" s="1486" customFormat="1" hidden="1">
      <c r="A964" s="677"/>
      <c r="B964" s="637"/>
      <c r="C964" s="638"/>
      <c r="D964" s="638"/>
      <c r="E964" s="1482" t="s">
        <v>671</v>
      </c>
      <c r="F964" s="1487"/>
      <c r="G964" s="1488"/>
      <c r="H964" s="2190"/>
      <c r="I964" s="2190"/>
      <c r="J964" s="2190"/>
    </row>
    <row r="965" spans="1:10" hidden="1">
      <c r="A965" s="677">
        <v>3041</v>
      </c>
      <c r="B965" s="637" t="s">
        <v>106</v>
      </c>
      <c r="C965" s="638">
        <v>4</v>
      </c>
      <c r="D965" s="638">
        <v>1</v>
      </c>
      <c r="E965" s="1482" t="s">
        <v>171</v>
      </c>
      <c r="F965" s="821" t="s">
        <v>888</v>
      </c>
      <c r="G965" s="1494"/>
      <c r="H965" s="2190">
        <f>I965</f>
        <v>0</v>
      </c>
      <c r="I965" s="2190">
        <f>I967</f>
        <v>0</v>
      </c>
      <c r="J965" s="2190"/>
    </row>
    <row r="966" spans="1:10" ht="13.5" hidden="1" customHeight="1">
      <c r="A966" s="677"/>
      <c r="B966" s="637"/>
      <c r="C966" s="638"/>
      <c r="D966" s="638"/>
      <c r="E966" s="1482" t="s">
        <v>908</v>
      </c>
      <c r="F966" s="1483"/>
      <c r="G966" s="1484"/>
      <c r="H966" s="2190">
        <v>0</v>
      </c>
      <c r="I966" s="2190"/>
      <c r="J966" s="2190"/>
    </row>
    <row r="967" spans="1:10" ht="15" hidden="1" customHeight="1">
      <c r="A967" s="677"/>
      <c r="B967" s="637"/>
      <c r="C967" s="638"/>
      <c r="D967" s="638"/>
      <c r="E967" s="814" t="s">
        <v>677</v>
      </c>
      <c r="F967" s="1483"/>
      <c r="G967" s="1500">
        <v>411100</v>
      </c>
      <c r="H967" s="2190">
        <f>I967</f>
        <v>0</v>
      </c>
      <c r="I967" s="2190">
        <f>'10-4-1'!F35</f>
        <v>0</v>
      </c>
      <c r="J967" s="2190"/>
    </row>
    <row r="968" spans="1:10" ht="25.5" hidden="1">
      <c r="A968" s="677"/>
      <c r="B968" s="637"/>
      <c r="C968" s="638"/>
      <c r="D968" s="638"/>
      <c r="E968" s="842" t="s">
        <v>16</v>
      </c>
      <c r="F968" s="1499"/>
      <c r="G968" s="1492" t="s">
        <v>880</v>
      </c>
      <c r="H968" s="2190">
        <v>0</v>
      </c>
      <c r="I968" s="2190">
        <v>0</v>
      </c>
      <c r="J968" s="2190"/>
    </row>
    <row r="969" spans="1:10" hidden="1">
      <c r="A969" s="677">
        <v>3050</v>
      </c>
      <c r="B969" s="637" t="s">
        <v>106</v>
      </c>
      <c r="C969" s="638">
        <v>5</v>
      </c>
      <c r="D969" s="638">
        <v>0</v>
      </c>
      <c r="E969" s="1487" t="s">
        <v>841</v>
      </c>
      <c r="F969" s="1487" t="s">
        <v>842</v>
      </c>
      <c r="G969" s="1488"/>
      <c r="H969" s="2190">
        <f>H971</f>
        <v>0</v>
      </c>
      <c r="I969" s="2190">
        <f>I971</f>
        <v>0</v>
      </c>
      <c r="J969" s="2190">
        <f>J971</f>
        <v>0</v>
      </c>
    </row>
    <row r="970" spans="1:10" s="1486" customFormat="1" hidden="1">
      <c r="A970" s="677"/>
      <c r="B970" s="637"/>
      <c r="C970" s="638"/>
      <c r="D970" s="638"/>
      <c r="E970" s="1482" t="s">
        <v>671</v>
      </c>
      <c r="F970" s="1487"/>
      <c r="G970" s="1488"/>
      <c r="H970" s="2190">
        <v>0</v>
      </c>
      <c r="I970" s="2190"/>
      <c r="J970" s="2190"/>
    </row>
    <row r="971" spans="1:10" hidden="1">
      <c r="A971" s="677">
        <v>3051</v>
      </c>
      <c r="B971" s="637" t="s">
        <v>106</v>
      </c>
      <c r="C971" s="638">
        <v>5</v>
      </c>
      <c r="D971" s="638">
        <v>1</v>
      </c>
      <c r="E971" s="1482" t="s">
        <v>841</v>
      </c>
      <c r="F971" s="821" t="s">
        <v>842</v>
      </c>
      <c r="G971" s="1517"/>
      <c r="H971" s="2190">
        <f>I971+J971</f>
        <v>0</v>
      </c>
      <c r="I971" s="2190">
        <f>I980</f>
        <v>0</v>
      </c>
      <c r="J971" s="2190">
        <f>J978</f>
        <v>0</v>
      </c>
    </row>
    <row r="972" spans="1:10" ht="38.25" hidden="1">
      <c r="A972" s="677"/>
      <c r="B972" s="637"/>
      <c r="C972" s="638"/>
      <c r="D972" s="638"/>
      <c r="E972" s="1482" t="s">
        <v>908</v>
      </c>
      <c r="F972" s="1483"/>
      <c r="G972" s="1484"/>
      <c r="H972" s="2190">
        <v>0</v>
      </c>
      <c r="I972" s="2190"/>
      <c r="J972" s="2190"/>
    </row>
    <row r="973" spans="1:10" hidden="1">
      <c r="A973" s="677"/>
      <c r="B973" s="637"/>
      <c r="C973" s="638"/>
      <c r="D973" s="638"/>
      <c r="E973" s="813" t="s">
        <v>189</v>
      </c>
      <c r="F973" s="1499"/>
      <c r="G973" s="1500">
        <v>423900</v>
      </c>
      <c r="H973" s="2190">
        <f>I973</f>
        <v>0</v>
      </c>
      <c r="I973" s="2190">
        <v>0</v>
      </c>
      <c r="J973" s="2190"/>
    </row>
    <row r="974" spans="1:10" ht="25.5" hidden="1">
      <c r="A974" s="677"/>
      <c r="B974" s="637"/>
      <c r="C974" s="638"/>
      <c r="D974" s="638"/>
      <c r="E974" s="814" t="s">
        <v>191</v>
      </c>
      <c r="F974" s="1483"/>
      <c r="G974" s="1494" t="s">
        <v>929</v>
      </c>
      <c r="H974" s="2190">
        <f>I974</f>
        <v>0</v>
      </c>
      <c r="I974" s="2190">
        <v>0</v>
      </c>
      <c r="J974" s="2190"/>
    </row>
    <row r="975" spans="1:10" ht="25.5" hidden="1">
      <c r="A975" s="677"/>
      <c r="B975" s="637"/>
      <c r="C975" s="638"/>
      <c r="D975" s="638"/>
      <c r="E975" s="842" t="s">
        <v>995</v>
      </c>
      <c r="F975" s="1492" t="s">
        <v>395</v>
      </c>
      <c r="G975" s="1492" t="s">
        <v>395</v>
      </c>
      <c r="H975" s="2190">
        <f>I975</f>
        <v>0</v>
      </c>
      <c r="I975" s="2190">
        <v>0</v>
      </c>
      <c r="J975" s="2190"/>
    </row>
    <row r="976" spans="1:10" ht="25.5" hidden="1">
      <c r="A976" s="677"/>
      <c r="B976" s="637"/>
      <c r="C976" s="638"/>
      <c r="D976" s="638"/>
      <c r="E976" s="842" t="s">
        <v>231</v>
      </c>
      <c r="F976" s="1492" t="s">
        <v>398</v>
      </c>
      <c r="G976" s="1492" t="s">
        <v>398</v>
      </c>
      <c r="H976" s="2190">
        <f>I976</f>
        <v>0</v>
      </c>
      <c r="I976" s="2190">
        <v>0</v>
      </c>
      <c r="J976" s="2190"/>
    </row>
    <row r="977" spans="1:10" hidden="1">
      <c r="A977" s="677"/>
      <c r="B977" s="637"/>
      <c r="C977" s="638"/>
      <c r="D977" s="638"/>
      <c r="E977" s="842" t="s">
        <v>483</v>
      </c>
      <c r="F977" s="1483"/>
      <c r="G977" s="1484">
        <v>426900</v>
      </c>
      <c r="H977" s="2190">
        <f>I977</f>
        <v>0</v>
      </c>
      <c r="I977" s="2190">
        <v>0</v>
      </c>
      <c r="J977" s="2190"/>
    </row>
    <row r="978" spans="1:10" hidden="1">
      <c r="A978" s="677"/>
      <c r="B978" s="637"/>
      <c r="C978" s="638"/>
      <c r="D978" s="638"/>
      <c r="E978" s="858" t="s">
        <v>668</v>
      </c>
      <c r="F978" s="1483"/>
      <c r="G978" s="1484">
        <v>522100</v>
      </c>
      <c r="H978" s="2190">
        <f>J978</f>
        <v>0</v>
      </c>
      <c r="I978" s="2190">
        <v>0</v>
      </c>
      <c r="J978" s="2190">
        <v>0</v>
      </c>
    </row>
    <row r="979" spans="1:10" hidden="1">
      <c r="A979" s="677"/>
      <c r="B979" s="637"/>
      <c r="C979" s="638"/>
      <c r="D979" s="638"/>
      <c r="E979" s="1482" t="s">
        <v>909</v>
      </c>
      <c r="F979" s="1483"/>
      <c r="G979" s="1484"/>
      <c r="H979" s="2190">
        <v>0</v>
      </c>
      <c r="I979" s="2190"/>
      <c r="J979" s="2190"/>
    </row>
    <row r="980" spans="1:10" hidden="1">
      <c r="A980" s="677"/>
      <c r="B980" s="637"/>
      <c r="C980" s="638"/>
      <c r="D980" s="638"/>
      <c r="E980" s="842"/>
      <c r="F980" s="1492"/>
      <c r="G980" s="1492"/>
      <c r="H980" s="2190">
        <f>I980</f>
        <v>0</v>
      </c>
      <c r="I980" s="2190">
        <v>0</v>
      </c>
      <c r="J980" s="2190"/>
    </row>
    <row r="981" spans="1:10" ht="0.75" customHeight="1">
      <c r="A981" s="677">
        <v>3060</v>
      </c>
      <c r="B981" s="637" t="s">
        <v>106</v>
      </c>
      <c r="C981" s="638">
        <v>6</v>
      </c>
      <c r="D981" s="638">
        <v>0</v>
      </c>
      <c r="E981" s="1487" t="s">
        <v>843</v>
      </c>
      <c r="F981" s="1487" t="s">
        <v>844</v>
      </c>
      <c r="G981" s="1488"/>
      <c r="H981" s="2190">
        <v>0</v>
      </c>
      <c r="I981" s="2190">
        <v>0</v>
      </c>
      <c r="J981" s="2190">
        <v>0</v>
      </c>
    </row>
    <row r="982" spans="1:10" s="1486" customFormat="1" hidden="1">
      <c r="A982" s="677"/>
      <c r="B982" s="637"/>
      <c r="C982" s="638"/>
      <c r="D982" s="638"/>
      <c r="E982" s="1482" t="s">
        <v>671</v>
      </c>
      <c r="F982" s="1487"/>
      <c r="G982" s="1488"/>
      <c r="H982" s="2190">
        <v>0</v>
      </c>
      <c r="I982" s="2190"/>
      <c r="J982" s="2190"/>
    </row>
    <row r="983" spans="1:10" hidden="1">
      <c r="A983" s="677">
        <v>3061</v>
      </c>
      <c r="B983" s="637" t="s">
        <v>106</v>
      </c>
      <c r="C983" s="638">
        <v>6</v>
      </c>
      <c r="D983" s="638">
        <v>1</v>
      </c>
      <c r="E983" s="1482" t="s">
        <v>843</v>
      </c>
      <c r="F983" s="821" t="s">
        <v>844</v>
      </c>
      <c r="G983" s="1517"/>
      <c r="H983" s="2190">
        <v>0</v>
      </c>
      <c r="I983" s="2190"/>
      <c r="J983" s="2190"/>
    </row>
    <row r="984" spans="1:10" ht="38.25" hidden="1">
      <c r="A984" s="677"/>
      <c r="B984" s="637"/>
      <c r="C984" s="638"/>
      <c r="D984" s="638"/>
      <c r="E984" s="1482" t="s">
        <v>908</v>
      </c>
      <c r="F984" s="1483"/>
      <c r="G984" s="1484"/>
      <c r="H984" s="2190">
        <v>0</v>
      </c>
      <c r="I984" s="2190"/>
      <c r="J984" s="2190"/>
    </row>
    <row r="985" spans="1:10" hidden="1">
      <c r="A985" s="677"/>
      <c r="B985" s="637"/>
      <c r="C985" s="638"/>
      <c r="D985" s="638"/>
      <c r="E985" s="1482" t="s">
        <v>909</v>
      </c>
      <c r="F985" s="1483"/>
      <c r="G985" s="1484"/>
      <c r="H985" s="2190">
        <v>0</v>
      </c>
      <c r="I985" s="2190"/>
      <c r="J985" s="2190"/>
    </row>
    <row r="986" spans="1:10">
      <c r="A986" s="677"/>
      <c r="B986" s="637"/>
      <c r="C986" s="638"/>
      <c r="D986" s="638"/>
      <c r="E986" s="1482" t="s">
        <v>909</v>
      </c>
      <c r="F986" s="1483"/>
      <c r="G986" s="1484"/>
      <c r="H986" s="2190">
        <v>0</v>
      </c>
      <c r="I986" s="2190"/>
      <c r="J986" s="2190"/>
    </row>
    <row r="987" spans="1:10" ht="33" customHeight="1">
      <c r="A987" s="677">
        <v>3070</v>
      </c>
      <c r="B987" s="637" t="s">
        <v>106</v>
      </c>
      <c r="C987" s="638">
        <v>7</v>
      </c>
      <c r="D987" s="638">
        <v>0</v>
      </c>
      <c r="E987" s="1487" t="s">
        <v>845</v>
      </c>
      <c r="F987" s="1487" t="s">
        <v>112</v>
      </c>
      <c r="G987" s="1488"/>
      <c r="H987" s="2190">
        <f>I987</f>
        <v>8000</v>
      </c>
      <c r="I987" s="2190">
        <f>I989</f>
        <v>8000</v>
      </c>
      <c r="J987" s="2190">
        <v>0</v>
      </c>
    </row>
    <row r="988" spans="1:10" s="1486" customFormat="1" ht="12.75" customHeight="1">
      <c r="A988" s="677"/>
      <c r="B988" s="637"/>
      <c r="C988" s="638"/>
      <c r="D988" s="638"/>
      <c r="E988" s="1482" t="s">
        <v>671</v>
      </c>
      <c r="F988" s="1487"/>
      <c r="G988" s="1488"/>
      <c r="H988" s="2190"/>
      <c r="I988" s="2190"/>
      <c r="J988" s="2190"/>
    </row>
    <row r="989" spans="1:10" ht="25.5" customHeight="1">
      <c r="A989" s="677">
        <v>3071</v>
      </c>
      <c r="B989" s="637" t="s">
        <v>106</v>
      </c>
      <c r="C989" s="638">
        <v>7</v>
      </c>
      <c r="D989" s="638">
        <v>1</v>
      </c>
      <c r="E989" s="1482" t="s">
        <v>845</v>
      </c>
      <c r="F989" s="821" t="s">
        <v>134</v>
      </c>
      <c r="G989" s="1517"/>
      <c r="H989" s="2190">
        <f>I989</f>
        <v>8000</v>
      </c>
      <c r="I989" s="2190">
        <f>I992+I993+I994</f>
        <v>8000</v>
      </c>
      <c r="J989" s="2190"/>
    </row>
    <row r="990" spans="1:10" ht="27" hidden="1" customHeight="1">
      <c r="A990" s="677"/>
      <c r="B990" s="637"/>
      <c r="C990" s="638"/>
      <c r="D990" s="638"/>
      <c r="E990" s="1482" t="s">
        <v>908</v>
      </c>
      <c r="F990" s="1483"/>
      <c r="G990" s="1484"/>
      <c r="H990" s="2190">
        <v>0</v>
      </c>
      <c r="I990" s="2190"/>
      <c r="J990" s="2190"/>
    </row>
    <row r="991" spans="1:10" ht="25.5" customHeight="1">
      <c r="A991" s="677"/>
      <c r="B991" s="637"/>
      <c r="C991" s="638"/>
      <c r="D991" s="638"/>
      <c r="E991" s="1482" t="s">
        <v>908</v>
      </c>
      <c r="F991" s="1483"/>
      <c r="G991" s="1492"/>
      <c r="H991" s="2190">
        <v>0</v>
      </c>
      <c r="I991" s="2190">
        <v>0</v>
      </c>
      <c r="J991" s="2190"/>
    </row>
    <row r="992" spans="1:10" ht="18" customHeight="1">
      <c r="A992" s="677"/>
      <c r="B992" s="637"/>
      <c r="C992" s="638"/>
      <c r="D992" s="638"/>
      <c r="E992" s="842" t="s">
        <v>16</v>
      </c>
      <c r="F992" s="1483"/>
      <c r="G992" s="1492" t="s">
        <v>880</v>
      </c>
      <c r="H992" s="2190">
        <f>I992</f>
        <v>6000</v>
      </c>
      <c r="I992" s="2190">
        <f>'arandzin soc'!F112</f>
        <v>6000</v>
      </c>
      <c r="J992" s="2190"/>
    </row>
    <row r="993" spans="1:10" ht="25.5" customHeight="1">
      <c r="A993" s="677"/>
      <c r="B993" s="637"/>
      <c r="C993" s="638"/>
      <c r="D993" s="638"/>
      <c r="E993" s="842" t="s">
        <v>231</v>
      </c>
      <c r="F993" s="1492" t="s">
        <v>398</v>
      </c>
      <c r="G993" s="1492" t="s">
        <v>398</v>
      </c>
      <c r="H993" s="2190">
        <f>I993</f>
        <v>1000</v>
      </c>
      <c r="I993" s="2190">
        <f>'arandzin soc'!F76</f>
        <v>1000</v>
      </c>
      <c r="J993" s="2190"/>
    </row>
    <row r="994" spans="1:10" ht="18" customHeight="1">
      <c r="A994" s="677"/>
      <c r="B994" s="637"/>
      <c r="C994" s="638"/>
      <c r="D994" s="638"/>
      <c r="E994" s="842" t="s">
        <v>483</v>
      </c>
      <c r="F994" s="1492" t="s">
        <v>399</v>
      </c>
      <c r="G994" s="1492" t="s">
        <v>399</v>
      </c>
      <c r="H994" s="2190">
        <f>I994</f>
        <v>1000</v>
      </c>
      <c r="I994" s="2190">
        <f>'arandzin soc'!F77</f>
        <v>1000</v>
      </c>
      <c r="J994" s="2190"/>
    </row>
    <row r="995" spans="1:10" ht="24.75" customHeight="1">
      <c r="A995" s="677">
        <v>3080</v>
      </c>
      <c r="B995" s="637" t="s">
        <v>106</v>
      </c>
      <c r="C995" s="638">
        <v>8</v>
      </c>
      <c r="D995" s="638">
        <v>0</v>
      </c>
      <c r="E995" s="1487" t="s">
        <v>1102</v>
      </c>
      <c r="F995" s="1487" t="s">
        <v>1103</v>
      </c>
      <c r="G995" s="1488"/>
      <c r="H995" s="2190">
        <v>0</v>
      </c>
      <c r="I995" s="2190">
        <v>0</v>
      </c>
      <c r="J995" s="2190">
        <v>0</v>
      </c>
    </row>
    <row r="996" spans="1:10" s="1486" customFormat="1" ht="10.5" hidden="1" customHeight="1">
      <c r="A996" s="677"/>
      <c r="B996" s="637"/>
      <c r="C996" s="638"/>
      <c r="D996" s="638"/>
      <c r="E996" s="1482" t="s">
        <v>671</v>
      </c>
      <c r="F996" s="1487"/>
      <c r="G996" s="1488"/>
      <c r="H996" s="2190">
        <v>0</v>
      </c>
      <c r="I996" s="2190"/>
      <c r="J996" s="2190"/>
    </row>
    <row r="997" spans="1:10" ht="27" hidden="1" customHeight="1">
      <c r="A997" s="677">
        <v>3081</v>
      </c>
      <c r="B997" s="637" t="s">
        <v>106</v>
      </c>
      <c r="C997" s="638">
        <v>8</v>
      </c>
      <c r="D997" s="638">
        <v>1</v>
      </c>
      <c r="E997" s="1482" t="s">
        <v>1102</v>
      </c>
      <c r="F997" s="821" t="s">
        <v>1104</v>
      </c>
      <c r="G997" s="1517"/>
      <c r="H997" s="2190">
        <v>0</v>
      </c>
      <c r="I997" s="2190"/>
      <c r="J997" s="2190"/>
    </row>
    <row r="998" spans="1:10" s="1486" customFormat="1" ht="10.5" hidden="1" customHeight="1">
      <c r="A998" s="677"/>
      <c r="B998" s="637"/>
      <c r="C998" s="638"/>
      <c r="D998" s="638"/>
      <c r="E998" s="1482" t="s">
        <v>671</v>
      </c>
      <c r="F998" s="1487"/>
      <c r="G998" s="1488"/>
      <c r="H998" s="2190">
        <v>0</v>
      </c>
      <c r="I998" s="2190"/>
      <c r="J998" s="2190"/>
    </row>
    <row r="999" spans="1:10" ht="26.25" hidden="1" customHeight="1">
      <c r="A999" s="677">
        <v>3090</v>
      </c>
      <c r="B999" s="637" t="s">
        <v>106</v>
      </c>
      <c r="C999" s="638">
        <v>9</v>
      </c>
      <c r="D999" s="638">
        <v>0</v>
      </c>
      <c r="E999" s="1487" t="s">
        <v>1105</v>
      </c>
      <c r="F999" s="1487" t="s">
        <v>129</v>
      </c>
      <c r="G999" s="1488"/>
      <c r="H999" s="2190">
        <v>0</v>
      </c>
      <c r="I999" s="2190">
        <v>0</v>
      </c>
      <c r="J999" s="2190">
        <v>0</v>
      </c>
    </row>
    <row r="1000" spans="1:10" s="1486" customFormat="1" ht="0.75" hidden="1" customHeight="1">
      <c r="A1000" s="677"/>
      <c r="B1000" s="637"/>
      <c r="C1000" s="638"/>
      <c r="D1000" s="638"/>
      <c r="E1000" s="1482" t="s">
        <v>671</v>
      </c>
      <c r="F1000" s="1487"/>
      <c r="G1000" s="1488"/>
      <c r="H1000" s="2190">
        <v>0</v>
      </c>
      <c r="I1000" s="2190"/>
      <c r="J1000" s="2190"/>
    </row>
    <row r="1001" spans="1:10" ht="26.25" hidden="1" customHeight="1">
      <c r="A1001" s="713">
        <v>3091</v>
      </c>
      <c r="B1001" s="637" t="s">
        <v>106</v>
      </c>
      <c r="C1001" s="638">
        <v>9</v>
      </c>
      <c r="D1001" s="638">
        <v>1</v>
      </c>
      <c r="E1001" s="1482" t="s">
        <v>1105</v>
      </c>
      <c r="F1001" s="821" t="s">
        <v>1132</v>
      </c>
      <c r="G1001" s="1517"/>
      <c r="H1001" s="2190">
        <v>0</v>
      </c>
      <c r="I1001" s="2190"/>
      <c r="J1001" s="2190"/>
    </row>
    <row r="1002" spans="1:10" ht="38.25" hidden="1">
      <c r="A1002" s="677"/>
      <c r="B1002" s="637"/>
      <c r="C1002" s="638"/>
      <c r="D1002" s="638"/>
      <c r="E1002" s="1482" t="s">
        <v>908</v>
      </c>
      <c r="F1002" s="1483"/>
      <c r="G1002" s="1484"/>
      <c r="H1002" s="2190">
        <v>0</v>
      </c>
      <c r="I1002" s="2190"/>
      <c r="J1002" s="2190"/>
    </row>
    <row r="1003" spans="1:10" ht="0.75" hidden="1" customHeight="1">
      <c r="A1003" s="677"/>
      <c r="B1003" s="637"/>
      <c r="C1003" s="638"/>
      <c r="D1003" s="638"/>
      <c r="E1003" s="1482" t="s">
        <v>909</v>
      </c>
      <c r="F1003" s="1483"/>
      <c r="G1003" s="1484"/>
      <c r="H1003" s="2190">
        <v>0</v>
      </c>
      <c r="I1003" s="2190"/>
      <c r="J1003" s="2190"/>
    </row>
    <row r="1004" spans="1:10" hidden="1">
      <c r="A1004" s="677"/>
      <c r="B1004" s="637"/>
      <c r="C1004" s="638"/>
      <c r="D1004" s="638"/>
      <c r="E1004" s="1482" t="s">
        <v>909</v>
      </c>
      <c r="F1004" s="1483"/>
      <c r="G1004" s="1484"/>
      <c r="H1004" s="2190">
        <v>0</v>
      </c>
      <c r="I1004" s="2190"/>
      <c r="J1004" s="2190"/>
    </row>
    <row r="1005" spans="1:10" ht="24.75" hidden="1" customHeight="1">
      <c r="A1005" s="713">
        <v>3092</v>
      </c>
      <c r="B1005" s="637" t="s">
        <v>106</v>
      </c>
      <c r="C1005" s="638">
        <v>9</v>
      </c>
      <c r="D1005" s="638">
        <v>2</v>
      </c>
      <c r="E1005" s="1482" t="s">
        <v>1018</v>
      </c>
      <c r="F1005" s="821"/>
      <c r="G1005" s="1517"/>
      <c r="H1005" s="2190">
        <v>0</v>
      </c>
      <c r="I1005" s="2190"/>
      <c r="J1005" s="2190"/>
    </row>
    <row r="1006" spans="1:10" ht="38.25" hidden="1">
      <c r="A1006" s="677"/>
      <c r="B1006" s="637"/>
      <c r="C1006" s="638"/>
      <c r="D1006" s="638"/>
      <c r="E1006" s="1482" t="s">
        <v>908</v>
      </c>
      <c r="F1006" s="1483"/>
      <c r="G1006" s="1484"/>
      <c r="H1006" s="2190">
        <v>0</v>
      </c>
      <c r="I1006" s="2190"/>
      <c r="J1006" s="2190"/>
    </row>
    <row r="1007" spans="1:10" hidden="1">
      <c r="A1007" s="677"/>
      <c r="B1007" s="637"/>
      <c r="C1007" s="638"/>
      <c r="D1007" s="638"/>
      <c r="E1007" s="1482" t="s">
        <v>909</v>
      </c>
      <c r="F1007" s="1483"/>
      <c r="G1007" s="1484"/>
      <c r="H1007" s="2190">
        <v>0</v>
      </c>
      <c r="I1007" s="2190"/>
      <c r="J1007" s="2190"/>
    </row>
    <row r="1008" spans="1:10" hidden="1">
      <c r="A1008" s="677"/>
      <c r="B1008" s="637"/>
      <c r="C1008" s="638"/>
      <c r="D1008" s="638"/>
      <c r="E1008" s="1482" t="s">
        <v>909</v>
      </c>
      <c r="F1008" s="1483"/>
      <c r="G1008" s="1484"/>
      <c r="H1008" s="2190">
        <v>0</v>
      </c>
      <c r="I1008" s="2190"/>
      <c r="J1008" s="2190"/>
    </row>
    <row r="1009" spans="1:10" s="673" customFormat="1" ht="22.5" customHeight="1">
      <c r="A1009" s="718">
        <v>3100</v>
      </c>
      <c r="B1009" s="637" t="s">
        <v>107</v>
      </c>
      <c r="C1009" s="637">
        <v>0</v>
      </c>
      <c r="D1009" s="637">
        <v>0</v>
      </c>
      <c r="E1009" s="636" t="s">
        <v>632</v>
      </c>
      <c r="F1009" s="636"/>
      <c r="G1009" s="636"/>
      <c r="H1009" s="2190">
        <f>H1011</f>
        <v>5441</v>
      </c>
      <c r="I1009" s="2190">
        <f>I1011</f>
        <v>75441</v>
      </c>
      <c r="J1009" s="2190">
        <v>0</v>
      </c>
    </row>
    <row r="1010" spans="1:10" ht="0.75" hidden="1" customHeight="1">
      <c r="A1010" s="713"/>
      <c r="B1010" s="637"/>
      <c r="C1010" s="638"/>
      <c r="D1010" s="638"/>
      <c r="E1010" s="1482" t="s">
        <v>270</v>
      </c>
      <c r="F1010" s="1483"/>
      <c r="G1010" s="1484"/>
      <c r="H1010" s="2190"/>
      <c r="I1010" s="2190"/>
      <c r="J1010" s="2190"/>
    </row>
    <row r="1011" spans="1:10" ht="24.75" customHeight="1">
      <c r="A1011" s="713">
        <v>3110</v>
      </c>
      <c r="B1011" s="1530" t="s">
        <v>107</v>
      </c>
      <c r="C1011" s="1530">
        <v>1</v>
      </c>
      <c r="D1011" s="1530">
        <v>0</v>
      </c>
      <c r="E1011" s="1496" t="s">
        <v>407</v>
      </c>
      <c r="F1011" s="821"/>
      <c r="G1011" s="1517"/>
      <c r="H1011" s="2190">
        <f>H1013</f>
        <v>5441</v>
      </c>
      <c r="I1011" s="2190">
        <f>I1013</f>
        <v>75441</v>
      </c>
      <c r="J1011" s="2190">
        <v>0</v>
      </c>
    </row>
    <row r="1012" spans="1:10" s="1486" customFormat="1" ht="13.5" customHeight="1">
      <c r="A1012" s="713"/>
      <c r="B1012" s="637"/>
      <c r="C1012" s="638"/>
      <c r="D1012" s="638"/>
      <c r="E1012" s="1482" t="s">
        <v>671</v>
      </c>
      <c r="F1012" s="1487"/>
      <c r="G1012" s="1488"/>
      <c r="H1012" s="2190"/>
      <c r="I1012" s="2190"/>
      <c r="J1012" s="2190"/>
    </row>
    <row r="1013" spans="1:10">
      <c r="A1013" s="1531">
        <v>3112</v>
      </c>
      <c r="B1013" s="1530" t="s">
        <v>107</v>
      </c>
      <c r="C1013" s="1530">
        <v>1</v>
      </c>
      <c r="D1013" s="1530">
        <v>2</v>
      </c>
      <c r="E1013" s="1528" t="s">
        <v>408</v>
      </c>
      <c r="F1013" s="821"/>
      <c r="G1013" s="1517"/>
      <c r="H1013" s="2190">
        <f>H1016</f>
        <v>5441</v>
      </c>
      <c r="I1013" s="2190">
        <f>I1016</f>
        <v>75441</v>
      </c>
      <c r="J1013" s="2190">
        <v>0</v>
      </c>
    </row>
    <row r="1014" spans="1:10" ht="0.75" hidden="1" customHeight="1">
      <c r="A1014" s="1531"/>
      <c r="B1014" s="637"/>
      <c r="C1014" s="638"/>
      <c r="D1014" s="638"/>
      <c r="E1014" s="1482" t="s">
        <v>908</v>
      </c>
      <c r="F1014" s="1483"/>
      <c r="G1014" s="1484"/>
      <c r="H1014" s="2190"/>
      <c r="I1014" s="2190"/>
      <c r="J1014" s="2190"/>
    </row>
    <row r="1015" spans="1:10" ht="26.25" customHeight="1">
      <c r="A1015" s="1531"/>
      <c r="B1015" s="637"/>
      <c r="C1015" s="638"/>
      <c r="D1015" s="638"/>
      <c r="E1015" s="1482" t="s">
        <v>908</v>
      </c>
      <c r="F1015" s="1483"/>
      <c r="G1015" s="1484"/>
      <c r="H1015" s="2190"/>
      <c r="I1015" s="2190"/>
      <c r="J1015" s="2190"/>
    </row>
    <row r="1016" spans="1:10" ht="15" customHeight="1">
      <c r="A1016" s="1531"/>
      <c r="B1016" s="637"/>
      <c r="C1016" s="638"/>
      <c r="D1016" s="638"/>
      <c r="E1016" s="842" t="s">
        <v>419</v>
      </c>
      <c r="F1016" s="1499"/>
      <c r="G1016" s="1492" t="s">
        <v>260</v>
      </c>
      <c r="H1016" s="2190">
        <v>5441</v>
      </c>
      <c r="I1016" s="2190">
        <v>75441</v>
      </c>
      <c r="J1016" s="2190"/>
    </row>
    <row r="1017" spans="1:10">
      <c r="B1017" s="728"/>
      <c r="C1017" s="1532"/>
      <c r="D1017" s="730"/>
    </row>
    <row r="1018" spans="1:10" ht="0.75" customHeight="1">
      <c r="B1018" s="732"/>
      <c r="C1018" s="1532"/>
      <c r="D1018" s="730"/>
    </row>
    <row r="1019" spans="1:10" hidden="1">
      <c r="B1019" s="732"/>
      <c r="C1019" s="1532"/>
      <c r="D1019" s="730"/>
      <c r="E1019" s="633"/>
    </row>
    <row r="1020" spans="1:10">
      <c r="B1020" s="732"/>
      <c r="C1020" s="1533"/>
      <c r="D1020" s="734"/>
    </row>
    <row r="1021" spans="1:10" s="738" customFormat="1" ht="14.25">
      <c r="A1021" s="2517" t="s">
        <v>1797</v>
      </c>
      <c r="B1021" s="2517"/>
      <c r="C1021" s="2517"/>
      <c r="D1021" s="2517"/>
      <c r="E1021" s="2517"/>
      <c r="F1021" s="2517"/>
      <c r="G1021" s="2517"/>
      <c r="H1021" s="2517"/>
      <c r="I1021" s="2517"/>
      <c r="J1021" s="2517"/>
    </row>
    <row r="1022" spans="1:10">
      <c r="H1022" s="649"/>
      <c r="I1022" s="649"/>
      <c r="J1022" s="649"/>
    </row>
    <row r="1026" spans="5:8">
      <c r="E1026" s="2516"/>
      <c r="F1026" s="2516"/>
      <c r="G1026" s="2516"/>
      <c r="H1026" s="2516"/>
    </row>
  </sheetData>
  <mergeCells count="16">
    <mergeCell ref="G1:J1"/>
    <mergeCell ref="G2:J2"/>
    <mergeCell ref="G3:J3"/>
    <mergeCell ref="G4:J4"/>
    <mergeCell ref="E1026:H1026"/>
    <mergeCell ref="A1021:J1021"/>
    <mergeCell ref="A5:J5"/>
    <mergeCell ref="I7:J7"/>
    <mergeCell ref="A8:A9"/>
    <mergeCell ref="B8:B9"/>
    <mergeCell ref="C8:C9"/>
    <mergeCell ref="D8:D9"/>
    <mergeCell ref="E8:E9"/>
    <mergeCell ref="F8:F9"/>
    <mergeCell ref="H8:H9"/>
    <mergeCell ref="I8:J8"/>
  </mergeCells>
  <phoneticPr fontId="5" type="noConversion"/>
  <pageMargins left="0.17" right="0.32" top="0.21" bottom="0.17" header="0.17" footer="0.17"/>
  <pageSetup orientation="portrait" horizontalDpi="4294967294" vertic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32" customWidth="1"/>
    <col min="2" max="2" width="36.85546875" style="632" customWidth="1"/>
    <col min="3" max="3" width="8.140625" style="632" customWidth="1"/>
    <col min="4" max="4" width="11" style="632" customWidth="1"/>
    <col min="5" max="5" width="10.5703125" style="632" customWidth="1"/>
    <col min="6" max="6" width="10.42578125" style="632" customWidth="1"/>
    <col min="7" max="7" width="11.42578125" style="632" customWidth="1"/>
    <col min="8" max="8" width="11.7109375" style="632" customWidth="1"/>
    <col min="9" max="9" width="13.85546875" style="632" customWidth="1"/>
    <col min="10" max="10" width="10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 ht="14.25">
      <c r="A6" s="2542"/>
      <c r="B6" s="2543"/>
      <c r="C6" s="2543"/>
      <c r="D6" s="2543"/>
      <c r="E6" s="2543"/>
      <c r="F6" s="743" t="s">
        <v>945</v>
      </c>
      <c r="G6" s="738"/>
      <c r="H6" s="738"/>
      <c r="I6" s="738"/>
      <c r="J6" s="748"/>
      <c r="K6" s="738"/>
      <c r="L6" s="738"/>
    </row>
    <row r="7" spans="1:12" s="738" customFormat="1">
      <c r="A7" s="748" t="s">
        <v>2251</v>
      </c>
      <c r="B7" s="739"/>
      <c r="C7" s="749"/>
      <c r="F7" s="741"/>
      <c r="G7" s="741"/>
    </row>
    <row r="8" spans="1:12" s="748" customFormat="1" ht="10.5">
      <c r="A8" s="2542" t="s">
        <v>1129</v>
      </c>
      <c r="B8" s="2542"/>
      <c r="C8" s="2542"/>
      <c r="D8" s="2542"/>
      <c r="E8" s="2542"/>
    </row>
    <row r="9" spans="1:12" ht="14.25">
      <c r="A9" s="898" t="s">
        <v>1717</v>
      </c>
      <c r="B9" s="890"/>
      <c r="C9" s="899"/>
      <c r="D9" s="900"/>
      <c r="E9" s="901"/>
      <c r="F9" s="901"/>
      <c r="G9" s="748"/>
      <c r="H9" s="738"/>
      <c r="I9" s="738"/>
      <c r="J9" s="738"/>
      <c r="K9" s="738"/>
      <c r="L9" s="738"/>
    </row>
    <row r="10" spans="1:12">
      <c r="A10" s="738"/>
      <c r="B10" s="739"/>
      <c r="C10" s="740"/>
      <c r="D10" s="738"/>
      <c r="E10" s="741"/>
      <c r="F10" s="741"/>
      <c r="G10" s="738"/>
      <c r="H10" s="738"/>
      <c r="I10" s="738"/>
      <c r="J10" s="738"/>
      <c r="K10" s="738"/>
      <c r="L10" s="738"/>
    </row>
    <row r="11" spans="1:12">
      <c r="A11" s="2544" t="s">
        <v>1159</v>
      </c>
      <c r="B11" s="2544"/>
      <c r="C11" s="2544"/>
      <c r="D11" s="2544"/>
      <c r="E11" s="2544"/>
      <c r="F11" s="741"/>
      <c r="G11" s="750" t="s">
        <v>209</v>
      </c>
      <c r="H11" s="738"/>
      <c r="I11" s="738"/>
      <c r="J11" s="738"/>
      <c r="K11" s="738"/>
      <c r="L11" s="738"/>
    </row>
    <row r="12" spans="1:12">
      <c r="A12" s="2539" t="s">
        <v>910</v>
      </c>
      <c r="B12" s="2539"/>
      <c r="C12" s="2539"/>
      <c r="D12" s="2539"/>
      <c r="E12" s="2539"/>
      <c r="F12" s="741"/>
      <c r="G12" s="738"/>
      <c r="H12" s="738"/>
      <c r="I12" s="738"/>
      <c r="J12" s="738"/>
      <c r="K12" s="738"/>
      <c r="L12" s="738"/>
    </row>
    <row r="13" spans="1:12" s="917" customFormat="1">
      <c r="A13" s="2545" t="s">
        <v>2246</v>
      </c>
      <c r="B13" s="2546"/>
      <c r="C13" s="1769"/>
      <c r="F13" s="1770"/>
      <c r="G13" s="1770"/>
    </row>
    <row r="14" spans="1:12" ht="18">
      <c r="A14" s="2547" t="s">
        <v>822</v>
      </c>
      <c r="B14" s="2547"/>
      <c r="C14" s="2547"/>
      <c r="D14" s="2547"/>
      <c r="E14" s="2547"/>
      <c r="F14" s="2547"/>
      <c r="G14" s="2547"/>
      <c r="H14" s="2547"/>
      <c r="I14" s="2547"/>
      <c r="J14" s="2547"/>
      <c r="K14" s="738"/>
      <c r="L14" s="738"/>
    </row>
    <row r="15" spans="1:12" ht="14.25">
      <c r="A15" s="2548" t="s">
        <v>1046</v>
      </c>
      <c r="B15" s="2549"/>
      <c r="C15" s="2549"/>
      <c r="D15" s="2549"/>
      <c r="E15" s="2549"/>
      <c r="F15" s="2549"/>
      <c r="G15" s="2549"/>
      <c r="H15" s="2549"/>
      <c r="I15" s="2549"/>
      <c r="J15" s="2549"/>
      <c r="K15" s="738"/>
      <c r="L15" s="738"/>
    </row>
    <row r="16" spans="1:12" ht="16.5">
      <c r="A16" s="2550" t="s">
        <v>1674</v>
      </c>
      <c r="B16" s="2550"/>
      <c r="C16" s="2550"/>
      <c r="D16" s="2550"/>
      <c r="E16" s="2550"/>
      <c r="F16" s="2550"/>
      <c r="G16" s="2550"/>
      <c r="H16" s="2550"/>
      <c r="I16" s="2550"/>
      <c r="J16" s="2550"/>
      <c r="K16" s="738"/>
      <c r="L16" s="738"/>
    </row>
    <row r="17" spans="1:14" ht="3.75" customHeight="1">
      <c r="A17" s="2551" t="s">
        <v>2249</v>
      </c>
      <c r="B17" s="2551"/>
      <c r="C17" s="2551"/>
      <c r="D17" s="2551"/>
      <c r="E17" s="2551"/>
      <c r="F17" s="2551"/>
      <c r="G17" s="2551"/>
      <c r="H17" s="2548"/>
      <c r="I17" s="2548"/>
      <c r="J17" s="2548"/>
      <c r="K17" s="748"/>
      <c r="L17" s="748"/>
    </row>
    <row r="18" spans="1:14" ht="19.5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  <c r="K18" s="748"/>
      <c r="L18" s="748"/>
    </row>
    <row r="19" spans="1:14">
      <c r="A19" s="753" t="s">
        <v>1015</v>
      </c>
      <c r="B19" s="754"/>
      <c r="C19" s="754"/>
      <c r="D19" s="754"/>
      <c r="E19" s="748"/>
      <c r="F19" s="755" t="s">
        <v>334</v>
      </c>
      <c r="G19" s="748"/>
      <c r="H19" s="748"/>
      <c r="I19" s="748"/>
      <c r="J19" s="748"/>
      <c r="K19" s="748"/>
      <c r="L19" s="748"/>
    </row>
    <row r="20" spans="1:14">
      <c r="A20" s="753" t="s">
        <v>258</v>
      </c>
      <c r="B20" s="756"/>
      <c r="C20" s="756"/>
      <c r="D20" s="756"/>
      <c r="E20" s="756"/>
      <c r="F20" s="753" t="s">
        <v>335</v>
      </c>
      <c r="G20" s="704" t="s">
        <v>1001</v>
      </c>
      <c r="H20" s="684" t="s">
        <v>745</v>
      </c>
      <c r="I20" s="685">
        <v>1</v>
      </c>
      <c r="J20" s="756"/>
      <c r="K20" s="756"/>
      <c r="L20" s="756"/>
    </row>
    <row r="21" spans="1:14">
      <c r="A21" s="753" t="s">
        <v>336</v>
      </c>
      <c r="B21" s="753"/>
      <c r="C21" s="753"/>
      <c r="D21" s="753"/>
      <c r="E21" s="753"/>
      <c r="F21" s="756"/>
      <c r="G21" s="753"/>
      <c r="H21" s="756"/>
      <c r="I21" s="753"/>
      <c r="J21" s="753"/>
      <c r="K21" s="753"/>
      <c r="L21" s="753"/>
    </row>
    <row r="22" spans="1:14">
      <c r="A22" s="753" t="s">
        <v>936</v>
      </c>
      <c r="B22" s="753"/>
      <c r="C22" s="753"/>
      <c r="D22" s="757"/>
      <c r="E22" s="757"/>
      <c r="F22" s="753" t="s">
        <v>1868</v>
      </c>
      <c r="G22" s="753"/>
      <c r="H22" s="753"/>
      <c r="I22" s="753"/>
      <c r="J22" s="753"/>
      <c r="K22" s="753"/>
      <c r="L22" s="753"/>
    </row>
    <row r="23" spans="1:14" ht="24" customHeight="1">
      <c r="A23" s="753" t="s">
        <v>1675</v>
      </c>
      <c r="B23" s="756"/>
      <c r="C23" s="756"/>
      <c r="D23" s="756"/>
      <c r="E23" s="756"/>
      <c r="F23" s="753" t="s">
        <v>947</v>
      </c>
      <c r="G23" s="753"/>
      <c r="H23" s="753"/>
      <c r="I23" s="756"/>
      <c r="J23" s="758"/>
      <c r="K23" s="756"/>
      <c r="L23" s="756"/>
    </row>
    <row r="24" spans="1:14" ht="17.25" customHeight="1">
      <c r="A24" s="756" t="s">
        <v>208</v>
      </c>
      <c r="B24" s="758"/>
      <c r="C24" s="759"/>
      <c r="D24" s="756"/>
      <c r="E24" s="756"/>
      <c r="F24" s="2553" t="s">
        <v>952</v>
      </c>
      <c r="G24" s="2553"/>
      <c r="H24" s="2553"/>
      <c r="I24" s="2553"/>
      <c r="J24" s="2553"/>
      <c r="K24" s="756"/>
      <c r="L24" s="756"/>
    </row>
    <row r="25" spans="1:14" ht="13.5" thickBot="1">
      <c r="A25" s="755" t="s">
        <v>926</v>
      </c>
      <c r="B25" s="760"/>
      <c r="C25" s="761"/>
      <c r="D25" s="760"/>
      <c r="E25" s="756"/>
      <c r="F25" s="2553"/>
      <c r="G25" s="2553"/>
      <c r="H25" s="2553"/>
      <c r="I25" s="2553"/>
      <c r="J25" s="2553"/>
      <c r="K25" s="756"/>
      <c r="L25" s="756"/>
    </row>
    <row r="26" spans="1:14" ht="13.5" thickBot="1">
      <c r="A26" s="753" t="s">
        <v>116</v>
      </c>
      <c r="B26" s="756"/>
      <c r="C26" s="759"/>
      <c r="D26" s="758"/>
      <c r="E26" s="762"/>
      <c r="G26" s="763"/>
      <c r="H26" s="764"/>
      <c r="I26" s="765"/>
      <c r="K26" s="758"/>
      <c r="L26" s="758"/>
    </row>
    <row r="27" spans="1:14" ht="13.5" thickBot="1">
      <c r="A27" s="753" t="s">
        <v>421</v>
      </c>
      <c r="B27" s="756"/>
      <c r="C27" s="756"/>
      <c r="D27" s="760"/>
      <c r="E27" s="760"/>
      <c r="F27" s="760"/>
      <c r="G27" s="766" t="s">
        <v>422</v>
      </c>
      <c r="H27" s="756"/>
      <c r="I27" s="758"/>
      <c r="J27" s="758"/>
      <c r="K27" s="760"/>
      <c r="L27" s="760"/>
    </row>
    <row r="28" spans="1:14" ht="13.5" thickBot="1">
      <c r="A28" s="753" t="s">
        <v>423</v>
      </c>
      <c r="B28" s="767"/>
      <c r="C28" s="768"/>
      <c r="D28" s="759"/>
      <c r="E28" s="769"/>
      <c r="F28" s="770"/>
      <c r="G28" s="748"/>
      <c r="H28" s="2560">
        <v>900272000358</v>
      </c>
      <c r="I28" s="2560"/>
      <c r="J28" s="2560"/>
      <c r="K28" s="748"/>
      <c r="L28" s="748"/>
    </row>
    <row r="29" spans="1:14" ht="4.5" customHeight="1" thickBot="1"/>
    <row r="30" spans="1:14" ht="49.5" customHeight="1" thickBot="1">
      <c r="A30" s="771" t="s">
        <v>409</v>
      </c>
      <c r="B30" s="772" t="s">
        <v>424</v>
      </c>
      <c r="C30" s="773"/>
      <c r="D30" s="772" t="s">
        <v>425</v>
      </c>
      <c r="E30" s="774"/>
      <c r="F30" s="2554" t="s">
        <v>365</v>
      </c>
      <c r="G30" s="2556" t="s">
        <v>366</v>
      </c>
      <c r="H30" s="2557"/>
      <c r="I30" s="2557"/>
      <c r="J30" s="2558"/>
    </row>
    <row r="31" spans="1:14" ht="69.75" customHeight="1" thickBot="1">
      <c r="A31" s="775"/>
      <c r="B31" s="776" t="s">
        <v>351</v>
      </c>
      <c r="C31" s="777" t="s">
        <v>675</v>
      </c>
      <c r="D31" s="778" t="s">
        <v>802</v>
      </c>
      <c r="E31" s="779" t="s">
        <v>981</v>
      </c>
      <c r="F31" s="2555"/>
      <c r="G31" s="778" t="s">
        <v>982</v>
      </c>
      <c r="H31" s="778" t="s">
        <v>983</v>
      </c>
      <c r="I31" s="778" t="s">
        <v>984</v>
      </c>
      <c r="J31" s="778" t="s">
        <v>985</v>
      </c>
      <c r="M31" s="764"/>
      <c r="N31" s="758"/>
    </row>
    <row r="32" spans="1:14" ht="18" customHeight="1" thickBot="1">
      <c r="A32" s="780" t="s">
        <v>986</v>
      </c>
      <c r="B32" s="781" t="s">
        <v>987</v>
      </c>
      <c r="C32" s="782" t="s">
        <v>988</v>
      </c>
      <c r="D32" s="783" t="s">
        <v>745</v>
      </c>
      <c r="E32" s="783" t="s">
        <v>746</v>
      </c>
      <c r="F32" s="783" t="s">
        <v>676</v>
      </c>
      <c r="G32" s="784">
        <v>4</v>
      </c>
      <c r="H32" s="785">
        <v>5</v>
      </c>
      <c r="I32" s="786">
        <v>6</v>
      </c>
      <c r="J32" s="785">
        <v>7</v>
      </c>
    </row>
    <row r="33" spans="1:10" ht="66.75" thickBot="1">
      <c r="A33" s="780">
        <v>1100000</v>
      </c>
      <c r="B33" s="787" t="s">
        <v>1676</v>
      </c>
      <c r="C33" s="788" t="s">
        <v>361</v>
      </c>
      <c r="D33" s="902">
        <f t="shared" ref="D33:J33" si="0">D68</f>
        <v>0</v>
      </c>
      <c r="E33" s="902">
        <f t="shared" si="0"/>
        <v>0</v>
      </c>
      <c r="F33" s="902">
        <f t="shared" si="0"/>
        <v>0</v>
      </c>
      <c r="G33" s="902">
        <f t="shared" si="0"/>
        <v>0</v>
      </c>
      <c r="H33" s="902">
        <f t="shared" si="0"/>
        <v>0</v>
      </c>
      <c r="I33" s="902">
        <f t="shared" si="0"/>
        <v>0</v>
      </c>
      <c r="J33" s="902">
        <f t="shared" si="0"/>
        <v>0</v>
      </c>
    </row>
    <row r="34" spans="1:10" ht="3.75" hidden="1" customHeight="1" thickBot="1">
      <c r="A34" s="780">
        <v>1110000</v>
      </c>
      <c r="B34" s="790" t="s">
        <v>1677</v>
      </c>
      <c r="C34" s="788" t="s">
        <v>361</v>
      </c>
      <c r="D34" s="903">
        <v>0</v>
      </c>
      <c r="E34" s="903"/>
      <c r="F34" s="903">
        <v>0</v>
      </c>
      <c r="G34" s="903">
        <v>0</v>
      </c>
      <c r="H34" s="903">
        <v>0</v>
      </c>
      <c r="I34" s="903">
        <v>0</v>
      </c>
      <c r="J34" s="903">
        <v>0</v>
      </c>
    </row>
    <row r="35" spans="1:10" ht="29.25" hidden="1" thickBot="1">
      <c r="A35" s="792">
        <v>1110000</v>
      </c>
      <c r="B35" s="793" t="s">
        <v>809</v>
      </c>
      <c r="C35" s="794" t="s">
        <v>361</v>
      </c>
      <c r="D35" s="904">
        <v>0</v>
      </c>
      <c r="E35" s="904"/>
      <c r="F35" s="904">
        <v>0</v>
      </c>
      <c r="G35" s="904">
        <v>0</v>
      </c>
      <c r="H35" s="904">
        <v>0</v>
      </c>
      <c r="I35" s="904">
        <v>0</v>
      </c>
      <c r="J35" s="904">
        <v>0</v>
      </c>
    </row>
    <row r="36" spans="1:10" ht="26.25" hidden="1" thickBot="1">
      <c r="A36" s="796">
        <v>1111000</v>
      </c>
      <c r="B36" s="797" t="s">
        <v>677</v>
      </c>
      <c r="C36" s="798" t="s">
        <v>810</v>
      </c>
      <c r="D36" s="905"/>
      <c r="E36" s="905"/>
      <c r="F36" s="905"/>
      <c r="G36" s="905"/>
      <c r="H36" s="905"/>
      <c r="I36" s="905"/>
      <c r="J36" s="905"/>
    </row>
    <row r="37" spans="1:10" ht="39" hidden="1" thickBot="1">
      <c r="A37" s="800">
        <v>1112000</v>
      </c>
      <c r="B37" s="801" t="s">
        <v>273</v>
      </c>
      <c r="C37" s="802" t="s">
        <v>811</v>
      </c>
      <c r="D37" s="906"/>
      <c r="E37" s="906"/>
      <c r="F37" s="906"/>
      <c r="G37" s="906"/>
      <c r="H37" s="906"/>
      <c r="I37" s="906"/>
      <c r="J37" s="906"/>
    </row>
    <row r="38" spans="1:10" ht="39" hidden="1" thickBot="1">
      <c r="A38" s="800">
        <v>1113000</v>
      </c>
      <c r="B38" s="801" t="s">
        <v>812</v>
      </c>
      <c r="C38" s="802" t="s">
        <v>813</v>
      </c>
      <c r="D38" s="906"/>
      <c r="E38" s="906"/>
      <c r="F38" s="906"/>
      <c r="G38" s="906"/>
      <c r="H38" s="906"/>
      <c r="I38" s="906"/>
      <c r="J38" s="906"/>
    </row>
    <row r="39" spans="1:10" ht="51.75" hidden="1" thickBot="1">
      <c r="A39" s="800">
        <v>1114000</v>
      </c>
      <c r="B39" s="801" t="s">
        <v>401</v>
      </c>
      <c r="C39" s="802" t="s">
        <v>402</v>
      </c>
      <c r="D39" s="906"/>
      <c r="E39" s="906"/>
      <c r="F39" s="906"/>
      <c r="G39" s="906"/>
      <c r="H39" s="906"/>
      <c r="I39" s="906"/>
      <c r="J39" s="906"/>
    </row>
    <row r="40" spans="1:10" ht="13.5" hidden="1" thickBot="1">
      <c r="A40" s="800">
        <v>1115000</v>
      </c>
      <c r="B40" s="801" t="s">
        <v>619</v>
      </c>
      <c r="C40" s="802" t="s">
        <v>391</v>
      </c>
      <c r="D40" s="906"/>
      <c r="E40" s="906"/>
      <c r="F40" s="906"/>
      <c r="G40" s="906"/>
      <c r="H40" s="906"/>
      <c r="I40" s="906"/>
      <c r="J40" s="906"/>
    </row>
    <row r="41" spans="1:10" ht="26.25" hidden="1" thickBot="1">
      <c r="A41" s="800">
        <v>1116000</v>
      </c>
      <c r="B41" s="801" t="s">
        <v>1034</v>
      </c>
      <c r="C41" s="802" t="s">
        <v>392</v>
      </c>
      <c r="D41" s="906"/>
      <c r="E41" s="906"/>
      <c r="F41" s="906"/>
      <c r="G41" s="906"/>
      <c r="H41" s="906"/>
      <c r="I41" s="906"/>
      <c r="J41" s="906"/>
    </row>
    <row r="42" spans="1:10" ht="39" hidden="1" thickBot="1">
      <c r="A42" s="804">
        <v>1117000</v>
      </c>
      <c r="B42" s="805" t="s">
        <v>19</v>
      </c>
      <c r="C42" s="806" t="s">
        <v>20</v>
      </c>
      <c r="D42" s="907"/>
      <c r="E42" s="907"/>
      <c r="F42" s="907"/>
      <c r="G42" s="907"/>
      <c r="H42" s="907"/>
      <c r="I42" s="907"/>
      <c r="J42" s="907"/>
    </row>
    <row r="43" spans="1:10" ht="20.25" customHeight="1" thickBot="1">
      <c r="A43" s="808">
        <v>1120000</v>
      </c>
      <c r="B43" s="809" t="s">
        <v>21</v>
      </c>
      <c r="C43" s="788" t="s">
        <v>361</v>
      </c>
      <c r="D43" s="908">
        <v>0</v>
      </c>
      <c r="E43" s="908"/>
      <c r="F43" s="908">
        <v>0</v>
      </c>
      <c r="G43" s="908">
        <v>0</v>
      </c>
      <c r="H43" s="908">
        <v>0</v>
      </c>
      <c r="I43" s="908">
        <v>0</v>
      </c>
      <c r="J43" s="908">
        <v>0</v>
      </c>
    </row>
    <row r="44" spans="1:10" ht="14.25" hidden="1">
      <c r="A44" s="792">
        <v>1121000</v>
      </c>
      <c r="B44" s="811" t="s">
        <v>22</v>
      </c>
      <c r="C44" s="812"/>
      <c r="D44" s="905">
        <v>0</v>
      </c>
      <c r="E44" s="905"/>
      <c r="F44" s="905">
        <v>0</v>
      </c>
      <c r="G44" s="905">
        <v>0</v>
      </c>
      <c r="H44" s="905">
        <v>0</v>
      </c>
      <c r="I44" s="905">
        <v>0</v>
      </c>
      <c r="J44" s="905">
        <v>0</v>
      </c>
    </row>
    <row r="45" spans="1:10" ht="25.5" hidden="1">
      <c r="A45" s="800">
        <v>1121100</v>
      </c>
      <c r="B45" s="813" t="s">
        <v>383</v>
      </c>
      <c r="C45" s="802" t="s">
        <v>384</v>
      </c>
      <c r="D45" s="906">
        <v>0</v>
      </c>
      <c r="E45" s="906"/>
      <c r="F45" s="906"/>
      <c r="G45" s="906"/>
      <c r="H45" s="906"/>
      <c r="I45" s="906"/>
      <c r="J45" s="906"/>
    </row>
    <row r="46" spans="1:10" hidden="1">
      <c r="A46" s="800">
        <v>1121200</v>
      </c>
      <c r="B46" s="814" t="s">
        <v>1678</v>
      </c>
      <c r="C46" s="802" t="s">
        <v>386</v>
      </c>
      <c r="D46" s="906">
        <v>0</v>
      </c>
      <c r="E46" s="906"/>
      <c r="F46" s="906"/>
      <c r="G46" s="906"/>
      <c r="H46" s="906"/>
      <c r="I46" s="906"/>
      <c r="J46" s="906"/>
    </row>
    <row r="47" spans="1:10" hidden="1">
      <c r="A47" s="800">
        <v>1121300</v>
      </c>
      <c r="B47" s="813" t="s">
        <v>775</v>
      </c>
      <c r="C47" s="802" t="s">
        <v>387</v>
      </c>
      <c r="D47" s="906">
        <v>0</v>
      </c>
      <c r="E47" s="906"/>
      <c r="F47" s="906"/>
      <c r="G47" s="906"/>
      <c r="H47" s="906"/>
      <c r="I47" s="906"/>
      <c r="J47" s="906"/>
    </row>
    <row r="48" spans="1:10" hidden="1">
      <c r="A48" s="800">
        <v>1121400</v>
      </c>
      <c r="B48" s="813" t="s">
        <v>776</v>
      </c>
      <c r="C48" s="802" t="s">
        <v>388</v>
      </c>
      <c r="D48" s="906">
        <v>0</v>
      </c>
      <c r="E48" s="906"/>
      <c r="F48" s="906"/>
      <c r="G48" s="906"/>
      <c r="H48" s="906"/>
      <c r="I48" s="906"/>
      <c r="J48" s="906"/>
    </row>
    <row r="49" spans="1:10" hidden="1">
      <c r="A49" s="800">
        <v>1121500</v>
      </c>
      <c r="B49" s="813" t="s">
        <v>69</v>
      </c>
      <c r="C49" s="802" t="s">
        <v>389</v>
      </c>
      <c r="D49" s="906">
        <v>0</v>
      </c>
      <c r="E49" s="906"/>
      <c r="F49" s="905"/>
      <c r="G49" s="905"/>
      <c r="H49" s="905"/>
      <c r="I49" s="905"/>
      <c r="J49" s="905"/>
    </row>
    <row r="50" spans="1:10" ht="25.5" hidden="1">
      <c r="A50" s="800">
        <v>1121600</v>
      </c>
      <c r="B50" s="813" t="s">
        <v>70</v>
      </c>
      <c r="C50" s="802" t="s">
        <v>390</v>
      </c>
      <c r="D50" s="906">
        <v>0</v>
      </c>
      <c r="E50" s="906"/>
      <c r="F50" s="906"/>
      <c r="G50" s="906"/>
      <c r="H50" s="906"/>
      <c r="I50" s="906"/>
      <c r="J50" s="906"/>
    </row>
    <row r="51" spans="1:10" ht="13.5" hidden="1" thickBot="1">
      <c r="A51" s="816">
        <v>1121700</v>
      </c>
      <c r="B51" s="817" t="s">
        <v>71</v>
      </c>
      <c r="C51" s="806" t="s">
        <v>772</v>
      </c>
      <c r="D51" s="907">
        <v>0</v>
      </c>
      <c r="E51" s="907"/>
      <c r="F51" s="907"/>
      <c r="G51" s="907"/>
      <c r="H51" s="907"/>
      <c r="I51" s="907"/>
      <c r="J51" s="907"/>
    </row>
    <row r="52" spans="1:10" ht="28.5" hidden="1">
      <c r="A52" s="792">
        <v>1122000</v>
      </c>
      <c r="B52" s="818" t="s">
        <v>773</v>
      </c>
      <c r="C52" s="794" t="s">
        <v>361</v>
      </c>
      <c r="D52" s="911">
        <v>0</v>
      </c>
      <c r="E52" s="911"/>
      <c r="F52" s="911">
        <v>0</v>
      </c>
      <c r="G52" s="911">
        <v>0</v>
      </c>
      <c r="H52" s="911">
        <v>0</v>
      </c>
      <c r="I52" s="911">
        <v>0</v>
      </c>
      <c r="J52" s="911">
        <v>0</v>
      </c>
    </row>
    <row r="53" spans="1:10" hidden="1">
      <c r="A53" s="820">
        <v>1122100</v>
      </c>
      <c r="B53" s="813" t="s">
        <v>72</v>
      </c>
      <c r="C53" s="798" t="s">
        <v>774</v>
      </c>
      <c r="D53" s="906"/>
      <c r="E53" s="906"/>
      <c r="F53" s="906"/>
      <c r="G53" s="906"/>
      <c r="H53" s="906"/>
      <c r="I53" s="906"/>
      <c r="J53" s="906"/>
    </row>
    <row r="54" spans="1:10" ht="25.5" hidden="1">
      <c r="A54" s="820">
        <v>1122200</v>
      </c>
      <c r="B54" s="813" t="s">
        <v>490</v>
      </c>
      <c r="C54" s="802" t="s">
        <v>1031</v>
      </c>
      <c r="D54" s="906"/>
      <c r="E54" s="906"/>
      <c r="F54" s="906"/>
      <c r="G54" s="906"/>
      <c r="H54" s="906"/>
      <c r="I54" s="906"/>
      <c r="J54" s="906"/>
    </row>
    <row r="55" spans="1:10" ht="13.5" hidden="1" thickBot="1">
      <c r="A55" s="808">
        <v>1122300</v>
      </c>
      <c r="B55" s="817" t="s">
        <v>148</v>
      </c>
      <c r="C55" s="806" t="s">
        <v>1032</v>
      </c>
      <c r="D55" s="907"/>
      <c r="E55" s="907"/>
      <c r="F55" s="907"/>
      <c r="G55" s="907"/>
      <c r="H55" s="907"/>
      <c r="I55" s="907"/>
      <c r="J55" s="907"/>
    </row>
    <row r="56" spans="1:10" ht="28.5" hidden="1">
      <c r="A56" s="792">
        <v>1123000</v>
      </c>
      <c r="B56" s="818" t="s">
        <v>367</v>
      </c>
      <c r="C56" s="794" t="s">
        <v>361</v>
      </c>
      <c r="D56" s="911">
        <v>0</v>
      </c>
      <c r="E56" s="911"/>
      <c r="F56" s="911">
        <v>0</v>
      </c>
      <c r="G56" s="911">
        <v>0</v>
      </c>
      <c r="H56" s="911">
        <v>0</v>
      </c>
      <c r="I56" s="911">
        <v>0</v>
      </c>
      <c r="J56" s="911">
        <v>0</v>
      </c>
    </row>
    <row r="57" spans="1:10" hidden="1">
      <c r="A57" s="820">
        <v>1123100</v>
      </c>
      <c r="B57" s="813" t="s">
        <v>149</v>
      </c>
      <c r="C57" s="798" t="s">
        <v>368</v>
      </c>
      <c r="D57" s="906">
        <v>0</v>
      </c>
      <c r="E57" s="906"/>
      <c r="F57" s="906"/>
      <c r="G57" s="906"/>
      <c r="H57" s="906"/>
      <c r="I57" s="906"/>
      <c r="J57" s="906"/>
    </row>
    <row r="58" spans="1:10" hidden="1">
      <c r="A58" s="820">
        <v>1123200</v>
      </c>
      <c r="B58" s="813" t="s">
        <v>150</v>
      </c>
      <c r="C58" s="802" t="s">
        <v>369</v>
      </c>
      <c r="D58" s="906">
        <v>0</v>
      </c>
      <c r="E58" s="906"/>
      <c r="F58" s="906"/>
      <c r="G58" s="906"/>
      <c r="H58" s="906"/>
      <c r="I58" s="906"/>
      <c r="J58" s="906"/>
    </row>
    <row r="59" spans="1:10" ht="25.5" hidden="1">
      <c r="A59" s="820">
        <v>1123300</v>
      </c>
      <c r="B59" s="813" t="s">
        <v>151</v>
      </c>
      <c r="C59" s="802" t="s">
        <v>370</v>
      </c>
      <c r="D59" s="906">
        <v>0</v>
      </c>
      <c r="E59" s="906"/>
      <c r="F59" s="906"/>
      <c r="G59" s="906"/>
      <c r="H59" s="906"/>
      <c r="I59" s="906"/>
      <c r="J59" s="906"/>
    </row>
    <row r="60" spans="1:10" hidden="1">
      <c r="A60" s="820">
        <v>1123400</v>
      </c>
      <c r="B60" s="813" t="s">
        <v>559</v>
      </c>
      <c r="C60" s="802" t="s">
        <v>371</v>
      </c>
      <c r="D60" s="906">
        <v>0</v>
      </c>
      <c r="E60" s="906"/>
      <c r="F60" s="906"/>
      <c r="G60" s="906"/>
      <c r="H60" s="906"/>
      <c r="I60" s="906"/>
      <c r="J60" s="906"/>
    </row>
    <row r="61" spans="1:10" hidden="1">
      <c r="A61" s="820">
        <v>1123500</v>
      </c>
      <c r="B61" s="821" t="s">
        <v>560</v>
      </c>
      <c r="C61" s="822">
        <v>423500</v>
      </c>
      <c r="D61" s="906">
        <v>0</v>
      </c>
      <c r="E61" s="906"/>
      <c r="F61" s="906"/>
      <c r="G61" s="906"/>
      <c r="H61" s="906"/>
      <c r="I61" s="906"/>
      <c r="J61" s="906"/>
    </row>
    <row r="62" spans="1:10" ht="25.5" hidden="1">
      <c r="A62" s="820">
        <v>1123600</v>
      </c>
      <c r="B62" s="813" t="s">
        <v>187</v>
      </c>
      <c r="C62" s="802" t="s">
        <v>372</v>
      </c>
      <c r="D62" s="906">
        <v>0</v>
      </c>
      <c r="E62" s="906"/>
      <c r="F62" s="906"/>
      <c r="G62" s="906"/>
      <c r="H62" s="906"/>
      <c r="I62" s="906"/>
      <c r="J62" s="906"/>
    </row>
    <row r="63" spans="1:10" hidden="1">
      <c r="A63" s="820">
        <v>1123700</v>
      </c>
      <c r="B63" s="813" t="s">
        <v>188</v>
      </c>
      <c r="C63" s="802" t="s">
        <v>373</v>
      </c>
      <c r="D63" s="906">
        <v>0</v>
      </c>
      <c r="E63" s="906"/>
      <c r="F63" s="906"/>
      <c r="G63" s="906"/>
      <c r="H63" s="906"/>
      <c r="I63" s="906"/>
      <c r="J63" s="906"/>
    </row>
    <row r="64" spans="1:10" ht="26.25" hidden="1" thickBot="1">
      <c r="A64" s="808">
        <v>1123800</v>
      </c>
      <c r="B64" s="817" t="s">
        <v>189</v>
      </c>
      <c r="C64" s="806" t="s">
        <v>374</v>
      </c>
      <c r="D64" s="907">
        <v>0</v>
      </c>
      <c r="E64" s="907"/>
      <c r="F64" s="907"/>
      <c r="G64" s="907"/>
      <c r="H64" s="907"/>
      <c r="I64" s="907"/>
      <c r="J64" s="907"/>
    </row>
    <row r="65" spans="1:10" ht="28.5" hidden="1">
      <c r="A65" s="792">
        <v>1124000</v>
      </c>
      <c r="B65" s="818" t="s">
        <v>214</v>
      </c>
      <c r="C65" s="794" t="s">
        <v>361</v>
      </c>
      <c r="D65" s="911">
        <v>0</v>
      </c>
      <c r="E65" s="911"/>
      <c r="F65" s="911">
        <v>0</v>
      </c>
      <c r="G65" s="911">
        <v>0</v>
      </c>
      <c r="H65" s="911">
        <v>0</v>
      </c>
      <c r="I65" s="911">
        <v>0</v>
      </c>
      <c r="J65" s="911">
        <v>0</v>
      </c>
    </row>
    <row r="66" spans="1:10" ht="13.5" hidden="1" thickBot="1">
      <c r="A66" s="808">
        <v>1124100</v>
      </c>
      <c r="B66" s="817" t="s">
        <v>190</v>
      </c>
      <c r="C66" s="806" t="s">
        <v>215</v>
      </c>
      <c r="D66" s="907">
        <v>0</v>
      </c>
      <c r="E66" s="907"/>
      <c r="F66" s="907"/>
      <c r="G66" s="907"/>
      <c r="H66" s="907"/>
      <c r="I66" s="907"/>
      <c r="J66" s="907"/>
    </row>
    <row r="67" spans="1:10" ht="42.75" hidden="1">
      <c r="A67" s="792">
        <v>1125000</v>
      </c>
      <c r="B67" s="818" t="s">
        <v>928</v>
      </c>
      <c r="C67" s="794" t="s">
        <v>361</v>
      </c>
      <c r="D67" s="911">
        <v>0</v>
      </c>
      <c r="E67" s="911"/>
      <c r="F67" s="911">
        <v>0</v>
      </c>
      <c r="G67" s="911">
        <v>0</v>
      </c>
      <c r="H67" s="911">
        <v>0</v>
      </c>
      <c r="I67" s="911">
        <v>0</v>
      </c>
      <c r="J67" s="911">
        <v>0</v>
      </c>
    </row>
    <row r="68" spans="1:10" ht="25.5" hidden="1">
      <c r="A68" s="820">
        <v>1125100</v>
      </c>
      <c r="B68" s="813" t="s">
        <v>191</v>
      </c>
      <c r="C68" s="798" t="s">
        <v>929</v>
      </c>
      <c r="D68" s="920">
        <v>0</v>
      </c>
      <c r="E68" s="921">
        <v>0</v>
      </c>
      <c r="F68" s="921">
        <f>D68+E68</f>
        <v>0</v>
      </c>
      <c r="G68" s="921">
        <v>0</v>
      </c>
      <c r="H68" s="921">
        <v>0</v>
      </c>
      <c r="I68" s="921">
        <v>0</v>
      </c>
      <c r="J68" s="920">
        <f>F68</f>
        <v>0</v>
      </c>
    </row>
    <row r="69" spans="1:10" ht="26.25" hidden="1" thickBot="1">
      <c r="A69" s="808">
        <v>1125200</v>
      </c>
      <c r="B69" s="817" t="s">
        <v>709</v>
      </c>
      <c r="C69" s="806" t="s">
        <v>1041</v>
      </c>
      <c r="D69" s="907">
        <v>0</v>
      </c>
      <c r="E69" s="907"/>
      <c r="F69" s="907"/>
      <c r="G69" s="907"/>
      <c r="H69" s="907"/>
      <c r="I69" s="907"/>
      <c r="J69" s="907"/>
    </row>
    <row r="70" spans="1:10" ht="14.25" hidden="1">
      <c r="A70" s="792">
        <v>1126000</v>
      </c>
      <c r="B70" s="818" t="s">
        <v>1042</v>
      </c>
      <c r="C70" s="794" t="s">
        <v>361</v>
      </c>
      <c r="D70" s="911">
        <v>0</v>
      </c>
      <c r="E70" s="911"/>
      <c r="F70" s="911">
        <v>0</v>
      </c>
      <c r="G70" s="911">
        <v>0</v>
      </c>
      <c r="H70" s="911">
        <v>0</v>
      </c>
      <c r="I70" s="911">
        <v>0</v>
      </c>
      <c r="J70" s="911">
        <v>0</v>
      </c>
    </row>
    <row r="71" spans="1:10" hidden="1">
      <c r="A71" s="792">
        <v>1126100</v>
      </c>
      <c r="B71" s="813" t="s">
        <v>993</v>
      </c>
      <c r="C71" s="798" t="s">
        <v>1043</v>
      </c>
      <c r="D71" s="906">
        <v>0</v>
      </c>
      <c r="E71" s="906"/>
      <c r="F71" s="906"/>
      <c r="G71" s="906"/>
      <c r="H71" s="906"/>
      <c r="I71" s="906"/>
      <c r="J71" s="906"/>
    </row>
    <row r="72" spans="1:10" hidden="1">
      <c r="A72" s="792">
        <v>1126200</v>
      </c>
      <c r="B72" s="813" t="s">
        <v>994</v>
      </c>
      <c r="C72" s="802" t="s">
        <v>1044</v>
      </c>
      <c r="D72" s="906">
        <v>0</v>
      </c>
      <c r="E72" s="906"/>
      <c r="F72" s="906"/>
      <c r="G72" s="906"/>
      <c r="H72" s="906"/>
      <c r="I72" s="906"/>
      <c r="J72" s="906"/>
    </row>
    <row r="73" spans="1:10" ht="25.5" hidden="1">
      <c r="A73" s="792">
        <v>1126300</v>
      </c>
      <c r="B73" s="813" t="s">
        <v>393</v>
      </c>
      <c r="C73" s="802" t="s">
        <v>394</v>
      </c>
      <c r="D73" s="906">
        <v>0</v>
      </c>
      <c r="E73" s="906"/>
      <c r="F73" s="906"/>
      <c r="G73" s="906"/>
      <c r="H73" s="906"/>
      <c r="I73" s="906"/>
      <c r="J73" s="906"/>
    </row>
    <row r="74" spans="1:10" hidden="1">
      <c r="A74" s="800">
        <v>1126400</v>
      </c>
      <c r="B74" s="823" t="s">
        <v>995</v>
      </c>
      <c r="C74" s="802" t="s">
        <v>395</v>
      </c>
      <c r="D74" s="906">
        <v>0</v>
      </c>
      <c r="E74" s="906"/>
      <c r="F74" s="906"/>
      <c r="G74" s="906"/>
      <c r="H74" s="906"/>
      <c r="I74" s="906"/>
      <c r="J74" s="906"/>
    </row>
    <row r="75" spans="1:10" ht="25.5" hidden="1">
      <c r="A75" s="804">
        <v>1126500</v>
      </c>
      <c r="B75" s="824" t="s">
        <v>953</v>
      </c>
      <c r="C75" s="802" t="s">
        <v>396</v>
      </c>
      <c r="D75" s="906">
        <v>0</v>
      </c>
      <c r="E75" s="906"/>
      <c r="F75" s="906"/>
      <c r="G75" s="906"/>
      <c r="H75" s="906"/>
      <c r="I75" s="906"/>
      <c r="J75" s="906"/>
    </row>
    <row r="76" spans="1:10" ht="25.5" hidden="1">
      <c r="A76" s="800">
        <v>1126600</v>
      </c>
      <c r="B76" s="823" t="s">
        <v>230</v>
      </c>
      <c r="C76" s="802" t="s">
        <v>397</v>
      </c>
      <c r="D76" s="906">
        <v>0</v>
      </c>
      <c r="E76" s="906"/>
      <c r="F76" s="906"/>
      <c r="G76" s="906"/>
      <c r="H76" s="906"/>
      <c r="I76" s="906"/>
      <c r="J76" s="906"/>
    </row>
    <row r="77" spans="1:10" ht="25.5" hidden="1">
      <c r="A77" s="800">
        <v>1126700</v>
      </c>
      <c r="B77" s="823" t="s">
        <v>231</v>
      </c>
      <c r="C77" s="802" t="s">
        <v>398</v>
      </c>
      <c r="D77" s="906">
        <v>0</v>
      </c>
      <c r="E77" s="906"/>
      <c r="F77" s="906"/>
      <c r="G77" s="906"/>
      <c r="H77" s="906"/>
      <c r="I77" s="906"/>
      <c r="J77" s="906"/>
    </row>
    <row r="78" spans="1:10" ht="13.5" hidden="1" thickBot="1">
      <c r="A78" s="816">
        <v>1126800</v>
      </c>
      <c r="B78" s="825" t="s">
        <v>483</v>
      </c>
      <c r="C78" s="806" t="s">
        <v>399</v>
      </c>
      <c r="D78" s="907">
        <v>0</v>
      </c>
      <c r="E78" s="907"/>
      <c r="F78" s="907"/>
      <c r="G78" s="907"/>
      <c r="H78" s="907"/>
      <c r="I78" s="907"/>
      <c r="J78" s="907"/>
    </row>
    <row r="79" spans="1:10" ht="14.25" hidden="1">
      <c r="A79" s="826">
        <v>1130000</v>
      </c>
      <c r="B79" s="827" t="s">
        <v>296</v>
      </c>
      <c r="C79" s="794" t="s">
        <v>361</v>
      </c>
      <c r="D79" s="911">
        <v>0</v>
      </c>
      <c r="E79" s="911"/>
      <c r="F79" s="911">
        <v>0</v>
      </c>
      <c r="G79" s="911">
        <v>0</v>
      </c>
      <c r="H79" s="911">
        <v>0</v>
      </c>
      <c r="I79" s="911">
        <v>0</v>
      </c>
      <c r="J79" s="911">
        <v>0</v>
      </c>
    </row>
    <row r="80" spans="1:10" hidden="1">
      <c r="A80" s="826">
        <v>1130100</v>
      </c>
      <c r="B80" s="823" t="s">
        <v>484</v>
      </c>
      <c r="C80" s="798" t="s">
        <v>297</v>
      </c>
      <c r="D80" s="906"/>
      <c r="E80" s="906"/>
      <c r="F80" s="906"/>
      <c r="G80" s="906"/>
      <c r="H80" s="906"/>
      <c r="I80" s="906"/>
      <c r="J80" s="906"/>
    </row>
    <row r="81" spans="1:10" hidden="1">
      <c r="A81" s="826">
        <v>1130200</v>
      </c>
      <c r="B81" s="823" t="s">
        <v>485</v>
      </c>
      <c r="C81" s="802" t="s">
        <v>298</v>
      </c>
      <c r="D81" s="906"/>
      <c r="E81" s="906"/>
      <c r="F81" s="906"/>
      <c r="G81" s="906"/>
      <c r="H81" s="906"/>
      <c r="I81" s="906"/>
      <c r="J81" s="906"/>
    </row>
    <row r="82" spans="1:10" ht="25.5" hidden="1">
      <c r="A82" s="826">
        <v>1130300</v>
      </c>
      <c r="B82" s="823" t="s">
        <v>486</v>
      </c>
      <c r="C82" s="802" t="s">
        <v>299</v>
      </c>
      <c r="D82" s="906"/>
      <c r="E82" s="906"/>
      <c r="F82" s="906"/>
      <c r="G82" s="906"/>
      <c r="H82" s="906"/>
      <c r="I82" s="906"/>
      <c r="J82" s="906"/>
    </row>
    <row r="83" spans="1:10" ht="25.5" hidden="1">
      <c r="A83" s="826">
        <v>1130400</v>
      </c>
      <c r="B83" s="828" t="s">
        <v>487</v>
      </c>
      <c r="C83" s="829" t="s">
        <v>300</v>
      </c>
      <c r="D83" s="905"/>
      <c r="E83" s="905"/>
      <c r="F83" s="905"/>
      <c r="G83" s="905"/>
      <c r="H83" s="905"/>
      <c r="I83" s="905"/>
      <c r="J83" s="905"/>
    </row>
    <row r="84" spans="1:10" ht="28.5" hidden="1">
      <c r="A84" s="800">
        <v>1131000</v>
      </c>
      <c r="B84" s="830" t="s">
        <v>301</v>
      </c>
      <c r="C84" s="831" t="s">
        <v>361</v>
      </c>
      <c r="D84" s="1002"/>
      <c r="E84" s="1002"/>
      <c r="F84" s="1002"/>
      <c r="G84" s="1002"/>
      <c r="H84" s="1002"/>
      <c r="I84" s="1002"/>
      <c r="J84" s="1002"/>
    </row>
    <row r="85" spans="1:10" ht="25.5" hidden="1">
      <c r="A85" s="800">
        <v>1131100</v>
      </c>
      <c r="B85" s="823" t="s">
        <v>592</v>
      </c>
      <c r="C85" s="798" t="s">
        <v>302</v>
      </c>
      <c r="D85" s="906"/>
      <c r="E85" s="906"/>
      <c r="F85" s="906"/>
      <c r="G85" s="906"/>
      <c r="H85" s="906"/>
      <c r="I85" s="906"/>
      <c r="J85" s="906"/>
    </row>
    <row r="86" spans="1:10" hidden="1">
      <c r="A86" s="800">
        <v>1131200</v>
      </c>
      <c r="B86" s="823" t="s">
        <v>593</v>
      </c>
      <c r="C86" s="802" t="s">
        <v>303</v>
      </c>
      <c r="D86" s="906"/>
      <c r="E86" s="906"/>
      <c r="F86" s="906"/>
      <c r="G86" s="906"/>
      <c r="H86" s="906"/>
      <c r="I86" s="906"/>
      <c r="J86" s="906"/>
    </row>
    <row r="87" spans="1:10" ht="13.5" hidden="1" thickBot="1">
      <c r="A87" s="800">
        <v>1131300</v>
      </c>
      <c r="B87" s="825" t="s">
        <v>594</v>
      </c>
      <c r="C87" s="806" t="s">
        <v>304</v>
      </c>
      <c r="D87" s="907"/>
      <c r="E87" s="907"/>
      <c r="F87" s="907"/>
      <c r="G87" s="907"/>
      <c r="H87" s="907"/>
      <c r="I87" s="907"/>
      <c r="J87" s="907"/>
    </row>
    <row r="88" spans="1:10" ht="14.25" hidden="1">
      <c r="A88" s="833">
        <v>1140000</v>
      </c>
      <c r="B88" s="827" t="s">
        <v>305</v>
      </c>
      <c r="C88" s="794" t="s">
        <v>361</v>
      </c>
      <c r="D88" s="911">
        <v>0</v>
      </c>
      <c r="E88" s="911"/>
      <c r="F88" s="911">
        <v>0</v>
      </c>
      <c r="G88" s="911">
        <v>0</v>
      </c>
      <c r="H88" s="911">
        <v>0</v>
      </c>
      <c r="I88" s="911">
        <v>0</v>
      </c>
      <c r="J88" s="911">
        <v>0</v>
      </c>
    </row>
    <row r="89" spans="1:10" ht="25.5" hidden="1">
      <c r="A89" s="833">
        <v>1141000</v>
      </c>
      <c r="B89" s="823" t="s">
        <v>306</v>
      </c>
      <c r="C89" s="798" t="s">
        <v>1013</v>
      </c>
      <c r="D89" s="906"/>
      <c r="E89" s="906"/>
      <c r="F89" s="906"/>
      <c r="G89" s="906"/>
      <c r="H89" s="906"/>
      <c r="I89" s="906"/>
      <c r="J89" s="906"/>
    </row>
    <row r="90" spans="1:10" ht="25.5" hidden="1">
      <c r="A90" s="833">
        <v>1142000</v>
      </c>
      <c r="B90" s="823" t="s">
        <v>42</v>
      </c>
      <c r="C90" s="802" t="s">
        <v>43</v>
      </c>
      <c r="D90" s="906"/>
      <c r="E90" s="906"/>
      <c r="F90" s="906"/>
      <c r="G90" s="906"/>
      <c r="H90" s="906"/>
      <c r="I90" s="906"/>
      <c r="J90" s="906"/>
    </row>
    <row r="91" spans="1:10" ht="25.5" hidden="1">
      <c r="A91" s="833">
        <v>1143000</v>
      </c>
      <c r="B91" s="823" t="s">
        <v>44</v>
      </c>
      <c r="C91" s="802" t="s">
        <v>45</v>
      </c>
      <c r="D91" s="906"/>
      <c r="E91" s="906"/>
      <c r="F91" s="906"/>
      <c r="G91" s="906"/>
      <c r="H91" s="906"/>
      <c r="I91" s="906"/>
      <c r="J91" s="906"/>
    </row>
    <row r="92" spans="1:10" ht="26.25" hidden="1" thickBot="1">
      <c r="A92" s="833">
        <v>1144000</v>
      </c>
      <c r="B92" s="825" t="s">
        <v>46</v>
      </c>
      <c r="C92" s="806" t="s">
        <v>442</v>
      </c>
      <c r="D92" s="907"/>
      <c r="E92" s="907"/>
      <c r="F92" s="907"/>
      <c r="G92" s="907"/>
      <c r="H92" s="907"/>
      <c r="I92" s="907"/>
      <c r="J92" s="907"/>
    </row>
    <row r="93" spans="1:10" ht="14.25" hidden="1">
      <c r="A93" s="833">
        <v>1150000</v>
      </c>
      <c r="B93" s="834" t="s">
        <v>736</v>
      </c>
      <c r="C93" s="794" t="s">
        <v>361</v>
      </c>
      <c r="D93" s="911">
        <v>0</v>
      </c>
      <c r="E93" s="911"/>
      <c r="F93" s="911">
        <v>0</v>
      </c>
      <c r="G93" s="911">
        <v>0</v>
      </c>
      <c r="H93" s="911">
        <v>0</v>
      </c>
      <c r="I93" s="911">
        <v>0</v>
      </c>
      <c r="J93" s="911">
        <v>0</v>
      </c>
    </row>
    <row r="94" spans="1:10" ht="25.5" hidden="1">
      <c r="A94" s="835">
        <v>1151000</v>
      </c>
      <c r="B94" s="823" t="s">
        <v>814</v>
      </c>
      <c r="C94" s="798" t="s">
        <v>815</v>
      </c>
      <c r="D94" s="906"/>
      <c r="E94" s="906"/>
      <c r="F94" s="906"/>
      <c r="G94" s="906"/>
      <c r="H94" s="906"/>
      <c r="I94" s="906"/>
      <c r="J94" s="906"/>
    </row>
    <row r="95" spans="1:10" ht="25.5" hidden="1">
      <c r="A95" s="835">
        <v>1152000</v>
      </c>
      <c r="B95" s="823" t="s">
        <v>1112</v>
      </c>
      <c r="C95" s="802" t="s">
        <v>816</v>
      </c>
      <c r="D95" s="906"/>
      <c r="E95" s="906"/>
      <c r="F95" s="906"/>
      <c r="G95" s="906"/>
      <c r="H95" s="906"/>
      <c r="I95" s="906"/>
      <c r="J95" s="906"/>
    </row>
    <row r="96" spans="1:10" ht="25.5" hidden="1">
      <c r="A96" s="835">
        <v>1153000</v>
      </c>
      <c r="B96" s="823" t="s">
        <v>836</v>
      </c>
      <c r="C96" s="802" t="s">
        <v>817</v>
      </c>
      <c r="D96" s="906"/>
      <c r="E96" s="906"/>
      <c r="F96" s="906"/>
      <c r="G96" s="906"/>
      <c r="H96" s="906"/>
      <c r="I96" s="906"/>
      <c r="J96" s="906"/>
    </row>
    <row r="97" spans="1:10" ht="0.75" hidden="1" customHeight="1">
      <c r="A97" s="835">
        <v>1154000</v>
      </c>
      <c r="B97" s="823" t="s">
        <v>743</v>
      </c>
      <c r="C97" s="802" t="s">
        <v>818</v>
      </c>
      <c r="D97" s="906"/>
      <c r="E97" s="906"/>
      <c r="F97" s="906"/>
      <c r="G97" s="906"/>
      <c r="H97" s="906"/>
      <c r="I97" s="906"/>
      <c r="J97" s="906"/>
    </row>
    <row r="98" spans="1:10" ht="25.5" hidden="1">
      <c r="A98" s="820">
        <v>1155000</v>
      </c>
      <c r="B98" s="836" t="s">
        <v>1679</v>
      </c>
      <c r="C98" s="802" t="s">
        <v>733</v>
      </c>
      <c r="D98" s="920"/>
      <c r="E98" s="920"/>
      <c r="F98" s="920"/>
      <c r="G98" s="920"/>
      <c r="H98" s="920"/>
      <c r="I98" s="920"/>
      <c r="J98" s="920"/>
    </row>
    <row r="99" spans="1:10" ht="39" hidden="1" thickBot="1">
      <c r="A99" s="808">
        <v>1156000</v>
      </c>
      <c r="B99" s="838" t="s">
        <v>1680</v>
      </c>
      <c r="C99" s="806" t="s">
        <v>824</v>
      </c>
      <c r="D99" s="915"/>
      <c r="E99" s="915"/>
      <c r="F99" s="915"/>
      <c r="G99" s="915"/>
      <c r="H99" s="915"/>
      <c r="I99" s="915"/>
      <c r="J99" s="915"/>
    </row>
    <row r="100" spans="1:10" hidden="1">
      <c r="A100" s="792">
        <v>1160000</v>
      </c>
      <c r="B100" s="840" t="s">
        <v>825</v>
      </c>
      <c r="C100" s="794" t="s">
        <v>361</v>
      </c>
      <c r="D100" s="918">
        <v>0</v>
      </c>
      <c r="E100" s="918"/>
      <c r="F100" s="918">
        <v>0</v>
      </c>
      <c r="G100" s="918">
        <v>0</v>
      </c>
      <c r="H100" s="918">
        <v>0</v>
      </c>
      <c r="I100" s="918">
        <v>0</v>
      </c>
      <c r="J100" s="918">
        <v>0</v>
      </c>
    </row>
    <row r="101" spans="1:10" ht="51" hidden="1">
      <c r="A101" s="820">
        <v>1161000</v>
      </c>
      <c r="B101" s="842" t="s">
        <v>207</v>
      </c>
      <c r="C101" s="843" t="s">
        <v>361</v>
      </c>
      <c r="D101" s="920">
        <v>0</v>
      </c>
      <c r="E101" s="920"/>
      <c r="F101" s="920">
        <v>0</v>
      </c>
      <c r="G101" s="920">
        <v>0</v>
      </c>
      <c r="H101" s="920">
        <v>0</v>
      </c>
      <c r="I101" s="920">
        <v>0</v>
      </c>
      <c r="J101" s="920">
        <v>0</v>
      </c>
    </row>
    <row r="102" spans="1:10" ht="38.25" hidden="1">
      <c r="A102" s="820">
        <v>1161100</v>
      </c>
      <c r="B102" s="801" t="s">
        <v>1681</v>
      </c>
      <c r="C102" s="822">
        <v>471100</v>
      </c>
      <c r="D102" s="920"/>
      <c r="E102" s="920"/>
      <c r="F102" s="920"/>
      <c r="G102" s="920"/>
      <c r="H102" s="920"/>
      <c r="I102" s="920"/>
      <c r="J102" s="920"/>
    </row>
    <row r="103" spans="1:10" ht="38.25" hidden="1">
      <c r="A103" s="820">
        <v>1161200</v>
      </c>
      <c r="B103" s="836" t="s">
        <v>1682</v>
      </c>
      <c r="C103" s="822">
        <v>471200</v>
      </c>
      <c r="D103" s="920"/>
      <c r="E103" s="920"/>
      <c r="F103" s="920"/>
      <c r="G103" s="920"/>
      <c r="H103" s="920"/>
      <c r="I103" s="920"/>
      <c r="J103" s="920"/>
    </row>
    <row r="104" spans="1:10" ht="38.25" hidden="1">
      <c r="A104" s="820">
        <v>1162000</v>
      </c>
      <c r="B104" s="842" t="s">
        <v>1136</v>
      </c>
      <c r="C104" s="843" t="s">
        <v>361</v>
      </c>
      <c r="D104" s="920">
        <v>0</v>
      </c>
      <c r="E104" s="920"/>
      <c r="F104" s="920">
        <v>0</v>
      </c>
      <c r="G104" s="920">
        <v>0</v>
      </c>
      <c r="H104" s="920">
        <v>0</v>
      </c>
      <c r="I104" s="920">
        <v>0</v>
      </c>
      <c r="J104" s="920">
        <v>0</v>
      </c>
    </row>
    <row r="105" spans="1:10" ht="25.5" hidden="1">
      <c r="A105" s="820">
        <v>1162100</v>
      </c>
      <c r="B105" s="836" t="s">
        <v>1683</v>
      </c>
      <c r="C105" s="802" t="s">
        <v>130</v>
      </c>
      <c r="D105" s="920"/>
      <c r="E105" s="920"/>
      <c r="F105" s="920"/>
      <c r="G105" s="920"/>
      <c r="H105" s="920"/>
      <c r="I105" s="920"/>
      <c r="J105" s="920"/>
    </row>
    <row r="106" spans="1:10" hidden="1">
      <c r="A106" s="820">
        <v>1162200</v>
      </c>
      <c r="B106" s="836" t="s">
        <v>1684</v>
      </c>
      <c r="C106" s="802" t="s">
        <v>24</v>
      </c>
      <c r="D106" s="920"/>
      <c r="E106" s="920"/>
      <c r="F106" s="920"/>
      <c r="G106" s="920"/>
      <c r="H106" s="920"/>
      <c r="I106" s="920"/>
      <c r="J106" s="920"/>
    </row>
    <row r="107" spans="1:10" ht="25.5" hidden="1">
      <c r="A107" s="820">
        <v>1162300</v>
      </c>
      <c r="B107" s="836" t="s">
        <v>1685</v>
      </c>
      <c r="C107" s="802" t="s">
        <v>26</v>
      </c>
      <c r="D107" s="920"/>
      <c r="E107" s="920"/>
      <c r="F107" s="920"/>
      <c r="G107" s="920"/>
      <c r="H107" s="920"/>
      <c r="I107" s="920"/>
      <c r="J107" s="920"/>
    </row>
    <row r="108" spans="1:10" hidden="1">
      <c r="A108" s="820">
        <v>1162400</v>
      </c>
      <c r="B108" s="836" t="s">
        <v>1686</v>
      </c>
      <c r="C108" s="802" t="s">
        <v>838</v>
      </c>
      <c r="D108" s="920"/>
      <c r="E108" s="920"/>
      <c r="F108" s="920"/>
      <c r="G108" s="920"/>
      <c r="H108" s="920"/>
      <c r="I108" s="920"/>
      <c r="J108" s="920"/>
    </row>
    <row r="109" spans="1:10" ht="38.25" hidden="1">
      <c r="A109" s="820">
        <v>1162500</v>
      </c>
      <c r="B109" s="836" t="s">
        <v>1687</v>
      </c>
      <c r="C109" s="802" t="s">
        <v>840</v>
      </c>
      <c r="D109" s="920"/>
      <c r="E109" s="920"/>
      <c r="F109" s="920"/>
      <c r="G109" s="920"/>
      <c r="H109" s="920"/>
      <c r="I109" s="920"/>
      <c r="J109" s="920"/>
    </row>
    <row r="110" spans="1:10" ht="25.5" hidden="1">
      <c r="A110" s="820">
        <v>1162600</v>
      </c>
      <c r="B110" s="836" t="s">
        <v>1688</v>
      </c>
      <c r="C110" s="802" t="s">
        <v>514</v>
      </c>
      <c r="D110" s="920"/>
      <c r="E110" s="920"/>
      <c r="F110" s="920"/>
      <c r="G110" s="920"/>
      <c r="H110" s="920"/>
      <c r="I110" s="920"/>
      <c r="J110" s="920"/>
    </row>
    <row r="111" spans="1:10" ht="25.5" hidden="1">
      <c r="A111" s="820">
        <v>1162700</v>
      </c>
      <c r="B111" s="801" t="s">
        <v>1689</v>
      </c>
      <c r="C111" s="802" t="s">
        <v>516</v>
      </c>
      <c r="D111" s="920"/>
      <c r="E111" s="920"/>
      <c r="F111" s="920"/>
      <c r="G111" s="920"/>
      <c r="H111" s="920"/>
      <c r="I111" s="920"/>
      <c r="J111" s="920"/>
    </row>
    <row r="112" spans="1:10" hidden="1">
      <c r="A112" s="820">
        <v>1162800</v>
      </c>
      <c r="B112" s="836" t="s">
        <v>1690</v>
      </c>
      <c r="C112" s="802" t="s">
        <v>878</v>
      </c>
      <c r="D112" s="1009"/>
      <c r="E112" s="1009"/>
      <c r="F112" s="1009"/>
      <c r="G112" s="1009"/>
      <c r="H112" s="1009"/>
      <c r="I112" s="1009"/>
      <c r="J112" s="1009"/>
    </row>
    <row r="113" spans="1:10" ht="13.5" hidden="1" thickBot="1">
      <c r="A113" s="845">
        <v>1162900</v>
      </c>
      <c r="B113" s="838" t="s">
        <v>1691</v>
      </c>
      <c r="C113" s="806" t="s">
        <v>880</v>
      </c>
      <c r="D113" s="1013"/>
      <c r="E113" s="1013"/>
      <c r="F113" s="1013"/>
      <c r="G113" s="1013"/>
      <c r="H113" s="1013"/>
      <c r="I113" s="1013"/>
      <c r="J113" s="1013"/>
    </row>
    <row r="114" spans="1:10" hidden="1">
      <c r="A114" s="847">
        <v>1170000</v>
      </c>
      <c r="B114" s="848" t="s">
        <v>881</v>
      </c>
      <c r="C114" s="849" t="s">
        <v>361</v>
      </c>
      <c r="D114" s="1027">
        <v>0</v>
      </c>
      <c r="E114" s="1027"/>
      <c r="F114" s="1027">
        <v>0</v>
      </c>
      <c r="G114" s="1027">
        <v>0</v>
      </c>
      <c r="H114" s="1027">
        <v>0</v>
      </c>
      <c r="I114" s="1027">
        <v>0</v>
      </c>
      <c r="J114" s="1027">
        <v>0</v>
      </c>
    </row>
    <row r="115" spans="1:10" ht="38.25" hidden="1">
      <c r="A115" s="851">
        <v>1171000</v>
      </c>
      <c r="B115" s="852" t="s">
        <v>216</v>
      </c>
      <c r="C115" s="794" t="s">
        <v>361</v>
      </c>
      <c r="D115" s="925">
        <v>0</v>
      </c>
      <c r="E115" s="925"/>
      <c r="F115" s="925">
        <v>0</v>
      </c>
      <c r="G115" s="925">
        <v>0</v>
      </c>
      <c r="H115" s="925">
        <v>0</v>
      </c>
      <c r="I115" s="925">
        <v>0</v>
      </c>
      <c r="J115" s="925">
        <v>0</v>
      </c>
    </row>
    <row r="116" spans="1:10" ht="51" hidden="1">
      <c r="A116" s="851">
        <v>1171100</v>
      </c>
      <c r="B116" s="801" t="s">
        <v>1692</v>
      </c>
      <c r="C116" s="798" t="s">
        <v>482</v>
      </c>
      <c r="D116" s="1009">
        <v>0</v>
      </c>
      <c r="E116" s="1009"/>
      <c r="F116" s="1009"/>
      <c r="G116" s="1009"/>
      <c r="H116" s="1009"/>
      <c r="I116" s="1009"/>
      <c r="J116" s="1009"/>
    </row>
    <row r="117" spans="1:10" ht="25.5" hidden="1">
      <c r="A117" s="851">
        <v>1171200</v>
      </c>
      <c r="B117" s="836" t="s">
        <v>1693</v>
      </c>
      <c r="C117" s="854" t="s">
        <v>354</v>
      </c>
      <c r="D117" s="1009">
        <v>0</v>
      </c>
      <c r="E117" s="1009"/>
      <c r="F117" s="1009"/>
      <c r="G117" s="1009"/>
      <c r="H117" s="1009"/>
      <c r="I117" s="1009"/>
      <c r="J117" s="1009"/>
    </row>
    <row r="118" spans="1:10" ht="63.75" hidden="1">
      <c r="A118" s="820">
        <v>1172000</v>
      </c>
      <c r="B118" s="855" t="s">
        <v>1027</v>
      </c>
      <c r="C118" s="831" t="s">
        <v>361</v>
      </c>
      <c r="D118" s="1027">
        <v>0</v>
      </c>
      <c r="E118" s="1027"/>
      <c r="F118" s="1027">
        <v>0</v>
      </c>
      <c r="G118" s="1027">
        <v>0</v>
      </c>
      <c r="H118" s="1027">
        <v>0</v>
      </c>
      <c r="I118" s="1027">
        <v>0</v>
      </c>
      <c r="J118" s="1027">
        <v>0</v>
      </c>
    </row>
    <row r="119" spans="1:10" hidden="1">
      <c r="A119" s="820">
        <v>1172100</v>
      </c>
      <c r="B119" s="823" t="s">
        <v>1113</v>
      </c>
      <c r="C119" s="798" t="s">
        <v>1028</v>
      </c>
      <c r="D119" s="1009">
        <v>0</v>
      </c>
      <c r="E119" s="1009"/>
      <c r="F119" s="1009"/>
      <c r="G119" s="1009"/>
      <c r="H119" s="1009"/>
      <c r="I119" s="1009"/>
      <c r="J119" s="1009"/>
    </row>
    <row r="120" spans="1:10" hidden="1">
      <c r="A120" s="820">
        <v>1172200</v>
      </c>
      <c r="B120" s="823" t="s">
        <v>1114</v>
      </c>
      <c r="C120" s="856">
        <v>482200</v>
      </c>
      <c r="D120" s="1009">
        <v>0</v>
      </c>
      <c r="E120" s="1009"/>
      <c r="F120" s="1009"/>
      <c r="G120" s="1009"/>
      <c r="H120" s="1009"/>
      <c r="I120" s="1009"/>
      <c r="J120" s="1009"/>
    </row>
    <row r="121" spans="1:10" hidden="1">
      <c r="A121" s="820">
        <v>1172300</v>
      </c>
      <c r="B121" s="836" t="s">
        <v>1694</v>
      </c>
      <c r="C121" s="802" t="s">
        <v>1030</v>
      </c>
      <c r="D121" s="1009">
        <v>0</v>
      </c>
      <c r="E121" s="1009"/>
      <c r="F121" s="1009"/>
      <c r="G121" s="1009"/>
      <c r="H121" s="1009"/>
      <c r="I121" s="1009"/>
      <c r="J121" s="1009"/>
    </row>
    <row r="122" spans="1:10" ht="38.25" hidden="1">
      <c r="A122" s="820">
        <v>1172400</v>
      </c>
      <c r="B122" s="857" t="s">
        <v>1695</v>
      </c>
      <c r="C122" s="802" t="s">
        <v>125</v>
      </c>
      <c r="D122" s="925">
        <v>0</v>
      </c>
      <c r="E122" s="925"/>
      <c r="F122" s="925"/>
      <c r="G122" s="925"/>
      <c r="H122" s="925"/>
      <c r="I122" s="925"/>
      <c r="J122" s="925"/>
    </row>
    <row r="123" spans="1:10" ht="38.25" hidden="1">
      <c r="A123" s="820">
        <v>1173000</v>
      </c>
      <c r="B123" s="855" t="s">
        <v>126</v>
      </c>
      <c r="C123" s="831" t="s">
        <v>361</v>
      </c>
      <c r="D123" s="925">
        <v>0</v>
      </c>
      <c r="E123" s="925"/>
      <c r="F123" s="925">
        <v>0</v>
      </c>
      <c r="G123" s="925">
        <v>0</v>
      </c>
      <c r="H123" s="925">
        <v>0</v>
      </c>
      <c r="I123" s="925">
        <v>0</v>
      </c>
      <c r="J123" s="925">
        <v>0</v>
      </c>
    </row>
    <row r="124" spans="1:10" ht="25.5" hidden="1">
      <c r="A124" s="851">
        <v>1173100</v>
      </c>
      <c r="B124" s="858" t="s">
        <v>127</v>
      </c>
      <c r="C124" s="802" t="s">
        <v>1099</v>
      </c>
      <c r="D124" s="925">
        <v>0</v>
      </c>
      <c r="E124" s="925"/>
      <c r="F124" s="925"/>
      <c r="G124" s="925"/>
      <c r="H124" s="925"/>
      <c r="I124" s="925"/>
      <c r="J124" s="925"/>
    </row>
    <row r="125" spans="1:10" ht="51" hidden="1">
      <c r="A125" s="851">
        <v>1174000</v>
      </c>
      <c r="B125" s="855" t="s">
        <v>1100</v>
      </c>
      <c r="C125" s="831" t="s">
        <v>361</v>
      </c>
      <c r="D125" s="925">
        <v>0</v>
      </c>
      <c r="E125" s="925"/>
      <c r="F125" s="925">
        <v>0</v>
      </c>
      <c r="G125" s="925">
        <v>0</v>
      </c>
      <c r="H125" s="925">
        <v>0</v>
      </c>
      <c r="I125" s="925">
        <v>0</v>
      </c>
      <c r="J125" s="925">
        <v>0</v>
      </c>
    </row>
    <row r="126" spans="1:10" ht="38.25" hidden="1">
      <c r="A126" s="851">
        <v>1174100</v>
      </c>
      <c r="B126" s="858" t="s">
        <v>1115</v>
      </c>
      <c r="C126" s="802" t="s">
        <v>1101</v>
      </c>
      <c r="D126" s="925">
        <v>0</v>
      </c>
      <c r="E126" s="925"/>
      <c r="F126" s="925"/>
      <c r="G126" s="925"/>
      <c r="H126" s="925"/>
      <c r="I126" s="925"/>
      <c r="J126" s="925"/>
    </row>
    <row r="127" spans="1:10" ht="25.5" hidden="1">
      <c r="A127" s="851">
        <v>1174200</v>
      </c>
      <c r="B127" s="857" t="s">
        <v>1696</v>
      </c>
      <c r="C127" s="802" t="s">
        <v>450</v>
      </c>
      <c r="D127" s="925">
        <v>0</v>
      </c>
      <c r="E127" s="925"/>
      <c r="F127" s="925"/>
      <c r="G127" s="925"/>
      <c r="H127" s="925"/>
      <c r="I127" s="925"/>
      <c r="J127" s="925"/>
    </row>
    <row r="128" spans="1:10" ht="51" hidden="1">
      <c r="A128" s="851">
        <v>1175000</v>
      </c>
      <c r="B128" s="855" t="s">
        <v>561</v>
      </c>
      <c r="C128" s="831" t="s">
        <v>361</v>
      </c>
      <c r="D128" s="925">
        <v>0</v>
      </c>
      <c r="E128" s="925"/>
      <c r="F128" s="925">
        <v>0</v>
      </c>
      <c r="G128" s="925">
        <v>0</v>
      </c>
      <c r="H128" s="925">
        <v>0</v>
      </c>
      <c r="I128" s="925">
        <v>0</v>
      </c>
      <c r="J128" s="925">
        <v>0</v>
      </c>
    </row>
    <row r="129" spans="1:10" ht="51" hidden="1">
      <c r="A129" s="851">
        <v>1175100</v>
      </c>
      <c r="B129" s="857" t="s">
        <v>1697</v>
      </c>
      <c r="C129" s="802" t="s">
        <v>228</v>
      </c>
      <c r="D129" s="925">
        <v>0</v>
      </c>
      <c r="E129" s="925"/>
      <c r="F129" s="925"/>
      <c r="G129" s="925"/>
      <c r="H129" s="925"/>
      <c r="I129" s="925"/>
      <c r="J129" s="925"/>
    </row>
    <row r="130" spans="1:10" hidden="1">
      <c r="A130" s="851">
        <v>1176000</v>
      </c>
      <c r="B130" s="855" t="s">
        <v>229</v>
      </c>
      <c r="C130" s="831" t="s">
        <v>361</v>
      </c>
      <c r="D130" s="925">
        <v>0</v>
      </c>
      <c r="E130" s="925"/>
      <c r="F130" s="925">
        <v>0</v>
      </c>
      <c r="G130" s="925">
        <v>0</v>
      </c>
      <c r="H130" s="925">
        <v>0</v>
      </c>
      <c r="I130" s="925">
        <v>0</v>
      </c>
      <c r="J130" s="925">
        <v>0</v>
      </c>
    </row>
    <row r="131" spans="1:10" hidden="1">
      <c r="A131" s="851">
        <v>1176100</v>
      </c>
      <c r="B131" s="857" t="s">
        <v>1698</v>
      </c>
      <c r="C131" s="802" t="s">
        <v>8</v>
      </c>
      <c r="D131" s="925">
        <v>0</v>
      </c>
      <c r="E131" s="925"/>
      <c r="F131" s="925"/>
      <c r="G131" s="925"/>
      <c r="H131" s="925"/>
      <c r="I131" s="925"/>
      <c r="J131" s="925"/>
    </row>
    <row r="132" spans="1:10" hidden="1">
      <c r="A132" s="851">
        <v>1177000</v>
      </c>
      <c r="B132" s="855" t="s">
        <v>591</v>
      </c>
      <c r="C132" s="831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25">
        <v>0</v>
      </c>
    </row>
    <row r="133" spans="1:10" ht="13.5" hidden="1" thickBot="1">
      <c r="A133" s="845">
        <v>1177100</v>
      </c>
      <c r="B133" s="859" t="s">
        <v>1699</v>
      </c>
      <c r="C133" s="806" t="s">
        <v>260</v>
      </c>
      <c r="D133" s="927">
        <v>0</v>
      </c>
      <c r="E133" s="927"/>
      <c r="F133" s="927"/>
      <c r="G133" s="927"/>
      <c r="H133" s="927"/>
      <c r="I133" s="927"/>
      <c r="J133" s="927"/>
    </row>
    <row r="134" spans="1:10" ht="13.5" thickBot="1">
      <c r="A134" s="861" t="s">
        <v>261</v>
      </c>
      <c r="B134" s="862" t="s">
        <v>262</v>
      </c>
      <c r="C134" s="863"/>
      <c r="D134" s="929"/>
      <c r="E134" s="929"/>
      <c r="F134" s="929"/>
      <c r="G134" s="929"/>
      <c r="H134" s="929"/>
      <c r="I134" s="929"/>
      <c r="J134" s="929"/>
    </row>
    <row r="135" spans="1:10" ht="26.25" thickBot="1">
      <c r="A135" s="865" t="s">
        <v>263</v>
      </c>
      <c r="B135" s="866" t="s">
        <v>652</v>
      </c>
      <c r="C135" s="867" t="s">
        <v>361</v>
      </c>
      <c r="D135" s="931">
        <f>D138</f>
        <v>0</v>
      </c>
      <c r="E135" s="931">
        <f>E141</f>
        <v>0</v>
      </c>
      <c r="F135" s="931">
        <f>F138</f>
        <v>0</v>
      </c>
      <c r="G135" s="931">
        <f>G138</f>
        <v>0</v>
      </c>
      <c r="H135" s="931">
        <f>H138</f>
        <v>0</v>
      </c>
      <c r="I135" s="931">
        <f>I138</f>
        <v>0</v>
      </c>
      <c r="J135" s="931">
        <f>J138</f>
        <v>0</v>
      </c>
    </row>
    <row r="136" spans="1:10" ht="13.5" thickBot="1">
      <c r="A136" s="868"/>
      <c r="B136" s="869" t="s">
        <v>653</v>
      </c>
      <c r="C136" s="870"/>
      <c r="D136" s="1632"/>
      <c r="E136" s="1632"/>
      <c r="F136" s="1632"/>
      <c r="G136" s="1632"/>
      <c r="H136" s="1632"/>
      <c r="I136" s="1632"/>
      <c r="J136" s="1632"/>
    </row>
    <row r="137" spans="1:10">
      <c r="A137" s="861" t="s">
        <v>261</v>
      </c>
      <c r="B137" s="862" t="s">
        <v>262</v>
      </c>
      <c r="C137" s="872"/>
      <c r="D137" s="1633"/>
      <c r="E137" s="1633"/>
      <c r="F137" s="1633"/>
      <c r="G137" s="1633"/>
      <c r="H137" s="1633"/>
      <c r="I137" s="1633"/>
      <c r="J137" s="1633"/>
    </row>
    <row r="138" spans="1:10">
      <c r="A138" s="874" t="s">
        <v>654</v>
      </c>
      <c r="B138" s="875" t="s">
        <v>655</v>
      </c>
      <c r="C138" s="876" t="s">
        <v>361</v>
      </c>
      <c r="D138" s="1058">
        <f>D140+D141+D142</f>
        <v>0</v>
      </c>
      <c r="E138" s="1058"/>
      <c r="F138" s="1058">
        <f>F140+F141+F142</f>
        <v>0</v>
      </c>
      <c r="G138" s="1058">
        <f>G140+G141+G142</f>
        <v>0</v>
      </c>
      <c r="H138" s="1058">
        <f>H140+H141+H142</f>
        <v>0</v>
      </c>
      <c r="I138" s="1058">
        <f>I140+I141+I142</f>
        <v>0</v>
      </c>
      <c r="J138" s="1058">
        <f>F138</f>
        <v>0</v>
      </c>
    </row>
    <row r="139" spans="1:10">
      <c r="A139" s="878" t="s">
        <v>656</v>
      </c>
      <c r="B139" s="857" t="s">
        <v>1700</v>
      </c>
      <c r="C139" s="879" t="s">
        <v>997</v>
      </c>
      <c r="D139" s="923">
        <v>0</v>
      </c>
      <c r="E139" s="923"/>
      <c r="F139" s="923"/>
      <c r="G139" s="923"/>
      <c r="H139" s="923"/>
      <c r="I139" s="923"/>
      <c r="J139" s="923"/>
    </row>
    <row r="140" spans="1:10">
      <c r="A140" s="878" t="s">
        <v>998</v>
      </c>
      <c r="B140" s="857" t="s">
        <v>1701</v>
      </c>
      <c r="C140" s="879" t="s">
        <v>975</v>
      </c>
      <c r="D140" s="924">
        <v>0</v>
      </c>
      <c r="E140" s="923">
        <v>0</v>
      </c>
      <c r="F140" s="923">
        <f>D140+E140</f>
        <v>0</v>
      </c>
      <c r="G140" s="920" t="s">
        <v>744</v>
      </c>
      <c r="H140" s="920">
        <v>0</v>
      </c>
      <c r="I140" s="920">
        <v>0</v>
      </c>
      <c r="J140" s="920">
        <f>F140</f>
        <v>0</v>
      </c>
    </row>
    <row r="141" spans="1:10" ht="25.5">
      <c r="A141" s="878" t="s">
        <v>976</v>
      </c>
      <c r="B141" s="857" t="s">
        <v>1702</v>
      </c>
      <c r="C141" s="1400" t="s">
        <v>978</v>
      </c>
      <c r="D141" s="924">
        <v>0</v>
      </c>
      <c r="E141" s="924">
        <v>0</v>
      </c>
      <c r="F141" s="921">
        <f>D141+E141</f>
        <v>0</v>
      </c>
      <c r="G141" s="918">
        <v>0</v>
      </c>
      <c r="H141" s="918">
        <v>0</v>
      </c>
      <c r="I141" s="918">
        <v>0</v>
      </c>
      <c r="J141" s="923">
        <f>F141</f>
        <v>0</v>
      </c>
    </row>
    <row r="142" spans="1:10">
      <c r="A142" s="878" t="s">
        <v>979</v>
      </c>
      <c r="B142" s="857" t="s">
        <v>1703</v>
      </c>
      <c r="C142" s="879" t="s">
        <v>1110</v>
      </c>
      <c r="D142" s="924">
        <v>0</v>
      </c>
      <c r="E142" s="923"/>
      <c r="F142" s="923">
        <f>D142+E142</f>
        <v>0</v>
      </c>
      <c r="G142" s="923">
        <v>0</v>
      </c>
      <c r="H142" s="923">
        <v>0</v>
      </c>
      <c r="I142" s="923">
        <v>0</v>
      </c>
      <c r="J142" s="923">
        <f>F142</f>
        <v>0</v>
      </c>
    </row>
    <row r="143" spans="1:10" ht="12" customHeight="1">
      <c r="A143" s="878" t="s">
        <v>138</v>
      </c>
      <c r="B143" s="858" t="s">
        <v>139</v>
      </c>
      <c r="C143" s="879" t="s">
        <v>140</v>
      </c>
      <c r="D143" s="923">
        <v>0</v>
      </c>
      <c r="E143" s="923"/>
      <c r="F143" s="923"/>
      <c r="G143" s="923"/>
      <c r="H143" s="923"/>
      <c r="I143" s="923"/>
      <c r="J143" s="923"/>
    </row>
    <row r="144" spans="1:10" hidden="1">
      <c r="A144" s="878" t="s">
        <v>141</v>
      </c>
      <c r="B144" s="857" t="s">
        <v>1704</v>
      </c>
      <c r="C144" s="879" t="s">
        <v>904</v>
      </c>
      <c r="D144" s="923">
        <v>0</v>
      </c>
      <c r="E144" s="923"/>
      <c r="F144" s="923"/>
      <c r="G144" s="923"/>
      <c r="H144" s="923"/>
      <c r="I144" s="923"/>
      <c r="J144" s="923"/>
    </row>
    <row r="145" spans="1:10" hidden="1">
      <c r="A145" s="878" t="s">
        <v>905</v>
      </c>
      <c r="B145" s="857" t="s">
        <v>1705</v>
      </c>
      <c r="C145" s="879" t="s">
        <v>907</v>
      </c>
      <c r="D145" s="923">
        <v>0</v>
      </c>
      <c r="E145" s="923"/>
      <c r="F145" s="923"/>
      <c r="G145" s="923"/>
      <c r="H145" s="923"/>
      <c r="I145" s="923"/>
      <c r="J145" s="923"/>
    </row>
    <row r="146" spans="1:10" hidden="1">
      <c r="A146" s="878" t="s">
        <v>659</v>
      </c>
      <c r="B146" s="857" t="s">
        <v>1706</v>
      </c>
      <c r="C146" s="879" t="s">
        <v>661</v>
      </c>
      <c r="D146" s="923">
        <v>0</v>
      </c>
      <c r="E146" s="923"/>
      <c r="F146" s="923"/>
      <c r="G146" s="923"/>
      <c r="H146" s="923"/>
      <c r="I146" s="923"/>
      <c r="J146" s="923"/>
    </row>
    <row r="147" spans="1:10" hidden="1">
      <c r="A147" s="878" t="s">
        <v>662</v>
      </c>
      <c r="B147" s="855" t="s">
        <v>663</v>
      </c>
      <c r="C147" s="880" t="s">
        <v>361</v>
      </c>
      <c r="D147" s="923">
        <v>0</v>
      </c>
      <c r="E147" s="923"/>
      <c r="F147" s="923">
        <v>0</v>
      </c>
      <c r="G147" s="923"/>
      <c r="H147" s="923">
        <v>0</v>
      </c>
      <c r="I147" s="923">
        <v>0</v>
      </c>
      <c r="J147" s="923">
        <v>0</v>
      </c>
    </row>
    <row r="148" spans="1:10" hidden="1">
      <c r="A148" s="878" t="s">
        <v>664</v>
      </c>
      <c r="B148" s="858" t="s">
        <v>665</v>
      </c>
      <c r="C148" s="879" t="s">
        <v>666</v>
      </c>
      <c r="D148" s="923">
        <v>0</v>
      </c>
      <c r="E148" s="923"/>
      <c r="F148" s="923"/>
      <c r="G148" s="923"/>
      <c r="H148" s="923"/>
      <c r="I148" s="923"/>
      <c r="J148" s="923"/>
    </row>
    <row r="149" spans="1:10" hidden="1">
      <c r="A149" s="878" t="s">
        <v>667</v>
      </c>
      <c r="B149" s="858" t="s">
        <v>668</v>
      </c>
      <c r="C149" s="879" t="s">
        <v>669</v>
      </c>
      <c r="D149" s="923">
        <v>0</v>
      </c>
      <c r="E149" s="923"/>
      <c r="F149" s="923"/>
      <c r="G149" s="923"/>
      <c r="H149" s="923"/>
      <c r="I149" s="923"/>
      <c r="J149" s="923"/>
    </row>
    <row r="150" spans="1:10" ht="25.5" hidden="1">
      <c r="A150" s="878" t="s">
        <v>670</v>
      </c>
      <c r="B150" s="857" t="s">
        <v>1707</v>
      </c>
      <c r="C150" s="879" t="s">
        <v>316</v>
      </c>
      <c r="D150" s="923">
        <v>0</v>
      </c>
      <c r="E150" s="923"/>
      <c r="F150" s="923"/>
      <c r="G150" s="923"/>
      <c r="H150" s="923"/>
      <c r="I150" s="923"/>
      <c r="J150" s="923"/>
    </row>
    <row r="151" spans="1:10" ht="25.5" hidden="1">
      <c r="A151" s="878" t="s">
        <v>317</v>
      </c>
      <c r="B151" s="857" t="s">
        <v>1708</v>
      </c>
      <c r="C151" s="879" t="s">
        <v>319</v>
      </c>
      <c r="D151" s="923">
        <v>0</v>
      </c>
      <c r="E151" s="923"/>
      <c r="F151" s="923"/>
      <c r="G151" s="923"/>
      <c r="H151" s="923"/>
      <c r="I151" s="923"/>
      <c r="J151" s="923"/>
    </row>
    <row r="152" spans="1:10" hidden="1">
      <c r="A152" s="878" t="s">
        <v>320</v>
      </c>
      <c r="B152" s="855" t="s">
        <v>321</v>
      </c>
      <c r="C152" s="880" t="s">
        <v>361</v>
      </c>
      <c r="D152" s="923">
        <v>0</v>
      </c>
      <c r="E152" s="923"/>
      <c r="F152" s="923">
        <v>0</v>
      </c>
      <c r="G152" s="923">
        <v>0</v>
      </c>
      <c r="H152" s="923">
        <v>0</v>
      </c>
      <c r="I152" s="923">
        <v>0</v>
      </c>
      <c r="J152" s="923">
        <v>0</v>
      </c>
    </row>
    <row r="153" spans="1:10" hidden="1">
      <c r="A153" s="878" t="s">
        <v>322</v>
      </c>
      <c r="B153" s="858" t="s">
        <v>1116</v>
      </c>
      <c r="C153" s="879" t="s">
        <v>323</v>
      </c>
      <c r="D153" s="923">
        <v>0</v>
      </c>
      <c r="E153" s="923"/>
      <c r="F153" s="923"/>
      <c r="G153" s="923"/>
      <c r="H153" s="923"/>
      <c r="I153" s="923"/>
      <c r="J153" s="923"/>
    </row>
    <row r="154" spans="1:10" hidden="1">
      <c r="A154" s="881" t="s">
        <v>324</v>
      </c>
      <c r="B154" s="882" t="s">
        <v>325</v>
      </c>
      <c r="C154" s="880" t="s">
        <v>361</v>
      </c>
      <c r="D154" s="923">
        <v>0</v>
      </c>
      <c r="E154" s="923"/>
      <c r="F154" s="923">
        <v>0</v>
      </c>
      <c r="G154" s="923">
        <v>0</v>
      </c>
      <c r="H154" s="923">
        <v>0</v>
      </c>
      <c r="I154" s="923">
        <v>0</v>
      </c>
      <c r="J154" s="923">
        <v>0</v>
      </c>
    </row>
    <row r="155" spans="1:10" hidden="1">
      <c r="A155" s="878" t="s">
        <v>326</v>
      </c>
      <c r="B155" s="858" t="s">
        <v>1117</v>
      </c>
      <c r="C155" s="879" t="s">
        <v>327</v>
      </c>
      <c r="D155" s="923">
        <v>0</v>
      </c>
      <c r="E155" s="923"/>
      <c r="F155" s="923"/>
      <c r="G155" s="923"/>
      <c r="H155" s="923"/>
      <c r="I155" s="923"/>
      <c r="J155" s="923"/>
    </row>
    <row r="156" spans="1:10" hidden="1">
      <c r="A156" s="878" t="s">
        <v>328</v>
      </c>
      <c r="B156" s="858" t="s">
        <v>1118</v>
      </c>
      <c r="C156" s="879" t="s">
        <v>329</v>
      </c>
      <c r="D156" s="923">
        <v>0</v>
      </c>
      <c r="E156" s="923"/>
      <c r="F156" s="923"/>
      <c r="G156" s="923"/>
      <c r="H156" s="923"/>
      <c r="I156" s="923"/>
      <c r="J156" s="923"/>
    </row>
    <row r="157" spans="1:10" ht="25.5" hidden="1">
      <c r="A157" s="878" t="s">
        <v>330</v>
      </c>
      <c r="B157" s="857" t="s">
        <v>1709</v>
      </c>
      <c r="C157" s="879" t="s">
        <v>332</v>
      </c>
      <c r="D157" s="923">
        <v>0</v>
      </c>
      <c r="E157" s="923"/>
      <c r="F157" s="923"/>
      <c r="G157" s="923"/>
      <c r="H157" s="923"/>
      <c r="I157" s="923"/>
      <c r="J157" s="923"/>
    </row>
    <row r="158" spans="1:10" ht="26.25" thickBot="1">
      <c r="A158" s="883">
        <v>1244000</v>
      </c>
      <c r="B158" s="884" t="s">
        <v>1710</v>
      </c>
      <c r="C158" s="885" t="s">
        <v>1145</v>
      </c>
      <c r="D158" s="1007">
        <v>0</v>
      </c>
      <c r="E158" s="1007"/>
      <c r="F158" s="1007"/>
      <c r="G158" s="1007"/>
      <c r="H158" s="1007"/>
      <c r="I158" s="1007"/>
      <c r="J158" s="1007"/>
    </row>
    <row r="159" spans="1:10" ht="39" thickBot="1">
      <c r="A159" s="886">
        <v>1000000</v>
      </c>
      <c r="B159" s="887" t="s">
        <v>1146</v>
      </c>
      <c r="C159" s="888" t="s">
        <v>361</v>
      </c>
      <c r="D159" s="1634">
        <f t="shared" ref="D159:I159" si="1">D33+D135</f>
        <v>0</v>
      </c>
      <c r="E159" s="1634">
        <f t="shared" si="1"/>
        <v>0</v>
      </c>
      <c r="F159" s="1634">
        <f t="shared" si="1"/>
        <v>0</v>
      </c>
      <c r="G159" s="1634">
        <f t="shared" si="1"/>
        <v>0</v>
      </c>
      <c r="H159" s="1634">
        <f t="shared" si="1"/>
        <v>0</v>
      </c>
      <c r="I159" s="1634">
        <f t="shared" si="1"/>
        <v>0</v>
      </c>
      <c r="J159" s="1816">
        <f>F159</f>
        <v>0</v>
      </c>
    </row>
    <row r="160" spans="1:10" ht="9.75" customHeight="1">
      <c r="A160" s="889"/>
      <c r="B160" s="890"/>
      <c r="C160" s="891"/>
      <c r="D160" s="738"/>
      <c r="E160" s="738"/>
      <c r="F160" s="738"/>
      <c r="G160" s="738"/>
      <c r="H160" s="738"/>
      <c r="I160" s="738"/>
      <c r="J160" s="738"/>
    </row>
    <row r="161" spans="1:10" ht="14.25" hidden="1">
      <c r="A161" s="2559"/>
      <c r="B161" s="2559"/>
      <c r="C161" s="2559"/>
      <c r="D161" s="2559"/>
      <c r="E161" s="2559"/>
      <c r="F161" s="2559"/>
      <c r="G161" s="2559"/>
      <c r="H161" s="2559"/>
      <c r="I161" s="2559"/>
      <c r="J161" s="2559"/>
    </row>
    <row r="162" spans="1:10" s="738" customFormat="1">
      <c r="A162" s="2517" t="s">
        <v>2250</v>
      </c>
      <c r="B162" s="2517"/>
      <c r="C162" s="2517"/>
      <c r="D162" s="2517"/>
      <c r="E162" s="2517"/>
      <c r="F162" s="2517"/>
      <c r="G162" s="2517"/>
      <c r="H162" s="2517"/>
      <c r="I162" s="2517"/>
      <c r="J162" s="2517"/>
    </row>
    <row r="163" spans="1:10">
      <c r="A163" s="2552" t="s">
        <v>1125</v>
      </c>
      <c r="B163" s="2552"/>
      <c r="C163" s="2552"/>
      <c r="D163" s="2552"/>
      <c r="E163" s="2552"/>
      <c r="F163" s="2552"/>
      <c r="G163" s="2552"/>
      <c r="H163" s="2552"/>
      <c r="I163" s="2552"/>
      <c r="J163" s="2552"/>
    </row>
    <row r="164" spans="1:10" ht="14.25">
      <c r="A164" s="892" t="s">
        <v>1711</v>
      </c>
      <c r="B164" s="892"/>
      <c r="C164" s="893"/>
      <c r="D164" s="892"/>
      <c r="E164" s="892"/>
      <c r="F164" s="892"/>
      <c r="G164" s="892" t="s">
        <v>1154</v>
      </c>
      <c r="H164" s="892"/>
      <c r="I164" s="892"/>
      <c r="J164" s="892"/>
    </row>
    <row r="165" spans="1:10" ht="14.25">
      <c r="A165" s="894" t="s">
        <v>1712</v>
      </c>
      <c r="B165" s="894"/>
      <c r="C165" s="894"/>
      <c r="D165" s="738"/>
      <c r="E165" s="734" t="s">
        <v>311</v>
      </c>
      <c r="F165" s="738"/>
      <c r="G165" s="734" t="s">
        <v>312</v>
      </c>
      <c r="H165" s="738"/>
      <c r="I165" s="738"/>
      <c r="J165" s="894"/>
    </row>
    <row r="166" spans="1:10" ht="15.75" customHeight="1">
      <c r="A166" s="895" t="s">
        <v>1713</v>
      </c>
      <c r="B166" s="895"/>
      <c r="C166" s="894"/>
      <c r="D166" s="895"/>
      <c r="E166" s="895"/>
      <c r="F166" s="895"/>
      <c r="G166" s="895"/>
      <c r="H166" s="895"/>
      <c r="I166" s="895"/>
      <c r="J166" s="895"/>
    </row>
    <row r="167" spans="1:10" ht="14.25">
      <c r="A167" s="892" t="s">
        <v>1714</v>
      </c>
      <c r="B167" s="892"/>
      <c r="C167" s="893"/>
      <c r="D167" s="892"/>
      <c r="E167" s="892"/>
      <c r="F167" s="892"/>
      <c r="G167" s="892" t="s">
        <v>1158</v>
      </c>
      <c r="H167" s="892"/>
      <c r="I167" s="892"/>
      <c r="J167" s="892"/>
    </row>
    <row r="168" spans="1:10" ht="14.25">
      <c r="A168" s="894" t="s">
        <v>1715</v>
      </c>
      <c r="B168" s="893" t="s">
        <v>646</v>
      </c>
      <c r="C168" s="896"/>
      <c r="D168" s="738"/>
      <c r="E168" s="734" t="s">
        <v>311</v>
      </c>
      <c r="F168" s="738"/>
      <c r="G168" s="734" t="s">
        <v>312</v>
      </c>
      <c r="H168" s="738"/>
      <c r="I168" s="738"/>
      <c r="J168" s="894"/>
    </row>
    <row r="169" spans="1:10" ht="8.25" customHeight="1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 hidden="1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  <row r="171" spans="1:10" hidden="1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  <row r="172" spans="1:10" hidden="1">
      <c r="A172" s="748"/>
      <c r="B172" s="739"/>
      <c r="C172" s="749"/>
      <c r="D172" s="738"/>
      <c r="E172" s="738"/>
      <c r="F172" s="738"/>
      <c r="G172" s="738"/>
      <c r="H172" s="738"/>
      <c r="I172" s="738"/>
      <c r="J172" s="738"/>
    </row>
    <row r="173" spans="1:10">
      <c r="B173" s="917"/>
    </row>
    <row r="174" spans="1:10">
      <c r="B174" s="917"/>
    </row>
  </sheetData>
  <mergeCells count="19">
    <mergeCell ref="A162:J162"/>
    <mergeCell ref="A163:J163"/>
    <mergeCell ref="F24:J25"/>
    <mergeCell ref="F30:F31"/>
    <mergeCell ref="G30:J30"/>
    <mergeCell ref="A161:J161"/>
    <mergeCell ref="H28:J28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25" right="0.25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14"/>
  <sheetViews>
    <sheetView topLeftCell="A45" workbookViewId="0">
      <selection activeCell="F62" sqref="F62"/>
    </sheetView>
  </sheetViews>
  <sheetFormatPr defaultRowHeight="12.75"/>
  <cols>
    <col min="1" max="1" width="7.140625" style="748" customWidth="1"/>
    <col min="2" max="2" width="42.28515625" style="1568" customWidth="1"/>
    <col min="3" max="3" width="8.7109375" style="749" customWidth="1"/>
    <col min="4" max="4" width="13.140625" style="738" customWidth="1"/>
    <col min="5" max="5" width="10.140625" style="917" customWidth="1"/>
    <col min="6" max="6" width="11.85546875" style="738" customWidth="1"/>
    <col min="7" max="7" width="12.42578125" style="738" customWidth="1"/>
    <col min="8" max="8" width="11.7109375" style="738" customWidth="1"/>
    <col min="9" max="10" width="12.28515625" style="738" customWidth="1"/>
    <col min="11" max="11" width="9.140625" style="738"/>
    <col min="12" max="12" width="1" style="738" customWidth="1"/>
    <col min="13" max="13" width="9.140625" style="738" hidden="1" customWidth="1"/>
    <col min="14" max="14" width="9.140625" style="738" customWidth="1"/>
    <col min="15" max="15" width="0.42578125" style="738" customWidth="1"/>
    <col min="16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1937" t="s">
        <v>35</v>
      </c>
      <c r="C6" s="948"/>
      <c r="D6" s="1938"/>
      <c r="E6" s="1939"/>
      <c r="G6" s="896" t="s">
        <v>1024</v>
      </c>
      <c r="H6" s="896"/>
    </row>
    <row r="7" spans="1:10">
      <c r="B7" s="740"/>
      <c r="C7" s="950"/>
    </row>
    <row r="8" spans="1:10" ht="12" customHeight="1">
      <c r="A8" s="748" t="s">
        <v>2303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 ht="18" customHeight="1">
      <c r="A10" s="748" t="s">
        <v>476</v>
      </c>
      <c r="B10" s="1569"/>
      <c r="C10" s="952"/>
      <c r="D10" s="900"/>
      <c r="E10" s="1677"/>
    </row>
    <row r="11" spans="1:10" ht="14.25" hidden="1" customHeight="1">
      <c r="B11" s="1940"/>
      <c r="C11" s="954"/>
      <c r="D11" s="955"/>
      <c r="E11" s="1941"/>
      <c r="F11" s="955"/>
      <c r="G11" s="955"/>
      <c r="H11" s="955"/>
    </row>
    <row r="12" spans="1:10" ht="9.75" customHeight="1">
      <c r="A12" s="754" t="s">
        <v>477</v>
      </c>
      <c r="B12" s="1942" t="s">
        <v>1154</v>
      </c>
      <c r="C12" s="950"/>
      <c r="D12" s="896"/>
      <c r="E12" s="2229"/>
      <c r="F12" s="896"/>
      <c r="G12" s="896"/>
      <c r="H12" s="957" t="s">
        <v>209</v>
      </c>
    </row>
    <row r="13" spans="1:10" ht="30" hidden="1" customHeight="1">
      <c r="A13" s="959" t="s">
        <v>615</v>
      </c>
      <c r="B13" s="1943"/>
      <c r="C13" s="954"/>
      <c r="D13" s="959"/>
      <c r="E13" s="2227"/>
      <c r="F13" s="959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1.75" customHeight="1">
      <c r="A15" s="1944"/>
      <c r="B15" s="2547" t="s">
        <v>616</v>
      </c>
      <c r="C15" s="2547"/>
      <c r="D15" s="2547"/>
      <c r="E15" s="2547"/>
      <c r="F15" s="1100"/>
      <c r="G15" s="1100"/>
      <c r="H15" s="1100"/>
      <c r="I15" s="1100"/>
      <c r="J15" s="1100"/>
    </row>
    <row r="16" spans="1:10" ht="15" customHeight="1">
      <c r="A16" s="738"/>
      <c r="B16" s="2549" t="s">
        <v>259</v>
      </c>
      <c r="C16" s="2549"/>
      <c r="D16" s="2549"/>
      <c r="E16" s="2549"/>
      <c r="F16" s="2549"/>
      <c r="G16" s="2549"/>
      <c r="H16" s="751"/>
      <c r="I16" s="751"/>
      <c r="J16" s="751"/>
    </row>
    <row r="17" spans="1:10" s="748" customFormat="1" ht="3.75" customHeight="1">
      <c r="A17" s="959" t="s">
        <v>1212</v>
      </c>
      <c r="B17" s="2551" t="s">
        <v>2249</v>
      </c>
      <c r="C17" s="2551"/>
      <c r="D17" s="2551"/>
      <c r="E17" s="2551"/>
      <c r="F17" s="2551"/>
      <c r="G17" s="1936"/>
      <c r="H17" s="1936"/>
      <c r="I17" s="1936"/>
      <c r="J17" s="1936"/>
    </row>
    <row r="18" spans="1:10" s="748" customFormat="1" ht="21" customHeight="1">
      <c r="A18" s="959"/>
      <c r="B18" s="2551"/>
      <c r="C18" s="2551"/>
      <c r="D18" s="2551"/>
      <c r="E18" s="2551"/>
      <c r="F18" s="2551"/>
      <c r="G18" s="1570"/>
      <c r="H18" s="1570"/>
      <c r="I18" s="1571"/>
      <c r="J18" s="1571"/>
    </row>
    <row r="19" spans="1:10" s="743" customFormat="1" thickBot="1">
      <c r="A19" s="753" t="s">
        <v>701</v>
      </c>
      <c r="B19" s="1572"/>
      <c r="C19" s="965"/>
      <c r="D19" s="745"/>
      <c r="E19" s="1681"/>
      <c r="G19" s="966" t="s">
        <v>1199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1573"/>
      <c r="C20" s="965"/>
      <c r="E20" s="1682"/>
      <c r="G20" s="968" t="s">
        <v>335</v>
      </c>
      <c r="H20" s="969" t="s">
        <v>1001</v>
      </c>
      <c r="I20" s="970" t="s">
        <v>745</v>
      </c>
      <c r="J20" s="971" t="s">
        <v>745</v>
      </c>
    </row>
    <row r="21" spans="1:10" s="968" customFormat="1" ht="15" customHeight="1" thickBot="1">
      <c r="A21" s="753" t="s">
        <v>634</v>
      </c>
      <c r="B21" s="1573"/>
      <c r="C21" s="965"/>
      <c r="E21" s="1683"/>
      <c r="G21" s="968" t="s">
        <v>935</v>
      </c>
    </row>
    <row r="22" spans="1:10" s="968" customFormat="1" ht="9.75" customHeight="1" thickBot="1">
      <c r="A22" s="753" t="s">
        <v>557</v>
      </c>
      <c r="B22" s="1573"/>
      <c r="C22" s="972"/>
      <c r="D22" s="973"/>
      <c r="E22" s="1683"/>
      <c r="G22" s="968" t="s">
        <v>558</v>
      </c>
    </row>
    <row r="23" spans="1:10" s="945" customFormat="1" ht="15.75" customHeight="1" thickBot="1">
      <c r="A23" s="753" t="s">
        <v>735</v>
      </c>
      <c r="B23" s="1573"/>
      <c r="C23" s="965"/>
      <c r="E23" s="1682"/>
      <c r="G23" s="968" t="s">
        <v>954</v>
      </c>
      <c r="I23" s="974"/>
    </row>
    <row r="24" spans="1:10" s="945" customFormat="1" ht="12.75" customHeight="1">
      <c r="A24" s="753" t="s">
        <v>309</v>
      </c>
      <c r="B24" s="1574"/>
      <c r="C24" s="976"/>
      <c r="E24" s="1682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1575"/>
      <c r="C25" s="976"/>
      <c r="D25" s="978"/>
      <c r="E25" s="1684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1573"/>
      <c r="C26" s="976"/>
      <c r="D26" s="979"/>
      <c r="E26" s="1682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1573"/>
      <c r="C27" s="976"/>
      <c r="E27" s="1685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85"/>
      <c r="C28" s="984"/>
      <c r="E28" s="1686"/>
      <c r="F28" s="945"/>
      <c r="G28" s="945"/>
      <c r="H28" s="2561">
        <v>900272101024</v>
      </c>
      <c r="I28" s="2561"/>
      <c r="J28" s="2561"/>
    </row>
    <row r="29" spans="1:10" s="748" customFormat="1" ht="31.5" customHeight="1" thickBot="1">
      <c r="A29" s="771" t="s">
        <v>409</v>
      </c>
      <c r="B29" s="1576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50.25" customHeight="1" thickBot="1">
      <c r="A30" s="775"/>
      <c r="B30" s="1577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2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5.5" customHeight="1" thickBot="1">
      <c r="A32" s="987">
        <v>1100000</v>
      </c>
      <c r="B32" s="1578" t="s">
        <v>1719</v>
      </c>
      <c r="C32" s="788" t="s">
        <v>361</v>
      </c>
      <c r="D32" s="902">
        <f>D33+D42+D131+D92</f>
        <v>374395</v>
      </c>
      <c r="E32" s="1181">
        <f>E33+E43+E55+E66+E69+E135+E51+E77</f>
        <v>-45</v>
      </c>
      <c r="F32" s="2158">
        <f>F33+F42+F131+F132+F78+F92</f>
        <v>376030</v>
      </c>
      <c r="G32" s="2158">
        <f>G33+G42+G131+G132+G78+G92</f>
        <v>104648</v>
      </c>
      <c r="H32" s="2158">
        <f>H33+H42+H131+H132+H78+H92</f>
        <v>206000</v>
      </c>
      <c r="I32" s="2158">
        <f>I33+I42+I138+I78+I92</f>
        <v>316184</v>
      </c>
      <c r="J32" s="2158">
        <f>J33+J42+J131+J132+J92</f>
        <v>376030</v>
      </c>
    </row>
    <row r="33" spans="1:11" s="748" customFormat="1" ht="38.25" customHeight="1" thickBot="1">
      <c r="A33" s="987">
        <v>1110000</v>
      </c>
      <c r="B33" s="1579" t="s">
        <v>1677</v>
      </c>
      <c r="C33" s="788" t="s">
        <v>361</v>
      </c>
      <c r="D33" s="903">
        <f>D34</f>
        <v>278000</v>
      </c>
      <c r="E33" s="1200">
        <f t="shared" ref="E33:J33" si="0">E34</f>
        <v>0</v>
      </c>
      <c r="F33" s="903">
        <f t="shared" si="0"/>
        <v>278000</v>
      </c>
      <c r="G33" s="903">
        <f t="shared" si="0"/>
        <v>73248</v>
      </c>
      <c r="H33" s="903">
        <f t="shared" si="0"/>
        <v>155000</v>
      </c>
      <c r="I33" s="903">
        <f t="shared" si="0"/>
        <v>240000</v>
      </c>
      <c r="J33" s="903">
        <f t="shared" si="0"/>
        <v>278000</v>
      </c>
    </row>
    <row r="34" spans="1:11" s="748" customFormat="1" ht="22.5" customHeight="1">
      <c r="A34" s="988">
        <v>1110000</v>
      </c>
      <c r="B34" s="1580" t="s">
        <v>809</v>
      </c>
      <c r="C34" s="794" t="s">
        <v>361</v>
      </c>
      <c r="D34" s="904">
        <f>SUM(D35:D41)</f>
        <v>278000</v>
      </c>
      <c r="E34" s="1690">
        <f>SUM(E35:E41)</f>
        <v>0</v>
      </c>
      <c r="F34" s="904">
        <f t="shared" ref="F34:J34" si="1">SUM(F35:F41)</f>
        <v>278000</v>
      </c>
      <c r="G34" s="904">
        <f>G35+G36</f>
        <v>73248</v>
      </c>
      <c r="H34" s="904">
        <f>H35+H36</f>
        <v>155000</v>
      </c>
      <c r="I34" s="904">
        <f>I35+I36</f>
        <v>240000</v>
      </c>
      <c r="J34" s="904">
        <f t="shared" si="1"/>
        <v>278000</v>
      </c>
    </row>
    <row r="35" spans="1:11" s="748" customFormat="1" ht="25.5" customHeight="1">
      <c r="A35" s="989">
        <v>1111000</v>
      </c>
      <c r="B35" s="1933" t="s">
        <v>677</v>
      </c>
      <c r="C35" s="798" t="s">
        <v>810</v>
      </c>
      <c r="D35" s="922">
        <v>255000</v>
      </c>
      <c r="E35" s="919">
        <v>0</v>
      </c>
      <c r="F35" s="922">
        <f>D35+E35</f>
        <v>255000</v>
      </c>
      <c r="G35" s="922">
        <v>68248</v>
      </c>
      <c r="H35" s="922">
        <v>150000</v>
      </c>
      <c r="I35" s="922">
        <v>230000</v>
      </c>
      <c r="J35" s="910">
        <f>F35</f>
        <v>255000</v>
      </c>
      <c r="K35" s="1061"/>
    </row>
    <row r="36" spans="1:11" s="748" customFormat="1" ht="35.25" customHeight="1" thickBot="1">
      <c r="A36" s="990">
        <v>1112000</v>
      </c>
      <c r="B36" s="813" t="s">
        <v>273</v>
      </c>
      <c r="C36" s="802" t="s">
        <v>811</v>
      </c>
      <c r="D36" s="920">
        <v>23000</v>
      </c>
      <c r="E36" s="921">
        <v>0</v>
      </c>
      <c r="F36" s="922">
        <f t="shared" ref="F36:F41" si="2">D36+E36</f>
        <v>23000</v>
      </c>
      <c r="G36" s="921">
        <v>5000</v>
      </c>
      <c r="H36" s="921">
        <v>5000</v>
      </c>
      <c r="I36" s="921">
        <v>10000</v>
      </c>
      <c r="J36" s="920">
        <f>F36</f>
        <v>23000</v>
      </c>
      <c r="K36" s="1061"/>
    </row>
    <row r="37" spans="1:11" s="748" customFormat="1" ht="36.75" hidden="1" customHeight="1" thickBot="1">
      <c r="A37" s="990">
        <v>1113000</v>
      </c>
      <c r="B37" s="801" t="s">
        <v>812</v>
      </c>
      <c r="C37" s="802" t="s">
        <v>813</v>
      </c>
      <c r="D37" s="920"/>
      <c r="E37" s="921"/>
      <c r="F37" s="922">
        <f t="shared" si="2"/>
        <v>0</v>
      </c>
      <c r="G37" s="921"/>
      <c r="H37" s="921"/>
      <c r="I37" s="921"/>
      <c r="J37" s="1030">
        <v>0</v>
      </c>
    </row>
    <row r="38" spans="1:11" s="748" customFormat="1" ht="36.75" hidden="1" customHeight="1" thickBot="1">
      <c r="A38" s="990">
        <v>1114000</v>
      </c>
      <c r="B38" s="801" t="s">
        <v>401</v>
      </c>
      <c r="C38" s="802" t="s">
        <v>402</v>
      </c>
      <c r="D38" s="920"/>
      <c r="E38" s="921"/>
      <c r="F38" s="922">
        <f t="shared" si="2"/>
        <v>0</v>
      </c>
      <c r="G38" s="921"/>
      <c r="H38" s="921"/>
      <c r="I38" s="921"/>
      <c r="J38" s="1030">
        <v>0</v>
      </c>
    </row>
    <row r="39" spans="1:11" s="748" customFormat="1" ht="36.75" hidden="1" customHeight="1" thickBot="1">
      <c r="A39" s="990">
        <v>1115000</v>
      </c>
      <c r="B39" s="801" t="s">
        <v>619</v>
      </c>
      <c r="C39" s="802" t="s">
        <v>391</v>
      </c>
      <c r="D39" s="920"/>
      <c r="E39" s="921"/>
      <c r="F39" s="922">
        <f t="shared" si="2"/>
        <v>0</v>
      </c>
      <c r="G39" s="921"/>
      <c r="H39" s="921"/>
      <c r="I39" s="921"/>
      <c r="J39" s="1030">
        <v>0</v>
      </c>
    </row>
    <row r="40" spans="1:11" s="748" customFormat="1" ht="36.75" hidden="1" customHeight="1" thickBot="1">
      <c r="A40" s="990">
        <v>1116000</v>
      </c>
      <c r="B40" s="801" t="s">
        <v>1034</v>
      </c>
      <c r="C40" s="802" t="s">
        <v>392</v>
      </c>
      <c r="D40" s="920"/>
      <c r="E40" s="921"/>
      <c r="F40" s="922">
        <f t="shared" si="2"/>
        <v>0</v>
      </c>
      <c r="G40" s="921"/>
      <c r="H40" s="921"/>
      <c r="I40" s="921"/>
      <c r="J40" s="1030">
        <v>0</v>
      </c>
    </row>
    <row r="41" spans="1:11" s="748" customFormat="1" ht="36.75" hidden="1" customHeight="1" thickBot="1">
      <c r="A41" s="992">
        <v>1117000</v>
      </c>
      <c r="B41" s="805" t="s">
        <v>644</v>
      </c>
      <c r="C41" s="806" t="s">
        <v>20</v>
      </c>
      <c r="D41" s="915">
        <v>0</v>
      </c>
      <c r="E41" s="916">
        <v>0</v>
      </c>
      <c r="F41" s="922">
        <f t="shared" si="2"/>
        <v>0</v>
      </c>
      <c r="G41" s="916">
        <v>0</v>
      </c>
      <c r="H41" s="916">
        <v>0</v>
      </c>
      <c r="I41" s="916">
        <v>0</v>
      </c>
      <c r="J41" s="1030">
        <f>F41</f>
        <v>0</v>
      </c>
    </row>
    <row r="42" spans="1:11" s="748" customFormat="1" ht="36.75" customHeight="1" thickBot="1">
      <c r="A42" s="993">
        <v>1120000</v>
      </c>
      <c r="B42" s="809" t="s">
        <v>21</v>
      </c>
      <c r="C42" s="788" t="s">
        <v>361</v>
      </c>
      <c r="D42" s="909">
        <f>D43+D55+D66+D69+D51+D64</f>
        <v>95895</v>
      </c>
      <c r="E42" s="1184"/>
      <c r="F42" s="916">
        <f>F43+F55+F66+F69+F51+F64</f>
        <v>95850</v>
      </c>
      <c r="G42" s="1184">
        <f>G43+G51+G55+G64+G66+G69</f>
        <v>31250</v>
      </c>
      <c r="H42" s="1184">
        <f>H43+H51+H55+H64+H66+H69</f>
        <v>50800</v>
      </c>
      <c r="I42" s="1184">
        <f>I43+I51+I64+I66+I69+I55</f>
        <v>75884</v>
      </c>
      <c r="J42" s="1030">
        <f>F42</f>
        <v>95850</v>
      </c>
    </row>
    <row r="43" spans="1:11" s="748" customFormat="1" ht="24.75" customHeight="1">
      <c r="A43" s="988">
        <v>1121000</v>
      </c>
      <c r="B43" s="811" t="s">
        <v>22</v>
      </c>
      <c r="C43" s="812"/>
      <c r="D43" s="910">
        <f>SUM(D44:D49)</f>
        <v>59250</v>
      </c>
      <c r="E43" s="922">
        <f>SUM(E45:E49)</f>
        <v>0</v>
      </c>
      <c r="F43" s="922">
        <f>SUM(F44:F49)</f>
        <v>59250</v>
      </c>
      <c r="G43" s="922">
        <f>SUM(G44:G49)</f>
        <v>21350</v>
      </c>
      <c r="H43" s="922">
        <f>H45+H46+H47+H48</f>
        <v>32600</v>
      </c>
      <c r="I43" s="922">
        <f>I45+I46+I47+I48</f>
        <v>47900</v>
      </c>
      <c r="J43" s="1030">
        <f>SUM(J44:J49)</f>
        <v>59250</v>
      </c>
    </row>
    <row r="44" spans="1:11" s="748" customFormat="1" ht="26.25" customHeight="1">
      <c r="A44" s="990">
        <v>1121100</v>
      </c>
      <c r="B44" s="813" t="s">
        <v>383</v>
      </c>
      <c r="C44" s="802" t="s">
        <v>384</v>
      </c>
      <c r="D44" s="920"/>
      <c r="E44" s="921">
        <v>0</v>
      </c>
      <c r="F44" s="921">
        <f t="shared" ref="F44:F49" si="3">D44+E44</f>
        <v>0</v>
      </c>
      <c r="G44" s="921"/>
      <c r="H44" s="921"/>
      <c r="I44" s="921"/>
      <c r="J44" s="1030">
        <v>0</v>
      </c>
    </row>
    <row r="45" spans="1:11" s="748" customFormat="1" ht="21" customHeight="1">
      <c r="A45" s="990">
        <v>1121200</v>
      </c>
      <c r="B45" s="814" t="s">
        <v>1678</v>
      </c>
      <c r="C45" s="802" t="s">
        <v>386</v>
      </c>
      <c r="D45" s="921">
        <v>54000</v>
      </c>
      <c r="E45" s="2225">
        <v>-750</v>
      </c>
      <c r="F45" s="921">
        <f t="shared" si="3"/>
        <v>53250</v>
      </c>
      <c r="G45" s="921">
        <v>20000</v>
      </c>
      <c r="H45" s="921">
        <v>30000</v>
      </c>
      <c r="I45" s="921">
        <v>44000</v>
      </c>
      <c r="J45" s="1030">
        <f>F45</f>
        <v>53250</v>
      </c>
    </row>
    <row r="46" spans="1:11" s="748" customFormat="1" ht="21" customHeight="1">
      <c r="A46" s="990">
        <v>1121300</v>
      </c>
      <c r="B46" s="813" t="s">
        <v>775</v>
      </c>
      <c r="C46" s="802" t="s">
        <v>387</v>
      </c>
      <c r="D46" s="920">
        <v>800</v>
      </c>
      <c r="E46" s="2225">
        <v>500</v>
      </c>
      <c r="F46" s="921">
        <f t="shared" si="3"/>
        <v>1300</v>
      </c>
      <c r="G46" s="921">
        <v>200</v>
      </c>
      <c r="H46" s="921">
        <v>400</v>
      </c>
      <c r="I46" s="921">
        <v>600</v>
      </c>
      <c r="J46" s="1030">
        <f>F46</f>
        <v>1300</v>
      </c>
    </row>
    <row r="47" spans="1:11" s="748" customFormat="1" ht="22.5" customHeight="1">
      <c r="A47" s="990">
        <v>1121400</v>
      </c>
      <c r="B47" s="813" t="s">
        <v>776</v>
      </c>
      <c r="C47" s="802" t="s">
        <v>388</v>
      </c>
      <c r="D47" s="920">
        <v>4000</v>
      </c>
      <c r="E47" s="2225">
        <v>250</v>
      </c>
      <c r="F47" s="921">
        <f t="shared" si="3"/>
        <v>4250</v>
      </c>
      <c r="G47" s="921">
        <v>1000</v>
      </c>
      <c r="H47" s="921">
        <v>2000</v>
      </c>
      <c r="I47" s="921">
        <v>3000</v>
      </c>
      <c r="J47" s="1030">
        <f>F47</f>
        <v>4250</v>
      </c>
    </row>
    <row r="48" spans="1:11" s="748" customFormat="1" ht="19.5" customHeight="1">
      <c r="A48" s="990">
        <v>1121500</v>
      </c>
      <c r="B48" s="1808" t="s">
        <v>69</v>
      </c>
      <c r="C48" s="802" t="s">
        <v>389</v>
      </c>
      <c r="D48" s="922">
        <v>450</v>
      </c>
      <c r="E48" s="921">
        <v>0</v>
      </c>
      <c r="F48" s="921">
        <f t="shared" si="3"/>
        <v>450</v>
      </c>
      <c r="G48" s="922">
        <v>150</v>
      </c>
      <c r="H48" s="922">
        <v>200</v>
      </c>
      <c r="I48" s="922">
        <v>300</v>
      </c>
      <c r="J48" s="1030">
        <f>F48</f>
        <v>450</v>
      </c>
    </row>
    <row r="49" spans="1:14" s="748" customFormat="1" ht="17.25" customHeight="1">
      <c r="A49" s="990">
        <v>1121600</v>
      </c>
      <c r="B49" s="813" t="s">
        <v>70</v>
      </c>
      <c r="C49" s="802" t="s">
        <v>390</v>
      </c>
      <c r="D49" s="920"/>
      <c r="E49" s="921"/>
      <c r="F49" s="921">
        <f t="shared" si="3"/>
        <v>0</v>
      </c>
      <c r="G49" s="921"/>
      <c r="H49" s="921"/>
      <c r="I49" s="921"/>
      <c r="J49" s="1030">
        <v>0</v>
      </c>
    </row>
    <row r="50" spans="1:14" s="748" customFormat="1" ht="13.5" hidden="1" thickBot="1">
      <c r="A50" s="994">
        <v>1121700</v>
      </c>
      <c r="B50" s="817" t="s">
        <v>71</v>
      </c>
      <c r="C50" s="806" t="s">
        <v>772</v>
      </c>
      <c r="D50" s="915"/>
      <c r="E50" s="916"/>
      <c r="F50" s="916"/>
      <c r="G50" s="916"/>
      <c r="H50" s="916"/>
      <c r="I50" s="916"/>
      <c r="J50" s="1030">
        <v>0</v>
      </c>
    </row>
    <row r="51" spans="1:14" s="748" customFormat="1" ht="29.25" customHeight="1">
      <c r="A51" s="988">
        <v>1122000</v>
      </c>
      <c r="B51" s="818" t="s">
        <v>773</v>
      </c>
      <c r="C51" s="794" t="s">
        <v>361</v>
      </c>
      <c r="D51" s="918">
        <f>D52+D53+D54</f>
        <v>1500</v>
      </c>
      <c r="E51" s="919">
        <v>0</v>
      </c>
      <c r="F51" s="919">
        <f>D51+E51</f>
        <v>1500</v>
      </c>
      <c r="G51" s="919">
        <f>G52+G53</f>
        <v>400</v>
      </c>
      <c r="H51" s="919">
        <f>H52+H53</f>
        <v>800</v>
      </c>
      <c r="I51" s="919">
        <f>I52+I53</f>
        <v>1100</v>
      </c>
      <c r="J51" s="1030">
        <f>F51</f>
        <v>1500</v>
      </c>
    </row>
    <row r="52" spans="1:14" s="748" customFormat="1" ht="21.75" customHeight="1">
      <c r="A52" s="995">
        <v>1122100</v>
      </c>
      <c r="B52" s="813" t="s">
        <v>72</v>
      </c>
      <c r="C52" s="798" t="s">
        <v>774</v>
      </c>
      <c r="D52" s="920">
        <v>1500</v>
      </c>
      <c r="E52" s="921">
        <v>0</v>
      </c>
      <c r="F52" s="919">
        <f>D52+E52</f>
        <v>1500</v>
      </c>
      <c r="G52" s="921">
        <v>400</v>
      </c>
      <c r="H52" s="921">
        <v>800</v>
      </c>
      <c r="I52" s="921">
        <v>1100</v>
      </c>
      <c r="J52" s="1030">
        <f>F52</f>
        <v>1500</v>
      </c>
    </row>
    <row r="53" spans="1:14" s="748" customFormat="1" ht="23.25" customHeight="1">
      <c r="A53" s="995">
        <v>1122200</v>
      </c>
      <c r="B53" s="813" t="s">
        <v>490</v>
      </c>
      <c r="C53" s="802" t="s">
        <v>1031</v>
      </c>
      <c r="D53" s="920">
        <v>0</v>
      </c>
      <c r="E53" s="921">
        <v>0</v>
      </c>
      <c r="F53" s="919">
        <f>D53+E53</f>
        <v>0</v>
      </c>
      <c r="G53" s="921">
        <v>0</v>
      </c>
      <c r="H53" s="921">
        <v>0</v>
      </c>
      <c r="I53" s="921">
        <v>0</v>
      </c>
      <c r="J53" s="1030">
        <f>F53</f>
        <v>0</v>
      </c>
      <c r="K53" s="1439"/>
    </row>
    <row r="54" spans="1:14" s="748" customFormat="1" ht="13.5" thickBot="1">
      <c r="A54" s="993">
        <v>1122300</v>
      </c>
      <c r="B54" s="817" t="s">
        <v>148</v>
      </c>
      <c r="C54" s="806" t="s">
        <v>1032</v>
      </c>
      <c r="D54" s="915"/>
      <c r="E54" s="916"/>
      <c r="F54" s="916"/>
      <c r="G54" s="916"/>
      <c r="H54" s="916"/>
      <c r="I54" s="916"/>
      <c r="J54" s="1030">
        <v>0</v>
      </c>
    </row>
    <row r="55" spans="1:14" s="748" customFormat="1" ht="28.5">
      <c r="A55" s="988">
        <v>1123000</v>
      </c>
      <c r="B55" s="818" t="s">
        <v>56</v>
      </c>
      <c r="C55" s="794" t="s">
        <v>361</v>
      </c>
      <c r="D55" s="918">
        <f>SUM(D56:D63)</f>
        <v>9745</v>
      </c>
      <c r="E55" s="919">
        <f>E63+E57+E62</f>
        <v>-45</v>
      </c>
      <c r="F55" s="919">
        <f>SUM(F56:F63)</f>
        <v>9700</v>
      </c>
      <c r="G55" s="919">
        <f>SUM(G56:G63)</f>
        <v>2550</v>
      </c>
      <c r="H55" s="919">
        <f>H57+H59+H62+H63+H58</f>
        <v>4600</v>
      </c>
      <c r="I55" s="919">
        <f>I57+I59+I62+I63+I58</f>
        <v>6800</v>
      </c>
      <c r="J55" s="1030">
        <f>F55</f>
        <v>9700</v>
      </c>
    </row>
    <row r="56" spans="1:14" s="748" customFormat="1">
      <c r="A56" s="995">
        <v>1123100</v>
      </c>
      <c r="B56" s="813" t="s">
        <v>149</v>
      </c>
      <c r="C56" s="798" t="s">
        <v>368</v>
      </c>
      <c r="D56" s="920"/>
      <c r="E56" s="921"/>
      <c r="F56" s="921">
        <f>D56+E56</f>
        <v>0</v>
      </c>
      <c r="G56" s="921"/>
      <c r="H56" s="921"/>
      <c r="I56" s="921"/>
      <c r="J56" s="1030">
        <f>F56</f>
        <v>0</v>
      </c>
    </row>
    <row r="57" spans="1:14" s="748" customFormat="1" ht="21" customHeight="1">
      <c r="A57" s="995">
        <v>1123200</v>
      </c>
      <c r="B57" s="813" t="s">
        <v>150</v>
      </c>
      <c r="C57" s="802" t="s">
        <v>369</v>
      </c>
      <c r="D57" s="921">
        <v>2650</v>
      </c>
      <c r="E57" s="2225">
        <v>-45</v>
      </c>
      <c r="F57" s="921">
        <f t="shared" ref="F57:F63" si="4">D57+E57</f>
        <v>2605</v>
      </c>
      <c r="G57" s="921">
        <v>500</v>
      </c>
      <c r="H57" s="921">
        <v>1000</v>
      </c>
      <c r="I57" s="921">
        <v>1500</v>
      </c>
      <c r="J57" s="1030">
        <f>F57</f>
        <v>2605</v>
      </c>
    </row>
    <row r="58" spans="1:14" s="748" customFormat="1" ht="25.5">
      <c r="A58" s="995">
        <v>1123300</v>
      </c>
      <c r="B58" s="813" t="s">
        <v>151</v>
      </c>
      <c r="C58" s="802" t="s">
        <v>370</v>
      </c>
      <c r="D58" s="920">
        <v>200</v>
      </c>
      <c r="E58" s="921">
        <v>0</v>
      </c>
      <c r="F58" s="921">
        <f t="shared" si="4"/>
        <v>200</v>
      </c>
      <c r="G58" s="921">
        <v>50</v>
      </c>
      <c r="H58" s="921">
        <v>50</v>
      </c>
      <c r="I58" s="921">
        <v>100</v>
      </c>
      <c r="J58" s="1030">
        <f>F58</f>
        <v>200</v>
      </c>
    </row>
    <row r="59" spans="1:14" s="748" customFormat="1" ht="21.75" customHeight="1">
      <c r="A59" s="995">
        <v>1123400</v>
      </c>
      <c r="B59" s="813" t="s">
        <v>559</v>
      </c>
      <c r="C59" s="802" t="s">
        <v>371</v>
      </c>
      <c r="D59" s="920">
        <v>1500</v>
      </c>
      <c r="E59" s="921">
        <v>0</v>
      </c>
      <c r="F59" s="921">
        <f t="shared" si="4"/>
        <v>1500</v>
      </c>
      <c r="G59" s="921">
        <v>400</v>
      </c>
      <c r="H59" s="921">
        <v>750</v>
      </c>
      <c r="I59" s="921">
        <v>1200</v>
      </c>
      <c r="J59" s="1030">
        <f t="shared" ref="J59:J65" si="5">F59</f>
        <v>1500</v>
      </c>
      <c r="K59" s="748">
        <v>0</v>
      </c>
    </row>
    <row r="60" spans="1:14" s="748" customFormat="1" ht="0.75" customHeight="1">
      <c r="A60" s="995">
        <v>1123500</v>
      </c>
      <c r="B60" s="813" t="s">
        <v>560</v>
      </c>
      <c r="C60" s="822">
        <v>423500</v>
      </c>
      <c r="D60" s="920"/>
      <c r="E60" s="921"/>
      <c r="F60" s="921">
        <f t="shared" si="4"/>
        <v>0</v>
      </c>
      <c r="G60" s="921"/>
      <c r="H60" s="921"/>
      <c r="I60" s="921"/>
      <c r="J60" s="1030">
        <f t="shared" si="5"/>
        <v>0</v>
      </c>
    </row>
    <row r="61" spans="1:14" s="748" customFormat="1" ht="15.75" hidden="1" customHeight="1">
      <c r="A61" s="995">
        <v>1123600</v>
      </c>
      <c r="B61" s="813" t="s">
        <v>187</v>
      </c>
      <c r="C61" s="802" t="s">
        <v>372</v>
      </c>
      <c r="D61" s="920"/>
      <c r="E61" s="921"/>
      <c r="F61" s="921">
        <f t="shared" si="4"/>
        <v>0</v>
      </c>
      <c r="G61" s="920"/>
      <c r="H61" s="921"/>
      <c r="I61" s="921"/>
      <c r="J61" s="1030">
        <f t="shared" si="5"/>
        <v>0</v>
      </c>
    </row>
    <row r="62" spans="1:14" s="748" customFormat="1" ht="21.75" customHeight="1">
      <c r="A62" s="995">
        <v>1123700</v>
      </c>
      <c r="B62" s="813" t="s">
        <v>188</v>
      </c>
      <c r="C62" s="802" t="s">
        <v>373</v>
      </c>
      <c r="D62" s="920">
        <v>1000</v>
      </c>
      <c r="E62" s="921">
        <v>0</v>
      </c>
      <c r="F62" s="921">
        <f t="shared" si="4"/>
        <v>1000</v>
      </c>
      <c r="G62" s="920">
        <v>500</v>
      </c>
      <c r="H62" s="921">
        <v>500</v>
      </c>
      <c r="I62" s="921">
        <v>1000</v>
      </c>
      <c r="J62" s="1030">
        <f t="shared" si="5"/>
        <v>1000</v>
      </c>
      <c r="N62" s="748" t="s">
        <v>89</v>
      </c>
    </row>
    <row r="63" spans="1:14" s="748" customFormat="1" ht="24.75" customHeight="1" thickBot="1">
      <c r="A63" s="993">
        <v>1123800</v>
      </c>
      <c r="B63" s="817" t="s">
        <v>189</v>
      </c>
      <c r="C63" s="806" t="s">
        <v>374</v>
      </c>
      <c r="D63" s="915">
        <v>4395</v>
      </c>
      <c r="E63" s="916">
        <v>0</v>
      </c>
      <c r="F63" s="921">
        <f t="shared" si="4"/>
        <v>4395</v>
      </c>
      <c r="G63" s="915">
        <v>1100</v>
      </c>
      <c r="H63" s="916">
        <v>2300</v>
      </c>
      <c r="I63" s="916">
        <v>3000</v>
      </c>
      <c r="J63" s="1030">
        <f t="shared" si="5"/>
        <v>4395</v>
      </c>
    </row>
    <row r="64" spans="1:14" s="748" customFormat="1" ht="28.5">
      <c r="A64" s="988">
        <v>1124000</v>
      </c>
      <c r="B64" s="818" t="s">
        <v>214</v>
      </c>
      <c r="C64" s="794" t="s">
        <v>361</v>
      </c>
      <c r="D64" s="918">
        <f>D65</f>
        <v>4000</v>
      </c>
      <c r="E64" s="919"/>
      <c r="F64" s="919">
        <f>F65</f>
        <v>4000</v>
      </c>
      <c r="G64" s="918">
        <f>G65</f>
        <v>1000</v>
      </c>
      <c r="H64" s="919">
        <f>H65</f>
        <v>2000</v>
      </c>
      <c r="I64" s="919">
        <f>I65</f>
        <v>3000</v>
      </c>
      <c r="J64" s="1030">
        <f t="shared" si="5"/>
        <v>4000</v>
      </c>
    </row>
    <row r="65" spans="1:11" s="748" customFormat="1" ht="24.75" customHeight="1" thickBot="1">
      <c r="A65" s="993">
        <v>1124100</v>
      </c>
      <c r="B65" s="817" t="s">
        <v>190</v>
      </c>
      <c r="C65" s="806" t="s">
        <v>215</v>
      </c>
      <c r="D65" s="915">
        <v>4000</v>
      </c>
      <c r="E65" s="916">
        <v>0</v>
      </c>
      <c r="F65" s="916">
        <f>D65+E65</f>
        <v>4000</v>
      </c>
      <c r="G65" s="915">
        <v>1000</v>
      </c>
      <c r="H65" s="916">
        <v>2000</v>
      </c>
      <c r="I65" s="916">
        <v>3000</v>
      </c>
      <c r="J65" s="1030">
        <f t="shared" si="5"/>
        <v>4000</v>
      </c>
    </row>
    <row r="66" spans="1:11" s="748" customFormat="1" ht="32.25" customHeight="1">
      <c r="A66" s="988">
        <v>1125000</v>
      </c>
      <c r="B66" s="818" t="s">
        <v>928</v>
      </c>
      <c r="C66" s="794" t="s">
        <v>361</v>
      </c>
      <c r="D66" s="918">
        <f>D67+D68</f>
        <v>5500</v>
      </c>
      <c r="E66" s="919">
        <f>SUM(E67:E68)</f>
        <v>0</v>
      </c>
      <c r="F66" s="918">
        <f>F67+F68</f>
        <v>5500</v>
      </c>
      <c r="G66" s="918">
        <f>G67+G68</f>
        <v>1500</v>
      </c>
      <c r="H66" s="918">
        <f>H67+H68</f>
        <v>3000</v>
      </c>
      <c r="I66" s="918">
        <f>I67+I68</f>
        <v>4500</v>
      </c>
      <c r="J66" s="1030">
        <f>J67+J68</f>
        <v>5500</v>
      </c>
    </row>
    <row r="67" spans="1:11" s="748" customFormat="1" ht="24.75" customHeight="1">
      <c r="A67" s="995">
        <v>1125100</v>
      </c>
      <c r="B67" s="813" t="s">
        <v>191</v>
      </c>
      <c r="C67" s="798" t="s">
        <v>929</v>
      </c>
      <c r="D67" s="920">
        <v>0</v>
      </c>
      <c r="E67" s="921"/>
      <c r="F67" s="920">
        <f>D67+E67</f>
        <v>0</v>
      </c>
      <c r="G67" s="920"/>
      <c r="H67" s="920"/>
      <c r="I67" s="920">
        <v>0</v>
      </c>
      <c r="J67" s="1030">
        <f t="shared" ref="J67:J73" si="6">F67</f>
        <v>0</v>
      </c>
    </row>
    <row r="68" spans="1:11" s="748" customFormat="1" ht="23.25" customHeight="1" thickBot="1">
      <c r="A68" s="993">
        <v>1125200</v>
      </c>
      <c r="B68" s="817" t="s">
        <v>709</v>
      </c>
      <c r="C68" s="806" t="s">
        <v>1041</v>
      </c>
      <c r="D68" s="915">
        <v>5500</v>
      </c>
      <c r="E68" s="916">
        <v>0</v>
      </c>
      <c r="F68" s="920">
        <f>D68+E68</f>
        <v>5500</v>
      </c>
      <c r="G68" s="915">
        <v>1500</v>
      </c>
      <c r="H68" s="915">
        <v>3000</v>
      </c>
      <c r="I68" s="916">
        <v>4500</v>
      </c>
      <c r="J68" s="1030">
        <f t="shared" si="6"/>
        <v>5500</v>
      </c>
      <c r="K68" s="1061"/>
    </row>
    <row r="69" spans="1:11" s="748" customFormat="1" ht="18" customHeight="1">
      <c r="A69" s="988">
        <v>1126000</v>
      </c>
      <c r="B69" s="818" t="s">
        <v>1042</v>
      </c>
      <c r="C69" s="794" t="s">
        <v>361</v>
      </c>
      <c r="D69" s="918">
        <f>SUM(D70:D77)</f>
        <v>15900</v>
      </c>
      <c r="E69" s="919">
        <v>0</v>
      </c>
      <c r="F69" s="920">
        <f>SUM(F70:F77)</f>
        <v>15900</v>
      </c>
      <c r="G69" s="918">
        <f>SUM(G70:G77)</f>
        <v>4450</v>
      </c>
      <c r="H69" s="918">
        <f>SUM(H70:H77)</f>
        <v>7800</v>
      </c>
      <c r="I69" s="918">
        <f>I70+I73+I76+I77</f>
        <v>12584</v>
      </c>
      <c r="J69" s="1030">
        <f t="shared" si="6"/>
        <v>15900</v>
      </c>
    </row>
    <row r="70" spans="1:11" s="748" customFormat="1" ht="18.75" customHeight="1">
      <c r="A70" s="988">
        <v>1126100</v>
      </c>
      <c r="B70" s="1674" t="s">
        <v>993</v>
      </c>
      <c r="C70" s="798" t="s">
        <v>1043</v>
      </c>
      <c r="D70" s="920">
        <v>2000</v>
      </c>
      <c r="E70" s="921">
        <v>0</v>
      </c>
      <c r="F70" s="920">
        <f>D70+E70</f>
        <v>2000</v>
      </c>
      <c r="G70" s="920">
        <v>650</v>
      </c>
      <c r="H70" s="920">
        <v>1300</v>
      </c>
      <c r="I70" s="920">
        <v>1800</v>
      </c>
      <c r="J70" s="1030">
        <f t="shared" si="6"/>
        <v>2000</v>
      </c>
    </row>
    <row r="71" spans="1:11" s="748" customFormat="1" hidden="1">
      <c r="A71" s="988">
        <v>1126200</v>
      </c>
      <c r="B71" s="813" t="s">
        <v>994</v>
      </c>
      <c r="C71" s="802" t="s">
        <v>1044</v>
      </c>
      <c r="D71" s="920"/>
      <c r="E71" s="921"/>
      <c r="F71" s="920">
        <f t="shared" ref="F71:F77" si="7">D71+E71</f>
        <v>0</v>
      </c>
      <c r="G71" s="920"/>
      <c r="H71" s="920"/>
      <c r="I71" s="920"/>
      <c r="J71" s="1030">
        <f t="shared" si="6"/>
        <v>0</v>
      </c>
    </row>
    <row r="72" spans="1:11" s="748" customFormat="1" hidden="1">
      <c r="A72" s="988">
        <v>1126300</v>
      </c>
      <c r="B72" s="813" t="s">
        <v>393</v>
      </c>
      <c r="C72" s="802" t="s">
        <v>394</v>
      </c>
      <c r="D72" s="920"/>
      <c r="E72" s="921"/>
      <c r="F72" s="920">
        <f t="shared" si="7"/>
        <v>0</v>
      </c>
      <c r="G72" s="920"/>
      <c r="H72" s="920"/>
      <c r="I72" s="920"/>
      <c r="J72" s="1030">
        <f t="shared" si="6"/>
        <v>0</v>
      </c>
    </row>
    <row r="73" spans="1:11" s="748" customFormat="1" ht="23.25" customHeight="1">
      <c r="A73" s="990">
        <v>1126400</v>
      </c>
      <c r="B73" s="823" t="s">
        <v>995</v>
      </c>
      <c r="C73" s="802" t="s">
        <v>395</v>
      </c>
      <c r="D73" s="920">
        <v>11000</v>
      </c>
      <c r="E73" s="921">
        <v>0</v>
      </c>
      <c r="F73" s="920">
        <f t="shared" si="7"/>
        <v>11000</v>
      </c>
      <c r="G73" s="920">
        <v>3000</v>
      </c>
      <c r="H73" s="921">
        <v>5000</v>
      </c>
      <c r="I73" s="920">
        <v>8384</v>
      </c>
      <c r="J73" s="1030">
        <f t="shared" si="6"/>
        <v>11000</v>
      </c>
    </row>
    <row r="74" spans="1:11" s="748" customFormat="1" ht="25.5" hidden="1">
      <c r="A74" s="992">
        <v>1126500</v>
      </c>
      <c r="B74" s="824" t="s">
        <v>953</v>
      </c>
      <c r="C74" s="802" t="s">
        <v>396</v>
      </c>
      <c r="D74" s="920"/>
      <c r="E74" s="921"/>
      <c r="F74" s="920">
        <f t="shared" si="7"/>
        <v>0</v>
      </c>
      <c r="G74" s="920"/>
      <c r="H74" s="920"/>
      <c r="I74" s="920"/>
      <c r="J74" s="1030">
        <v>0</v>
      </c>
    </row>
    <row r="75" spans="1:11" s="748" customFormat="1" hidden="1">
      <c r="A75" s="990">
        <v>1126600</v>
      </c>
      <c r="B75" s="823" t="s">
        <v>230</v>
      </c>
      <c r="C75" s="802" t="s">
        <v>397</v>
      </c>
      <c r="D75" s="920"/>
      <c r="E75" s="921"/>
      <c r="F75" s="920">
        <f t="shared" si="7"/>
        <v>0</v>
      </c>
      <c r="G75" s="920"/>
      <c r="H75" s="920"/>
      <c r="I75" s="920"/>
      <c r="J75" s="1030">
        <f>F75</f>
        <v>0</v>
      </c>
    </row>
    <row r="76" spans="1:11" s="748" customFormat="1" ht="21" customHeight="1">
      <c r="A76" s="990">
        <v>1126700</v>
      </c>
      <c r="B76" s="823" t="s">
        <v>231</v>
      </c>
      <c r="C76" s="802" t="s">
        <v>398</v>
      </c>
      <c r="D76" s="920">
        <v>900</v>
      </c>
      <c r="E76" s="921"/>
      <c r="F76" s="920">
        <f t="shared" si="7"/>
        <v>900</v>
      </c>
      <c r="G76" s="920">
        <v>300</v>
      </c>
      <c r="H76" s="920">
        <v>500</v>
      </c>
      <c r="I76" s="920">
        <v>900</v>
      </c>
      <c r="J76" s="1030">
        <f>F76</f>
        <v>900</v>
      </c>
    </row>
    <row r="77" spans="1:11" s="748" customFormat="1" ht="22.5" customHeight="1" thickBot="1">
      <c r="A77" s="994">
        <v>1126800</v>
      </c>
      <c r="B77" s="825" t="s">
        <v>483</v>
      </c>
      <c r="C77" s="806" t="s">
        <v>399</v>
      </c>
      <c r="D77" s="915">
        <v>2000</v>
      </c>
      <c r="E77" s="916">
        <v>0</v>
      </c>
      <c r="F77" s="920">
        <f t="shared" si="7"/>
        <v>2000</v>
      </c>
      <c r="G77" s="915">
        <v>500</v>
      </c>
      <c r="H77" s="915">
        <v>1000</v>
      </c>
      <c r="I77" s="915">
        <v>1500</v>
      </c>
      <c r="J77" s="1030">
        <f>F77</f>
        <v>2000</v>
      </c>
    </row>
    <row r="78" spans="1:11" s="748" customFormat="1" ht="17.25" customHeight="1">
      <c r="A78" s="996">
        <v>1130000</v>
      </c>
      <c r="B78" s="827" t="s">
        <v>296</v>
      </c>
      <c r="C78" s="794" t="s">
        <v>361</v>
      </c>
      <c r="D78" s="918">
        <v>0</v>
      </c>
      <c r="E78" s="919">
        <f>E114</f>
        <v>0</v>
      </c>
      <c r="F78" s="918">
        <v>0</v>
      </c>
      <c r="G78" s="918">
        <f>G114</f>
        <v>0</v>
      </c>
      <c r="H78" s="918">
        <v>0</v>
      </c>
      <c r="I78" s="918">
        <v>0</v>
      </c>
      <c r="J78" s="1030">
        <v>0</v>
      </c>
    </row>
    <row r="79" spans="1:11" s="748" customFormat="1" ht="0.75" hidden="1" customHeight="1">
      <c r="A79" s="996">
        <v>1130100</v>
      </c>
      <c r="B79" s="823" t="s">
        <v>484</v>
      </c>
      <c r="C79" s="798" t="s">
        <v>297</v>
      </c>
      <c r="D79" s="920"/>
      <c r="E79" s="921"/>
      <c r="F79" s="920"/>
      <c r="G79" s="920"/>
      <c r="H79" s="920"/>
      <c r="I79" s="920"/>
      <c r="J79" s="1030">
        <v>0</v>
      </c>
    </row>
    <row r="80" spans="1:11" s="748" customFormat="1" hidden="1">
      <c r="A80" s="996">
        <v>1130200</v>
      </c>
      <c r="B80" s="823" t="s">
        <v>485</v>
      </c>
      <c r="C80" s="802" t="s">
        <v>298</v>
      </c>
      <c r="D80" s="920"/>
      <c r="E80" s="921"/>
      <c r="F80" s="920"/>
      <c r="G80" s="920"/>
      <c r="H80" s="920"/>
      <c r="I80" s="920"/>
      <c r="J80" s="1030">
        <v>0</v>
      </c>
    </row>
    <row r="81" spans="1:10" s="748" customFormat="1" ht="25.5" hidden="1">
      <c r="A81" s="996">
        <v>1130300</v>
      </c>
      <c r="B81" s="823" t="s">
        <v>486</v>
      </c>
      <c r="C81" s="802" t="s">
        <v>299</v>
      </c>
      <c r="D81" s="920"/>
      <c r="E81" s="921"/>
      <c r="F81" s="920"/>
      <c r="G81" s="920"/>
      <c r="H81" s="920"/>
      <c r="I81" s="920"/>
      <c r="J81" s="1030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10"/>
      <c r="E82" s="922"/>
      <c r="F82" s="910"/>
      <c r="G82" s="910"/>
      <c r="H82" s="910"/>
      <c r="I82" s="910"/>
      <c r="J82" s="1030">
        <v>0</v>
      </c>
    </row>
    <row r="83" spans="1:10" s="748" customFormat="1" ht="28.5" hidden="1">
      <c r="A83" s="990">
        <v>1131000</v>
      </c>
      <c r="B83" s="830" t="s">
        <v>301</v>
      </c>
      <c r="C83" s="831" t="s">
        <v>361</v>
      </c>
      <c r="D83" s="920"/>
      <c r="E83" s="921"/>
      <c r="F83" s="920"/>
      <c r="G83" s="920"/>
      <c r="H83" s="920"/>
      <c r="I83" s="920"/>
      <c r="J83" s="1030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20"/>
      <c r="E84" s="921"/>
      <c r="F84" s="920"/>
      <c r="G84" s="920"/>
      <c r="H84" s="920"/>
      <c r="I84" s="920"/>
      <c r="J84" s="1030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20"/>
      <c r="E85" s="921"/>
      <c r="F85" s="920"/>
      <c r="G85" s="920"/>
      <c r="H85" s="920"/>
      <c r="I85" s="920"/>
      <c r="J85" s="1030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15"/>
      <c r="E86" s="916"/>
      <c r="F86" s="915"/>
      <c r="G86" s="915"/>
      <c r="H86" s="915"/>
      <c r="I86" s="915"/>
      <c r="J86" s="1030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8">
        <v>0</v>
      </c>
      <c r="E87" s="919"/>
      <c r="F87" s="918">
        <v>0</v>
      </c>
      <c r="G87" s="918">
        <v>0</v>
      </c>
      <c r="H87" s="918">
        <v>0</v>
      </c>
      <c r="I87" s="918">
        <v>0</v>
      </c>
      <c r="J87" s="1030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20"/>
      <c r="E88" s="921"/>
      <c r="F88" s="920"/>
      <c r="G88" s="920"/>
      <c r="H88" s="920"/>
      <c r="I88" s="920"/>
      <c r="J88" s="1030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20"/>
      <c r="E89" s="921"/>
      <c r="F89" s="920"/>
      <c r="G89" s="920"/>
      <c r="H89" s="920"/>
      <c r="I89" s="920"/>
      <c r="J89" s="1030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20"/>
      <c r="E90" s="921"/>
      <c r="F90" s="920"/>
      <c r="G90" s="920"/>
      <c r="H90" s="920"/>
      <c r="I90" s="920"/>
      <c r="J90" s="1030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15"/>
      <c r="E91" s="916"/>
      <c r="F91" s="915"/>
      <c r="G91" s="915"/>
      <c r="H91" s="915"/>
      <c r="I91" s="915"/>
      <c r="J91" s="1030">
        <v>0</v>
      </c>
    </row>
    <row r="92" spans="1:10" s="748" customFormat="1" ht="21" customHeight="1">
      <c r="A92" s="998">
        <v>1150000</v>
      </c>
      <c r="B92" s="1581" t="s">
        <v>736</v>
      </c>
      <c r="C92" s="794" t="s">
        <v>361</v>
      </c>
      <c r="D92" s="918">
        <f>D107+D114</f>
        <v>0</v>
      </c>
      <c r="E92" s="919"/>
      <c r="F92" s="918">
        <f>F107+F114</f>
        <v>0</v>
      </c>
      <c r="G92" s="918">
        <f>G107+G114</f>
        <v>0</v>
      </c>
      <c r="H92" s="918">
        <f>H107+H114</f>
        <v>0</v>
      </c>
      <c r="I92" s="918">
        <f>I107+I114</f>
        <v>0</v>
      </c>
      <c r="J92" s="1030">
        <f>F92</f>
        <v>0</v>
      </c>
    </row>
    <row r="93" spans="1:10" s="748" customFormat="1" ht="0.75" hidden="1" customHeight="1">
      <c r="A93" s="1000">
        <v>1151000</v>
      </c>
      <c r="B93" s="1582" t="s">
        <v>686</v>
      </c>
      <c r="C93" s="794" t="s">
        <v>361</v>
      </c>
      <c r="D93" s="923">
        <v>0</v>
      </c>
      <c r="E93" s="924"/>
      <c r="F93" s="923">
        <v>0</v>
      </c>
      <c r="G93" s="923">
        <v>0</v>
      </c>
      <c r="H93" s="923">
        <v>0</v>
      </c>
      <c r="I93" s="923">
        <v>0</v>
      </c>
      <c r="J93" s="1030">
        <v>0</v>
      </c>
    </row>
    <row r="94" spans="1:10" s="748" customFormat="1" ht="25.5" hidden="1">
      <c r="A94" s="1000">
        <v>1151100</v>
      </c>
      <c r="B94" s="1583" t="s">
        <v>267</v>
      </c>
      <c r="C94" s="1004">
        <v>461100</v>
      </c>
      <c r="D94" s="923"/>
      <c r="E94" s="924"/>
      <c r="F94" s="923"/>
      <c r="G94" s="923"/>
      <c r="H94" s="923"/>
      <c r="I94" s="923"/>
      <c r="J94" s="1030">
        <v>0</v>
      </c>
    </row>
    <row r="95" spans="1:10" s="748" customFormat="1" ht="25.5" hidden="1">
      <c r="A95" s="1000">
        <v>1151200</v>
      </c>
      <c r="B95" s="1583" t="s">
        <v>641</v>
      </c>
      <c r="C95" s="1004">
        <v>461200</v>
      </c>
      <c r="D95" s="923"/>
      <c r="E95" s="924"/>
      <c r="F95" s="923"/>
      <c r="G95" s="923"/>
      <c r="H95" s="923"/>
      <c r="I95" s="923"/>
      <c r="J95" s="1030">
        <v>0</v>
      </c>
    </row>
    <row r="96" spans="1:10" s="748" customFormat="1" ht="25.5" hidden="1">
      <c r="A96" s="1000">
        <v>1152000</v>
      </c>
      <c r="B96" s="1584" t="s">
        <v>521</v>
      </c>
      <c r="C96" s="1006" t="s">
        <v>361</v>
      </c>
      <c r="D96" s="1007">
        <v>0</v>
      </c>
      <c r="E96" s="1185"/>
      <c r="F96" s="1007">
        <v>0</v>
      </c>
      <c r="G96" s="1007">
        <v>0</v>
      </c>
      <c r="H96" s="1007">
        <v>0</v>
      </c>
      <c r="I96" s="1007">
        <v>0</v>
      </c>
      <c r="J96" s="1030">
        <v>0</v>
      </c>
    </row>
    <row r="97" spans="1:10" s="748" customFormat="1" ht="25.5" hidden="1">
      <c r="A97" s="1000">
        <v>1152100</v>
      </c>
      <c r="B97" s="1585" t="s">
        <v>544</v>
      </c>
      <c r="C97" s="1004">
        <v>462100</v>
      </c>
      <c r="D97" s="920"/>
      <c r="E97" s="921"/>
      <c r="F97" s="920"/>
      <c r="G97" s="920"/>
      <c r="H97" s="920"/>
      <c r="I97" s="920"/>
      <c r="J97" s="1030">
        <v>0</v>
      </c>
    </row>
    <row r="98" spans="1:10" s="748" customFormat="1" ht="26.25" hidden="1" thickBot="1">
      <c r="A98" s="1010">
        <v>1152200</v>
      </c>
      <c r="B98" s="1586" t="s">
        <v>765</v>
      </c>
      <c r="C98" s="1012">
        <v>462200</v>
      </c>
      <c r="D98" s="915"/>
      <c r="E98" s="916"/>
      <c r="F98" s="915"/>
      <c r="G98" s="915"/>
      <c r="H98" s="915"/>
      <c r="I98" s="915"/>
      <c r="J98" s="1030">
        <v>0</v>
      </c>
    </row>
    <row r="99" spans="1:10" s="748" customFormat="1" ht="25.5" hidden="1">
      <c r="A99" s="998">
        <v>1153000</v>
      </c>
      <c r="B99" s="1587" t="s">
        <v>766</v>
      </c>
      <c r="C99" s="1015" t="s">
        <v>361</v>
      </c>
      <c r="D99" s="1016">
        <v>0</v>
      </c>
      <c r="E99" s="1186"/>
      <c r="F99" s="1016">
        <v>0</v>
      </c>
      <c r="G99" s="1016">
        <v>0</v>
      </c>
      <c r="H99" s="1016">
        <v>0</v>
      </c>
      <c r="I99" s="1016">
        <v>0</v>
      </c>
      <c r="J99" s="1030">
        <v>0</v>
      </c>
    </row>
    <row r="100" spans="1:10" s="748" customFormat="1" ht="25.5" hidden="1">
      <c r="A100" s="1000">
        <v>1153100</v>
      </c>
      <c r="B100" s="1585" t="s">
        <v>767</v>
      </c>
      <c r="C100" s="1004">
        <v>463100</v>
      </c>
      <c r="D100" s="1007"/>
      <c r="E100" s="1185"/>
      <c r="F100" s="1007"/>
      <c r="G100" s="1007"/>
      <c r="H100" s="1007"/>
      <c r="I100" s="1007"/>
      <c r="J100" s="1030">
        <v>0</v>
      </c>
    </row>
    <row r="101" spans="1:10" s="748" customFormat="1" hidden="1">
      <c r="A101" s="1000">
        <v>1153200</v>
      </c>
      <c r="B101" s="1585" t="s">
        <v>101</v>
      </c>
      <c r="C101" s="1004">
        <v>463200</v>
      </c>
      <c r="D101" s="1007"/>
      <c r="E101" s="1185"/>
      <c r="F101" s="1007"/>
      <c r="G101" s="1007"/>
      <c r="H101" s="1007"/>
      <c r="I101" s="1007"/>
      <c r="J101" s="1030">
        <v>0</v>
      </c>
    </row>
    <row r="102" spans="1:10" s="748" customFormat="1" ht="38.25" hidden="1">
      <c r="A102" s="1000">
        <v>1153300</v>
      </c>
      <c r="B102" s="1585" t="s">
        <v>504</v>
      </c>
      <c r="C102" s="1004">
        <v>463300</v>
      </c>
      <c r="D102" s="1007"/>
      <c r="E102" s="1185"/>
      <c r="F102" s="1007"/>
      <c r="G102" s="1007"/>
      <c r="H102" s="1007"/>
      <c r="I102" s="1007"/>
      <c r="J102" s="1030">
        <v>0</v>
      </c>
    </row>
    <row r="103" spans="1:10" s="748" customFormat="1" ht="38.25" hidden="1">
      <c r="A103" s="1000">
        <v>1153400</v>
      </c>
      <c r="B103" s="1585" t="s">
        <v>505</v>
      </c>
      <c r="C103" s="1004">
        <v>463400</v>
      </c>
      <c r="D103" s="1007"/>
      <c r="E103" s="1185"/>
      <c r="F103" s="1007"/>
      <c r="G103" s="1007"/>
      <c r="H103" s="1007"/>
      <c r="I103" s="1007"/>
      <c r="J103" s="1030">
        <v>0</v>
      </c>
    </row>
    <row r="104" spans="1:10" s="748" customFormat="1" hidden="1">
      <c r="A104" s="1000">
        <v>1153500</v>
      </c>
      <c r="B104" s="1588" t="s">
        <v>506</v>
      </c>
      <c r="C104" s="1004">
        <v>463500</v>
      </c>
      <c r="D104" s="1007"/>
      <c r="E104" s="1185"/>
      <c r="F104" s="1007"/>
      <c r="G104" s="1007"/>
      <c r="H104" s="1007"/>
      <c r="I104" s="1007"/>
      <c r="J104" s="1030">
        <v>0</v>
      </c>
    </row>
    <row r="105" spans="1:10" s="748" customFormat="1" ht="38.25" hidden="1">
      <c r="A105" s="1000">
        <v>1153700</v>
      </c>
      <c r="B105" s="1588" t="s">
        <v>507</v>
      </c>
      <c r="C105" s="1004">
        <v>463700</v>
      </c>
      <c r="D105" s="1007">
        <v>0</v>
      </c>
      <c r="E105" s="1185"/>
      <c r="F105" s="1007">
        <f>D105+E105</f>
        <v>0</v>
      </c>
      <c r="G105" s="1007"/>
      <c r="H105" s="1007">
        <v>0</v>
      </c>
      <c r="I105" s="1007">
        <v>0</v>
      </c>
      <c r="J105" s="1030">
        <f>F105</f>
        <v>0</v>
      </c>
    </row>
    <row r="106" spans="1:10" s="748" customFormat="1" ht="38.25" hidden="1">
      <c r="A106" s="1000">
        <v>1153800</v>
      </c>
      <c r="B106" s="1588" t="s">
        <v>1005</v>
      </c>
      <c r="C106" s="1004">
        <v>463800</v>
      </c>
      <c r="D106" s="1007"/>
      <c r="E106" s="1185"/>
      <c r="F106" s="1007">
        <f t="shared" ref="F106:F107" si="8">D106+E106</f>
        <v>0</v>
      </c>
      <c r="G106" s="1007"/>
      <c r="H106" s="1007"/>
      <c r="I106" s="1007"/>
      <c r="J106" s="1030">
        <v>0</v>
      </c>
    </row>
    <row r="107" spans="1:10" s="748" customFormat="1" hidden="1">
      <c r="A107" s="1000">
        <v>1153900</v>
      </c>
      <c r="B107" s="1588" t="s">
        <v>1006</v>
      </c>
      <c r="C107" s="1004">
        <v>463900</v>
      </c>
      <c r="D107" s="1007">
        <v>0</v>
      </c>
      <c r="E107" s="1185"/>
      <c r="F107" s="1007">
        <f t="shared" si="8"/>
        <v>0</v>
      </c>
      <c r="G107" s="1007">
        <v>0</v>
      </c>
      <c r="H107" s="1007">
        <v>0</v>
      </c>
      <c r="I107" s="1007">
        <v>0</v>
      </c>
      <c r="J107" s="1030">
        <f>F107</f>
        <v>0</v>
      </c>
    </row>
    <row r="108" spans="1:10" s="748" customFormat="1" ht="25.5" hidden="1">
      <c r="A108" s="1000">
        <v>1154000</v>
      </c>
      <c r="B108" s="1589" t="s">
        <v>1007</v>
      </c>
      <c r="C108" s="1006" t="s">
        <v>361</v>
      </c>
      <c r="D108" s="1007">
        <v>0</v>
      </c>
      <c r="E108" s="1185"/>
      <c r="F108" s="1007">
        <v>0</v>
      </c>
      <c r="G108" s="1007">
        <v>0</v>
      </c>
      <c r="H108" s="1007">
        <v>0</v>
      </c>
      <c r="I108" s="1007">
        <v>0</v>
      </c>
      <c r="J108" s="1030">
        <v>0</v>
      </c>
    </row>
    <row r="109" spans="1:10" s="748" customFormat="1" ht="25.5" hidden="1">
      <c r="A109" s="1000">
        <v>1154100</v>
      </c>
      <c r="B109" s="1588" t="s">
        <v>211</v>
      </c>
      <c r="C109" s="1004">
        <v>465100</v>
      </c>
      <c r="D109" s="1019"/>
      <c r="E109" s="1187"/>
      <c r="F109" s="1019"/>
      <c r="G109" s="1019"/>
      <c r="H109" s="1019"/>
      <c r="I109" s="1019"/>
      <c r="J109" s="1030">
        <v>0</v>
      </c>
    </row>
    <row r="110" spans="1:10" s="748" customFormat="1" hidden="1">
      <c r="A110" s="1000">
        <v>1154200</v>
      </c>
      <c r="B110" s="1588" t="s">
        <v>212</v>
      </c>
      <c r="C110" s="1004">
        <v>465200</v>
      </c>
      <c r="D110" s="1019"/>
      <c r="E110" s="1187"/>
      <c r="F110" s="1019"/>
      <c r="G110" s="1019"/>
      <c r="H110" s="1019"/>
      <c r="I110" s="1019"/>
      <c r="J110" s="1030">
        <v>0</v>
      </c>
    </row>
    <row r="111" spans="1:10" s="748" customFormat="1" hidden="1">
      <c r="A111" s="1000">
        <v>1154300</v>
      </c>
      <c r="B111" s="1588" t="s">
        <v>213</v>
      </c>
      <c r="C111" s="1004">
        <v>465300</v>
      </c>
      <c r="D111" s="1019"/>
      <c r="E111" s="1187"/>
      <c r="F111" s="1019"/>
      <c r="G111" s="1019"/>
      <c r="H111" s="1019"/>
      <c r="I111" s="1019"/>
      <c r="J111" s="1030">
        <v>0</v>
      </c>
    </row>
    <row r="112" spans="1:10" s="748" customFormat="1" ht="38.25" hidden="1">
      <c r="A112" s="1000">
        <v>1154500</v>
      </c>
      <c r="B112" s="1588" t="s">
        <v>67</v>
      </c>
      <c r="C112" s="1004">
        <v>465500</v>
      </c>
      <c r="D112" s="1019"/>
      <c r="E112" s="1187"/>
      <c r="F112" s="1019"/>
      <c r="G112" s="1019"/>
      <c r="H112" s="1019"/>
      <c r="I112" s="1019"/>
      <c r="J112" s="1030">
        <v>0</v>
      </c>
    </row>
    <row r="113" spans="1:10" s="748" customFormat="1" ht="38.25" hidden="1">
      <c r="A113" s="1000">
        <v>1154600</v>
      </c>
      <c r="B113" s="1588" t="s">
        <v>68</v>
      </c>
      <c r="C113" s="1004">
        <v>465600</v>
      </c>
      <c r="D113" s="920"/>
      <c r="E113" s="921"/>
      <c r="F113" s="920"/>
      <c r="G113" s="920"/>
      <c r="H113" s="920"/>
      <c r="I113" s="920"/>
      <c r="J113" s="1030">
        <v>0</v>
      </c>
    </row>
    <row r="114" spans="1:10" s="748" customFormat="1" ht="21.75" customHeight="1" thickBot="1">
      <c r="A114" s="1010">
        <v>1154700</v>
      </c>
      <c r="B114" s="1590" t="s">
        <v>78</v>
      </c>
      <c r="C114" s="806" t="s">
        <v>79</v>
      </c>
      <c r="D114" s="915">
        <v>0</v>
      </c>
      <c r="E114" s="916">
        <v>0</v>
      </c>
      <c r="F114" s="915">
        <f>D114+E114</f>
        <v>0</v>
      </c>
      <c r="G114" s="915">
        <v>0</v>
      </c>
      <c r="H114" s="916">
        <v>0</v>
      </c>
      <c r="I114" s="916">
        <v>0</v>
      </c>
      <c r="J114" s="1030">
        <f>F114</f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8">
        <v>0</v>
      </c>
      <c r="G115" s="918">
        <v>0</v>
      </c>
      <c r="H115" s="918">
        <v>0</v>
      </c>
      <c r="I115" s="918">
        <v>0</v>
      </c>
      <c r="J115" s="1030">
        <v>0</v>
      </c>
    </row>
    <row r="116" spans="1:10" s="748" customFormat="1" ht="25.5" hidden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0">
        <v>0</v>
      </c>
      <c r="G116" s="920">
        <v>0</v>
      </c>
      <c r="H116" s="920">
        <v>0</v>
      </c>
      <c r="I116" s="920">
        <v>0</v>
      </c>
      <c r="J116" s="1030">
        <v>0</v>
      </c>
    </row>
    <row r="117" spans="1:10" s="748" customFormat="1" ht="38.25" hidden="1">
      <c r="A117" s="995">
        <v>1161100</v>
      </c>
      <c r="B117" s="801" t="s">
        <v>1720</v>
      </c>
      <c r="C117" s="822">
        <v>471100</v>
      </c>
      <c r="D117" s="920"/>
      <c r="E117" s="921"/>
      <c r="F117" s="920"/>
      <c r="G117" s="920"/>
      <c r="H117" s="920"/>
      <c r="I117" s="920"/>
      <c r="J117" s="1030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1"/>
      <c r="F118" s="920"/>
      <c r="G118" s="920"/>
      <c r="H118" s="920"/>
      <c r="I118" s="920"/>
      <c r="J118" s="1030">
        <v>0</v>
      </c>
    </row>
    <row r="119" spans="1:10" s="748" customFormat="1" ht="38.2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0">
        <v>0</v>
      </c>
      <c r="G119" s="920">
        <v>0</v>
      </c>
      <c r="H119" s="920">
        <v>0</v>
      </c>
      <c r="I119" s="920">
        <v>0</v>
      </c>
      <c r="J119" s="1030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1"/>
      <c r="F120" s="920"/>
      <c r="G120" s="920"/>
      <c r="H120" s="920"/>
      <c r="I120" s="920"/>
      <c r="J120" s="1030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0"/>
      <c r="G121" s="920"/>
      <c r="H121" s="920"/>
      <c r="I121" s="920"/>
      <c r="J121" s="1030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0"/>
      <c r="G122" s="920"/>
      <c r="H122" s="920"/>
      <c r="I122" s="920"/>
      <c r="J122" s="1030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0"/>
      <c r="G123" s="920"/>
      <c r="H123" s="920"/>
      <c r="I123" s="920"/>
      <c r="J123" s="1030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0"/>
      <c r="G124" s="920"/>
      <c r="H124" s="920"/>
      <c r="I124" s="920"/>
      <c r="J124" s="1030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0"/>
      <c r="G125" s="920"/>
      <c r="H125" s="920"/>
      <c r="I125" s="920"/>
      <c r="J125" s="1030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1"/>
      <c r="F126" s="920"/>
      <c r="G126" s="920"/>
      <c r="H126" s="920"/>
      <c r="I126" s="920"/>
      <c r="J126" s="1030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920"/>
      <c r="E127" s="921"/>
      <c r="F127" s="920"/>
      <c r="G127" s="920"/>
      <c r="H127" s="920"/>
      <c r="I127" s="920"/>
      <c r="J127" s="1030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920"/>
      <c r="E128" s="921"/>
      <c r="F128" s="920"/>
      <c r="G128" s="920"/>
      <c r="H128" s="920"/>
      <c r="I128" s="920"/>
      <c r="J128" s="1030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920">
        <v>0</v>
      </c>
      <c r="E129" s="921"/>
      <c r="F129" s="920">
        <v>0</v>
      </c>
      <c r="G129" s="920">
        <v>0</v>
      </c>
      <c r="H129" s="920">
        <v>0</v>
      </c>
      <c r="I129" s="920">
        <v>0</v>
      </c>
      <c r="J129" s="1030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915"/>
      <c r="E130" s="916"/>
      <c r="F130" s="915"/>
      <c r="G130" s="915"/>
      <c r="H130" s="915"/>
      <c r="I130" s="915"/>
      <c r="J130" s="1030">
        <v>0</v>
      </c>
    </row>
    <row r="131" spans="1:10" s="748" customFormat="1" ht="21.75" customHeight="1">
      <c r="A131" s="1026">
        <v>1170000</v>
      </c>
      <c r="B131" s="848" t="s">
        <v>881</v>
      </c>
      <c r="C131" s="794" t="s">
        <v>361</v>
      </c>
      <c r="D131" s="918">
        <f t="shared" ref="D131:J131" si="9">D135+D140</f>
        <v>500</v>
      </c>
      <c r="E131" s="919">
        <f>E135+E140</f>
        <v>1680</v>
      </c>
      <c r="F131" s="918">
        <f>F135+F140</f>
        <v>2180</v>
      </c>
      <c r="G131" s="918">
        <f>G135+G140</f>
        <v>150</v>
      </c>
      <c r="H131" s="918">
        <f>H135+H140</f>
        <v>200</v>
      </c>
      <c r="I131" s="918">
        <f t="shared" si="9"/>
        <v>300</v>
      </c>
      <c r="J131" s="1030">
        <f t="shared" si="9"/>
        <v>2180</v>
      </c>
    </row>
    <row r="132" spans="1:10" s="748" customFormat="1" ht="25.5" hidden="1" customHeight="1">
      <c r="A132" s="1024">
        <v>1171000</v>
      </c>
      <c r="B132" s="852" t="s">
        <v>216</v>
      </c>
      <c r="C132" s="794" t="s">
        <v>361</v>
      </c>
      <c r="D132" s="923">
        <v>0</v>
      </c>
      <c r="E132" s="924">
        <f t="shared" ref="E132:J132" si="10">E134</f>
        <v>0</v>
      </c>
      <c r="F132" s="923">
        <f t="shared" si="10"/>
        <v>0</v>
      </c>
      <c r="G132" s="923">
        <f t="shared" si="10"/>
        <v>0</v>
      </c>
      <c r="H132" s="923">
        <f t="shared" si="10"/>
        <v>0</v>
      </c>
      <c r="I132" s="923">
        <f t="shared" si="10"/>
        <v>0</v>
      </c>
      <c r="J132" s="1030">
        <f t="shared" si="10"/>
        <v>0</v>
      </c>
    </row>
    <row r="133" spans="1:10" s="748" customFormat="1" ht="51" hidden="1">
      <c r="A133" s="1024">
        <v>1171100</v>
      </c>
      <c r="B133" s="801" t="s">
        <v>1692</v>
      </c>
      <c r="C133" s="798" t="s">
        <v>482</v>
      </c>
      <c r="D133" s="920"/>
      <c r="E133" s="921"/>
      <c r="F133" s="920"/>
      <c r="G133" s="920"/>
      <c r="H133" s="920"/>
      <c r="I133" s="920"/>
      <c r="J133" s="1030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920">
        <v>0</v>
      </c>
      <c r="E134" s="921">
        <v>0</v>
      </c>
      <c r="F134" s="920">
        <f>D134+E134</f>
        <v>0</v>
      </c>
      <c r="G134" s="920"/>
      <c r="H134" s="920"/>
      <c r="I134" s="920">
        <v>0</v>
      </c>
      <c r="J134" s="1030">
        <v>0</v>
      </c>
    </row>
    <row r="135" spans="1:10" s="748" customFormat="1" ht="28.5" customHeight="1">
      <c r="A135" s="995">
        <v>1172000</v>
      </c>
      <c r="B135" s="855" t="s">
        <v>1027</v>
      </c>
      <c r="C135" s="831" t="s">
        <v>361</v>
      </c>
      <c r="D135" s="918">
        <f>D137+D138</f>
        <v>500</v>
      </c>
      <c r="E135" s="919">
        <f>E138+E146</f>
        <v>0</v>
      </c>
      <c r="F135" s="918">
        <f>F137+F138+F146</f>
        <v>500</v>
      </c>
      <c r="G135" s="918">
        <f>G137+G138+G146</f>
        <v>150</v>
      </c>
      <c r="H135" s="918">
        <f>H137+H138+H146</f>
        <v>200</v>
      </c>
      <c r="I135" s="918">
        <f>I137+I138+I146</f>
        <v>300</v>
      </c>
      <c r="J135" s="1030">
        <f>F135</f>
        <v>500</v>
      </c>
    </row>
    <row r="136" spans="1:10" s="748" customFormat="1" ht="18" hidden="1" customHeight="1">
      <c r="A136" s="995">
        <v>1172100</v>
      </c>
      <c r="B136" s="823" t="s">
        <v>1113</v>
      </c>
      <c r="C136" s="798" t="s">
        <v>1028</v>
      </c>
      <c r="D136" s="920"/>
      <c r="E136" s="921"/>
      <c r="F136" s="920">
        <f>D136+E136</f>
        <v>0</v>
      </c>
      <c r="G136" s="920"/>
      <c r="H136" s="920"/>
      <c r="I136" s="920"/>
      <c r="J136" s="1030">
        <v>0</v>
      </c>
    </row>
    <row r="137" spans="1:10" s="748" customFormat="1" ht="25.5" customHeight="1">
      <c r="A137" s="995">
        <v>1172200</v>
      </c>
      <c r="B137" s="823" t="s">
        <v>1114</v>
      </c>
      <c r="C137" s="856">
        <v>482200</v>
      </c>
      <c r="D137" s="920">
        <v>0</v>
      </c>
      <c r="E137" s="921">
        <v>0</v>
      </c>
      <c r="F137" s="920">
        <f>D137+E137</f>
        <v>0</v>
      </c>
      <c r="G137" s="920">
        <v>0</v>
      </c>
      <c r="H137" s="920">
        <v>0</v>
      </c>
      <c r="I137" s="920">
        <v>0</v>
      </c>
      <c r="J137" s="1030">
        <f>F137</f>
        <v>0</v>
      </c>
    </row>
    <row r="138" spans="1:10" s="748" customFormat="1" ht="28.5" customHeight="1">
      <c r="A138" s="995">
        <v>1172300</v>
      </c>
      <c r="B138" s="836" t="s">
        <v>1694</v>
      </c>
      <c r="C138" s="802" t="s">
        <v>1030</v>
      </c>
      <c r="D138" s="920">
        <v>500</v>
      </c>
      <c r="E138" s="921">
        <v>0</v>
      </c>
      <c r="F138" s="920">
        <f>D138+E138</f>
        <v>500</v>
      </c>
      <c r="G138" s="920">
        <v>150</v>
      </c>
      <c r="H138" s="920">
        <v>200</v>
      </c>
      <c r="I138" s="920">
        <v>300</v>
      </c>
      <c r="J138" s="1030">
        <f>F138</f>
        <v>500</v>
      </c>
    </row>
    <row r="139" spans="1:10" s="748" customFormat="1" ht="38.25">
      <c r="A139" s="995">
        <v>1172400</v>
      </c>
      <c r="B139" s="857" t="s">
        <v>1695</v>
      </c>
      <c r="C139" s="802" t="s">
        <v>125</v>
      </c>
      <c r="D139" s="923"/>
      <c r="E139" s="921"/>
      <c r="F139" s="923"/>
      <c r="G139" s="923"/>
      <c r="H139" s="923"/>
      <c r="I139" s="923"/>
      <c r="J139" s="1030">
        <v>0</v>
      </c>
    </row>
    <row r="140" spans="1:10" s="748" customFormat="1" ht="25.5">
      <c r="A140" s="995">
        <v>1173000</v>
      </c>
      <c r="B140" s="855" t="s">
        <v>126</v>
      </c>
      <c r="C140" s="831" t="s">
        <v>361</v>
      </c>
      <c r="D140" s="923">
        <f t="shared" ref="D140:J140" si="11">D141</f>
        <v>0</v>
      </c>
      <c r="E140" s="924">
        <f t="shared" si="11"/>
        <v>1680</v>
      </c>
      <c r="F140" s="923">
        <f t="shared" si="11"/>
        <v>1680</v>
      </c>
      <c r="G140" s="923">
        <f t="shared" si="11"/>
        <v>0</v>
      </c>
      <c r="H140" s="923">
        <f t="shared" si="11"/>
        <v>0</v>
      </c>
      <c r="I140" s="923">
        <f t="shared" si="11"/>
        <v>0</v>
      </c>
      <c r="J140" s="1030">
        <f t="shared" si="11"/>
        <v>1680</v>
      </c>
    </row>
    <row r="141" spans="1:10" s="748" customFormat="1" ht="23.25" customHeight="1">
      <c r="A141" s="1024">
        <v>1173100</v>
      </c>
      <c r="B141" s="858" t="s">
        <v>127</v>
      </c>
      <c r="C141" s="802" t="s">
        <v>1099</v>
      </c>
      <c r="D141" s="923">
        <v>0</v>
      </c>
      <c r="E141" s="921">
        <v>1680</v>
      </c>
      <c r="F141" s="923">
        <f>D141+E141</f>
        <v>1680</v>
      </c>
      <c r="G141" s="923">
        <v>0</v>
      </c>
      <c r="H141" s="923">
        <v>0</v>
      </c>
      <c r="I141" s="923">
        <v>0</v>
      </c>
      <c r="J141" s="1030">
        <f>F141</f>
        <v>1680</v>
      </c>
    </row>
    <row r="142" spans="1:10" s="748" customFormat="1" ht="51" hidden="1">
      <c r="A142" s="1024">
        <v>1174000</v>
      </c>
      <c r="B142" s="855" t="s">
        <v>1100</v>
      </c>
      <c r="C142" s="831" t="s">
        <v>361</v>
      </c>
      <c r="D142" s="923">
        <v>0</v>
      </c>
      <c r="E142" s="924"/>
      <c r="F142" s="923">
        <v>0</v>
      </c>
      <c r="G142" s="923">
        <v>0</v>
      </c>
      <c r="H142" s="923">
        <v>0</v>
      </c>
      <c r="I142" s="923">
        <v>0</v>
      </c>
      <c r="J142" s="1030">
        <v>0</v>
      </c>
    </row>
    <row r="143" spans="1:10" s="748" customFormat="1" ht="38.25" hidden="1">
      <c r="A143" s="1024">
        <v>1174100</v>
      </c>
      <c r="B143" s="858" t="s">
        <v>1115</v>
      </c>
      <c r="C143" s="802" t="s">
        <v>1101</v>
      </c>
      <c r="D143" s="923"/>
      <c r="E143" s="924"/>
      <c r="F143" s="923"/>
      <c r="G143" s="923"/>
      <c r="H143" s="923"/>
      <c r="I143" s="923"/>
      <c r="J143" s="1030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3"/>
      <c r="E144" s="924"/>
      <c r="F144" s="923"/>
      <c r="G144" s="923"/>
      <c r="H144" s="923"/>
      <c r="I144" s="923"/>
      <c r="J144" s="1030">
        <v>0</v>
      </c>
    </row>
    <row r="145" spans="1:16" s="748" customFormat="1" ht="51" hidden="1">
      <c r="A145" s="1024">
        <v>1175000</v>
      </c>
      <c r="B145" s="855" t="s">
        <v>561</v>
      </c>
      <c r="C145" s="831" t="s">
        <v>361</v>
      </c>
      <c r="D145" s="923">
        <v>0</v>
      </c>
      <c r="E145" s="924"/>
      <c r="F145" s="923">
        <v>0</v>
      </c>
      <c r="G145" s="923">
        <v>0</v>
      </c>
      <c r="H145" s="923">
        <v>0</v>
      </c>
      <c r="I145" s="923">
        <v>0</v>
      </c>
      <c r="J145" s="1030">
        <v>0</v>
      </c>
    </row>
    <row r="146" spans="1:16" s="1061" customFormat="1" ht="38.25" hidden="1">
      <c r="A146" s="2333">
        <v>1175100</v>
      </c>
      <c r="B146" s="940" t="s">
        <v>1697</v>
      </c>
      <c r="C146" s="2287" t="s">
        <v>228</v>
      </c>
      <c r="D146" s="924">
        <v>0</v>
      </c>
      <c r="E146" s="924">
        <v>0</v>
      </c>
      <c r="F146" s="924">
        <f>D146+E146</f>
        <v>0</v>
      </c>
      <c r="G146" s="924">
        <v>0</v>
      </c>
      <c r="H146" s="924">
        <v>0</v>
      </c>
      <c r="I146" s="924">
        <v>0</v>
      </c>
      <c r="J146" s="2371">
        <f>F146</f>
        <v>0</v>
      </c>
      <c r="K146" s="2372"/>
      <c r="L146" s="2373"/>
      <c r="M146" s="2373"/>
      <c r="N146" s="2373"/>
      <c r="O146" s="2373"/>
      <c r="P146" s="2374"/>
    </row>
    <row r="147" spans="1:16" s="748" customFormat="1" hidden="1">
      <c r="A147" s="1024">
        <v>1176000</v>
      </c>
      <c r="B147" s="855" t="s">
        <v>229</v>
      </c>
      <c r="C147" s="831" t="s">
        <v>361</v>
      </c>
      <c r="D147" s="923">
        <v>0</v>
      </c>
      <c r="E147" s="924"/>
      <c r="F147" s="923">
        <v>0</v>
      </c>
      <c r="G147" s="923">
        <v>0</v>
      </c>
      <c r="H147" s="923">
        <v>0</v>
      </c>
      <c r="I147" s="923">
        <v>0</v>
      </c>
      <c r="J147" s="1030">
        <v>0</v>
      </c>
    </row>
    <row r="148" spans="1:16" s="748" customFormat="1" hidden="1">
      <c r="A148" s="1024">
        <v>1176100</v>
      </c>
      <c r="B148" s="857" t="s">
        <v>1698</v>
      </c>
      <c r="C148" s="802" t="s">
        <v>8</v>
      </c>
      <c r="D148" s="923"/>
      <c r="E148" s="921"/>
      <c r="F148" s="923"/>
      <c r="G148" s="923"/>
      <c r="H148" s="923"/>
      <c r="I148" s="923"/>
      <c r="J148" s="1030">
        <v>0</v>
      </c>
    </row>
    <row r="149" spans="1:16" s="748" customFormat="1" ht="8.25" hidden="1" customHeight="1">
      <c r="A149" s="1024">
        <v>1177000</v>
      </c>
      <c r="B149" s="855" t="s">
        <v>591</v>
      </c>
      <c r="C149" s="831" t="s">
        <v>361</v>
      </c>
      <c r="D149" s="923">
        <v>0</v>
      </c>
      <c r="E149" s="924"/>
      <c r="F149" s="923">
        <v>0</v>
      </c>
      <c r="G149" s="923">
        <v>0</v>
      </c>
      <c r="H149" s="923">
        <v>0</v>
      </c>
      <c r="I149" s="923">
        <v>0</v>
      </c>
      <c r="J149" s="1030">
        <v>0</v>
      </c>
    </row>
    <row r="150" spans="1:16" s="748" customFormat="1" ht="13.5" thickBot="1">
      <c r="A150" s="1025">
        <v>1177100</v>
      </c>
      <c r="B150" s="859" t="s">
        <v>1699</v>
      </c>
      <c r="C150" s="806" t="s">
        <v>260</v>
      </c>
      <c r="D150" s="915"/>
      <c r="E150" s="916"/>
      <c r="F150" s="915"/>
      <c r="G150" s="915"/>
      <c r="H150" s="915"/>
      <c r="I150" s="915"/>
      <c r="J150" s="1030">
        <v>0</v>
      </c>
    </row>
    <row r="151" spans="1:16" s="748" customFormat="1" ht="26.25" thickBot="1">
      <c r="A151" s="1591" t="s">
        <v>263</v>
      </c>
      <c r="B151" s="866" t="s">
        <v>652</v>
      </c>
      <c r="C151" s="867" t="s">
        <v>361</v>
      </c>
      <c r="D151" s="1029">
        <f>D152</f>
        <v>10082</v>
      </c>
      <c r="E151" s="2159">
        <f>E155</f>
        <v>0</v>
      </c>
      <c r="F151" s="1221">
        <f>F156+F157+F158+F160</f>
        <v>10082</v>
      </c>
      <c r="G151" s="1221">
        <f>G152</f>
        <v>10082</v>
      </c>
      <c r="H151" s="1221">
        <f>H152</f>
        <v>10082</v>
      </c>
      <c r="I151" s="1221">
        <f>I152</f>
        <v>10082</v>
      </c>
      <c r="J151" s="1724">
        <f>F152</f>
        <v>10082</v>
      </c>
    </row>
    <row r="152" spans="1:16" s="748" customFormat="1" ht="25.5" customHeight="1">
      <c r="A152" s="1026" t="s">
        <v>654</v>
      </c>
      <c r="B152" s="875" t="s">
        <v>655</v>
      </c>
      <c r="C152" s="794" t="s">
        <v>361</v>
      </c>
      <c r="D152" s="918">
        <f>D157+D158+D155+D156+D160</f>
        <v>10082</v>
      </c>
      <c r="E152" s="2160">
        <f>E151+E157</f>
        <v>0</v>
      </c>
      <c r="F152" s="1070">
        <f>F157+F158+F155+F156+F160</f>
        <v>10082</v>
      </c>
      <c r="G152" s="1070">
        <f>SUM(G153:G165)</f>
        <v>10082</v>
      </c>
      <c r="H152" s="1070">
        <f>SUM(H153:H165)</f>
        <v>10082</v>
      </c>
      <c r="I152" s="1070">
        <f>SUM(I153:I165)</f>
        <v>10082</v>
      </c>
      <c r="J152" s="1724">
        <f t="shared" ref="J152:J158" si="12">F152</f>
        <v>10082</v>
      </c>
    </row>
    <row r="153" spans="1:16" s="748" customFormat="1" ht="13.5" hidden="1" customHeight="1">
      <c r="A153" s="1024" t="s">
        <v>656</v>
      </c>
      <c r="B153" s="857" t="s">
        <v>1700</v>
      </c>
      <c r="C153" s="1031" t="s">
        <v>997</v>
      </c>
      <c r="D153" s="925"/>
      <c r="E153" s="913"/>
      <c r="F153" s="925">
        <f>D153+E153</f>
        <v>0</v>
      </c>
      <c r="G153" s="925"/>
      <c r="H153" s="925"/>
      <c r="I153" s="925"/>
      <c r="J153" s="1030">
        <f t="shared" si="12"/>
        <v>0</v>
      </c>
    </row>
    <row r="154" spans="1:16" s="748" customFormat="1" hidden="1">
      <c r="A154" s="1024" t="s">
        <v>998</v>
      </c>
      <c r="B154" s="857" t="s">
        <v>1701</v>
      </c>
      <c r="C154" s="1031" t="s">
        <v>975</v>
      </c>
      <c r="D154" s="925"/>
      <c r="E154" s="913"/>
      <c r="F154" s="925">
        <f t="shared" ref="F154:F162" si="13">D154+E154</f>
        <v>0</v>
      </c>
      <c r="G154" s="925"/>
      <c r="H154" s="925"/>
      <c r="I154" s="925"/>
      <c r="J154" s="1030">
        <f t="shared" si="12"/>
        <v>0</v>
      </c>
    </row>
    <row r="155" spans="1:16" s="748" customFormat="1" ht="18.75" customHeight="1">
      <c r="A155" s="1024" t="s">
        <v>976</v>
      </c>
      <c r="B155" s="857" t="s">
        <v>1796</v>
      </c>
      <c r="C155" s="1031" t="s">
        <v>978</v>
      </c>
      <c r="D155" s="1693">
        <v>0</v>
      </c>
      <c r="E155" s="2161">
        <v>0</v>
      </c>
      <c r="F155" s="2162">
        <f>D155+E155</f>
        <v>0</v>
      </c>
      <c r="G155" s="2163">
        <v>0</v>
      </c>
      <c r="H155" s="2163">
        <v>0</v>
      </c>
      <c r="I155" s="2163">
        <v>0</v>
      </c>
      <c r="J155" s="2164">
        <f t="shared" si="12"/>
        <v>0</v>
      </c>
      <c r="K155" s="2568"/>
      <c r="L155" s="2568"/>
      <c r="M155" s="2568"/>
      <c r="N155" s="1061"/>
    </row>
    <row r="156" spans="1:16" s="748" customFormat="1" ht="23.25" customHeight="1">
      <c r="A156" s="1594" t="s">
        <v>979</v>
      </c>
      <c r="B156" s="857" t="s">
        <v>1703</v>
      </c>
      <c r="C156" s="1031" t="s">
        <v>1110</v>
      </c>
      <c r="D156" s="924">
        <v>2500</v>
      </c>
      <c r="E156" s="921">
        <v>0</v>
      </c>
      <c r="F156" s="924">
        <f t="shared" si="13"/>
        <v>2500</v>
      </c>
      <c r="G156" s="924">
        <v>2500</v>
      </c>
      <c r="H156" s="924">
        <v>2500</v>
      </c>
      <c r="I156" s="924">
        <v>2500</v>
      </c>
      <c r="J156" s="1270">
        <f t="shared" si="12"/>
        <v>2500</v>
      </c>
    </row>
    <row r="157" spans="1:16" s="748" customFormat="1" ht="25.5" customHeight="1">
      <c r="A157" s="1594" t="s">
        <v>138</v>
      </c>
      <c r="B157" s="858" t="s">
        <v>139</v>
      </c>
      <c r="C157" s="1031" t="s">
        <v>140</v>
      </c>
      <c r="D157" s="924">
        <v>4682</v>
      </c>
      <c r="E157" s="2165">
        <v>0</v>
      </c>
      <c r="F157" s="1725">
        <f>D157+E157</f>
        <v>4682</v>
      </c>
      <c r="G157" s="1725">
        <v>4682</v>
      </c>
      <c r="H157" s="1725">
        <v>4682</v>
      </c>
      <c r="I157" s="1725">
        <v>4682</v>
      </c>
      <c r="J157" s="1722">
        <f t="shared" si="12"/>
        <v>4682</v>
      </c>
      <c r="K157" s="1061"/>
    </row>
    <row r="158" spans="1:16" s="748" customFormat="1" ht="24" customHeight="1">
      <c r="A158" s="1594" t="s">
        <v>141</v>
      </c>
      <c r="B158" s="857" t="s">
        <v>1704</v>
      </c>
      <c r="C158" s="1031" t="s">
        <v>904</v>
      </c>
      <c r="D158" s="923">
        <v>2200</v>
      </c>
      <c r="E158" s="921">
        <v>0</v>
      </c>
      <c r="F158" s="924">
        <f t="shared" si="13"/>
        <v>2200</v>
      </c>
      <c r="G158" s="924">
        <v>2200</v>
      </c>
      <c r="H158" s="924">
        <v>2200</v>
      </c>
      <c r="I158" s="924">
        <v>2200</v>
      </c>
      <c r="J158" s="1030">
        <f t="shared" si="12"/>
        <v>2200</v>
      </c>
    </row>
    <row r="159" spans="1:16" s="748" customFormat="1" ht="18.75" customHeight="1">
      <c r="A159" s="1594" t="s">
        <v>905</v>
      </c>
      <c r="B159" s="857" t="s">
        <v>1705</v>
      </c>
      <c r="C159" s="1031" t="s">
        <v>907</v>
      </c>
      <c r="D159" s="925"/>
      <c r="E159" s="913"/>
      <c r="F159" s="926">
        <f t="shared" si="13"/>
        <v>0</v>
      </c>
      <c r="G159" s="926"/>
      <c r="H159" s="926"/>
      <c r="I159" s="926"/>
      <c r="J159" s="991">
        <v>0</v>
      </c>
    </row>
    <row r="160" spans="1:16" s="748" customFormat="1" ht="20.25" customHeight="1">
      <c r="A160" s="1595" t="s">
        <v>806</v>
      </c>
      <c r="B160" s="1035" t="s">
        <v>1706</v>
      </c>
      <c r="C160" s="1036" t="s">
        <v>661</v>
      </c>
      <c r="D160" s="923">
        <v>700</v>
      </c>
      <c r="E160" s="2166">
        <v>0</v>
      </c>
      <c r="F160" s="924">
        <f t="shared" si="13"/>
        <v>700</v>
      </c>
      <c r="G160" s="924">
        <v>700</v>
      </c>
      <c r="H160" s="924">
        <v>700</v>
      </c>
      <c r="I160" s="924">
        <v>700</v>
      </c>
      <c r="J160" s="1030">
        <f>F160</f>
        <v>700</v>
      </c>
    </row>
    <row r="161" spans="1:10" s="748" customFormat="1" ht="0.75" customHeight="1">
      <c r="A161" s="1596" t="s">
        <v>807</v>
      </c>
      <c r="B161" s="1597" t="s">
        <v>1074</v>
      </c>
      <c r="C161" s="1004" t="s">
        <v>1075</v>
      </c>
      <c r="D161" s="925"/>
      <c r="E161" s="913"/>
      <c r="F161" s="926">
        <f t="shared" si="13"/>
        <v>0</v>
      </c>
      <c r="G161" s="926"/>
      <c r="H161" s="926"/>
      <c r="I161" s="926"/>
      <c r="J161" s="991">
        <v>0</v>
      </c>
    </row>
    <row r="162" spans="1:10" s="748" customFormat="1" ht="0.75" hidden="1" customHeight="1">
      <c r="A162" s="1596" t="s">
        <v>1076</v>
      </c>
      <c r="B162" s="1597" t="s">
        <v>1077</v>
      </c>
      <c r="C162" s="1004" t="s">
        <v>1078</v>
      </c>
      <c r="D162" s="925">
        <v>0</v>
      </c>
      <c r="E162" s="913"/>
      <c r="F162" s="926">
        <f t="shared" si="13"/>
        <v>0</v>
      </c>
      <c r="G162" s="926"/>
      <c r="H162" s="926"/>
      <c r="I162" s="926">
        <v>0</v>
      </c>
      <c r="J162" s="991">
        <f>F162</f>
        <v>0</v>
      </c>
    </row>
    <row r="163" spans="1:10" s="748" customFormat="1" hidden="1">
      <c r="A163" s="1598" t="s">
        <v>662</v>
      </c>
      <c r="B163" s="1039" t="s">
        <v>663</v>
      </c>
      <c r="C163" s="1040" t="s">
        <v>361</v>
      </c>
      <c r="D163" s="925">
        <v>0</v>
      </c>
      <c r="E163" s="926"/>
      <c r="F163" s="926">
        <v>0</v>
      </c>
      <c r="G163" s="926">
        <v>0</v>
      </c>
      <c r="H163" s="926">
        <v>0</v>
      </c>
      <c r="I163" s="926">
        <v>0</v>
      </c>
      <c r="J163" s="991">
        <v>0</v>
      </c>
    </row>
    <row r="164" spans="1:10" hidden="1">
      <c r="A164" s="1594" t="s">
        <v>664</v>
      </c>
      <c r="B164" s="858" t="s">
        <v>665</v>
      </c>
      <c r="C164" s="1031" t="s">
        <v>666</v>
      </c>
      <c r="D164" s="925"/>
      <c r="E164" s="913"/>
      <c r="F164" s="926"/>
      <c r="G164" s="926"/>
      <c r="H164" s="926"/>
      <c r="I164" s="926"/>
      <c r="J164" s="991">
        <v>0</v>
      </c>
    </row>
    <row r="165" spans="1:10" hidden="1">
      <c r="A165" s="1594" t="s">
        <v>667</v>
      </c>
      <c r="B165" s="858" t="s">
        <v>668</v>
      </c>
      <c r="C165" s="1031" t="s">
        <v>669</v>
      </c>
      <c r="D165" s="925"/>
      <c r="E165" s="913"/>
      <c r="F165" s="926"/>
      <c r="G165" s="926"/>
      <c r="H165" s="926"/>
      <c r="I165" s="926"/>
      <c r="J165" s="991">
        <v>0</v>
      </c>
    </row>
    <row r="166" spans="1:10" ht="25.5" hidden="1">
      <c r="A166" s="1594" t="s">
        <v>670</v>
      </c>
      <c r="B166" s="857" t="s">
        <v>1707</v>
      </c>
      <c r="C166" s="1031" t="s">
        <v>316</v>
      </c>
      <c r="D166" s="925"/>
      <c r="E166" s="913"/>
      <c r="F166" s="926"/>
      <c r="G166" s="926"/>
      <c r="H166" s="926"/>
      <c r="I166" s="926"/>
      <c r="J166" s="991">
        <v>0</v>
      </c>
    </row>
    <row r="167" spans="1:10" hidden="1">
      <c r="A167" s="1594" t="s">
        <v>317</v>
      </c>
      <c r="B167" s="857" t="s">
        <v>1708</v>
      </c>
      <c r="C167" s="1031" t="s">
        <v>319</v>
      </c>
      <c r="D167" s="925"/>
      <c r="E167" s="913"/>
      <c r="F167" s="926"/>
      <c r="G167" s="926"/>
      <c r="H167" s="926"/>
      <c r="I167" s="926"/>
      <c r="J167" s="991">
        <v>0</v>
      </c>
    </row>
    <row r="168" spans="1:10" hidden="1">
      <c r="A168" s="1594" t="s">
        <v>320</v>
      </c>
      <c r="B168" s="855" t="s">
        <v>321</v>
      </c>
      <c r="C168" s="843" t="s">
        <v>361</v>
      </c>
      <c r="D168" s="925">
        <v>0</v>
      </c>
      <c r="E168" s="926"/>
      <c r="F168" s="926">
        <v>0</v>
      </c>
      <c r="G168" s="926">
        <v>0</v>
      </c>
      <c r="H168" s="926">
        <v>0</v>
      </c>
      <c r="I168" s="926">
        <v>0</v>
      </c>
      <c r="J168" s="991">
        <v>0</v>
      </c>
    </row>
    <row r="169" spans="1:10" hidden="1">
      <c r="A169" s="1594" t="s">
        <v>322</v>
      </c>
      <c r="B169" s="858" t="s">
        <v>1116</v>
      </c>
      <c r="C169" s="1031" t="s">
        <v>323</v>
      </c>
      <c r="D169" s="925"/>
      <c r="E169" s="913"/>
      <c r="F169" s="926"/>
      <c r="G169" s="926"/>
      <c r="H169" s="926"/>
      <c r="I169" s="926"/>
      <c r="J169" s="991">
        <v>0</v>
      </c>
    </row>
    <row r="170" spans="1:10" hidden="1">
      <c r="A170" s="1599" t="s">
        <v>324</v>
      </c>
      <c r="B170" s="882" t="s">
        <v>1079</v>
      </c>
      <c r="C170" s="843" t="s">
        <v>361</v>
      </c>
      <c r="D170" s="925">
        <v>0</v>
      </c>
      <c r="E170" s="926"/>
      <c r="F170" s="926">
        <v>0</v>
      </c>
      <c r="G170" s="926">
        <v>0</v>
      </c>
      <c r="H170" s="926">
        <v>0</v>
      </c>
      <c r="I170" s="926">
        <v>0</v>
      </c>
      <c r="J170" s="991">
        <v>0</v>
      </c>
    </row>
    <row r="171" spans="1:10" hidden="1">
      <c r="A171" s="1594" t="s">
        <v>326</v>
      </c>
      <c r="B171" s="858" t="s">
        <v>1117</v>
      </c>
      <c r="C171" s="1031" t="s">
        <v>327</v>
      </c>
      <c r="D171" s="925"/>
      <c r="E171" s="926"/>
      <c r="F171" s="926"/>
      <c r="G171" s="926"/>
      <c r="H171" s="926"/>
      <c r="I171" s="926"/>
      <c r="J171" s="991">
        <v>0</v>
      </c>
    </row>
    <row r="172" spans="1:10" hidden="1">
      <c r="A172" s="1594" t="s">
        <v>328</v>
      </c>
      <c r="B172" s="858" t="s">
        <v>1118</v>
      </c>
      <c r="C172" s="1031" t="s">
        <v>329</v>
      </c>
      <c r="D172" s="925"/>
      <c r="E172" s="926"/>
      <c r="F172" s="926"/>
      <c r="G172" s="926"/>
      <c r="H172" s="926"/>
      <c r="I172" s="926"/>
      <c r="J172" s="925"/>
    </row>
    <row r="173" spans="1:10" hidden="1">
      <c r="A173" s="1594" t="s">
        <v>330</v>
      </c>
      <c r="B173" s="857" t="s">
        <v>1709</v>
      </c>
      <c r="C173" s="1031" t="s">
        <v>332</v>
      </c>
      <c r="D173" s="925"/>
      <c r="E173" s="926"/>
      <c r="F173" s="926"/>
      <c r="G173" s="926"/>
      <c r="H173" s="926"/>
      <c r="I173" s="926"/>
      <c r="J173" s="925"/>
    </row>
    <row r="174" spans="1:10" ht="18.75" customHeight="1" thickBot="1">
      <c r="A174" s="1600">
        <v>1244000</v>
      </c>
      <c r="B174" s="1601" t="s">
        <v>1721</v>
      </c>
      <c r="C174" s="1036" t="s">
        <v>1145</v>
      </c>
      <c r="D174" s="943"/>
      <c r="E174" s="1602"/>
      <c r="F174" s="1602"/>
      <c r="G174" s="1602"/>
      <c r="H174" s="1602"/>
      <c r="I174" s="1602"/>
      <c r="J174" s="943"/>
    </row>
    <row r="175" spans="1:10" ht="24" customHeight="1" thickBot="1">
      <c r="A175" s="1603">
        <v>1000000</v>
      </c>
      <c r="B175" s="1604" t="s">
        <v>1081</v>
      </c>
      <c r="C175" s="1046" t="s">
        <v>361</v>
      </c>
      <c r="D175" s="1737">
        <f>D32+D151</f>
        <v>384477</v>
      </c>
      <c r="E175" s="1817">
        <f>E32+E152</f>
        <v>-45</v>
      </c>
      <c r="F175" s="1817">
        <f>F32+F151</f>
        <v>386112</v>
      </c>
      <c r="G175" s="1817">
        <f>G32+G151</f>
        <v>114730</v>
      </c>
      <c r="H175" s="1817">
        <f>H32+H151</f>
        <v>216082</v>
      </c>
      <c r="I175" s="1817">
        <f>I32+I151</f>
        <v>326266</v>
      </c>
      <c r="J175" s="1817">
        <f>J32+J151</f>
        <v>386112</v>
      </c>
    </row>
    <row r="176" spans="1:10" ht="1.5" hidden="1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 ht="0.75" hidden="1" customHeight="1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1733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 ht="11.25" customHeight="1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6.5" hidden="1" customHeight="1">
      <c r="A181" s="2563" t="s">
        <v>1713</v>
      </c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6"/>
      <c r="B189" s="2566"/>
      <c r="C189" s="2566"/>
      <c r="D189" s="2566"/>
      <c r="E189" s="2566"/>
      <c r="F189" s="2566"/>
      <c r="G189" s="2566"/>
      <c r="H189" s="2566"/>
      <c r="I189" s="2566"/>
      <c r="J189" s="2566"/>
    </row>
    <row r="190" spans="1:10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1047"/>
      <c r="B193" s="1605"/>
      <c r="C193" s="1047"/>
      <c r="D193" s="1047"/>
      <c r="E193" s="1767"/>
      <c r="F193" s="1047"/>
      <c r="G193" s="1047"/>
      <c r="H193" s="1047"/>
      <c r="I193" s="1047"/>
      <c r="J193" s="1047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605"/>
      <c r="C195" s="1047"/>
      <c r="D195" s="1047"/>
      <c r="E195" s="1767"/>
      <c r="F195" s="1049"/>
      <c r="G195" s="1049"/>
      <c r="H195" s="1049"/>
      <c r="I195" s="1049"/>
      <c r="J195" s="1049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605"/>
      <c r="C197" s="1047"/>
      <c r="D197" s="1047"/>
      <c r="E197" s="1767"/>
      <c r="F197" s="1047"/>
      <c r="G197" s="1047"/>
      <c r="H197" s="1047"/>
      <c r="I197" s="1047"/>
      <c r="J197" s="1047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605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2567"/>
      <c r="B201" s="2567"/>
      <c r="C201" s="2567"/>
      <c r="D201" s="2567"/>
      <c r="E201" s="2567"/>
      <c r="F201" s="2567"/>
      <c r="G201" s="2567"/>
      <c r="H201" s="2567"/>
      <c r="I201" s="2567"/>
      <c r="J201" s="2567"/>
    </row>
    <row r="202" spans="1:10">
      <c r="A202" s="2567"/>
      <c r="B202" s="2567"/>
      <c r="C202" s="2567"/>
      <c r="D202" s="2567"/>
      <c r="E202" s="2567"/>
      <c r="F202" s="2567"/>
      <c r="G202" s="2567"/>
      <c r="H202" s="2567"/>
      <c r="I202" s="2567"/>
      <c r="J202" s="2567"/>
    </row>
    <row r="203" spans="1:10">
      <c r="A203" s="2567"/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1047"/>
      <c r="B204" s="1606"/>
      <c r="C204" s="1050"/>
      <c r="D204" s="1050"/>
      <c r="E204" s="1691"/>
      <c r="F204" s="1050"/>
      <c r="G204" s="1050"/>
      <c r="H204" s="1050"/>
      <c r="I204" s="1050"/>
      <c r="J204" s="1050"/>
    </row>
    <row r="205" spans="1:10">
      <c r="A205" s="2567"/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2517"/>
      <c r="B206" s="2517"/>
      <c r="C206" s="2517"/>
      <c r="D206" s="2517"/>
      <c r="E206" s="2517"/>
      <c r="F206" s="2517"/>
      <c r="G206" s="2517"/>
      <c r="H206" s="2517"/>
      <c r="I206" s="2517"/>
      <c r="J206" s="2517"/>
    </row>
    <row r="207" spans="1:10">
      <c r="A207" s="2564"/>
      <c r="B207" s="2564"/>
      <c r="C207" s="2564"/>
      <c r="D207" s="2564"/>
      <c r="E207" s="2564"/>
      <c r="F207" s="2564"/>
      <c r="G207" s="2564"/>
      <c r="H207" s="2564"/>
      <c r="I207" s="2564"/>
      <c r="J207" s="2564"/>
    </row>
    <row r="208" spans="1:10">
      <c r="A208" s="2564"/>
      <c r="B208" s="2564"/>
      <c r="C208" s="2564"/>
      <c r="D208" s="2564"/>
      <c r="E208" s="2564"/>
      <c r="F208" s="2564"/>
      <c r="G208" s="2564"/>
      <c r="H208" s="2564"/>
      <c r="I208" s="2564"/>
      <c r="J208" s="2564"/>
    </row>
    <row r="209" spans="1:10">
      <c r="A209" s="2562"/>
      <c r="B209" s="2562"/>
      <c r="C209" s="2562"/>
      <c r="D209" s="2562"/>
      <c r="E209" s="2562"/>
      <c r="F209" s="2562"/>
      <c r="G209" s="2562"/>
      <c r="H209" s="2562"/>
      <c r="I209" s="2562"/>
      <c r="J209" s="2562"/>
    </row>
    <row r="210" spans="1:10" ht="14.25">
      <c r="A210" s="2570"/>
      <c r="B210" s="2570"/>
      <c r="C210" s="2570"/>
      <c r="D210" s="2570"/>
      <c r="E210" s="2570"/>
      <c r="F210" s="2570"/>
      <c r="G210" s="2570"/>
      <c r="H210" s="2570"/>
      <c r="I210" s="2570"/>
      <c r="J210" s="2570"/>
    </row>
    <row r="211" spans="1:10">
      <c r="A211" s="2564"/>
      <c r="B211" s="2564"/>
      <c r="C211" s="2564"/>
      <c r="D211" s="2564"/>
      <c r="E211" s="2564"/>
      <c r="F211" s="2564"/>
      <c r="G211" s="2564"/>
      <c r="H211" s="2564"/>
      <c r="I211" s="2564"/>
      <c r="J211" s="2564"/>
    </row>
    <row r="212" spans="1:10">
      <c r="A212" s="2564"/>
      <c r="B212" s="2564"/>
      <c r="C212" s="2564"/>
      <c r="D212" s="2564"/>
      <c r="E212" s="2564"/>
      <c r="F212" s="2564"/>
      <c r="G212" s="2564"/>
      <c r="H212" s="2564"/>
      <c r="I212" s="2564"/>
      <c r="J212" s="2564"/>
    </row>
    <row r="213" spans="1:10">
      <c r="A213" s="2569"/>
      <c r="B213" s="2569"/>
      <c r="C213" s="2569"/>
      <c r="D213" s="2569"/>
      <c r="E213" s="2569"/>
      <c r="F213" s="2569"/>
      <c r="G213" s="2569"/>
      <c r="H213" s="2569"/>
      <c r="I213" s="2569"/>
      <c r="J213" s="2569"/>
    </row>
    <row r="214" spans="1:10">
      <c r="A214" s="2542"/>
      <c r="B214" s="2542"/>
      <c r="C214" s="2542"/>
      <c r="D214" s="2542"/>
      <c r="E214" s="2542"/>
      <c r="F214" s="2542"/>
      <c r="G214" s="2542"/>
      <c r="H214" s="2542"/>
      <c r="I214" s="2542"/>
      <c r="J214" s="2542"/>
    </row>
  </sheetData>
  <mergeCells count="41"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  <mergeCell ref="A201:J201"/>
    <mergeCell ref="A190:J190"/>
    <mergeCell ref="A191:J191"/>
    <mergeCell ref="A192:J192"/>
    <mergeCell ref="A194:J194"/>
    <mergeCell ref="A187:J187"/>
    <mergeCell ref="A189:J189"/>
    <mergeCell ref="A185:J185"/>
    <mergeCell ref="A186:J186"/>
    <mergeCell ref="A188:J188"/>
    <mergeCell ref="A179:J179"/>
    <mergeCell ref="A180:J180"/>
    <mergeCell ref="A181:J181"/>
    <mergeCell ref="A182:J182"/>
    <mergeCell ref="A177:J177"/>
    <mergeCell ref="A178:J178"/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15"/>
  <sheetViews>
    <sheetView topLeftCell="A27" workbookViewId="0">
      <selection activeCell="E35" sqref="E35"/>
    </sheetView>
  </sheetViews>
  <sheetFormatPr defaultRowHeight="15.75" customHeight="1"/>
  <cols>
    <col min="1" max="1" width="7.1406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10.28515625" style="738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 ht="15.75" customHeight="1">
      <c r="I1" s="944" t="s">
        <v>941</v>
      </c>
    </row>
    <row r="2" spans="1:10" ht="15.75" hidden="1" customHeight="1">
      <c r="F2" s="945"/>
      <c r="G2" s="945"/>
      <c r="H2" s="945"/>
      <c r="I2" s="945"/>
    </row>
    <row r="3" spans="1:10" ht="15.75" customHeight="1">
      <c r="H3" s="946" t="s">
        <v>895</v>
      </c>
    </row>
    <row r="4" spans="1:10" ht="15.75" customHeight="1">
      <c r="G4" s="945" t="s">
        <v>1035</v>
      </c>
    </row>
    <row r="5" spans="1:10" ht="15.75" customHeight="1">
      <c r="H5" s="745" t="s">
        <v>175</v>
      </c>
    </row>
    <row r="6" spans="1:10" ht="14.25" customHeight="1">
      <c r="B6" s="947" t="s">
        <v>35</v>
      </c>
      <c r="C6" s="948"/>
      <c r="D6" s="947"/>
      <c r="E6" s="947"/>
      <c r="G6" s="949" t="s">
        <v>1024</v>
      </c>
      <c r="H6" s="896"/>
    </row>
    <row r="7" spans="1:10" ht="15.75" hidden="1" customHeight="1">
      <c r="B7" s="738"/>
      <c r="C7" s="950"/>
    </row>
    <row r="8" spans="1:10" ht="15.75" customHeight="1">
      <c r="A8" s="748" t="s">
        <v>2283</v>
      </c>
      <c r="F8" s="741"/>
      <c r="G8" s="741"/>
    </row>
    <row r="9" spans="1:10" s="748" customFormat="1" ht="15.75" customHeight="1">
      <c r="A9" s="2542" t="s">
        <v>1129</v>
      </c>
      <c r="B9" s="2542"/>
      <c r="C9" s="2542"/>
      <c r="D9" s="2542"/>
      <c r="E9" s="2542"/>
    </row>
    <row r="10" spans="1:10" ht="15" customHeight="1">
      <c r="A10" s="748" t="s">
        <v>476</v>
      </c>
      <c r="B10" s="951"/>
      <c r="C10" s="952"/>
      <c r="D10" s="900"/>
      <c r="E10" s="900"/>
    </row>
    <row r="11" spans="1:10" ht="8.25" hidden="1" customHeight="1">
      <c r="B11" s="953"/>
      <c r="C11" s="954"/>
      <c r="D11" s="953"/>
      <c r="E11" s="953"/>
      <c r="F11" s="953"/>
      <c r="G11" s="953"/>
      <c r="H11" s="955"/>
    </row>
    <row r="12" spans="1:10" ht="12" customHeight="1">
      <c r="A12" s="956" t="s">
        <v>477</v>
      </c>
      <c r="B12" s="949" t="s">
        <v>1155</v>
      </c>
      <c r="C12" s="950"/>
      <c r="D12" s="949"/>
      <c r="E12" s="949"/>
      <c r="F12" s="949"/>
      <c r="G12" s="896"/>
      <c r="H12" s="957" t="s">
        <v>209</v>
      </c>
    </row>
    <row r="13" spans="1:10" ht="22.5" customHeight="1">
      <c r="A13" s="958" t="s">
        <v>615</v>
      </c>
      <c r="B13" s="958"/>
      <c r="C13" s="954"/>
      <c r="D13" s="958"/>
      <c r="E13" s="958"/>
      <c r="F13" s="958"/>
      <c r="G13" s="959"/>
    </row>
    <row r="14" spans="1:10" s="917" customFormat="1" ht="12.75">
      <c r="A14" s="2545" t="s">
        <v>2282</v>
      </c>
      <c r="B14" s="2546"/>
      <c r="C14" s="1769"/>
      <c r="F14" s="1770"/>
      <c r="G14" s="1770"/>
    </row>
    <row r="15" spans="1:10" ht="15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5.75" customHeight="1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 ht="15.75" customHeight="1">
      <c r="A17" s="959"/>
      <c r="B17" s="2551" t="s">
        <v>2249</v>
      </c>
      <c r="C17" s="2551"/>
      <c r="D17" s="2551"/>
      <c r="E17" s="2551"/>
      <c r="F17" s="2551"/>
      <c r="G17" s="1570"/>
      <c r="H17" s="1570"/>
      <c r="I17" s="1571"/>
      <c r="J17" s="1571"/>
    </row>
    <row r="18" spans="1:10" s="748" customFormat="1" ht="21" customHeight="1">
      <c r="A18" s="959"/>
      <c r="B18" s="2551"/>
      <c r="C18" s="2551"/>
      <c r="D18" s="2551"/>
      <c r="E18" s="2551"/>
      <c r="F18" s="2551"/>
      <c r="G18" s="1570"/>
      <c r="H18" s="1570"/>
      <c r="I18" s="1571"/>
      <c r="J18" s="1571"/>
    </row>
    <row r="19" spans="1:10" s="743" customFormat="1" ht="15.75" customHeight="1" thickBot="1">
      <c r="A19" s="753" t="s">
        <v>633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G20" s="968" t="s">
        <v>335</v>
      </c>
      <c r="H20" s="969" t="s">
        <v>1001</v>
      </c>
      <c r="I20" s="970">
        <v>3</v>
      </c>
      <c r="J20" s="971">
        <v>3</v>
      </c>
    </row>
    <row r="21" spans="1:10" s="968" customFormat="1" ht="15.75" customHeight="1" thickBot="1">
      <c r="A21" s="753" t="s">
        <v>634</v>
      </c>
      <c r="C21" s="965"/>
      <c r="G21" s="968" t="s">
        <v>1201</v>
      </c>
    </row>
    <row r="22" spans="1:10" s="968" customFormat="1" ht="15.75" customHeight="1" thickBot="1">
      <c r="A22" s="753" t="s">
        <v>557</v>
      </c>
      <c r="C22" s="972"/>
      <c r="D22" s="97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G23" s="968" t="s">
        <v>954</v>
      </c>
      <c r="I23" s="974"/>
    </row>
    <row r="24" spans="1:10" s="945" customFormat="1" ht="15.75" customHeight="1">
      <c r="A24" s="753" t="s">
        <v>309</v>
      </c>
      <c r="B24" s="975"/>
      <c r="C24" s="976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ht="15.7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ht="15.75" customHeight="1" thickBot="1">
      <c r="A28" s="756"/>
      <c r="B28" s="945"/>
      <c r="C28" s="984"/>
      <c r="E28" s="985"/>
      <c r="F28" s="945"/>
      <c r="G28" s="945"/>
      <c r="H28" s="2561">
        <v>900272132029</v>
      </c>
      <c r="I28" s="2561"/>
      <c r="J28" s="2561"/>
    </row>
    <row r="29" spans="1:10" s="748" customFormat="1" ht="23.25" customHeight="1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22.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15.75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9.25" customHeight="1" thickBot="1">
      <c r="A32" s="987">
        <v>1100000</v>
      </c>
      <c r="B32" s="787" t="s">
        <v>1719</v>
      </c>
      <c r="C32" s="788" t="s">
        <v>361</v>
      </c>
      <c r="D32" s="902">
        <f>D33+D42+D138</f>
        <v>1999</v>
      </c>
      <c r="E32" s="902">
        <f>E33+E42+E51+E66+E69+E63</f>
        <v>0</v>
      </c>
      <c r="F32" s="902">
        <f>F33+F42+F138</f>
        <v>1999</v>
      </c>
      <c r="G32" s="902">
        <f>G33+G42+G131</f>
        <v>550</v>
      </c>
      <c r="H32" s="902">
        <f>H33+H42+H131</f>
        <v>1100</v>
      </c>
      <c r="I32" s="902">
        <f>I33+I42+I131</f>
        <v>1700</v>
      </c>
      <c r="J32" s="902">
        <f>J33+J42+J131</f>
        <v>1999</v>
      </c>
    </row>
    <row r="33" spans="1:10" s="748" customFormat="1" ht="31.5" customHeight="1" thickBot="1">
      <c r="A33" s="987">
        <v>1110000</v>
      </c>
      <c r="B33" s="790" t="s">
        <v>1677</v>
      </c>
      <c r="C33" s="788" t="s">
        <v>361</v>
      </c>
      <c r="D33" s="903">
        <f>D34</f>
        <v>1999</v>
      </c>
      <c r="E33" s="903">
        <f>E35</f>
        <v>0</v>
      </c>
      <c r="F33" s="903">
        <f>F34</f>
        <v>1999</v>
      </c>
      <c r="G33" s="903">
        <f>G34</f>
        <v>550</v>
      </c>
      <c r="H33" s="903">
        <f>H34</f>
        <v>1100</v>
      </c>
      <c r="I33" s="903">
        <f>I34</f>
        <v>1700</v>
      </c>
      <c r="J33" s="903">
        <f>J34</f>
        <v>1999</v>
      </c>
    </row>
    <row r="34" spans="1:10" s="748" customFormat="1" ht="27.75" customHeight="1">
      <c r="A34" s="988">
        <v>1110000</v>
      </c>
      <c r="B34" s="793" t="s">
        <v>809</v>
      </c>
      <c r="C34" s="794" t="s">
        <v>361</v>
      </c>
      <c r="D34" s="904">
        <f>SUM(D35:D41)</f>
        <v>1999</v>
      </c>
      <c r="E34" s="904"/>
      <c r="F34" s="904">
        <f>SUM(F35:F41)</f>
        <v>1999</v>
      </c>
      <c r="G34" s="904">
        <f>SUM(G35:G41)</f>
        <v>550</v>
      </c>
      <c r="H34" s="904">
        <f>SUM(H35:H41)</f>
        <v>1100</v>
      </c>
      <c r="I34" s="904">
        <f>SUM(I35:I41)</f>
        <v>1700</v>
      </c>
      <c r="J34" s="904">
        <f>SUM(J35:J41)</f>
        <v>1999</v>
      </c>
    </row>
    <row r="35" spans="1:10" s="1061" customFormat="1" ht="25.5" customHeight="1">
      <c r="A35" s="1607">
        <v>1111000</v>
      </c>
      <c r="B35" s="1934" t="s">
        <v>677</v>
      </c>
      <c r="C35" s="1609" t="s">
        <v>810</v>
      </c>
      <c r="D35" s="922">
        <v>1999</v>
      </c>
      <c r="E35" s="919">
        <v>0</v>
      </c>
      <c r="F35" s="922">
        <f>D35+E35</f>
        <v>1999</v>
      </c>
      <c r="G35" s="922">
        <v>550</v>
      </c>
      <c r="H35" s="922">
        <v>1100</v>
      </c>
      <c r="I35" s="922">
        <v>1700</v>
      </c>
      <c r="J35" s="922">
        <f>F35</f>
        <v>1999</v>
      </c>
    </row>
    <row r="36" spans="1:10" s="748" customFormat="1" ht="24" customHeight="1" thickBot="1">
      <c r="A36" s="990">
        <v>1112000</v>
      </c>
      <c r="B36" s="813" t="s">
        <v>273</v>
      </c>
      <c r="C36" s="802" t="s">
        <v>811</v>
      </c>
      <c r="D36" s="920">
        <v>0</v>
      </c>
      <c r="E36" s="920"/>
      <c r="F36" s="922">
        <f t="shared" ref="F36:F41" si="0">D36+E36</f>
        <v>0</v>
      </c>
      <c r="G36" s="920"/>
      <c r="H36" s="920">
        <v>0</v>
      </c>
      <c r="I36" s="920">
        <v>0</v>
      </c>
      <c r="J36" s="920">
        <f>F36</f>
        <v>0</v>
      </c>
    </row>
    <row r="37" spans="1:10" s="748" customFormat="1" ht="15.75" hidden="1" customHeight="1" thickBot="1">
      <c r="A37" s="990">
        <v>1113000</v>
      </c>
      <c r="B37" s="801" t="s">
        <v>812</v>
      </c>
      <c r="C37" s="802" t="s">
        <v>813</v>
      </c>
      <c r="D37" s="920"/>
      <c r="E37" s="920"/>
      <c r="F37" s="910">
        <f t="shared" si="0"/>
        <v>0</v>
      </c>
      <c r="G37" s="920"/>
      <c r="H37" s="920"/>
      <c r="I37" s="920"/>
      <c r="J37" s="1030">
        <v>0</v>
      </c>
    </row>
    <row r="38" spans="1:10" s="748" customFormat="1" ht="15.75" hidden="1" customHeight="1" thickBot="1">
      <c r="A38" s="990">
        <v>1114000</v>
      </c>
      <c r="B38" s="801" t="s">
        <v>401</v>
      </c>
      <c r="C38" s="802" t="s">
        <v>402</v>
      </c>
      <c r="D38" s="920"/>
      <c r="E38" s="920"/>
      <c r="F38" s="910">
        <f t="shared" si="0"/>
        <v>0</v>
      </c>
      <c r="G38" s="920"/>
      <c r="H38" s="920"/>
      <c r="I38" s="920"/>
      <c r="J38" s="1030">
        <v>0</v>
      </c>
    </row>
    <row r="39" spans="1:10" s="748" customFormat="1" ht="15.75" hidden="1" customHeight="1" thickBot="1">
      <c r="A39" s="990">
        <v>1115000</v>
      </c>
      <c r="B39" s="801" t="s">
        <v>619</v>
      </c>
      <c r="C39" s="802" t="s">
        <v>391</v>
      </c>
      <c r="D39" s="920"/>
      <c r="E39" s="920"/>
      <c r="F39" s="910">
        <f t="shared" si="0"/>
        <v>0</v>
      </c>
      <c r="G39" s="920"/>
      <c r="H39" s="920"/>
      <c r="I39" s="920"/>
      <c r="J39" s="1030">
        <v>0</v>
      </c>
    </row>
    <row r="40" spans="1:10" s="748" customFormat="1" ht="15.75" hidden="1" customHeight="1" thickBot="1">
      <c r="A40" s="990">
        <v>1116000</v>
      </c>
      <c r="B40" s="801" t="s">
        <v>1034</v>
      </c>
      <c r="C40" s="802" t="s">
        <v>392</v>
      </c>
      <c r="D40" s="920"/>
      <c r="E40" s="920"/>
      <c r="F40" s="910">
        <f t="shared" si="0"/>
        <v>0</v>
      </c>
      <c r="G40" s="920"/>
      <c r="H40" s="920"/>
      <c r="I40" s="920"/>
      <c r="J40" s="1030">
        <v>0</v>
      </c>
    </row>
    <row r="41" spans="1:10" s="748" customFormat="1" ht="15.75" hidden="1" customHeight="1" thickBot="1">
      <c r="A41" s="992">
        <v>1117000</v>
      </c>
      <c r="B41" s="805" t="s">
        <v>644</v>
      </c>
      <c r="C41" s="806" t="s">
        <v>20</v>
      </c>
      <c r="D41" s="915">
        <v>0</v>
      </c>
      <c r="E41" s="915"/>
      <c r="F41" s="910">
        <f t="shared" si="0"/>
        <v>0</v>
      </c>
      <c r="G41" s="915">
        <v>0</v>
      </c>
      <c r="H41" s="915">
        <v>0</v>
      </c>
      <c r="I41" s="915">
        <v>0</v>
      </c>
      <c r="J41" s="1030">
        <f>F41</f>
        <v>0</v>
      </c>
    </row>
    <row r="42" spans="1:10" s="748" customFormat="1" ht="18.75" customHeight="1" thickBot="1">
      <c r="A42" s="993">
        <v>1120000</v>
      </c>
      <c r="B42" s="809" t="s">
        <v>21</v>
      </c>
      <c r="C42" s="788" t="s">
        <v>361</v>
      </c>
      <c r="D42" s="909">
        <f>D43+D55+D66+D69+D51+D64</f>
        <v>0</v>
      </c>
      <c r="E42" s="909">
        <f>E43</f>
        <v>0</v>
      </c>
      <c r="F42" s="909">
        <f>F43+F55+F66+F69+F51+F64</f>
        <v>0</v>
      </c>
      <c r="G42" s="909">
        <f>G43+G51+G55+G64+G66+G69</f>
        <v>0</v>
      </c>
      <c r="H42" s="909">
        <f>H43+H51+H55+H64+H66+H69</f>
        <v>0</v>
      </c>
      <c r="I42" s="909">
        <f>I43+I51+I55+I64+I66+I69</f>
        <v>0</v>
      </c>
      <c r="J42" s="1030">
        <f>F42</f>
        <v>0</v>
      </c>
    </row>
    <row r="43" spans="1:10" s="748" customFormat="1" ht="19.5" customHeight="1">
      <c r="A43" s="988">
        <v>1121000</v>
      </c>
      <c r="B43" s="811" t="s">
        <v>22</v>
      </c>
      <c r="C43" s="812"/>
      <c r="D43" s="910">
        <f>SUM(D44:D49)</f>
        <v>0</v>
      </c>
      <c r="E43" s="910">
        <f>E45+E47</f>
        <v>0</v>
      </c>
      <c r="F43" s="910">
        <f>SUM(F44:F49)</f>
        <v>0</v>
      </c>
      <c r="G43" s="910">
        <f>SUM(G44:G49)</f>
        <v>0</v>
      </c>
      <c r="H43" s="910">
        <f>SUM(H44:H49)</f>
        <v>0</v>
      </c>
      <c r="I43" s="910">
        <f>SUM(I44:I49)</f>
        <v>0</v>
      </c>
      <c r="J43" s="1030">
        <f>SUM(J44:J49)</f>
        <v>0</v>
      </c>
    </row>
    <row r="44" spans="1:10" s="748" customFormat="1" ht="15.75" customHeight="1">
      <c r="A44" s="990">
        <v>1121100</v>
      </c>
      <c r="B44" s="813" t="s">
        <v>383</v>
      </c>
      <c r="C44" s="802" t="s">
        <v>384</v>
      </c>
      <c r="D44" s="920"/>
      <c r="E44" s="920"/>
      <c r="F44" s="920">
        <f t="shared" ref="F44:F49" si="1">D44+E44</f>
        <v>0</v>
      </c>
      <c r="G44" s="920"/>
      <c r="H44" s="920"/>
      <c r="I44" s="920"/>
      <c r="J44" s="1030">
        <v>0</v>
      </c>
    </row>
    <row r="45" spans="1:10" s="748" customFormat="1" ht="18" customHeight="1">
      <c r="A45" s="990">
        <v>1121200</v>
      </c>
      <c r="B45" s="814" t="s">
        <v>1678</v>
      </c>
      <c r="C45" s="802" t="s">
        <v>386</v>
      </c>
      <c r="D45" s="921">
        <v>0</v>
      </c>
      <c r="E45" s="921">
        <v>0</v>
      </c>
      <c r="F45" s="921">
        <f t="shared" si="1"/>
        <v>0</v>
      </c>
      <c r="G45" s="920">
        <v>0</v>
      </c>
      <c r="H45" s="920">
        <v>0</v>
      </c>
      <c r="I45" s="920">
        <v>0</v>
      </c>
      <c r="J45" s="1030">
        <f>F45</f>
        <v>0</v>
      </c>
    </row>
    <row r="46" spans="1:10" s="748" customFormat="1" ht="15.75" customHeight="1">
      <c r="A46" s="990">
        <v>1121300</v>
      </c>
      <c r="B46" s="813" t="s">
        <v>775</v>
      </c>
      <c r="C46" s="802" t="s">
        <v>387</v>
      </c>
      <c r="D46" s="920">
        <v>0</v>
      </c>
      <c r="E46" s="921"/>
      <c r="F46" s="921">
        <f t="shared" si="1"/>
        <v>0</v>
      </c>
      <c r="G46" s="920">
        <v>0</v>
      </c>
      <c r="H46" s="920">
        <v>0</v>
      </c>
      <c r="I46" s="920">
        <v>0</v>
      </c>
      <c r="J46" s="1030">
        <f>F46</f>
        <v>0</v>
      </c>
    </row>
    <row r="47" spans="1:10" s="748" customFormat="1" ht="24.75" customHeight="1">
      <c r="A47" s="990">
        <v>1121400</v>
      </c>
      <c r="B47" s="813" t="s">
        <v>776</v>
      </c>
      <c r="C47" s="802" t="s">
        <v>388</v>
      </c>
      <c r="D47" s="920">
        <v>0</v>
      </c>
      <c r="E47" s="921">
        <v>0</v>
      </c>
      <c r="F47" s="921">
        <f t="shared" si="1"/>
        <v>0</v>
      </c>
      <c r="G47" s="920">
        <v>0</v>
      </c>
      <c r="H47" s="920">
        <v>0</v>
      </c>
      <c r="I47" s="920">
        <v>0</v>
      </c>
      <c r="J47" s="1030">
        <f>F47</f>
        <v>0</v>
      </c>
    </row>
    <row r="48" spans="1:10" s="748" customFormat="1" ht="12.75" hidden="1">
      <c r="A48" s="990">
        <v>1121500</v>
      </c>
      <c r="B48" s="813" t="s">
        <v>69</v>
      </c>
      <c r="C48" s="802" t="s">
        <v>389</v>
      </c>
      <c r="D48" s="910"/>
      <c r="E48" s="920"/>
      <c r="F48" s="920">
        <f t="shared" si="1"/>
        <v>0</v>
      </c>
      <c r="G48" s="910"/>
      <c r="H48" s="910"/>
      <c r="I48" s="910"/>
      <c r="J48" s="1030">
        <v>0</v>
      </c>
    </row>
    <row r="49" spans="1:10" s="748" customFormat="1" ht="12.75" hidden="1">
      <c r="A49" s="990">
        <v>1121600</v>
      </c>
      <c r="B49" s="813" t="s">
        <v>70</v>
      </c>
      <c r="C49" s="802" t="s">
        <v>390</v>
      </c>
      <c r="D49" s="920"/>
      <c r="E49" s="920"/>
      <c r="F49" s="920">
        <f t="shared" si="1"/>
        <v>0</v>
      </c>
      <c r="G49" s="920"/>
      <c r="H49" s="920"/>
      <c r="I49" s="920"/>
      <c r="J49" s="1030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15"/>
      <c r="E50" s="915"/>
      <c r="F50" s="915"/>
      <c r="G50" s="915"/>
      <c r="H50" s="915"/>
      <c r="I50" s="915"/>
      <c r="J50" s="1030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8">
        <f t="shared" ref="D51:J51" si="2">D52</f>
        <v>0</v>
      </c>
      <c r="E51" s="918">
        <f t="shared" si="2"/>
        <v>0</v>
      </c>
      <c r="F51" s="918">
        <f t="shared" si="2"/>
        <v>0</v>
      </c>
      <c r="G51" s="918">
        <f t="shared" si="2"/>
        <v>0</v>
      </c>
      <c r="H51" s="918">
        <f t="shared" si="2"/>
        <v>0</v>
      </c>
      <c r="I51" s="918">
        <f t="shared" si="2"/>
        <v>0</v>
      </c>
      <c r="J51" s="1030">
        <f t="shared" si="2"/>
        <v>0</v>
      </c>
    </row>
    <row r="52" spans="1:10" s="748" customFormat="1" ht="23.25" hidden="1" customHeight="1">
      <c r="A52" s="995">
        <v>1122100</v>
      </c>
      <c r="B52" s="813" t="s">
        <v>72</v>
      </c>
      <c r="C52" s="798" t="s">
        <v>774</v>
      </c>
      <c r="D52" s="920">
        <v>0</v>
      </c>
      <c r="E52" s="921">
        <v>0</v>
      </c>
      <c r="F52" s="921">
        <f>D52+E52</f>
        <v>0</v>
      </c>
      <c r="G52" s="921">
        <v>0</v>
      </c>
      <c r="H52" s="921">
        <v>0</v>
      </c>
      <c r="I52" s="921">
        <v>0</v>
      </c>
      <c r="J52" s="1270">
        <f>F52</f>
        <v>0</v>
      </c>
    </row>
    <row r="53" spans="1:10" s="748" customFormat="1" ht="12.75" hidden="1">
      <c r="A53" s="995">
        <v>1122200</v>
      </c>
      <c r="B53" s="813" t="s">
        <v>490</v>
      </c>
      <c r="C53" s="802" t="s">
        <v>1031</v>
      </c>
      <c r="D53" s="920"/>
      <c r="E53" s="920"/>
      <c r="F53" s="920">
        <f>D53+E53</f>
        <v>0</v>
      </c>
      <c r="G53" s="920"/>
      <c r="H53" s="920"/>
      <c r="I53" s="920"/>
      <c r="J53" s="1030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15"/>
      <c r="E54" s="915"/>
      <c r="F54" s="920">
        <f>D54+E54</f>
        <v>0</v>
      </c>
      <c r="G54" s="915"/>
      <c r="H54" s="915"/>
      <c r="I54" s="915"/>
      <c r="J54" s="1030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8">
        <f>SUM(D56:D63)</f>
        <v>0</v>
      </c>
      <c r="E55" s="918"/>
      <c r="F55" s="918">
        <f>SUM(F56:F63)</f>
        <v>0</v>
      </c>
      <c r="G55" s="918">
        <f>SUM(G56:G63)</f>
        <v>0</v>
      </c>
      <c r="H55" s="918">
        <f>SUM(H56:H63)</f>
        <v>0</v>
      </c>
      <c r="I55" s="918">
        <f>SUM(I56:I63)</f>
        <v>0</v>
      </c>
      <c r="J55" s="1030">
        <f>F55</f>
        <v>0</v>
      </c>
    </row>
    <row r="56" spans="1:10" s="748" customFormat="1" ht="12.75" hidden="1">
      <c r="A56" s="995">
        <v>1123100</v>
      </c>
      <c r="B56" s="813" t="s">
        <v>149</v>
      </c>
      <c r="C56" s="798" t="s">
        <v>368</v>
      </c>
      <c r="D56" s="920"/>
      <c r="E56" s="920"/>
      <c r="F56" s="920">
        <f>D56+E56</f>
        <v>0</v>
      </c>
      <c r="G56" s="920"/>
      <c r="H56" s="920"/>
      <c r="I56" s="920"/>
      <c r="J56" s="1030">
        <f>F56</f>
        <v>0</v>
      </c>
    </row>
    <row r="57" spans="1:10" s="748" customFormat="1" ht="12.75" hidden="1">
      <c r="A57" s="995">
        <v>1123200</v>
      </c>
      <c r="B57" s="813" t="s">
        <v>150</v>
      </c>
      <c r="C57" s="802" t="s">
        <v>369</v>
      </c>
      <c r="D57" s="920">
        <v>0</v>
      </c>
      <c r="E57" s="920"/>
      <c r="F57" s="920">
        <f t="shared" ref="F57:F63" si="3">D57+E57</f>
        <v>0</v>
      </c>
      <c r="G57" s="920">
        <v>0</v>
      </c>
      <c r="H57" s="920">
        <v>0</v>
      </c>
      <c r="I57" s="920">
        <v>0</v>
      </c>
      <c r="J57" s="1030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20"/>
      <c r="E58" s="920"/>
      <c r="F58" s="920">
        <f t="shared" si="3"/>
        <v>0</v>
      </c>
      <c r="G58" s="920"/>
      <c r="H58" s="920"/>
      <c r="I58" s="920"/>
      <c r="J58" s="1030"/>
    </row>
    <row r="59" spans="1:10" s="748" customFormat="1" ht="12.75" hidden="1">
      <c r="A59" s="995">
        <v>1123400</v>
      </c>
      <c r="B59" s="813" t="s">
        <v>559</v>
      </c>
      <c r="C59" s="802" t="s">
        <v>371</v>
      </c>
      <c r="D59" s="920">
        <v>0</v>
      </c>
      <c r="E59" s="920"/>
      <c r="F59" s="920">
        <f t="shared" si="3"/>
        <v>0</v>
      </c>
      <c r="G59" s="920">
        <v>0</v>
      </c>
      <c r="H59" s="920">
        <v>0</v>
      </c>
      <c r="I59" s="920">
        <v>0</v>
      </c>
      <c r="J59" s="1030">
        <f t="shared" ref="J59:J65" si="4">F59</f>
        <v>0</v>
      </c>
    </row>
    <row r="60" spans="1:10" s="748" customFormat="1" ht="12.75" hidden="1">
      <c r="A60" s="995">
        <v>1123500</v>
      </c>
      <c r="B60" s="821" t="s">
        <v>560</v>
      </c>
      <c r="C60" s="822">
        <v>423500</v>
      </c>
      <c r="D60" s="920"/>
      <c r="E60" s="920"/>
      <c r="F60" s="920">
        <f t="shared" si="3"/>
        <v>0</v>
      </c>
      <c r="G60" s="920"/>
      <c r="H60" s="920"/>
      <c r="I60" s="920"/>
      <c r="J60" s="1030">
        <f t="shared" si="4"/>
        <v>0</v>
      </c>
    </row>
    <row r="61" spans="1:10" s="748" customFormat="1" ht="12.75" hidden="1">
      <c r="A61" s="995">
        <v>1123600</v>
      </c>
      <c r="B61" s="813" t="s">
        <v>187</v>
      </c>
      <c r="C61" s="802" t="s">
        <v>372</v>
      </c>
      <c r="D61" s="920"/>
      <c r="E61" s="920"/>
      <c r="F61" s="920">
        <f t="shared" si="3"/>
        <v>0</v>
      </c>
      <c r="G61" s="920"/>
      <c r="H61" s="920"/>
      <c r="I61" s="920"/>
      <c r="J61" s="1030">
        <f t="shared" si="4"/>
        <v>0</v>
      </c>
    </row>
    <row r="62" spans="1:10" s="748" customFormat="1" ht="12.75" hidden="1">
      <c r="A62" s="995">
        <v>1123700</v>
      </c>
      <c r="B62" s="813" t="s">
        <v>188</v>
      </c>
      <c r="C62" s="802" t="s">
        <v>373</v>
      </c>
      <c r="D62" s="920">
        <v>0</v>
      </c>
      <c r="E62" s="920"/>
      <c r="F62" s="920">
        <f t="shared" si="3"/>
        <v>0</v>
      </c>
      <c r="G62" s="920">
        <v>0</v>
      </c>
      <c r="H62" s="920">
        <v>0</v>
      </c>
      <c r="I62" s="920">
        <v>0</v>
      </c>
      <c r="J62" s="1030">
        <f t="shared" si="4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15">
        <v>0</v>
      </c>
      <c r="E63" s="916">
        <v>0</v>
      </c>
      <c r="F63" s="920">
        <f t="shared" si="3"/>
        <v>0</v>
      </c>
      <c r="G63" s="916">
        <v>0</v>
      </c>
      <c r="H63" s="915">
        <v>0</v>
      </c>
      <c r="I63" s="915">
        <v>0</v>
      </c>
      <c r="J63" s="1030">
        <f t="shared" si="4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8">
        <f>D65</f>
        <v>0</v>
      </c>
      <c r="E64" s="918"/>
      <c r="F64" s="918">
        <f>F65</f>
        <v>0</v>
      </c>
      <c r="G64" s="918">
        <f>G65</f>
        <v>0</v>
      </c>
      <c r="H64" s="918">
        <f>H65</f>
        <v>0</v>
      </c>
      <c r="I64" s="918">
        <f>I65</f>
        <v>0</v>
      </c>
      <c r="J64" s="1030">
        <f t="shared" si="4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15"/>
      <c r="E65" s="915"/>
      <c r="F65" s="915"/>
      <c r="G65" s="915"/>
      <c r="H65" s="915"/>
      <c r="I65" s="915"/>
      <c r="J65" s="1030">
        <f t="shared" si="4"/>
        <v>0</v>
      </c>
    </row>
    <row r="66" spans="1:10" s="748" customFormat="1" ht="28.5">
      <c r="A66" s="988">
        <v>1125000</v>
      </c>
      <c r="B66" s="818" t="s">
        <v>928</v>
      </c>
      <c r="C66" s="794" t="s">
        <v>361</v>
      </c>
      <c r="D66" s="918">
        <f t="shared" ref="D66:J66" si="5">D67+D68</f>
        <v>0</v>
      </c>
      <c r="E66" s="918">
        <f t="shared" si="5"/>
        <v>0</v>
      </c>
      <c r="F66" s="918">
        <f t="shared" si="5"/>
        <v>0</v>
      </c>
      <c r="G66" s="918">
        <f t="shared" si="5"/>
        <v>0</v>
      </c>
      <c r="H66" s="918">
        <f t="shared" si="5"/>
        <v>0</v>
      </c>
      <c r="I66" s="918">
        <f t="shared" si="5"/>
        <v>0</v>
      </c>
      <c r="J66" s="1030">
        <f t="shared" si="5"/>
        <v>0</v>
      </c>
    </row>
    <row r="67" spans="1:10" s="748" customFormat="1" ht="24" customHeight="1">
      <c r="A67" s="995">
        <v>1125100</v>
      </c>
      <c r="B67" s="813" t="s">
        <v>191</v>
      </c>
      <c r="C67" s="798" t="s">
        <v>929</v>
      </c>
      <c r="D67" s="920">
        <v>0</v>
      </c>
      <c r="E67" s="920">
        <v>0</v>
      </c>
      <c r="F67" s="920">
        <f>D67+E67</f>
        <v>0</v>
      </c>
      <c r="G67" s="920">
        <v>0</v>
      </c>
      <c r="H67" s="920">
        <v>0</v>
      </c>
      <c r="I67" s="920">
        <v>0</v>
      </c>
      <c r="J67" s="1030">
        <f t="shared" ref="J67:J73" si="6">F67</f>
        <v>0</v>
      </c>
    </row>
    <row r="68" spans="1:10" s="748" customFormat="1" ht="27.75" customHeight="1" thickBot="1">
      <c r="A68" s="993">
        <v>1125200</v>
      </c>
      <c r="B68" s="817" t="s">
        <v>709</v>
      </c>
      <c r="C68" s="806" t="s">
        <v>1041</v>
      </c>
      <c r="D68" s="915">
        <v>0</v>
      </c>
      <c r="E68" s="916">
        <v>0</v>
      </c>
      <c r="F68" s="920">
        <f>D68+E68</f>
        <v>0</v>
      </c>
      <c r="G68" s="915">
        <v>0</v>
      </c>
      <c r="H68" s="916">
        <v>0</v>
      </c>
      <c r="I68" s="916">
        <v>0</v>
      </c>
      <c r="J68" s="1030">
        <f t="shared" si="6"/>
        <v>0</v>
      </c>
    </row>
    <row r="69" spans="1:10" s="748" customFormat="1" ht="14.25" customHeight="1">
      <c r="A69" s="988">
        <v>1126000</v>
      </c>
      <c r="B69" s="818" t="s">
        <v>1042</v>
      </c>
      <c r="C69" s="794" t="s">
        <v>361</v>
      </c>
      <c r="D69" s="918">
        <f>SUM(D70:D77)</f>
        <v>0</v>
      </c>
      <c r="E69" s="919">
        <f>E77+E70</f>
        <v>0</v>
      </c>
      <c r="F69" s="918">
        <f>SUM(F70:F77)</f>
        <v>0</v>
      </c>
      <c r="G69" s="918">
        <f>SUM(G70:G77)</f>
        <v>0</v>
      </c>
      <c r="H69" s="919">
        <f>SUM(H70:H77)</f>
        <v>0</v>
      </c>
      <c r="I69" s="919">
        <f>SUM(I70:I77)</f>
        <v>0</v>
      </c>
      <c r="J69" s="1030">
        <f t="shared" si="6"/>
        <v>0</v>
      </c>
    </row>
    <row r="70" spans="1:10" s="748" customFormat="1" ht="22.5" hidden="1" customHeight="1">
      <c r="A70" s="988">
        <v>1126100</v>
      </c>
      <c r="B70" s="813" t="s">
        <v>993</v>
      </c>
      <c r="C70" s="798" t="s">
        <v>1043</v>
      </c>
      <c r="D70" s="920">
        <v>0</v>
      </c>
      <c r="E70" s="921">
        <v>0</v>
      </c>
      <c r="F70" s="920">
        <f>D70+E70</f>
        <v>0</v>
      </c>
      <c r="G70" s="920">
        <v>0</v>
      </c>
      <c r="H70" s="921">
        <v>0</v>
      </c>
      <c r="I70" s="921">
        <v>0</v>
      </c>
      <c r="J70" s="1030">
        <f t="shared" si="6"/>
        <v>0</v>
      </c>
    </row>
    <row r="71" spans="1:10" s="748" customFormat="1" ht="0.75" hidden="1" customHeight="1">
      <c r="A71" s="988">
        <v>1126200</v>
      </c>
      <c r="B71" s="813" t="s">
        <v>994</v>
      </c>
      <c r="C71" s="802" t="s">
        <v>1044</v>
      </c>
      <c r="D71" s="920"/>
      <c r="E71" s="920"/>
      <c r="F71" s="920">
        <f t="shared" ref="F71:F76" si="7">D71+E71</f>
        <v>0</v>
      </c>
      <c r="G71" s="920"/>
      <c r="H71" s="921"/>
      <c r="I71" s="921"/>
      <c r="J71" s="1030">
        <f t="shared" si="6"/>
        <v>0</v>
      </c>
    </row>
    <row r="72" spans="1:10" s="748" customFormat="1" ht="15.75" hidden="1" customHeight="1">
      <c r="A72" s="988">
        <v>1126300</v>
      </c>
      <c r="B72" s="813" t="s">
        <v>393</v>
      </c>
      <c r="C72" s="802" t="s">
        <v>394</v>
      </c>
      <c r="D72" s="920"/>
      <c r="E72" s="920"/>
      <c r="F72" s="920">
        <f t="shared" si="7"/>
        <v>0</v>
      </c>
      <c r="G72" s="920"/>
      <c r="H72" s="921"/>
      <c r="I72" s="921"/>
      <c r="J72" s="1030">
        <f t="shared" si="6"/>
        <v>0</v>
      </c>
    </row>
    <row r="73" spans="1:10" s="748" customFormat="1" ht="15.75" hidden="1" customHeight="1">
      <c r="A73" s="990">
        <v>1126400</v>
      </c>
      <c r="B73" s="823" t="s">
        <v>995</v>
      </c>
      <c r="C73" s="802" t="s">
        <v>395</v>
      </c>
      <c r="D73" s="920">
        <v>0</v>
      </c>
      <c r="E73" s="920"/>
      <c r="F73" s="920">
        <f t="shared" si="7"/>
        <v>0</v>
      </c>
      <c r="G73" s="920">
        <v>0</v>
      </c>
      <c r="H73" s="921">
        <v>0</v>
      </c>
      <c r="I73" s="921">
        <v>0</v>
      </c>
      <c r="J73" s="1030">
        <f t="shared" si="6"/>
        <v>0</v>
      </c>
    </row>
    <row r="74" spans="1:10" s="748" customFormat="1" ht="15.75" hidden="1" customHeight="1">
      <c r="A74" s="992">
        <v>1126500</v>
      </c>
      <c r="B74" s="824" t="s">
        <v>953</v>
      </c>
      <c r="C74" s="802" t="s">
        <v>396</v>
      </c>
      <c r="D74" s="920"/>
      <c r="E74" s="920"/>
      <c r="F74" s="920">
        <f t="shared" si="7"/>
        <v>0</v>
      </c>
      <c r="G74" s="920"/>
      <c r="H74" s="921"/>
      <c r="I74" s="921"/>
      <c r="J74" s="1030">
        <v>0</v>
      </c>
    </row>
    <row r="75" spans="1:10" s="748" customFormat="1" ht="15.75" hidden="1" customHeight="1">
      <c r="A75" s="990">
        <v>1126600</v>
      </c>
      <c r="B75" s="823" t="s">
        <v>230</v>
      </c>
      <c r="C75" s="802" t="s">
        <v>397</v>
      </c>
      <c r="D75" s="920"/>
      <c r="E75" s="920"/>
      <c r="F75" s="920">
        <f t="shared" si="7"/>
        <v>0</v>
      </c>
      <c r="G75" s="920"/>
      <c r="H75" s="921"/>
      <c r="I75" s="921"/>
      <c r="J75" s="1030">
        <f>F75</f>
        <v>0</v>
      </c>
    </row>
    <row r="76" spans="1:10" s="748" customFormat="1" ht="24" hidden="1" customHeight="1">
      <c r="A76" s="990">
        <v>1126700</v>
      </c>
      <c r="B76" s="823" t="s">
        <v>231</v>
      </c>
      <c r="C76" s="802" t="s">
        <v>398</v>
      </c>
      <c r="D76" s="920">
        <v>0</v>
      </c>
      <c r="E76" s="920">
        <v>0</v>
      </c>
      <c r="F76" s="920">
        <f t="shared" si="7"/>
        <v>0</v>
      </c>
      <c r="G76" s="921">
        <v>0</v>
      </c>
      <c r="H76" s="921">
        <v>0</v>
      </c>
      <c r="I76" s="921">
        <v>0</v>
      </c>
      <c r="J76" s="1030">
        <f>F76</f>
        <v>0</v>
      </c>
    </row>
    <row r="77" spans="1:10" s="748" customFormat="1" ht="20.25" customHeight="1" thickBot="1">
      <c r="A77" s="994">
        <v>1126800</v>
      </c>
      <c r="B77" s="825" t="s">
        <v>483</v>
      </c>
      <c r="C77" s="806" t="s">
        <v>399</v>
      </c>
      <c r="D77" s="915">
        <v>0</v>
      </c>
      <c r="E77" s="916">
        <v>0</v>
      </c>
      <c r="F77" s="921">
        <f>D77+E77</f>
        <v>0</v>
      </c>
      <c r="G77" s="915">
        <v>0</v>
      </c>
      <c r="H77" s="916">
        <v>0</v>
      </c>
      <c r="I77" s="916">
        <v>0</v>
      </c>
      <c r="J77" s="1030">
        <f>F77</f>
        <v>0</v>
      </c>
    </row>
    <row r="78" spans="1:10" s="748" customFormat="1" ht="15" hidden="1" customHeight="1">
      <c r="A78" s="996">
        <v>1130000</v>
      </c>
      <c r="B78" s="827" t="s">
        <v>296</v>
      </c>
      <c r="C78" s="794" t="s">
        <v>361</v>
      </c>
      <c r="D78" s="918">
        <v>0</v>
      </c>
      <c r="E78" s="918"/>
      <c r="F78" s="918">
        <v>0</v>
      </c>
      <c r="G78" s="918">
        <v>0</v>
      </c>
      <c r="H78" s="919">
        <v>0</v>
      </c>
      <c r="I78" s="919">
        <v>0</v>
      </c>
      <c r="J78" s="1030">
        <v>0</v>
      </c>
    </row>
    <row r="79" spans="1:10" s="748" customFormat="1" ht="15.75" hidden="1" customHeight="1">
      <c r="A79" s="996">
        <v>1130100</v>
      </c>
      <c r="B79" s="823" t="s">
        <v>484</v>
      </c>
      <c r="C79" s="798" t="s">
        <v>297</v>
      </c>
      <c r="D79" s="920"/>
      <c r="E79" s="920"/>
      <c r="F79" s="920"/>
      <c r="G79" s="920"/>
      <c r="H79" s="921"/>
      <c r="I79" s="921"/>
      <c r="J79" s="1030">
        <v>0</v>
      </c>
    </row>
    <row r="80" spans="1:10" s="748" customFormat="1" ht="15.75" hidden="1" customHeight="1">
      <c r="A80" s="996">
        <v>1130200</v>
      </c>
      <c r="B80" s="823" t="s">
        <v>485</v>
      </c>
      <c r="C80" s="802" t="s">
        <v>298</v>
      </c>
      <c r="D80" s="920"/>
      <c r="E80" s="920"/>
      <c r="F80" s="920"/>
      <c r="G80" s="920"/>
      <c r="H80" s="921"/>
      <c r="I80" s="921"/>
      <c r="J80" s="1030">
        <v>0</v>
      </c>
    </row>
    <row r="81" spans="1:10" s="748" customFormat="1" ht="15" hidden="1" customHeight="1">
      <c r="A81" s="996">
        <v>1130300</v>
      </c>
      <c r="B81" s="823" t="s">
        <v>486</v>
      </c>
      <c r="C81" s="802" t="s">
        <v>299</v>
      </c>
      <c r="D81" s="920"/>
      <c r="E81" s="920"/>
      <c r="F81" s="920"/>
      <c r="G81" s="920"/>
      <c r="H81" s="921"/>
      <c r="I81" s="921"/>
      <c r="J81" s="1030">
        <v>0</v>
      </c>
    </row>
    <row r="82" spans="1:10" s="748" customFormat="1" ht="15.75" hidden="1" customHeight="1">
      <c r="A82" s="996">
        <v>1130400</v>
      </c>
      <c r="B82" s="828" t="s">
        <v>487</v>
      </c>
      <c r="C82" s="829" t="s">
        <v>300</v>
      </c>
      <c r="D82" s="910"/>
      <c r="E82" s="910"/>
      <c r="F82" s="910"/>
      <c r="G82" s="910"/>
      <c r="H82" s="922"/>
      <c r="I82" s="922"/>
      <c r="J82" s="1030">
        <v>0</v>
      </c>
    </row>
    <row r="83" spans="1:10" s="748" customFormat="1" ht="15.75" hidden="1" customHeight="1">
      <c r="A83" s="990">
        <v>1131000</v>
      </c>
      <c r="B83" s="830" t="s">
        <v>301</v>
      </c>
      <c r="C83" s="831" t="s">
        <v>361</v>
      </c>
      <c r="D83" s="920"/>
      <c r="E83" s="920"/>
      <c r="F83" s="920"/>
      <c r="G83" s="920"/>
      <c r="H83" s="921"/>
      <c r="I83" s="921"/>
      <c r="J83" s="1030">
        <v>0</v>
      </c>
    </row>
    <row r="84" spans="1:10" s="748" customFormat="1" ht="15.75" hidden="1" customHeight="1">
      <c r="A84" s="990">
        <v>1131100</v>
      </c>
      <c r="B84" s="823" t="s">
        <v>592</v>
      </c>
      <c r="C84" s="798" t="s">
        <v>302</v>
      </c>
      <c r="D84" s="920"/>
      <c r="E84" s="920"/>
      <c r="F84" s="920"/>
      <c r="G84" s="920"/>
      <c r="H84" s="921"/>
      <c r="I84" s="921"/>
      <c r="J84" s="1030">
        <v>0</v>
      </c>
    </row>
    <row r="85" spans="1:10" s="748" customFormat="1" ht="15.75" hidden="1" customHeight="1">
      <c r="A85" s="990">
        <v>1131200</v>
      </c>
      <c r="B85" s="823" t="s">
        <v>593</v>
      </c>
      <c r="C85" s="802" t="s">
        <v>303</v>
      </c>
      <c r="D85" s="920"/>
      <c r="E85" s="920"/>
      <c r="F85" s="920"/>
      <c r="G85" s="920"/>
      <c r="H85" s="921"/>
      <c r="I85" s="921"/>
      <c r="J85" s="1030">
        <v>0</v>
      </c>
    </row>
    <row r="86" spans="1:10" s="748" customFormat="1" ht="15.75" hidden="1" customHeight="1" thickBot="1">
      <c r="A86" s="990">
        <v>1131300</v>
      </c>
      <c r="B86" s="825" t="s">
        <v>594</v>
      </c>
      <c r="C86" s="806" t="s">
        <v>304</v>
      </c>
      <c r="D86" s="915"/>
      <c r="E86" s="915"/>
      <c r="F86" s="915"/>
      <c r="G86" s="915"/>
      <c r="H86" s="916"/>
      <c r="I86" s="916"/>
      <c r="J86" s="1030">
        <v>0</v>
      </c>
    </row>
    <row r="87" spans="1:10" s="748" customFormat="1" ht="15.75" hidden="1" customHeight="1">
      <c r="A87" s="997">
        <v>1140000</v>
      </c>
      <c r="B87" s="827" t="s">
        <v>305</v>
      </c>
      <c r="C87" s="794" t="s">
        <v>361</v>
      </c>
      <c r="D87" s="918">
        <v>0</v>
      </c>
      <c r="E87" s="918"/>
      <c r="F87" s="918">
        <v>0</v>
      </c>
      <c r="G87" s="918">
        <v>0</v>
      </c>
      <c r="H87" s="919">
        <v>0</v>
      </c>
      <c r="I87" s="919">
        <v>0</v>
      </c>
      <c r="J87" s="1030">
        <v>0</v>
      </c>
    </row>
    <row r="88" spans="1:10" s="748" customFormat="1" ht="15.75" hidden="1" customHeight="1">
      <c r="A88" s="997">
        <v>1141000</v>
      </c>
      <c r="B88" s="823" t="s">
        <v>306</v>
      </c>
      <c r="C88" s="798" t="s">
        <v>1013</v>
      </c>
      <c r="D88" s="920"/>
      <c r="E88" s="920"/>
      <c r="F88" s="920"/>
      <c r="G88" s="920"/>
      <c r="H88" s="921"/>
      <c r="I88" s="921"/>
      <c r="J88" s="1030">
        <v>0</v>
      </c>
    </row>
    <row r="89" spans="1:10" s="748" customFormat="1" ht="15.75" hidden="1" customHeight="1">
      <c r="A89" s="997">
        <v>1142000</v>
      </c>
      <c r="B89" s="823" t="s">
        <v>42</v>
      </c>
      <c r="C89" s="802" t="s">
        <v>43</v>
      </c>
      <c r="D89" s="920"/>
      <c r="E89" s="920"/>
      <c r="F89" s="920"/>
      <c r="G89" s="920"/>
      <c r="H89" s="921"/>
      <c r="I89" s="921"/>
      <c r="J89" s="1030">
        <v>0</v>
      </c>
    </row>
    <row r="90" spans="1:10" s="748" customFormat="1" ht="15.75" hidden="1" customHeight="1">
      <c r="A90" s="997">
        <v>1143000</v>
      </c>
      <c r="B90" s="823" t="s">
        <v>44</v>
      </c>
      <c r="C90" s="802" t="s">
        <v>45</v>
      </c>
      <c r="D90" s="920"/>
      <c r="E90" s="920"/>
      <c r="F90" s="920"/>
      <c r="G90" s="920"/>
      <c r="H90" s="921"/>
      <c r="I90" s="921"/>
      <c r="J90" s="1030">
        <v>0</v>
      </c>
    </row>
    <row r="91" spans="1:10" s="748" customFormat="1" ht="15.75" hidden="1" customHeight="1" thickBot="1">
      <c r="A91" s="993">
        <v>1144000</v>
      </c>
      <c r="B91" s="825" t="s">
        <v>46</v>
      </c>
      <c r="C91" s="806" t="s">
        <v>442</v>
      </c>
      <c r="D91" s="915"/>
      <c r="E91" s="915"/>
      <c r="F91" s="915"/>
      <c r="G91" s="915"/>
      <c r="H91" s="916"/>
      <c r="I91" s="916"/>
      <c r="J91" s="1030">
        <v>0</v>
      </c>
    </row>
    <row r="92" spans="1:10" s="748" customFormat="1" ht="15.75" hidden="1" customHeight="1">
      <c r="A92" s="998">
        <v>1150000</v>
      </c>
      <c r="B92" s="999" t="s">
        <v>736</v>
      </c>
      <c r="C92" s="794" t="s">
        <v>361</v>
      </c>
      <c r="D92" s="918">
        <v>0</v>
      </c>
      <c r="E92" s="918"/>
      <c r="F92" s="918">
        <v>0</v>
      </c>
      <c r="G92" s="918">
        <v>0</v>
      </c>
      <c r="H92" s="919">
        <v>0</v>
      </c>
      <c r="I92" s="919">
        <v>0</v>
      </c>
      <c r="J92" s="1030">
        <v>0</v>
      </c>
    </row>
    <row r="93" spans="1:10" s="748" customFormat="1" ht="15.75" hidden="1" customHeight="1">
      <c r="A93" s="1000">
        <v>1151000</v>
      </c>
      <c r="B93" s="1001" t="s">
        <v>686</v>
      </c>
      <c r="C93" s="794" t="s">
        <v>361</v>
      </c>
      <c r="D93" s="923">
        <v>0</v>
      </c>
      <c r="E93" s="923"/>
      <c r="F93" s="923">
        <v>0</v>
      </c>
      <c r="G93" s="923">
        <v>0</v>
      </c>
      <c r="H93" s="924">
        <v>0</v>
      </c>
      <c r="I93" s="924">
        <v>0</v>
      </c>
      <c r="J93" s="1030">
        <v>0</v>
      </c>
    </row>
    <row r="94" spans="1:10" s="748" customFormat="1" ht="15.75" hidden="1" customHeight="1">
      <c r="A94" s="1000">
        <v>1151100</v>
      </c>
      <c r="B94" s="1003" t="s">
        <v>267</v>
      </c>
      <c r="C94" s="1004">
        <v>461100</v>
      </c>
      <c r="D94" s="923"/>
      <c r="E94" s="923"/>
      <c r="F94" s="923"/>
      <c r="G94" s="923"/>
      <c r="H94" s="924"/>
      <c r="I94" s="924"/>
      <c r="J94" s="1030">
        <v>0</v>
      </c>
    </row>
    <row r="95" spans="1:10" s="748" customFormat="1" ht="15.75" hidden="1" customHeight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4"/>
      <c r="I95" s="924"/>
      <c r="J95" s="1030">
        <v>0</v>
      </c>
    </row>
    <row r="96" spans="1:10" s="748" customFormat="1" ht="15.75" hidden="1" customHeight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185">
        <v>0</v>
      </c>
      <c r="I96" s="1185">
        <v>0</v>
      </c>
      <c r="J96" s="1030">
        <v>0</v>
      </c>
    </row>
    <row r="97" spans="1:10" s="748" customFormat="1" ht="15.75" hidden="1" customHeight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920"/>
      <c r="H97" s="921"/>
      <c r="I97" s="921"/>
      <c r="J97" s="1030">
        <v>0</v>
      </c>
    </row>
    <row r="98" spans="1:10" s="748" customFormat="1" ht="15.75" hidden="1" customHeight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915"/>
      <c r="H98" s="916"/>
      <c r="I98" s="916"/>
      <c r="J98" s="1030">
        <v>0</v>
      </c>
    </row>
    <row r="99" spans="1:10" s="748" customFormat="1" ht="15.75" hidden="1" customHeight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186">
        <v>0</v>
      </c>
      <c r="I99" s="1186">
        <v>0</v>
      </c>
      <c r="J99" s="1030">
        <v>0</v>
      </c>
    </row>
    <row r="100" spans="1:10" s="748" customFormat="1" ht="15.75" hidden="1" customHeight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185"/>
      <c r="I100" s="1185"/>
      <c r="J100" s="1030">
        <v>0</v>
      </c>
    </row>
    <row r="101" spans="1:10" s="748" customFormat="1" ht="15.75" hidden="1" customHeight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185"/>
      <c r="I101" s="1185"/>
      <c r="J101" s="1030">
        <v>0</v>
      </c>
    </row>
    <row r="102" spans="1:10" s="748" customFormat="1" ht="15.75" hidden="1" customHeight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185"/>
      <c r="I102" s="1185"/>
      <c r="J102" s="1030">
        <v>0</v>
      </c>
    </row>
    <row r="103" spans="1:10" s="748" customFormat="1" ht="15.75" hidden="1" customHeight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185"/>
      <c r="I103" s="1185"/>
      <c r="J103" s="1030">
        <v>0</v>
      </c>
    </row>
    <row r="104" spans="1:10" s="748" customFormat="1" ht="15.75" hidden="1" customHeight="1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185"/>
      <c r="I104" s="1185"/>
      <c r="J104" s="1030">
        <v>0</v>
      </c>
    </row>
    <row r="105" spans="1:10" s="748" customFormat="1" ht="15.75" hidden="1" customHeight="1">
      <c r="A105" s="1000">
        <v>1153700</v>
      </c>
      <c r="B105" s="1017" t="s">
        <v>507</v>
      </c>
      <c r="C105" s="1004">
        <v>463700</v>
      </c>
      <c r="D105" s="1007"/>
      <c r="E105" s="1007"/>
      <c r="F105" s="1007"/>
      <c r="G105" s="1007"/>
      <c r="H105" s="1185"/>
      <c r="I105" s="1185"/>
      <c r="J105" s="1030">
        <v>0</v>
      </c>
    </row>
    <row r="106" spans="1:10" s="748" customFormat="1" ht="15.75" hidden="1" customHeight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185"/>
      <c r="I106" s="1185"/>
      <c r="J106" s="1030">
        <v>0</v>
      </c>
    </row>
    <row r="107" spans="1:10" s="748" customFormat="1" ht="15.75" hidden="1" customHeight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185"/>
      <c r="I107" s="1185"/>
      <c r="J107" s="1030">
        <v>0</v>
      </c>
    </row>
    <row r="108" spans="1:10" s="748" customFormat="1" ht="15.75" hidden="1" customHeight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185">
        <v>0</v>
      </c>
      <c r="I108" s="1185">
        <v>0</v>
      </c>
      <c r="J108" s="1030">
        <v>0</v>
      </c>
    </row>
    <row r="109" spans="1:10" s="748" customFormat="1" ht="15.75" hidden="1" customHeight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19"/>
      <c r="H109" s="1187"/>
      <c r="I109" s="1187"/>
      <c r="J109" s="1030">
        <v>0</v>
      </c>
    </row>
    <row r="110" spans="1:10" s="748" customFormat="1" ht="15.75" hidden="1" customHeight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19"/>
      <c r="H110" s="1187"/>
      <c r="I110" s="1187"/>
      <c r="J110" s="1030">
        <v>0</v>
      </c>
    </row>
    <row r="111" spans="1:10" s="748" customFormat="1" ht="15.75" hidden="1" customHeight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19"/>
      <c r="H111" s="1187"/>
      <c r="I111" s="1187"/>
      <c r="J111" s="1030">
        <v>0</v>
      </c>
    </row>
    <row r="112" spans="1:10" s="748" customFormat="1" ht="15.75" hidden="1" customHeight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19"/>
      <c r="H112" s="1187"/>
      <c r="I112" s="1187"/>
      <c r="J112" s="1030">
        <v>0</v>
      </c>
    </row>
    <row r="113" spans="1:10" s="748" customFormat="1" ht="15.75" hidden="1" customHeight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920"/>
      <c r="H113" s="921"/>
      <c r="I113" s="921"/>
      <c r="J113" s="1030">
        <v>0</v>
      </c>
    </row>
    <row r="114" spans="1:10" s="748" customFormat="1" ht="15.75" hidden="1" customHeight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915"/>
      <c r="H114" s="916"/>
      <c r="I114" s="916"/>
      <c r="J114" s="1030">
        <v>0</v>
      </c>
    </row>
    <row r="115" spans="1:10" s="748" customFormat="1" ht="15.75" hidden="1" customHeight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9">
        <v>0</v>
      </c>
      <c r="I115" s="919">
        <v>0</v>
      </c>
      <c r="J115" s="1030">
        <v>0</v>
      </c>
    </row>
    <row r="116" spans="1:10" s="748" customFormat="1" ht="15.75" hidden="1" customHeight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1">
        <v>0</v>
      </c>
      <c r="I116" s="921">
        <v>0</v>
      </c>
      <c r="J116" s="1030">
        <v>0</v>
      </c>
    </row>
    <row r="117" spans="1:10" s="748" customFormat="1" ht="15.75" hidden="1" customHeight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1"/>
      <c r="I117" s="921"/>
      <c r="J117" s="1030">
        <v>0</v>
      </c>
    </row>
    <row r="118" spans="1:10" s="748" customFormat="1" ht="15.75" hidden="1" customHeight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1"/>
      <c r="I118" s="921"/>
      <c r="J118" s="1030">
        <v>0</v>
      </c>
    </row>
    <row r="119" spans="1:10" s="748" customFormat="1" ht="15.75" hidden="1" customHeight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1">
        <v>0</v>
      </c>
      <c r="I119" s="921">
        <v>0</v>
      </c>
      <c r="J119" s="1030">
        <v>0</v>
      </c>
    </row>
    <row r="120" spans="1:10" s="748" customFormat="1" ht="15.75" hidden="1" customHeight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1"/>
      <c r="I120" s="921"/>
      <c r="J120" s="1030">
        <v>0</v>
      </c>
    </row>
    <row r="121" spans="1:10" s="748" customFormat="1" ht="15.75" hidden="1" customHeight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1"/>
      <c r="I121" s="921"/>
      <c r="J121" s="1030">
        <v>0</v>
      </c>
    </row>
    <row r="122" spans="1:10" s="748" customFormat="1" ht="15.75" hidden="1" customHeight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1"/>
      <c r="I122" s="921"/>
      <c r="J122" s="1030">
        <v>0</v>
      </c>
    </row>
    <row r="123" spans="1:10" s="748" customFormat="1" ht="15.75" hidden="1" customHeight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1"/>
      <c r="I123" s="921"/>
      <c r="J123" s="1030">
        <v>0</v>
      </c>
    </row>
    <row r="124" spans="1:10" s="748" customFormat="1" ht="15.75" hidden="1" customHeight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1"/>
      <c r="I124" s="921"/>
      <c r="J124" s="1030">
        <v>0</v>
      </c>
    </row>
    <row r="125" spans="1:10" s="748" customFormat="1" ht="15.75" hidden="1" customHeight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1"/>
      <c r="I125" s="921"/>
      <c r="J125" s="1030">
        <v>0</v>
      </c>
    </row>
    <row r="126" spans="1:10" s="748" customFormat="1" ht="15.75" hidden="1" customHeight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1"/>
      <c r="I126" s="921"/>
      <c r="J126" s="1030">
        <v>0</v>
      </c>
    </row>
    <row r="127" spans="1:10" s="748" customFormat="1" ht="15.75" hidden="1" customHeight="1">
      <c r="A127" s="995">
        <v>1162800</v>
      </c>
      <c r="B127" s="836" t="s">
        <v>1690</v>
      </c>
      <c r="C127" s="802" t="s">
        <v>878</v>
      </c>
      <c r="D127" s="920"/>
      <c r="E127" s="920"/>
      <c r="F127" s="920"/>
      <c r="G127" s="920"/>
      <c r="H127" s="921"/>
      <c r="I127" s="921"/>
      <c r="J127" s="1030">
        <v>0</v>
      </c>
    </row>
    <row r="128" spans="1:10" s="748" customFormat="1" ht="15.75" hidden="1" customHeight="1">
      <c r="A128" s="1024">
        <v>1162900</v>
      </c>
      <c r="B128" s="836" t="s">
        <v>1691</v>
      </c>
      <c r="C128" s="802" t="s">
        <v>880</v>
      </c>
      <c r="D128" s="920"/>
      <c r="E128" s="920"/>
      <c r="F128" s="920"/>
      <c r="G128" s="920"/>
      <c r="H128" s="921"/>
      <c r="I128" s="921"/>
      <c r="J128" s="1030">
        <v>0</v>
      </c>
    </row>
    <row r="129" spans="1:10" s="748" customFormat="1" ht="15.75" hidden="1" customHeight="1">
      <c r="A129" s="1024">
        <v>1163000</v>
      </c>
      <c r="B129" s="842" t="s">
        <v>58</v>
      </c>
      <c r="C129" s="831" t="s">
        <v>361</v>
      </c>
      <c r="D129" s="920">
        <v>0</v>
      </c>
      <c r="E129" s="920"/>
      <c r="F129" s="920">
        <v>0</v>
      </c>
      <c r="G129" s="920">
        <v>0</v>
      </c>
      <c r="H129" s="921">
        <v>0</v>
      </c>
      <c r="I129" s="921">
        <v>0</v>
      </c>
      <c r="J129" s="1030">
        <v>0</v>
      </c>
    </row>
    <row r="130" spans="1:10" s="748" customFormat="1" ht="15" hidden="1" customHeight="1" thickBot="1">
      <c r="A130" s="1025">
        <v>1163100</v>
      </c>
      <c r="B130" s="825" t="s">
        <v>804</v>
      </c>
      <c r="C130" s="806" t="s">
        <v>805</v>
      </c>
      <c r="D130" s="915"/>
      <c r="E130" s="915"/>
      <c r="F130" s="915"/>
      <c r="G130" s="915"/>
      <c r="H130" s="916"/>
      <c r="I130" s="916"/>
      <c r="J130" s="1030">
        <v>0</v>
      </c>
    </row>
    <row r="131" spans="1:10" s="748" customFormat="1" ht="15.75" hidden="1" customHeight="1">
      <c r="A131" s="1026">
        <v>1170000</v>
      </c>
      <c r="B131" s="848" t="s">
        <v>881</v>
      </c>
      <c r="C131" s="794" t="s">
        <v>361</v>
      </c>
      <c r="D131" s="918">
        <f>D135</f>
        <v>0</v>
      </c>
      <c r="E131" s="918"/>
      <c r="F131" s="918">
        <f>F135</f>
        <v>0</v>
      </c>
      <c r="G131" s="918">
        <f>G135</f>
        <v>0</v>
      </c>
      <c r="H131" s="919">
        <f>H135</f>
        <v>0</v>
      </c>
      <c r="I131" s="919">
        <f>I135</f>
        <v>0</v>
      </c>
      <c r="J131" s="1030">
        <f>J135</f>
        <v>0</v>
      </c>
    </row>
    <row r="132" spans="1:10" s="748" customFormat="1" ht="15.75" hidden="1" customHeight="1">
      <c r="A132" s="1024">
        <v>1171000</v>
      </c>
      <c r="B132" s="852" t="s">
        <v>216</v>
      </c>
      <c r="C132" s="794" t="s">
        <v>361</v>
      </c>
      <c r="D132" s="923">
        <v>0</v>
      </c>
      <c r="E132" s="923"/>
      <c r="F132" s="923">
        <v>0</v>
      </c>
      <c r="G132" s="923">
        <v>0</v>
      </c>
      <c r="H132" s="924">
        <v>0</v>
      </c>
      <c r="I132" s="924">
        <v>0</v>
      </c>
      <c r="J132" s="1030">
        <v>0</v>
      </c>
    </row>
    <row r="133" spans="1:10" s="748" customFormat="1" ht="15.75" hidden="1" customHeight="1">
      <c r="A133" s="1024">
        <v>1171100</v>
      </c>
      <c r="B133" s="801" t="s">
        <v>1692</v>
      </c>
      <c r="C133" s="798" t="s">
        <v>482</v>
      </c>
      <c r="D133" s="920"/>
      <c r="E133" s="920"/>
      <c r="F133" s="920"/>
      <c r="G133" s="920"/>
      <c r="H133" s="921"/>
      <c r="I133" s="921"/>
      <c r="J133" s="1030">
        <v>0</v>
      </c>
    </row>
    <row r="134" spans="1:10" s="748" customFormat="1" ht="15.75" hidden="1" customHeight="1">
      <c r="A134" s="1024">
        <v>1171200</v>
      </c>
      <c r="B134" s="836" t="s">
        <v>1693</v>
      </c>
      <c r="C134" s="854" t="s">
        <v>354</v>
      </c>
      <c r="D134" s="920"/>
      <c r="E134" s="920"/>
      <c r="F134" s="920"/>
      <c r="G134" s="920"/>
      <c r="H134" s="921"/>
      <c r="I134" s="921"/>
      <c r="J134" s="1030">
        <v>0</v>
      </c>
    </row>
    <row r="135" spans="1:10" s="748" customFormat="1" ht="15.75" hidden="1" customHeight="1">
      <c r="A135" s="995">
        <v>1172000</v>
      </c>
      <c r="B135" s="855" t="s">
        <v>1027</v>
      </c>
      <c r="C135" s="831" t="s">
        <v>361</v>
      </c>
      <c r="D135" s="918">
        <f>D137+D138</f>
        <v>0</v>
      </c>
      <c r="E135" s="918"/>
      <c r="F135" s="918">
        <f>F137+F138</f>
        <v>0</v>
      </c>
      <c r="G135" s="918">
        <f>G137+G138</f>
        <v>0</v>
      </c>
      <c r="H135" s="919">
        <f>H137+H138</f>
        <v>0</v>
      </c>
      <c r="I135" s="919">
        <f>I137+I138</f>
        <v>0</v>
      </c>
      <c r="J135" s="1030">
        <f>F135</f>
        <v>0</v>
      </c>
    </row>
    <row r="136" spans="1:10" s="748" customFormat="1" ht="15.75" hidden="1" customHeight="1">
      <c r="A136" s="995">
        <v>1172100</v>
      </c>
      <c r="B136" s="823" t="s">
        <v>1113</v>
      </c>
      <c r="C136" s="798" t="s">
        <v>1028</v>
      </c>
      <c r="D136" s="920"/>
      <c r="E136" s="920"/>
      <c r="F136" s="920"/>
      <c r="G136" s="920"/>
      <c r="H136" s="921"/>
      <c r="I136" s="921"/>
      <c r="J136" s="1030">
        <v>0</v>
      </c>
    </row>
    <row r="137" spans="1:10" s="748" customFormat="1" ht="15.75" hidden="1" customHeight="1">
      <c r="A137" s="995">
        <v>1172200</v>
      </c>
      <c r="B137" s="823" t="s">
        <v>1114</v>
      </c>
      <c r="C137" s="856">
        <v>482200</v>
      </c>
      <c r="D137" s="920">
        <v>0</v>
      </c>
      <c r="E137" s="920"/>
      <c r="F137" s="920">
        <v>0</v>
      </c>
      <c r="G137" s="920">
        <v>0</v>
      </c>
      <c r="H137" s="921">
        <v>0</v>
      </c>
      <c r="I137" s="921">
        <v>0</v>
      </c>
      <c r="J137" s="1030">
        <f>F137</f>
        <v>0</v>
      </c>
    </row>
    <row r="138" spans="1:10" s="748" customFormat="1" ht="15.75" hidden="1" customHeight="1">
      <c r="A138" s="995">
        <v>1172300</v>
      </c>
      <c r="B138" s="836" t="s">
        <v>1694</v>
      </c>
      <c r="C138" s="802" t="s">
        <v>1030</v>
      </c>
      <c r="D138" s="920">
        <v>0</v>
      </c>
      <c r="E138" s="920"/>
      <c r="F138" s="920">
        <v>0</v>
      </c>
      <c r="G138" s="920">
        <v>0</v>
      </c>
      <c r="H138" s="921">
        <v>0</v>
      </c>
      <c r="I138" s="921">
        <v>0</v>
      </c>
      <c r="J138" s="1030">
        <f>F138</f>
        <v>0</v>
      </c>
    </row>
    <row r="139" spans="1:10" s="748" customFormat="1" ht="15.75" hidden="1" customHeight="1">
      <c r="A139" s="995">
        <v>1172400</v>
      </c>
      <c r="B139" s="857" t="s">
        <v>1695</v>
      </c>
      <c r="C139" s="802" t="s">
        <v>125</v>
      </c>
      <c r="D139" s="923"/>
      <c r="E139" s="920"/>
      <c r="F139" s="923"/>
      <c r="G139" s="923"/>
      <c r="H139" s="924"/>
      <c r="I139" s="924"/>
      <c r="J139" s="1030">
        <v>0</v>
      </c>
    </row>
    <row r="140" spans="1:10" s="748" customFormat="1" ht="15.75" hidden="1" customHeight="1">
      <c r="A140" s="995">
        <v>1173000</v>
      </c>
      <c r="B140" s="855" t="s">
        <v>126</v>
      </c>
      <c r="C140" s="831" t="s">
        <v>361</v>
      </c>
      <c r="D140" s="923">
        <v>0</v>
      </c>
      <c r="E140" s="923"/>
      <c r="F140" s="923">
        <v>0</v>
      </c>
      <c r="G140" s="923">
        <v>0</v>
      </c>
      <c r="H140" s="924">
        <v>0</v>
      </c>
      <c r="I140" s="924">
        <v>0</v>
      </c>
      <c r="J140" s="1030">
        <v>0</v>
      </c>
    </row>
    <row r="141" spans="1:10" s="748" customFormat="1" ht="15.75" hidden="1" customHeight="1">
      <c r="A141" s="1024">
        <v>1173100</v>
      </c>
      <c r="B141" s="858" t="s">
        <v>127</v>
      </c>
      <c r="C141" s="802" t="s">
        <v>1099</v>
      </c>
      <c r="D141" s="923"/>
      <c r="E141" s="920"/>
      <c r="F141" s="923"/>
      <c r="G141" s="923"/>
      <c r="H141" s="924"/>
      <c r="I141" s="924"/>
      <c r="J141" s="1030">
        <v>0</v>
      </c>
    </row>
    <row r="142" spans="1:10" s="748" customFormat="1" ht="15.75" hidden="1" customHeight="1">
      <c r="A142" s="1024">
        <v>1174000</v>
      </c>
      <c r="B142" s="855" t="s">
        <v>1100</v>
      </c>
      <c r="C142" s="831" t="s">
        <v>361</v>
      </c>
      <c r="D142" s="923">
        <v>0</v>
      </c>
      <c r="E142" s="923"/>
      <c r="F142" s="923">
        <v>0</v>
      </c>
      <c r="G142" s="923">
        <v>0</v>
      </c>
      <c r="H142" s="924">
        <v>0</v>
      </c>
      <c r="I142" s="924">
        <v>0</v>
      </c>
      <c r="J142" s="1030">
        <v>0</v>
      </c>
    </row>
    <row r="143" spans="1:10" s="748" customFormat="1" ht="15.75" hidden="1" customHeight="1">
      <c r="A143" s="1024">
        <v>1174100</v>
      </c>
      <c r="B143" s="858" t="s">
        <v>1115</v>
      </c>
      <c r="C143" s="802" t="s">
        <v>1101</v>
      </c>
      <c r="D143" s="923"/>
      <c r="E143" s="923"/>
      <c r="F143" s="923"/>
      <c r="G143" s="923"/>
      <c r="H143" s="924"/>
      <c r="I143" s="924"/>
      <c r="J143" s="1030">
        <v>0</v>
      </c>
    </row>
    <row r="144" spans="1:10" s="748" customFormat="1" ht="15.75" hidden="1" customHeight="1">
      <c r="A144" s="1024">
        <v>1174200</v>
      </c>
      <c r="B144" s="857" t="s">
        <v>1696</v>
      </c>
      <c r="C144" s="802" t="s">
        <v>450</v>
      </c>
      <c r="D144" s="923"/>
      <c r="E144" s="923"/>
      <c r="F144" s="923"/>
      <c r="G144" s="923"/>
      <c r="H144" s="924"/>
      <c r="I144" s="924"/>
      <c r="J144" s="1030">
        <v>0</v>
      </c>
    </row>
    <row r="145" spans="1:10" s="748" customFormat="1" ht="15.75" hidden="1" customHeight="1">
      <c r="A145" s="1024">
        <v>1175000</v>
      </c>
      <c r="B145" s="855" t="s">
        <v>561</v>
      </c>
      <c r="C145" s="831" t="s">
        <v>361</v>
      </c>
      <c r="D145" s="923">
        <v>0</v>
      </c>
      <c r="E145" s="923"/>
      <c r="F145" s="923">
        <v>0</v>
      </c>
      <c r="G145" s="923">
        <v>0</v>
      </c>
      <c r="H145" s="924">
        <v>0</v>
      </c>
      <c r="I145" s="924">
        <v>0</v>
      </c>
      <c r="J145" s="1030">
        <v>0</v>
      </c>
    </row>
    <row r="146" spans="1:10" s="748" customFormat="1" ht="15.75" hidden="1" customHeight="1">
      <c r="A146" s="1024">
        <v>1175100</v>
      </c>
      <c r="B146" s="857" t="s">
        <v>1697</v>
      </c>
      <c r="C146" s="802" t="s">
        <v>228</v>
      </c>
      <c r="D146" s="923"/>
      <c r="E146" s="923"/>
      <c r="F146" s="923"/>
      <c r="G146" s="923"/>
      <c r="H146" s="924"/>
      <c r="I146" s="924"/>
      <c r="J146" s="1030">
        <v>0</v>
      </c>
    </row>
    <row r="147" spans="1:10" s="748" customFormat="1" ht="15.75" hidden="1" customHeight="1">
      <c r="A147" s="1024">
        <v>1176000</v>
      </c>
      <c r="B147" s="855" t="s">
        <v>229</v>
      </c>
      <c r="C147" s="831" t="s">
        <v>361</v>
      </c>
      <c r="D147" s="923">
        <v>0</v>
      </c>
      <c r="E147" s="923"/>
      <c r="F147" s="923">
        <v>0</v>
      </c>
      <c r="G147" s="923">
        <v>0</v>
      </c>
      <c r="H147" s="924">
        <v>0</v>
      </c>
      <c r="I147" s="924">
        <v>0</v>
      </c>
      <c r="J147" s="1030">
        <v>0</v>
      </c>
    </row>
    <row r="148" spans="1:10" s="748" customFormat="1" ht="15.75" hidden="1" customHeight="1">
      <c r="A148" s="1024">
        <v>1176100</v>
      </c>
      <c r="B148" s="857" t="s">
        <v>1698</v>
      </c>
      <c r="C148" s="802" t="s">
        <v>8</v>
      </c>
      <c r="D148" s="923"/>
      <c r="E148" s="920"/>
      <c r="F148" s="923"/>
      <c r="G148" s="923"/>
      <c r="H148" s="924"/>
      <c r="I148" s="924"/>
      <c r="J148" s="1030">
        <v>0</v>
      </c>
    </row>
    <row r="149" spans="1:10" s="748" customFormat="1" ht="15.75" hidden="1" customHeight="1">
      <c r="A149" s="1024">
        <v>1177000</v>
      </c>
      <c r="B149" s="855" t="s">
        <v>591</v>
      </c>
      <c r="C149" s="831" t="s">
        <v>361</v>
      </c>
      <c r="D149" s="923">
        <v>0</v>
      </c>
      <c r="E149" s="923"/>
      <c r="F149" s="923">
        <v>0</v>
      </c>
      <c r="G149" s="923">
        <v>0</v>
      </c>
      <c r="H149" s="924">
        <v>0</v>
      </c>
      <c r="I149" s="924">
        <v>0</v>
      </c>
      <c r="J149" s="1030">
        <v>0</v>
      </c>
    </row>
    <row r="150" spans="1:10" s="748" customFormat="1" ht="15.75" hidden="1" customHeight="1" thickBot="1">
      <c r="A150" s="1025">
        <v>1177100</v>
      </c>
      <c r="B150" s="859" t="s">
        <v>1699</v>
      </c>
      <c r="C150" s="806" t="s">
        <v>260</v>
      </c>
      <c r="D150" s="915"/>
      <c r="E150" s="915"/>
      <c r="F150" s="915"/>
      <c r="G150" s="915"/>
      <c r="H150" s="916"/>
      <c r="I150" s="916"/>
      <c r="J150" s="1030">
        <v>0</v>
      </c>
    </row>
    <row r="151" spans="1:10" s="748" customFormat="1" ht="15.75" hidden="1" customHeight="1" thickBot="1">
      <c r="A151" s="1028" t="s">
        <v>263</v>
      </c>
      <c r="B151" s="866" t="s">
        <v>652</v>
      </c>
      <c r="C151" s="867" t="s">
        <v>361</v>
      </c>
      <c r="D151" s="1029">
        <f>D152</f>
        <v>0</v>
      </c>
      <c r="E151" s="1029"/>
      <c r="F151" s="1029">
        <f>F152</f>
        <v>0</v>
      </c>
      <c r="G151" s="1029">
        <f>G152</f>
        <v>0</v>
      </c>
      <c r="H151" s="1188">
        <f>H152</f>
        <v>0</v>
      </c>
      <c r="I151" s="1188">
        <f>I152</f>
        <v>0</v>
      </c>
      <c r="J151" s="1030">
        <f>F152</f>
        <v>0</v>
      </c>
    </row>
    <row r="152" spans="1:10" s="748" customFormat="1" ht="15.75" hidden="1" customHeight="1">
      <c r="A152" s="1026" t="s">
        <v>654</v>
      </c>
      <c r="B152" s="875" t="s">
        <v>655</v>
      </c>
      <c r="C152" s="794" t="s">
        <v>361</v>
      </c>
      <c r="D152" s="918">
        <f>SUM(D153:D158)</f>
        <v>0</v>
      </c>
      <c r="E152" s="918">
        <f>E157</f>
        <v>0</v>
      </c>
      <c r="F152" s="918">
        <f>F157</f>
        <v>0</v>
      </c>
      <c r="G152" s="918">
        <f>SUM(G153:G155)</f>
        <v>0</v>
      </c>
      <c r="H152" s="919">
        <f>+SUM(H153:H155)</f>
        <v>0</v>
      </c>
      <c r="I152" s="919">
        <f>SUM(I153:I157)</f>
        <v>0</v>
      </c>
      <c r="J152" s="1030">
        <f>F152</f>
        <v>0</v>
      </c>
    </row>
    <row r="153" spans="1:10" s="748" customFormat="1" ht="15.75" hidden="1" customHeight="1">
      <c r="A153" s="1024" t="s">
        <v>656</v>
      </c>
      <c r="B153" s="857" t="s">
        <v>1700</v>
      </c>
      <c r="C153" s="1031" t="s">
        <v>997</v>
      </c>
      <c r="D153" s="923"/>
      <c r="E153" s="920"/>
      <c r="F153" s="923"/>
      <c r="G153" s="923"/>
      <c r="H153" s="924"/>
      <c r="I153" s="924"/>
      <c r="J153" s="1030">
        <f>F153</f>
        <v>0</v>
      </c>
    </row>
    <row r="154" spans="1:10" s="748" customFormat="1" ht="15.75" hidden="1" customHeight="1">
      <c r="A154" s="1024" t="s">
        <v>998</v>
      </c>
      <c r="B154" s="857" t="s">
        <v>1701</v>
      </c>
      <c r="C154" s="1031" t="s">
        <v>975</v>
      </c>
      <c r="D154" s="923"/>
      <c r="E154" s="920"/>
      <c r="F154" s="923"/>
      <c r="G154" s="923"/>
      <c r="H154" s="924"/>
      <c r="I154" s="924"/>
      <c r="J154" s="1030">
        <f>F154</f>
        <v>0</v>
      </c>
    </row>
    <row r="155" spans="1:10" s="748" customFormat="1" ht="15.75" hidden="1" customHeight="1">
      <c r="A155" s="1024" t="s">
        <v>976</v>
      </c>
      <c r="B155" s="857" t="s">
        <v>1702</v>
      </c>
      <c r="C155" s="1031" t="s">
        <v>978</v>
      </c>
      <c r="D155" s="1592">
        <v>0</v>
      </c>
      <c r="E155" s="1273"/>
      <c r="F155" s="1592">
        <v>0</v>
      </c>
      <c r="G155" s="1274">
        <v>0</v>
      </c>
      <c r="H155" s="1610">
        <v>0</v>
      </c>
      <c r="I155" s="1610">
        <v>0</v>
      </c>
      <c r="J155" s="1276">
        <f>F155</f>
        <v>0</v>
      </c>
    </row>
    <row r="156" spans="1:10" s="748" customFormat="1" ht="15.75" hidden="1" customHeight="1">
      <c r="A156" s="1033" t="s">
        <v>979</v>
      </c>
      <c r="B156" s="857" t="s">
        <v>1703</v>
      </c>
      <c r="C156" s="1031" t="s">
        <v>1110</v>
      </c>
      <c r="D156" s="923"/>
      <c r="E156" s="920"/>
      <c r="F156" s="923"/>
      <c r="G156" s="923"/>
      <c r="H156" s="924"/>
      <c r="I156" s="924"/>
      <c r="J156" s="1030">
        <v>0</v>
      </c>
    </row>
    <row r="157" spans="1:10" s="748" customFormat="1" ht="15.75" hidden="1" customHeight="1">
      <c r="A157" s="1033" t="s">
        <v>138</v>
      </c>
      <c r="B157" s="858" t="s">
        <v>139</v>
      </c>
      <c r="C157" s="1031" t="s">
        <v>140</v>
      </c>
      <c r="D157" s="923">
        <v>0</v>
      </c>
      <c r="E157" s="920">
        <v>0</v>
      </c>
      <c r="F157" s="923">
        <f>D157+E157</f>
        <v>0</v>
      </c>
      <c r="G157" s="923">
        <v>0</v>
      </c>
      <c r="H157" s="924">
        <v>0</v>
      </c>
      <c r="I157" s="924">
        <v>0</v>
      </c>
      <c r="J157" s="1030">
        <f>F157</f>
        <v>0</v>
      </c>
    </row>
    <row r="158" spans="1:10" s="748" customFormat="1" ht="15.75" hidden="1" customHeight="1">
      <c r="A158" s="1033" t="s">
        <v>141</v>
      </c>
      <c r="B158" s="857" t="s">
        <v>1704</v>
      </c>
      <c r="C158" s="1031" t="s">
        <v>904</v>
      </c>
      <c r="D158" s="925"/>
      <c r="E158" s="906"/>
      <c r="F158" s="925"/>
      <c r="G158" s="925"/>
      <c r="H158" s="926"/>
      <c r="I158" s="926"/>
      <c r="J158" s="991">
        <v>0</v>
      </c>
    </row>
    <row r="159" spans="1:10" s="748" customFormat="1" ht="15.75" hidden="1" customHeight="1">
      <c r="A159" s="1033" t="s">
        <v>905</v>
      </c>
      <c r="B159" s="857" t="s">
        <v>1705</v>
      </c>
      <c r="C159" s="1031" t="s">
        <v>907</v>
      </c>
      <c r="D159" s="925"/>
      <c r="E159" s="906"/>
      <c r="F159" s="925"/>
      <c r="G159" s="925"/>
      <c r="H159" s="926"/>
      <c r="I159" s="926"/>
      <c r="J159" s="991">
        <v>0</v>
      </c>
    </row>
    <row r="160" spans="1:10" s="748" customFormat="1" ht="15.75" hidden="1" customHeight="1">
      <c r="A160" s="1034" t="s">
        <v>806</v>
      </c>
      <c r="B160" s="1035" t="s">
        <v>1706</v>
      </c>
      <c r="C160" s="1036" t="s">
        <v>661</v>
      </c>
      <c r="D160" s="925"/>
      <c r="E160" s="906"/>
      <c r="F160" s="925"/>
      <c r="G160" s="925"/>
      <c r="H160" s="926"/>
      <c r="I160" s="926"/>
      <c r="J160" s="991">
        <v>0</v>
      </c>
    </row>
    <row r="161" spans="1:10" s="748" customFormat="1" ht="15.75" hidden="1" customHeight="1">
      <c r="A161" s="1000" t="s">
        <v>807</v>
      </c>
      <c r="B161" s="1037" t="s">
        <v>1074</v>
      </c>
      <c r="C161" s="1004" t="s">
        <v>1075</v>
      </c>
      <c r="D161" s="925"/>
      <c r="E161" s="906"/>
      <c r="F161" s="925"/>
      <c r="G161" s="925"/>
      <c r="H161" s="926"/>
      <c r="I161" s="926"/>
      <c r="J161" s="991">
        <v>0</v>
      </c>
    </row>
    <row r="162" spans="1:10" s="748" customFormat="1" ht="15.75" hidden="1" customHeight="1">
      <c r="A162" s="1000" t="s">
        <v>1076</v>
      </c>
      <c r="B162" s="1037" t="s">
        <v>1077</v>
      </c>
      <c r="C162" s="1004" t="s">
        <v>1078</v>
      </c>
      <c r="D162" s="925"/>
      <c r="E162" s="906"/>
      <c r="F162" s="925"/>
      <c r="G162" s="925"/>
      <c r="H162" s="926"/>
      <c r="I162" s="926"/>
      <c r="J162" s="991">
        <v>0</v>
      </c>
    </row>
    <row r="163" spans="1:10" s="748" customFormat="1" ht="15.75" hidden="1" customHeight="1">
      <c r="A163" s="1038" t="s">
        <v>662</v>
      </c>
      <c r="B163" s="1039" t="s">
        <v>663</v>
      </c>
      <c r="C163" s="1040" t="s">
        <v>361</v>
      </c>
      <c r="D163" s="925">
        <v>0</v>
      </c>
      <c r="E163" s="925"/>
      <c r="F163" s="925">
        <v>0</v>
      </c>
      <c r="G163" s="925">
        <v>0</v>
      </c>
      <c r="H163" s="926">
        <v>0</v>
      </c>
      <c r="I163" s="926">
        <v>0</v>
      </c>
      <c r="J163" s="991">
        <v>0</v>
      </c>
    </row>
    <row r="164" spans="1:10" ht="15.75" hidden="1" customHeight="1">
      <c r="A164" s="1033" t="s">
        <v>664</v>
      </c>
      <c r="B164" s="858" t="s">
        <v>665</v>
      </c>
      <c r="C164" s="1031" t="s">
        <v>666</v>
      </c>
      <c r="D164" s="925"/>
      <c r="E164" s="906"/>
      <c r="F164" s="925"/>
      <c r="G164" s="925"/>
      <c r="H164" s="926"/>
      <c r="I164" s="926"/>
      <c r="J164" s="991">
        <v>0</v>
      </c>
    </row>
    <row r="165" spans="1:10" ht="15.75" hidden="1" customHeight="1">
      <c r="A165" s="1033" t="s">
        <v>667</v>
      </c>
      <c r="B165" s="858" t="s">
        <v>668</v>
      </c>
      <c r="C165" s="1031" t="s">
        <v>669</v>
      </c>
      <c r="D165" s="925"/>
      <c r="E165" s="906"/>
      <c r="F165" s="925"/>
      <c r="G165" s="925"/>
      <c r="H165" s="926"/>
      <c r="I165" s="926"/>
      <c r="J165" s="991">
        <v>0</v>
      </c>
    </row>
    <row r="166" spans="1:10" ht="15.75" hidden="1" customHeight="1">
      <c r="A166" s="1033" t="s">
        <v>670</v>
      </c>
      <c r="B166" s="857" t="s">
        <v>1707</v>
      </c>
      <c r="C166" s="1031" t="s">
        <v>316</v>
      </c>
      <c r="D166" s="925"/>
      <c r="E166" s="906"/>
      <c r="F166" s="925"/>
      <c r="G166" s="925"/>
      <c r="H166" s="926"/>
      <c r="I166" s="926"/>
      <c r="J166" s="991">
        <v>0</v>
      </c>
    </row>
    <row r="167" spans="1:10" ht="15.75" hidden="1" customHeight="1">
      <c r="A167" s="1033" t="s">
        <v>317</v>
      </c>
      <c r="B167" s="857" t="s">
        <v>1708</v>
      </c>
      <c r="C167" s="1031" t="s">
        <v>319</v>
      </c>
      <c r="D167" s="925"/>
      <c r="E167" s="906"/>
      <c r="F167" s="925"/>
      <c r="G167" s="925"/>
      <c r="H167" s="926"/>
      <c r="I167" s="926"/>
      <c r="J167" s="991">
        <v>0</v>
      </c>
    </row>
    <row r="168" spans="1:10" ht="15.75" hidden="1" customHeight="1">
      <c r="A168" s="1033" t="s">
        <v>320</v>
      </c>
      <c r="B168" s="855" t="s">
        <v>321</v>
      </c>
      <c r="C168" s="843" t="s">
        <v>361</v>
      </c>
      <c r="D168" s="925">
        <v>0</v>
      </c>
      <c r="E168" s="925"/>
      <c r="F168" s="925">
        <v>0</v>
      </c>
      <c r="G168" s="925">
        <v>0</v>
      </c>
      <c r="H168" s="926">
        <v>0</v>
      </c>
      <c r="I168" s="926">
        <v>0</v>
      </c>
      <c r="J168" s="991">
        <v>0</v>
      </c>
    </row>
    <row r="169" spans="1:10" ht="15.75" hidden="1" customHeight="1">
      <c r="A169" s="1033" t="s">
        <v>322</v>
      </c>
      <c r="B169" s="858" t="s">
        <v>1116</v>
      </c>
      <c r="C169" s="1031" t="s">
        <v>323</v>
      </c>
      <c r="D169" s="925"/>
      <c r="E169" s="906"/>
      <c r="F169" s="925"/>
      <c r="G169" s="925"/>
      <c r="H169" s="926"/>
      <c r="I169" s="926"/>
      <c r="J169" s="991">
        <v>0</v>
      </c>
    </row>
    <row r="170" spans="1:10" ht="15.75" hidden="1" customHeight="1">
      <c r="A170" s="1041" t="s">
        <v>324</v>
      </c>
      <c r="B170" s="882" t="s">
        <v>1079</v>
      </c>
      <c r="C170" s="843" t="s">
        <v>361</v>
      </c>
      <c r="D170" s="925">
        <v>0</v>
      </c>
      <c r="E170" s="925"/>
      <c r="F170" s="925">
        <v>0</v>
      </c>
      <c r="G170" s="925">
        <v>0</v>
      </c>
      <c r="H170" s="926">
        <v>0</v>
      </c>
      <c r="I170" s="926">
        <v>0</v>
      </c>
      <c r="J170" s="991">
        <v>0</v>
      </c>
    </row>
    <row r="171" spans="1:10" ht="15.75" hidden="1" customHeight="1">
      <c r="A171" s="1033" t="s">
        <v>326</v>
      </c>
      <c r="B171" s="858" t="s">
        <v>1117</v>
      </c>
      <c r="C171" s="1031" t="s">
        <v>327</v>
      </c>
      <c r="D171" s="925"/>
      <c r="E171" s="925"/>
      <c r="F171" s="925"/>
      <c r="G171" s="925"/>
      <c r="H171" s="926"/>
      <c r="I171" s="926"/>
      <c r="J171" s="991">
        <v>0</v>
      </c>
    </row>
    <row r="172" spans="1:10" ht="15.75" hidden="1" customHeight="1">
      <c r="A172" s="1033" t="s">
        <v>328</v>
      </c>
      <c r="B172" s="858" t="s">
        <v>1118</v>
      </c>
      <c r="C172" s="1031" t="s">
        <v>329</v>
      </c>
      <c r="D172" s="925"/>
      <c r="E172" s="925"/>
      <c r="F172" s="925"/>
      <c r="G172" s="925"/>
      <c r="H172" s="926"/>
      <c r="I172" s="926"/>
      <c r="J172" s="925"/>
    </row>
    <row r="173" spans="1:10" ht="15.75" hidden="1" customHeight="1" thickBot="1">
      <c r="A173" s="1033" t="s">
        <v>330</v>
      </c>
      <c r="B173" s="857" t="s">
        <v>1709</v>
      </c>
      <c r="C173" s="1031" t="s">
        <v>332</v>
      </c>
      <c r="D173" s="925"/>
      <c r="E173" s="925"/>
      <c r="F173" s="925"/>
      <c r="G173" s="925"/>
      <c r="H173" s="926"/>
      <c r="I173" s="926"/>
      <c r="J173" s="925"/>
    </row>
    <row r="174" spans="1:10" ht="15.75" hidden="1" customHeight="1" thickBot="1">
      <c r="A174" s="1042">
        <v>1244000</v>
      </c>
      <c r="B174" s="1043" t="s">
        <v>1721</v>
      </c>
      <c r="C174" s="1036" t="s">
        <v>1145</v>
      </c>
      <c r="D174" s="943"/>
      <c r="E174" s="943"/>
      <c r="F174" s="943"/>
      <c r="G174" s="943"/>
      <c r="H174" s="1602"/>
      <c r="I174" s="1602"/>
      <c r="J174" s="943"/>
    </row>
    <row r="175" spans="1:10" ht="27" customHeight="1" thickBot="1">
      <c r="A175" s="1044">
        <v>1000000</v>
      </c>
      <c r="B175" s="1045" t="s">
        <v>1081</v>
      </c>
      <c r="C175" s="1046" t="s">
        <v>361</v>
      </c>
      <c r="D175" s="1029">
        <f>D32+D151</f>
        <v>1999</v>
      </c>
      <c r="E175" s="1029">
        <f>E32</f>
        <v>0</v>
      </c>
      <c r="F175" s="1762">
        <f>F32+F151</f>
        <v>1999</v>
      </c>
      <c r="G175" s="1763">
        <f>G32+G151</f>
        <v>550</v>
      </c>
      <c r="H175" s="1764">
        <f>H32+H151+H157</f>
        <v>1100</v>
      </c>
      <c r="I175" s="1764">
        <f>I32+I151</f>
        <v>1700</v>
      </c>
      <c r="J175" s="1764">
        <f>J32+J151</f>
        <v>1999</v>
      </c>
    </row>
    <row r="176" spans="1:10" ht="15.75" customHeight="1">
      <c r="A176" s="1613"/>
      <c r="B176" s="890"/>
      <c r="C176" s="891"/>
      <c r="D176" s="1614"/>
      <c r="E176" s="1614"/>
      <c r="F176" s="1614"/>
      <c r="G176" s="1761"/>
      <c r="H176" s="1761"/>
      <c r="I176" s="1761"/>
      <c r="J176" s="1761"/>
    </row>
    <row r="177" spans="1:10" ht="12.75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 ht="15.75" customHeight="1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5.75" customHeight="1">
      <c r="A179" s="2517" t="s">
        <v>1798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 ht="15.75" customHeight="1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5.75" customHeight="1">
      <c r="A181" s="2563" t="s">
        <v>1713</v>
      </c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 ht="15.75" customHeight="1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1714</v>
      </c>
      <c r="B183" s="892"/>
      <c r="C183" s="893"/>
      <c r="D183" s="892"/>
      <c r="E183" s="892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734" t="s">
        <v>311</v>
      </c>
      <c r="F184" s="738"/>
      <c r="G184" s="734" t="s">
        <v>312</v>
      </c>
      <c r="H184" s="738"/>
      <c r="I184" s="738"/>
      <c r="J184" s="894"/>
    </row>
    <row r="185" spans="1:10" ht="15.75" customHeight="1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 ht="15.75" customHeight="1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 ht="15.75" customHeight="1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 ht="15.75" customHeight="1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 ht="15.75" customHeight="1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 ht="15.75" customHeight="1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 ht="15.75" customHeight="1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 ht="15.75" customHeight="1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 ht="15.75" customHeight="1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 ht="15.75" customHeight="1">
      <c r="A194" s="1047"/>
      <c r="B194" s="1047"/>
      <c r="C194" s="1047"/>
      <c r="D194" s="1047"/>
      <c r="E194" s="1047"/>
      <c r="F194" s="1047"/>
      <c r="G194" s="1047"/>
      <c r="H194" s="1047"/>
      <c r="I194" s="1047"/>
      <c r="J194" s="1047"/>
    </row>
    <row r="195" spans="1:10" ht="15.75" customHeight="1">
      <c r="A195" s="2565"/>
      <c r="B195" s="2565"/>
      <c r="C195" s="2565"/>
      <c r="D195" s="2565"/>
      <c r="E195" s="2565"/>
      <c r="F195" s="2565"/>
      <c r="G195" s="2565"/>
      <c r="H195" s="2565"/>
      <c r="I195" s="2565"/>
      <c r="J195" s="2565"/>
    </row>
    <row r="196" spans="1:10" ht="15.75" customHeight="1">
      <c r="A196" s="1047"/>
      <c r="B196" s="1047"/>
      <c r="C196" s="1047"/>
      <c r="D196" s="1047"/>
      <c r="E196" s="1047"/>
      <c r="F196" s="1049"/>
      <c r="G196" s="1049"/>
      <c r="H196" s="1049"/>
      <c r="I196" s="1049"/>
      <c r="J196" s="1049"/>
    </row>
    <row r="197" spans="1:10" ht="15.75" customHeight="1">
      <c r="A197" s="2565"/>
      <c r="B197" s="2565"/>
      <c r="C197" s="2565"/>
      <c r="D197" s="2565"/>
      <c r="E197" s="2565"/>
      <c r="F197" s="2565"/>
      <c r="G197" s="2565"/>
      <c r="H197" s="2565"/>
      <c r="I197" s="2565"/>
      <c r="J197" s="2565"/>
    </row>
    <row r="198" spans="1:10" ht="15.75" customHeight="1">
      <c r="A198" s="1047"/>
      <c r="B198" s="1047"/>
      <c r="C198" s="1047"/>
      <c r="D198" s="1047"/>
      <c r="E198" s="1047"/>
      <c r="F198" s="1047"/>
      <c r="G198" s="1047"/>
      <c r="H198" s="1047"/>
      <c r="I198" s="1047"/>
      <c r="J198" s="1047"/>
    </row>
    <row r="199" spans="1:10" ht="15.75" customHeight="1">
      <c r="A199" s="2565"/>
      <c r="B199" s="2565"/>
      <c r="C199" s="2565"/>
      <c r="D199" s="2565"/>
      <c r="E199" s="2565"/>
      <c r="F199" s="2565"/>
      <c r="G199" s="2565"/>
      <c r="H199" s="2565"/>
      <c r="I199" s="2565"/>
      <c r="J199" s="2565"/>
    </row>
    <row r="200" spans="1:10" ht="15.75" customHeight="1">
      <c r="A200" s="1047"/>
      <c r="B200" s="1047"/>
      <c r="C200" s="1047"/>
      <c r="D200" s="1047"/>
      <c r="E200" s="1047"/>
      <c r="F200" s="1047"/>
      <c r="G200" s="1047"/>
      <c r="H200" s="1047"/>
      <c r="I200" s="1047"/>
      <c r="J200" s="1047"/>
    </row>
    <row r="201" spans="1:10" ht="15.75" customHeight="1">
      <c r="A201" s="2565" t="s">
        <v>53</v>
      </c>
      <c r="B201" s="2565"/>
      <c r="C201" s="2565"/>
      <c r="D201" s="2565"/>
      <c r="E201" s="2565"/>
      <c r="F201" s="2565"/>
      <c r="G201" s="2565"/>
      <c r="H201" s="2565"/>
      <c r="I201" s="2565"/>
      <c r="J201" s="2565"/>
    </row>
    <row r="202" spans="1:10" ht="15.75" customHeight="1">
      <c r="A202" s="2567" t="s">
        <v>1724</v>
      </c>
      <c r="B202" s="2567"/>
      <c r="C202" s="2567"/>
      <c r="D202" s="2567"/>
      <c r="E202" s="2567"/>
      <c r="F202" s="2567"/>
      <c r="G202" s="2567"/>
      <c r="H202" s="2567"/>
      <c r="I202" s="2567"/>
      <c r="J202" s="2567"/>
    </row>
    <row r="203" spans="1:10" ht="15.75" customHeight="1">
      <c r="A203" s="2567" t="s">
        <v>1725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 ht="15.75" customHeight="1">
      <c r="A204" s="2567" t="s">
        <v>1726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 ht="15.75" customHeight="1">
      <c r="A205" s="1047" t="s">
        <v>942</v>
      </c>
      <c r="B205" s="1050"/>
      <c r="C205" s="1050"/>
      <c r="D205" s="1050"/>
      <c r="E205" s="1050"/>
      <c r="F205" s="1050"/>
      <c r="G205" s="1050"/>
      <c r="H205" s="1050"/>
      <c r="I205" s="1050"/>
      <c r="J205" s="1050"/>
    </row>
    <row r="206" spans="1:10" ht="15.75" customHeight="1">
      <c r="A206" s="2567" t="s">
        <v>1727</v>
      </c>
      <c r="B206" s="2567"/>
      <c r="C206" s="2567"/>
      <c r="D206" s="2567"/>
      <c r="E206" s="2567"/>
      <c r="F206" s="2567"/>
      <c r="G206" s="2567"/>
      <c r="H206" s="2567"/>
      <c r="I206" s="2567"/>
      <c r="J206" s="2567"/>
    </row>
    <row r="207" spans="1:10" ht="15.75" customHeight="1">
      <c r="A207" s="2517" t="s">
        <v>679</v>
      </c>
      <c r="B207" s="2517"/>
      <c r="C207" s="2517"/>
      <c r="D207" s="2517"/>
      <c r="E207" s="2517"/>
      <c r="F207" s="2517"/>
      <c r="G207" s="2517"/>
      <c r="H207" s="2517"/>
      <c r="I207" s="2517"/>
      <c r="J207" s="2517"/>
    </row>
    <row r="208" spans="1:10" ht="15.75" customHeight="1">
      <c r="A208" s="2564" t="s">
        <v>1125</v>
      </c>
      <c r="B208" s="2564"/>
      <c r="C208" s="2564"/>
      <c r="D208" s="2564"/>
      <c r="E208" s="2564"/>
      <c r="F208" s="2564"/>
      <c r="G208" s="2564"/>
      <c r="H208" s="2564"/>
      <c r="I208" s="2564"/>
      <c r="J208" s="2564"/>
    </row>
    <row r="209" spans="1:10" ht="15.75" customHeight="1">
      <c r="A209" s="2564" t="s">
        <v>1728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5.75" customHeight="1">
      <c r="A210" s="2562" t="s">
        <v>1002</v>
      </c>
      <c r="B210" s="2562"/>
      <c r="C210" s="2562"/>
      <c r="D210" s="2562"/>
      <c r="E210" s="2562"/>
      <c r="F210" s="2562"/>
      <c r="G210" s="2562"/>
      <c r="H210" s="2562"/>
      <c r="I210" s="2562"/>
      <c r="J210" s="2562"/>
    </row>
    <row r="211" spans="1:10" ht="15.75" customHeight="1">
      <c r="A211" s="2570" t="s">
        <v>1729</v>
      </c>
      <c r="B211" s="2570"/>
      <c r="C211" s="2570"/>
      <c r="D211" s="2570"/>
      <c r="E211" s="2570"/>
      <c r="F211" s="2570"/>
      <c r="G211" s="2570"/>
      <c r="H211" s="2570"/>
      <c r="I211" s="2570"/>
      <c r="J211" s="2570"/>
    </row>
    <row r="212" spans="1:10" ht="15.75" customHeight="1">
      <c r="A212" s="2564" t="s">
        <v>1003</v>
      </c>
      <c r="B212" s="2564"/>
      <c r="C212" s="2564"/>
      <c r="D212" s="2564"/>
      <c r="E212" s="2564"/>
      <c r="F212" s="2564"/>
      <c r="G212" s="2564"/>
      <c r="H212" s="2564"/>
      <c r="I212" s="2564"/>
      <c r="J212" s="2564"/>
    </row>
    <row r="213" spans="1:10" ht="15.75" customHeight="1">
      <c r="A213" s="2564" t="s">
        <v>1004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 ht="15.75" customHeight="1">
      <c r="A214" s="2569" t="s">
        <v>1723</v>
      </c>
      <c r="B214" s="2569"/>
      <c r="C214" s="2569"/>
      <c r="D214" s="2569"/>
      <c r="E214" s="2569"/>
      <c r="F214" s="2569"/>
      <c r="G214" s="2569"/>
      <c r="H214" s="2569"/>
      <c r="I214" s="2569"/>
      <c r="J214" s="2569"/>
    </row>
    <row r="215" spans="1:10" ht="15.75" customHeight="1">
      <c r="A215" s="2542"/>
      <c r="B215" s="2542"/>
      <c r="C215" s="2542"/>
      <c r="D215" s="2542"/>
      <c r="E215" s="2542"/>
      <c r="F215" s="2542"/>
      <c r="G215" s="2542"/>
      <c r="H215" s="2542"/>
      <c r="I215" s="2542"/>
      <c r="J215" s="2542"/>
    </row>
  </sheetData>
  <mergeCells count="40"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5"/>
  <sheetViews>
    <sheetView topLeftCell="A141" workbookViewId="0">
      <selection activeCell="E141" sqref="E141"/>
    </sheetView>
  </sheetViews>
  <sheetFormatPr defaultRowHeight="12.75"/>
  <cols>
    <col min="1" max="1" width="7.140625" style="748" customWidth="1"/>
    <col min="2" max="2" width="45" style="739" customWidth="1"/>
    <col min="3" max="3" width="8.7109375" style="749" customWidth="1"/>
    <col min="4" max="4" width="11.42578125" style="738" customWidth="1"/>
    <col min="5" max="5" width="8.5703125" style="917" customWidth="1"/>
    <col min="6" max="6" width="10" style="738" customWidth="1"/>
    <col min="7" max="7" width="8.5703125" style="738" customWidth="1"/>
    <col min="8" max="8" width="10.140625" style="738" customWidth="1"/>
    <col min="9" max="9" width="9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 ht="10.5" customHeight="1">
      <c r="B7" s="738"/>
      <c r="C7" s="950"/>
    </row>
    <row r="8" spans="1:10" ht="20.25" customHeight="1">
      <c r="A8" s="748" t="s">
        <v>2304</v>
      </c>
      <c r="F8" s="741"/>
      <c r="G8" s="741"/>
    </row>
    <row r="9" spans="1:10" s="748" customFormat="1" ht="8.25" customHeight="1">
      <c r="A9" s="2542" t="s">
        <v>1129</v>
      </c>
      <c r="B9" s="2542"/>
      <c r="C9" s="2542"/>
      <c r="D9" s="2542"/>
      <c r="E9" s="2542"/>
    </row>
    <row r="10" spans="1:10" ht="11.25" customHeight="1">
      <c r="A10" s="748" t="s">
        <v>476</v>
      </c>
      <c r="B10" s="951"/>
      <c r="C10" s="952"/>
      <c r="D10" s="900"/>
      <c r="E10" s="1677"/>
    </row>
    <row r="11" spans="1:10" ht="14.25" hidden="1" customHeight="1">
      <c r="C11" s="954"/>
      <c r="D11" s="953"/>
      <c r="E11" s="1678"/>
      <c r="F11" s="953"/>
      <c r="G11" s="953"/>
      <c r="H11" s="955"/>
    </row>
    <row r="12" spans="1:10" ht="12" customHeight="1">
      <c r="A12" s="956"/>
      <c r="B12" s="953" t="s">
        <v>1156</v>
      </c>
      <c r="C12" s="950"/>
      <c r="D12" s="949"/>
      <c r="E12" s="167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21.75" customHeight="1">
      <c r="A16" s="738"/>
      <c r="B16" s="2549" t="s">
        <v>259</v>
      </c>
      <c r="C16" s="2549"/>
      <c r="D16" s="2549"/>
      <c r="E16" s="2549"/>
      <c r="F16" s="2549"/>
      <c r="G16" s="2549"/>
      <c r="H16" s="751"/>
      <c r="I16" s="962"/>
      <c r="J16" s="962"/>
    </row>
    <row r="17" spans="1:10" ht="0.75" hidden="1" customHeight="1">
      <c r="A17" s="2551" t="s">
        <v>2249</v>
      </c>
      <c r="B17" s="2551"/>
      <c r="C17" s="2551"/>
      <c r="D17" s="2551"/>
      <c r="E17" s="2551"/>
      <c r="F17" s="741"/>
      <c r="G17" s="741"/>
    </row>
    <row r="18" spans="1:10" s="748" customFormat="1" ht="21" customHeight="1">
      <c r="A18" s="2551"/>
      <c r="B18" s="2551"/>
      <c r="C18" s="2551"/>
      <c r="D18" s="2551"/>
      <c r="E18" s="2551"/>
      <c r="F18" s="1569"/>
      <c r="G18" s="1570"/>
      <c r="H18" s="1570"/>
      <c r="I18" s="1571"/>
      <c r="J18" s="1571"/>
    </row>
    <row r="19" spans="1:10" s="743" customFormat="1" ht="18" customHeight="1" thickBot="1">
      <c r="A19" s="753" t="s">
        <v>545</v>
      </c>
      <c r="B19" s="1569"/>
      <c r="C19" s="1569"/>
      <c r="D19" s="1569"/>
      <c r="E19" s="1692"/>
      <c r="F19" s="1569"/>
      <c r="G19" s="966" t="s">
        <v>1199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E20" s="1682"/>
      <c r="G20" s="968" t="s">
        <v>335</v>
      </c>
      <c r="H20" s="969">
        <v>1</v>
      </c>
      <c r="I20" s="970">
        <v>5</v>
      </c>
      <c r="J20" s="971">
        <v>1</v>
      </c>
    </row>
    <row r="21" spans="1:10" s="968" customFormat="1" ht="15" customHeight="1" thickBot="1">
      <c r="A21" s="753" t="s">
        <v>634</v>
      </c>
      <c r="C21" s="965"/>
      <c r="E21" s="1683"/>
      <c r="G21" s="968" t="s">
        <v>1200</v>
      </c>
    </row>
    <row r="22" spans="1:10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0" s="945" customFormat="1" ht="12.75" customHeight="1">
      <c r="A24" s="753" t="s">
        <v>309</v>
      </c>
      <c r="B24" s="975"/>
      <c r="C24" s="976"/>
      <c r="E24" s="1682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1686"/>
      <c r="F28" s="945"/>
      <c r="G28" s="945"/>
      <c r="H28" s="2561">
        <v>900272423014</v>
      </c>
      <c r="I28" s="2561"/>
      <c r="J28" s="2561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4.75" customHeight="1" thickBot="1">
      <c r="A32" s="987">
        <v>1100000</v>
      </c>
      <c r="B32" s="787" t="s">
        <v>1719</v>
      </c>
      <c r="C32" s="788" t="s">
        <v>361</v>
      </c>
      <c r="D32" s="902">
        <f>D42+D135</f>
        <v>52689</v>
      </c>
      <c r="E32" s="1181">
        <f>E65+E131</f>
        <v>0</v>
      </c>
      <c r="F32" s="902">
        <f>D32+E32</f>
        <v>52689</v>
      </c>
      <c r="G32" s="902">
        <f>G33+G42+G131</f>
        <v>7150</v>
      </c>
      <c r="H32" s="902">
        <f>H33+H42+H131</f>
        <v>13500</v>
      </c>
      <c r="I32" s="902">
        <f>I42+I135</f>
        <v>16000</v>
      </c>
      <c r="J32" s="902">
        <f>F32</f>
        <v>52689</v>
      </c>
    </row>
    <row r="33" spans="1:10" s="748" customFormat="1" ht="42" hidden="1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1200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0.75" hidden="1" customHeight="1" thickBot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1690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748" customFormat="1" ht="26.25" hidden="1" thickBot="1">
      <c r="A35" s="989">
        <v>1111000</v>
      </c>
      <c r="B35" s="797" t="s">
        <v>677</v>
      </c>
      <c r="C35" s="798" t="s">
        <v>810</v>
      </c>
      <c r="D35" s="1615">
        <v>0</v>
      </c>
      <c r="E35" s="919"/>
      <c r="F35" s="1615">
        <v>0</v>
      </c>
      <c r="G35" s="910">
        <v>0</v>
      </c>
      <c r="H35" s="910">
        <v>0</v>
      </c>
      <c r="I35" s="910">
        <v>0</v>
      </c>
      <c r="J35" s="910">
        <f>F35</f>
        <v>0</v>
      </c>
    </row>
    <row r="36" spans="1:10" s="748" customFormat="1" ht="24.75" hidden="1" customHeight="1">
      <c r="A36" s="990">
        <v>1112000</v>
      </c>
      <c r="B36" s="801" t="s">
        <v>273</v>
      </c>
      <c r="C36" s="802" t="s">
        <v>811</v>
      </c>
      <c r="D36" s="920">
        <v>0</v>
      </c>
      <c r="E36" s="921"/>
      <c r="F36" s="920">
        <v>0</v>
      </c>
      <c r="G36" s="920">
        <v>0</v>
      </c>
      <c r="H36" s="920">
        <v>0</v>
      </c>
      <c r="I36" s="920">
        <v>0</v>
      </c>
      <c r="J36" s="920">
        <f>F36</f>
        <v>0</v>
      </c>
    </row>
    <row r="37" spans="1:10" s="748" customFormat="1" ht="0.75" hidden="1" customHeight="1">
      <c r="A37" s="990">
        <v>1113000</v>
      </c>
      <c r="B37" s="801" t="s">
        <v>812</v>
      </c>
      <c r="C37" s="802" t="s">
        <v>813</v>
      </c>
      <c r="D37" s="920"/>
      <c r="E37" s="921"/>
      <c r="F37" s="920"/>
      <c r="G37" s="920"/>
      <c r="H37" s="920"/>
      <c r="I37" s="920"/>
      <c r="J37" s="1030">
        <v>0</v>
      </c>
    </row>
    <row r="38" spans="1:10" s="748" customFormat="1" ht="40.5" hidden="1" customHeight="1">
      <c r="A38" s="990">
        <v>1114000</v>
      </c>
      <c r="B38" s="801" t="s">
        <v>401</v>
      </c>
      <c r="C38" s="802" t="s">
        <v>402</v>
      </c>
      <c r="D38" s="920"/>
      <c r="E38" s="921"/>
      <c r="F38" s="920"/>
      <c r="G38" s="920"/>
      <c r="H38" s="920"/>
      <c r="I38" s="920"/>
      <c r="J38" s="1030">
        <v>0</v>
      </c>
    </row>
    <row r="39" spans="1:10" s="748" customFormat="1" ht="12.75" hidden="1" customHeight="1">
      <c r="A39" s="990">
        <v>1115000</v>
      </c>
      <c r="B39" s="801" t="s">
        <v>619</v>
      </c>
      <c r="C39" s="802" t="s">
        <v>391</v>
      </c>
      <c r="D39" s="920"/>
      <c r="E39" s="921"/>
      <c r="F39" s="920"/>
      <c r="G39" s="920"/>
      <c r="H39" s="920"/>
      <c r="I39" s="920"/>
      <c r="J39" s="1030">
        <v>0</v>
      </c>
    </row>
    <row r="40" spans="1:10" s="748" customFormat="1" ht="17.25" hidden="1" customHeight="1">
      <c r="A40" s="990">
        <v>1116000</v>
      </c>
      <c r="B40" s="801" t="s">
        <v>1034</v>
      </c>
      <c r="C40" s="802" t="s">
        <v>392</v>
      </c>
      <c r="D40" s="920"/>
      <c r="E40" s="921"/>
      <c r="F40" s="920"/>
      <c r="G40" s="920"/>
      <c r="H40" s="920"/>
      <c r="I40" s="920"/>
      <c r="J40" s="1030">
        <v>0</v>
      </c>
    </row>
    <row r="41" spans="1:10" s="748" customFormat="1" ht="17.25" hidden="1" customHeight="1">
      <c r="A41" s="992">
        <v>1117000</v>
      </c>
      <c r="B41" s="805" t="s">
        <v>644</v>
      </c>
      <c r="C41" s="806" t="s">
        <v>20</v>
      </c>
      <c r="D41" s="915">
        <v>0</v>
      </c>
      <c r="E41" s="916"/>
      <c r="F41" s="915">
        <v>0</v>
      </c>
      <c r="G41" s="915">
        <v>0</v>
      </c>
      <c r="H41" s="915">
        <v>0</v>
      </c>
      <c r="I41" s="915">
        <v>0</v>
      </c>
      <c r="J41" s="1030">
        <f>F41</f>
        <v>0</v>
      </c>
    </row>
    <row r="42" spans="1:10" s="748" customFormat="1" ht="30.75" customHeight="1" thickBot="1">
      <c r="A42" s="993">
        <v>1120000</v>
      </c>
      <c r="B42" s="809" t="s">
        <v>21</v>
      </c>
      <c r="C42" s="788" t="s">
        <v>361</v>
      </c>
      <c r="D42" s="909">
        <f>D43+D55+D66+D69+D51+D64</f>
        <v>45189</v>
      </c>
      <c r="E42" s="1184"/>
      <c r="F42" s="909">
        <f>F43+F55+F66+F69+F51+F64</f>
        <v>45189</v>
      </c>
      <c r="G42" s="909">
        <f>G43+G51+G55+G64+G66+G69</f>
        <v>4650</v>
      </c>
      <c r="H42" s="909">
        <f>H43+H51+H55+H64+H66+H69</f>
        <v>10000</v>
      </c>
      <c r="I42" s="1184">
        <f>I43+I51+I55+I64+I66+I69</f>
        <v>11000</v>
      </c>
      <c r="J42" s="1030">
        <f>F42</f>
        <v>45189</v>
      </c>
    </row>
    <row r="43" spans="1:10" s="748" customFormat="1" ht="21.75" customHeight="1">
      <c r="A43" s="988">
        <v>1121000</v>
      </c>
      <c r="B43" s="811" t="s">
        <v>22</v>
      </c>
      <c r="C43" s="812"/>
      <c r="D43" s="910">
        <f>SUM(D44:D49)</f>
        <v>0</v>
      </c>
      <c r="E43" s="922"/>
      <c r="F43" s="910">
        <f>SUM(F44:F49)</f>
        <v>0</v>
      </c>
      <c r="G43" s="910">
        <f>SUM(G44:G49)</f>
        <v>0</v>
      </c>
      <c r="H43" s="910">
        <f>SUM(H44:H49)</f>
        <v>0</v>
      </c>
      <c r="I43" s="910">
        <f>SUM(I44:I49)</f>
        <v>0</v>
      </c>
      <c r="J43" s="1030">
        <f>SUM(J44:J49)</f>
        <v>0</v>
      </c>
    </row>
    <row r="44" spans="1:10" s="748" customFormat="1" ht="15" hidden="1" customHeight="1">
      <c r="A44" s="990">
        <v>1121100</v>
      </c>
      <c r="B44" s="813" t="s">
        <v>383</v>
      </c>
      <c r="C44" s="802" t="s">
        <v>384</v>
      </c>
      <c r="D44" s="920"/>
      <c r="E44" s="921"/>
      <c r="F44" s="920"/>
      <c r="G44" s="920"/>
      <c r="H44" s="920"/>
      <c r="I44" s="920"/>
      <c r="J44" s="1030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20">
        <v>0</v>
      </c>
      <c r="E45" s="921"/>
      <c r="F45" s="920">
        <v>0</v>
      </c>
      <c r="G45" s="920">
        <v>0</v>
      </c>
      <c r="H45" s="920">
        <v>0</v>
      </c>
      <c r="I45" s="920">
        <v>0</v>
      </c>
      <c r="J45" s="1030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20">
        <v>0</v>
      </c>
      <c r="E46" s="921"/>
      <c r="F46" s="920">
        <v>0</v>
      </c>
      <c r="G46" s="920">
        <v>0</v>
      </c>
      <c r="H46" s="920">
        <v>0</v>
      </c>
      <c r="I46" s="920">
        <v>0</v>
      </c>
      <c r="J46" s="1030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20">
        <v>0</v>
      </c>
      <c r="E47" s="921"/>
      <c r="F47" s="920">
        <v>0</v>
      </c>
      <c r="G47" s="920">
        <v>0</v>
      </c>
      <c r="H47" s="920">
        <v>0</v>
      </c>
      <c r="I47" s="920">
        <v>0</v>
      </c>
      <c r="J47" s="1030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10"/>
      <c r="E48" s="921"/>
      <c r="F48" s="910"/>
      <c r="G48" s="910"/>
      <c r="H48" s="910"/>
      <c r="I48" s="910"/>
      <c r="J48" s="1030">
        <v>0</v>
      </c>
    </row>
    <row r="49" spans="1:10" s="748" customFormat="1" ht="12.75" hidden="1" customHeight="1">
      <c r="A49" s="990">
        <v>1121600</v>
      </c>
      <c r="B49" s="813" t="s">
        <v>70</v>
      </c>
      <c r="C49" s="802" t="s">
        <v>390</v>
      </c>
      <c r="D49" s="920"/>
      <c r="E49" s="921"/>
      <c r="F49" s="920"/>
      <c r="G49" s="920"/>
      <c r="H49" s="920"/>
      <c r="I49" s="920"/>
      <c r="J49" s="1030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15"/>
      <c r="E50" s="916"/>
      <c r="F50" s="915"/>
      <c r="G50" s="915"/>
      <c r="H50" s="915"/>
      <c r="I50" s="915"/>
      <c r="J50" s="1030">
        <v>0</v>
      </c>
    </row>
    <row r="51" spans="1:10" s="748" customFormat="1" ht="29.25" hidden="1" customHeight="1">
      <c r="A51" s="988">
        <v>1122000</v>
      </c>
      <c r="B51" s="818" t="s">
        <v>773</v>
      </c>
      <c r="C51" s="794" t="s">
        <v>361</v>
      </c>
      <c r="D51" s="918">
        <f>D52</f>
        <v>0</v>
      </c>
      <c r="E51" s="919"/>
      <c r="F51" s="918">
        <f>F52</f>
        <v>0</v>
      </c>
      <c r="G51" s="918">
        <f>G52</f>
        <v>0</v>
      </c>
      <c r="H51" s="918">
        <f>H52</f>
        <v>0</v>
      </c>
      <c r="I51" s="918">
        <f>I52</f>
        <v>0</v>
      </c>
      <c r="J51" s="1030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20">
        <v>0</v>
      </c>
      <c r="E52" s="921"/>
      <c r="F52" s="920">
        <v>0</v>
      </c>
      <c r="G52" s="920">
        <v>0</v>
      </c>
      <c r="H52" s="920">
        <v>0</v>
      </c>
      <c r="I52" s="920">
        <v>0</v>
      </c>
      <c r="J52" s="1030">
        <f>F52</f>
        <v>0</v>
      </c>
    </row>
    <row r="53" spans="1:10" s="748" customFormat="1" ht="25.5" hidden="1">
      <c r="A53" s="995">
        <v>1122200</v>
      </c>
      <c r="B53" s="813" t="s">
        <v>490</v>
      </c>
      <c r="C53" s="802" t="s">
        <v>1031</v>
      </c>
      <c r="D53" s="920"/>
      <c r="E53" s="921"/>
      <c r="F53" s="920"/>
      <c r="G53" s="920"/>
      <c r="H53" s="920"/>
      <c r="I53" s="920"/>
      <c r="J53" s="1030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15"/>
      <c r="E54" s="916"/>
      <c r="F54" s="915"/>
      <c r="G54" s="915"/>
      <c r="H54" s="915"/>
      <c r="I54" s="915"/>
      <c r="J54" s="1030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8">
        <f>SUM(D56:D63)</f>
        <v>0</v>
      </c>
      <c r="E55" s="919"/>
      <c r="F55" s="918">
        <f>SUM(F56:F63)</f>
        <v>0</v>
      </c>
      <c r="G55" s="918">
        <f>SUM(G56:G63)</f>
        <v>0</v>
      </c>
      <c r="H55" s="918">
        <f>SUM(H56:H63)</f>
        <v>0</v>
      </c>
      <c r="I55" s="918">
        <f>SUM(I56:I63)</f>
        <v>0</v>
      </c>
      <c r="J55" s="1030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20"/>
      <c r="E56" s="921"/>
      <c r="F56" s="920"/>
      <c r="G56" s="920"/>
      <c r="H56" s="920"/>
      <c r="I56" s="920"/>
      <c r="J56" s="1030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20">
        <v>0</v>
      </c>
      <c r="E57" s="921"/>
      <c r="F57" s="920">
        <v>0</v>
      </c>
      <c r="G57" s="920">
        <v>0</v>
      </c>
      <c r="H57" s="920">
        <v>0</v>
      </c>
      <c r="I57" s="920">
        <v>0</v>
      </c>
      <c r="J57" s="1030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20"/>
      <c r="E58" s="921"/>
      <c r="F58" s="920"/>
      <c r="G58" s="920"/>
      <c r="H58" s="920"/>
      <c r="I58" s="920"/>
      <c r="J58" s="1030"/>
    </row>
    <row r="59" spans="1:10" s="748" customFormat="1" ht="14.25" hidden="1" customHeight="1">
      <c r="A59" s="995">
        <v>1123400</v>
      </c>
      <c r="B59" s="813" t="s">
        <v>559</v>
      </c>
      <c r="C59" s="802" t="s">
        <v>371</v>
      </c>
      <c r="D59" s="920">
        <v>0</v>
      </c>
      <c r="E59" s="921"/>
      <c r="F59" s="920">
        <v>0</v>
      </c>
      <c r="G59" s="920">
        <v>0</v>
      </c>
      <c r="H59" s="920">
        <v>0</v>
      </c>
      <c r="I59" s="920">
        <v>0</v>
      </c>
      <c r="J59" s="1030">
        <f t="shared" ref="J59:J65" si="0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20"/>
      <c r="E60" s="921"/>
      <c r="F60" s="920"/>
      <c r="G60" s="920"/>
      <c r="H60" s="920"/>
      <c r="I60" s="920"/>
      <c r="J60" s="1030">
        <f t="shared" si="0"/>
        <v>0</v>
      </c>
    </row>
    <row r="61" spans="1:10" s="748" customFormat="1" ht="16.5" hidden="1" customHeight="1">
      <c r="A61" s="995">
        <v>1123600</v>
      </c>
      <c r="B61" s="813" t="s">
        <v>187</v>
      </c>
      <c r="C61" s="802" t="s">
        <v>372</v>
      </c>
      <c r="D61" s="920"/>
      <c r="E61" s="921"/>
      <c r="F61" s="920"/>
      <c r="G61" s="920"/>
      <c r="H61" s="920"/>
      <c r="I61" s="920"/>
      <c r="J61" s="1030">
        <f t="shared" si="0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20">
        <v>0</v>
      </c>
      <c r="E62" s="921"/>
      <c r="F62" s="920">
        <v>0</v>
      </c>
      <c r="G62" s="920">
        <v>0</v>
      </c>
      <c r="H62" s="920">
        <v>0</v>
      </c>
      <c r="I62" s="920">
        <v>0</v>
      </c>
      <c r="J62" s="1030">
        <f t="shared" si="0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15">
        <v>0</v>
      </c>
      <c r="E63" s="916"/>
      <c r="F63" s="915">
        <v>0</v>
      </c>
      <c r="G63" s="915">
        <v>0</v>
      </c>
      <c r="H63" s="915">
        <v>0</v>
      </c>
      <c r="I63" s="915">
        <v>0</v>
      </c>
      <c r="J63" s="1030">
        <f t="shared" si="0"/>
        <v>0</v>
      </c>
    </row>
    <row r="64" spans="1:10" s="748" customFormat="1" ht="28.5">
      <c r="A64" s="988">
        <v>1124000</v>
      </c>
      <c r="B64" s="818" t="s">
        <v>214</v>
      </c>
      <c r="C64" s="794" t="s">
        <v>361</v>
      </c>
      <c r="D64" s="918">
        <f>D65</f>
        <v>45189</v>
      </c>
      <c r="E64" s="919"/>
      <c r="F64" s="918">
        <f>F65</f>
        <v>45189</v>
      </c>
      <c r="G64" s="918">
        <f>G65</f>
        <v>4650</v>
      </c>
      <c r="H64" s="918">
        <f>H65</f>
        <v>10000</v>
      </c>
      <c r="I64" s="918">
        <f>I65</f>
        <v>11000</v>
      </c>
      <c r="J64" s="1030">
        <f t="shared" si="0"/>
        <v>45189</v>
      </c>
    </row>
    <row r="65" spans="1:13" s="748" customFormat="1" ht="21.75" customHeight="1" thickBot="1">
      <c r="A65" s="993">
        <v>1124100</v>
      </c>
      <c r="B65" s="1782" t="s">
        <v>190</v>
      </c>
      <c r="C65" s="806" t="s">
        <v>215</v>
      </c>
      <c r="D65" s="915">
        <v>45189</v>
      </c>
      <c r="E65" s="916">
        <v>0</v>
      </c>
      <c r="F65" s="915">
        <f>D65+E65</f>
        <v>45189</v>
      </c>
      <c r="G65" s="915">
        <v>4650</v>
      </c>
      <c r="H65" s="916">
        <v>10000</v>
      </c>
      <c r="I65" s="916">
        <v>11000</v>
      </c>
      <c r="J65" s="1030">
        <f t="shared" si="0"/>
        <v>45189</v>
      </c>
      <c r="K65" s="2571"/>
      <c r="L65" s="2568"/>
      <c r="M65" s="2568"/>
    </row>
    <row r="66" spans="1:13" s="748" customFormat="1" ht="27.75" hidden="1" customHeight="1">
      <c r="A66" s="988">
        <v>1125000</v>
      </c>
      <c r="B66" s="818" t="s">
        <v>928</v>
      </c>
      <c r="C66" s="794" t="s">
        <v>361</v>
      </c>
      <c r="D66" s="918">
        <f>D67+D68</f>
        <v>0</v>
      </c>
      <c r="E66" s="919">
        <f t="shared" ref="E66:J66" si="1">E114</f>
        <v>0</v>
      </c>
      <c r="F66" s="918">
        <f t="shared" si="1"/>
        <v>0</v>
      </c>
      <c r="G66" s="918">
        <f t="shared" si="1"/>
        <v>0</v>
      </c>
      <c r="H66" s="919">
        <f t="shared" si="1"/>
        <v>0</v>
      </c>
      <c r="I66" s="919">
        <f t="shared" si="1"/>
        <v>0</v>
      </c>
      <c r="J66" s="1030">
        <f t="shared" si="1"/>
        <v>0</v>
      </c>
    </row>
    <row r="67" spans="1:13" s="748" customFormat="1" ht="25.5" hidden="1">
      <c r="A67" s="995">
        <v>1125100</v>
      </c>
      <c r="B67" s="813" t="s">
        <v>191</v>
      </c>
      <c r="C67" s="798" t="s">
        <v>929</v>
      </c>
      <c r="D67" s="920"/>
      <c r="E67" s="921"/>
      <c r="F67" s="920"/>
      <c r="G67" s="920"/>
      <c r="H67" s="921"/>
      <c r="I67" s="921"/>
      <c r="J67" s="1030">
        <f t="shared" ref="J67:J73" si="2">F67</f>
        <v>0</v>
      </c>
    </row>
    <row r="68" spans="1:13" s="748" customFormat="1" ht="26.25" hidden="1" thickBot="1">
      <c r="A68" s="993">
        <v>1125200</v>
      </c>
      <c r="B68" s="817" t="s">
        <v>709</v>
      </c>
      <c r="C68" s="806" t="s">
        <v>1041</v>
      </c>
      <c r="D68" s="915">
        <v>0</v>
      </c>
      <c r="E68" s="916"/>
      <c r="F68" s="915">
        <v>0</v>
      </c>
      <c r="G68" s="915">
        <v>0</v>
      </c>
      <c r="H68" s="916">
        <v>0</v>
      </c>
      <c r="I68" s="916">
        <v>0</v>
      </c>
      <c r="J68" s="1030">
        <f t="shared" si="2"/>
        <v>0</v>
      </c>
    </row>
    <row r="69" spans="1:13" s="748" customFormat="1" ht="14.25" hidden="1">
      <c r="A69" s="988">
        <v>1126000</v>
      </c>
      <c r="B69" s="818" t="s">
        <v>1042</v>
      </c>
      <c r="C69" s="794" t="s">
        <v>361</v>
      </c>
      <c r="D69" s="918">
        <f>SUM(D70:D77)</f>
        <v>0</v>
      </c>
      <c r="E69" s="919"/>
      <c r="F69" s="918">
        <f>SUM(F70:F77)</f>
        <v>0</v>
      </c>
      <c r="G69" s="918">
        <f>SUM(G70:G77)</f>
        <v>0</v>
      </c>
      <c r="H69" s="919">
        <f>SUM(H70:H77)</f>
        <v>0</v>
      </c>
      <c r="I69" s="919">
        <f>SUM(I70:I77)</f>
        <v>0</v>
      </c>
      <c r="J69" s="1030">
        <f t="shared" si="2"/>
        <v>0</v>
      </c>
    </row>
    <row r="70" spans="1:13" s="748" customFormat="1" hidden="1">
      <c r="A70" s="988">
        <v>1126100</v>
      </c>
      <c r="B70" s="813" t="s">
        <v>993</v>
      </c>
      <c r="C70" s="798" t="s">
        <v>1043</v>
      </c>
      <c r="D70" s="920">
        <v>0</v>
      </c>
      <c r="E70" s="921"/>
      <c r="F70" s="920">
        <v>0</v>
      </c>
      <c r="G70" s="920">
        <v>0</v>
      </c>
      <c r="H70" s="921">
        <v>0</v>
      </c>
      <c r="I70" s="921">
        <v>0</v>
      </c>
      <c r="J70" s="1030">
        <f t="shared" si="2"/>
        <v>0</v>
      </c>
    </row>
    <row r="71" spans="1:13" s="748" customFormat="1" hidden="1">
      <c r="A71" s="988">
        <v>1126200</v>
      </c>
      <c r="B71" s="813" t="s">
        <v>994</v>
      </c>
      <c r="C71" s="802" t="s">
        <v>1044</v>
      </c>
      <c r="D71" s="920"/>
      <c r="E71" s="921"/>
      <c r="F71" s="920"/>
      <c r="G71" s="920"/>
      <c r="H71" s="921"/>
      <c r="I71" s="921"/>
      <c r="J71" s="1030">
        <f t="shared" si="2"/>
        <v>0</v>
      </c>
    </row>
    <row r="72" spans="1:13" s="748" customFormat="1" hidden="1">
      <c r="A72" s="988">
        <v>1126300</v>
      </c>
      <c r="B72" s="813" t="s">
        <v>393</v>
      </c>
      <c r="C72" s="802" t="s">
        <v>394</v>
      </c>
      <c r="D72" s="920"/>
      <c r="E72" s="921"/>
      <c r="F72" s="920"/>
      <c r="G72" s="920"/>
      <c r="H72" s="921"/>
      <c r="I72" s="921"/>
      <c r="J72" s="1030">
        <f t="shared" si="2"/>
        <v>0</v>
      </c>
    </row>
    <row r="73" spans="1:13" s="748" customFormat="1" hidden="1">
      <c r="A73" s="990">
        <v>1126400</v>
      </c>
      <c r="B73" s="823" t="s">
        <v>995</v>
      </c>
      <c r="C73" s="802" t="s">
        <v>395</v>
      </c>
      <c r="D73" s="920">
        <v>0</v>
      </c>
      <c r="E73" s="921"/>
      <c r="F73" s="920">
        <v>0</v>
      </c>
      <c r="G73" s="920">
        <v>0</v>
      </c>
      <c r="H73" s="921">
        <v>0</v>
      </c>
      <c r="I73" s="921">
        <v>0</v>
      </c>
      <c r="J73" s="1030">
        <f t="shared" si="2"/>
        <v>0</v>
      </c>
    </row>
    <row r="74" spans="1:13" s="748" customFormat="1" ht="25.5" hidden="1">
      <c r="A74" s="992">
        <v>1126500</v>
      </c>
      <c r="B74" s="824" t="s">
        <v>953</v>
      </c>
      <c r="C74" s="802" t="s">
        <v>396</v>
      </c>
      <c r="D74" s="920"/>
      <c r="E74" s="921"/>
      <c r="F74" s="920"/>
      <c r="G74" s="920"/>
      <c r="H74" s="921"/>
      <c r="I74" s="921"/>
      <c r="J74" s="1030">
        <v>0</v>
      </c>
    </row>
    <row r="75" spans="1:13" s="748" customFormat="1" hidden="1">
      <c r="A75" s="990">
        <v>1126600</v>
      </c>
      <c r="B75" s="823" t="s">
        <v>230</v>
      </c>
      <c r="C75" s="802" t="s">
        <v>397</v>
      </c>
      <c r="D75" s="920"/>
      <c r="E75" s="921"/>
      <c r="F75" s="920"/>
      <c r="G75" s="920"/>
      <c r="H75" s="921"/>
      <c r="I75" s="921"/>
      <c r="J75" s="1030">
        <f>F75</f>
        <v>0</v>
      </c>
    </row>
    <row r="76" spans="1:13" s="748" customFormat="1" hidden="1">
      <c r="A76" s="990">
        <v>1126700</v>
      </c>
      <c r="B76" s="823" t="s">
        <v>231</v>
      </c>
      <c r="C76" s="802" t="s">
        <v>398</v>
      </c>
      <c r="D76" s="920">
        <v>0</v>
      </c>
      <c r="E76" s="921"/>
      <c r="F76" s="920">
        <v>0</v>
      </c>
      <c r="G76" s="920">
        <v>0</v>
      </c>
      <c r="H76" s="921">
        <v>0</v>
      </c>
      <c r="I76" s="921">
        <v>0</v>
      </c>
      <c r="J76" s="1030">
        <f>F76</f>
        <v>0</v>
      </c>
    </row>
    <row r="77" spans="1:13" s="748" customFormat="1" ht="13.5" hidden="1" thickBot="1">
      <c r="A77" s="994">
        <v>1126800</v>
      </c>
      <c r="B77" s="825" t="s">
        <v>483</v>
      </c>
      <c r="C77" s="806" t="s">
        <v>399</v>
      </c>
      <c r="D77" s="915">
        <v>0</v>
      </c>
      <c r="E77" s="916"/>
      <c r="F77" s="915">
        <v>0</v>
      </c>
      <c r="G77" s="915">
        <v>0</v>
      </c>
      <c r="H77" s="916">
        <v>0</v>
      </c>
      <c r="I77" s="916">
        <v>0</v>
      </c>
      <c r="J77" s="1030">
        <f>F77</f>
        <v>0</v>
      </c>
    </row>
    <row r="78" spans="1:13" s="748" customFormat="1" ht="14.25" hidden="1">
      <c r="A78" s="996">
        <v>1130000</v>
      </c>
      <c r="B78" s="827" t="s">
        <v>296</v>
      </c>
      <c r="C78" s="794" t="s">
        <v>361</v>
      </c>
      <c r="D78" s="918">
        <v>0</v>
      </c>
      <c r="E78" s="919"/>
      <c r="F78" s="918">
        <v>0</v>
      </c>
      <c r="G78" s="918">
        <v>0</v>
      </c>
      <c r="H78" s="919">
        <v>0</v>
      </c>
      <c r="I78" s="919">
        <v>0</v>
      </c>
      <c r="J78" s="1030">
        <v>0</v>
      </c>
    </row>
    <row r="79" spans="1:13" s="748" customFormat="1" hidden="1">
      <c r="A79" s="996">
        <v>1130100</v>
      </c>
      <c r="B79" s="823" t="s">
        <v>484</v>
      </c>
      <c r="C79" s="798" t="s">
        <v>297</v>
      </c>
      <c r="D79" s="920"/>
      <c r="E79" s="921"/>
      <c r="F79" s="920"/>
      <c r="G79" s="920"/>
      <c r="H79" s="921"/>
      <c r="I79" s="921"/>
      <c r="J79" s="1030">
        <v>0</v>
      </c>
    </row>
    <row r="80" spans="1:13" s="748" customFormat="1" hidden="1">
      <c r="A80" s="996">
        <v>1130200</v>
      </c>
      <c r="B80" s="823" t="s">
        <v>485</v>
      </c>
      <c r="C80" s="802" t="s">
        <v>298</v>
      </c>
      <c r="D80" s="920"/>
      <c r="E80" s="921"/>
      <c r="F80" s="920"/>
      <c r="G80" s="920"/>
      <c r="H80" s="921"/>
      <c r="I80" s="921"/>
      <c r="J80" s="1030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20"/>
      <c r="E81" s="921"/>
      <c r="F81" s="920"/>
      <c r="G81" s="920"/>
      <c r="H81" s="921"/>
      <c r="I81" s="921"/>
      <c r="J81" s="1030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10"/>
      <c r="E82" s="922"/>
      <c r="F82" s="910"/>
      <c r="G82" s="910"/>
      <c r="H82" s="922"/>
      <c r="I82" s="922"/>
      <c r="J82" s="1030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20"/>
      <c r="E83" s="921"/>
      <c r="F83" s="920"/>
      <c r="G83" s="920"/>
      <c r="H83" s="921"/>
      <c r="I83" s="921"/>
      <c r="J83" s="1030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20"/>
      <c r="E84" s="921"/>
      <c r="F84" s="920"/>
      <c r="G84" s="920"/>
      <c r="H84" s="921"/>
      <c r="I84" s="921"/>
      <c r="J84" s="1030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20"/>
      <c r="E85" s="921"/>
      <c r="F85" s="920"/>
      <c r="G85" s="920"/>
      <c r="H85" s="921"/>
      <c r="I85" s="921"/>
      <c r="J85" s="1030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15"/>
      <c r="E86" s="916"/>
      <c r="F86" s="915"/>
      <c r="G86" s="915"/>
      <c r="H86" s="916"/>
      <c r="I86" s="916"/>
      <c r="J86" s="1030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8">
        <v>0</v>
      </c>
      <c r="E87" s="919"/>
      <c r="F87" s="918">
        <v>0</v>
      </c>
      <c r="G87" s="918">
        <v>0</v>
      </c>
      <c r="H87" s="919">
        <v>0</v>
      </c>
      <c r="I87" s="919">
        <v>0</v>
      </c>
      <c r="J87" s="1030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20"/>
      <c r="E88" s="921"/>
      <c r="F88" s="920"/>
      <c r="G88" s="920"/>
      <c r="H88" s="921"/>
      <c r="I88" s="921"/>
      <c r="J88" s="1030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20"/>
      <c r="E89" s="921"/>
      <c r="F89" s="920"/>
      <c r="G89" s="920"/>
      <c r="H89" s="921"/>
      <c r="I89" s="921"/>
      <c r="J89" s="1030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20"/>
      <c r="E90" s="921"/>
      <c r="F90" s="920"/>
      <c r="G90" s="920"/>
      <c r="H90" s="921"/>
      <c r="I90" s="921"/>
      <c r="J90" s="1030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15"/>
      <c r="E91" s="916"/>
      <c r="F91" s="915"/>
      <c r="G91" s="915"/>
      <c r="H91" s="916"/>
      <c r="I91" s="916"/>
      <c r="J91" s="1030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8">
        <v>0</v>
      </c>
      <c r="E92" s="919"/>
      <c r="F92" s="918">
        <v>0</v>
      </c>
      <c r="G92" s="918">
        <v>0</v>
      </c>
      <c r="H92" s="919">
        <v>0</v>
      </c>
      <c r="I92" s="919">
        <v>0</v>
      </c>
      <c r="J92" s="1030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923">
        <v>0</v>
      </c>
      <c r="E93" s="924"/>
      <c r="F93" s="923">
        <v>0</v>
      </c>
      <c r="G93" s="923">
        <v>0</v>
      </c>
      <c r="H93" s="924">
        <v>0</v>
      </c>
      <c r="I93" s="924">
        <v>0</v>
      </c>
      <c r="J93" s="1030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923"/>
      <c r="E94" s="924"/>
      <c r="F94" s="923"/>
      <c r="G94" s="923"/>
      <c r="H94" s="924"/>
      <c r="I94" s="924"/>
      <c r="J94" s="1030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4"/>
      <c r="F95" s="923"/>
      <c r="G95" s="923"/>
      <c r="H95" s="924"/>
      <c r="I95" s="924"/>
      <c r="J95" s="1030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185"/>
      <c r="F96" s="1007">
        <v>0</v>
      </c>
      <c r="G96" s="1007">
        <v>0</v>
      </c>
      <c r="H96" s="1185">
        <v>0</v>
      </c>
      <c r="I96" s="1185">
        <v>0</v>
      </c>
      <c r="J96" s="1030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1"/>
      <c r="F97" s="920"/>
      <c r="G97" s="920"/>
      <c r="H97" s="921"/>
      <c r="I97" s="921"/>
      <c r="J97" s="1030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6"/>
      <c r="F98" s="915"/>
      <c r="G98" s="915"/>
      <c r="H98" s="916"/>
      <c r="I98" s="916"/>
      <c r="J98" s="1030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186"/>
      <c r="F99" s="1016">
        <v>0</v>
      </c>
      <c r="G99" s="1016">
        <v>0</v>
      </c>
      <c r="H99" s="1186">
        <v>0</v>
      </c>
      <c r="I99" s="1186">
        <v>0</v>
      </c>
      <c r="J99" s="1616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923"/>
      <c r="E100" s="924"/>
      <c r="F100" s="923"/>
      <c r="G100" s="923"/>
      <c r="H100" s="924"/>
      <c r="I100" s="1617"/>
      <c r="J100" s="920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185"/>
      <c r="F101" s="1007"/>
      <c r="G101" s="1007"/>
      <c r="H101" s="1185"/>
      <c r="I101" s="1185"/>
      <c r="J101" s="1030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185"/>
      <c r="F102" s="1007"/>
      <c r="G102" s="1007"/>
      <c r="H102" s="1185"/>
      <c r="I102" s="1185"/>
      <c r="J102" s="1030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185"/>
      <c r="F103" s="1007"/>
      <c r="G103" s="1007"/>
      <c r="H103" s="1185"/>
      <c r="I103" s="1185"/>
      <c r="J103" s="1030">
        <v>0</v>
      </c>
    </row>
    <row r="104" spans="1:10" s="748" customFormat="1" hidden="1">
      <c r="A104" s="1000">
        <v>1153500</v>
      </c>
      <c r="B104" s="1017" t="s">
        <v>506</v>
      </c>
      <c r="C104" s="1004">
        <v>463500</v>
      </c>
      <c r="D104" s="1007"/>
      <c r="E104" s="1185"/>
      <c r="F104" s="1007"/>
      <c r="G104" s="1007"/>
      <c r="H104" s="1185"/>
      <c r="I104" s="1185"/>
      <c r="J104" s="1030">
        <v>0</v>
      </c>
    </row>
    <row r="105" spans="1:10" s="748" customFormat="1" ht="38.25" hidden="1">
      <c r="A105" s="1000">
        <v>1153700</v>
      </c>
      <c r="B105" s="1017" t="s">
        <v>507</v>
      </c>
      <c r="C105" s="1004">
        <v>463700</v>
      </c>
      <c r="D105" s="1007"/>
      <c r="E105" s="1185"/>
      <c r="F105" s="1007"/>
      <c r="G105" s="1007"/>
      <c r="H105" s="1185"/>
      <c r="I105" s="1185"/>
      <c r="J105" s="1030">
        <v>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185"/>
      <c r="F106" s="1007"/>
      <c r="G106" s="1007"/>
      <c r="H106" s="1185"/>
      <c r="I106" s="1185"/>
      <c r="J106" s="1030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>
        <v>0</v>
      </c>
      <c r="E107" s="1185"/>
      <c r="F107" s="1007">
        <v>0</v>
      </c>
      <c r="G107" s="1007"/>
      <c r="H107" s="1185"/>
      <c r="I107" s="1185">
        <v>0</v>
      </c>
      <c r="J107" s="1030">
        <f>F107</f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185"/>
      <c r="F108" s="1007">
        <v>0</v>
      </c>
      <c r="G108" s="1007">
        <v>0</v>
      </c>
      <c r="H108" s="1185">
        <v>0</v>
      </c>
      <c r="I108" s="1185">
        <v>0</v>
      </c>
      <c r="J108" s="1030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187"/>
      <c r="F109" s="1019"/>
      <c r="G109" s="1019"/>
      <c r="H109" s="1187"/>
      <c r="I109" s="1187"/>
      <c r="J109" s="1030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187"/>
      <c r="F110" s="1019"/>
      <c r="G110" s="1019"/>
      <c r="H110" s="1187"/>
      <c r="I110" s="1187"/>
      <c r="J110" s="1030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187"/>
      <c r="F111" s="1019"/>
      <c r="G111" s="1019"/>
      <c r="H111" s="1187"/>
      <c r="I111" s="1187"/>
      <c r="J111" s="1030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187"/>
      <c r="F112" s="1019"/>
      <c r="G112" s="1019"/>
      <c r="H112" s="1187"/>
      <c r="I112" s="1187"/>
      <c r="J112" s="1030">
        <v>0</v>
      </c>
    </row>
    <row r="113" spans="1:10" s="748" customFormat="1" ht="28.5" hidden="1" customHeight="1">
      <c r="A113" s="1000">
        <v>1154600</v>
      </c>
      <c r="B113" s="1017" t="s">
        <v>68</v>
      </c>
      <c r="C113" s="1004">
        <v>465600</v>
      </c>
      <c r="D113" s="920"/>
      <c r="E113" s="921"/>
      <c r="F113" s="920"/>
      <c r="G113" s="920"/>
      <c r="H113" s="921"/>
      <c r="I113" s="921"/>
      <c r="J113" s="1030">
        <v>0</v>
      </c>
    </row>
    <row r="114" spans="1:10" s="1061" customFormat="1" ht="26.25" hidden="1" customHeight="1" thickBot="1">
      <c r="A114" s="1618">
        <v>1154700</v>
      </c>
      <c r="B114" s="1619" t="s">
        <v>78</v>
      </c>
      <c r="C114" s="1620" t="s">
        <v>79</v>
      </c>
      <c r="D114" s="916">
        <v>0</v>
      </c>
      <c r="E114" s="916">
        <v>0</v>
      </c>
      <c r="F114" s="916">
        <f>D114+E114</f>
        <v>0</v>
      </c>
      <c r="G114" s="916">
        <v>0</v>
      </c>
      <c r="H114" s="916">
        <v>0</v>
      </c>
      <c r="I114" s="916">
        <v>0</v>
      </c>
      <c r="J114" s="1270">
        <f>F114</f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8">
        <v>0</v>
      </c>
      <c r="G115" s="918">
        <v>0</v>
      </c>
      <c r="H115" s="919">
        <v>0</v>
      </c>
      <c r="I115" s="919">
        <v>0</v>
      </c>
      <c r="J115" s="1030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0">
        <v>0</v>
      </c>
      <c r="G116" s="920">
        <v>0</v>
      </c>
      <c r="H116" s="921">
        <v>0</v>
      </c>
      <c r="I116" s="921">
        <v>0</v>
      </c>
      <c r="J116" s="1030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1"/>
      <c r="F117" s="920"/>
      <c r="G117" s="920"/>
      <c r="H117" s="921"/>
      <c r="I117" s="921"/>
      <c r="J117" s="1030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1"/>
      <c r="F118" s="920"/>
      <c r="G118" s="920"/>
      <c r="H118" s="921"/>
      <c r="I118" s="921"/>
      <c r="J118" s="1030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0">
        <v>0</v>
      </c>
      <c r="G119" s="920">
        <v>0</v>
      </c>
      <c r="H119" s="921">
        <v>0</v>
      </c>
      <c r="I119" s="921">
        <v>0</v>
      </c>
      <c r="J119" s="1030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1"/>
      <c r="F120" s="920"/>
      <c r="G120" s="920"/>
      <c r="H120" s="921"/>
      <c r="I120" s="921"/>
      <c r="J120" s="1030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0"/>
      <c r="G121" s="920"/>
      <c r="H121" s="921"/>
      <c r="I121" s="921"/>
      <c r="J121" s="1030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0"/>
      <c r="G122" s="920"/>
      <c r="H122" s="921"/>
      <c r="I122" s="921"/>
      <c r="J122" s="1030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0"/>
      <c r="G123" s="920"/>
      <c r="H123" s="921"/>
      <c r="I123" s="921"/>
      <c r="J123" s="1030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0"/>
      <c r="G124" s="920"/>
      <c r="H124" s="921"/>
      <c r="I124" s="921"/>
      <c r="J124" s="1030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0"/>
      <c r="G125" s="920"/>
      <c r="H125" s="921"/>
      <c r="I125" s="921"/>
      <c r="J125" s="1030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1"/>
      <c r="F126" s="920"/>
      <c r="G126" s="920"/>
      <c r="H126" s="921"/>
      <c r="I126" s="921"/>
      <c r="J126" s="1030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920"/>
      <c r="E127" s="921"/>
      <c r="F127" s="920"/>
      <c r="G127" s="920"/>
      <c r="H127" s="921"/>
      <c r="I127" s="921"/>
      <c r="J127" s="1030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920"/>
      <c r="E128" s="921"/>
      <c r="F128" s="920"/>
      <c r="G128" s="920"/>
      <c r="H128" s="921"/>
      <c r="I128" s="921"/>
      <c r="J128" s="1030">
        <v>0</v>
      </c>
    </row>
    <row r="129" spans="1:11" s="748" customFormat="1" hidden="1">
      <c r="A129" s="1024">
        <v>1163000</v>
      </c>
      <c r="B129" s="842" t="s">
        <v>58</v>
      </c>
      <c r="C129" s="831" t="s">
        <v>361</v>
      </c>
      <c r="D129" s="920">
        <v>0</v>
      </c>
      <c r="E129" s="921"/>
      <c r="F129" s="920">
        <v>0</v>
      </c>
      <c r="G129" s="920">
        <v>0</v>
      </c>
      <c r="H129" s="921">
        <v>0</v>
      </c>
      <c r="I129" s="921">
        <v>0</v>
      </c>
      <c r="J129" s="1030">
        <v>0</v>
      </c>
    </row>
    <row r="130" spans="1:11" s="748" customFormat="1" ht="21" hidden="1" customHeight="1" thickBot="1">
      <c r="A130" s="1025">
        <v>1163100</v>
      </c>
      <c r="B130" s="825" t="s">
        <v>804</v>
      </c>
      <c r="C130" s="806" t="s">
        <v>805</v>
      </c>
      <c r="D130" s="915"/>
      <c r="E130" s="916"/>
      <c r="F130" s="915"/>
      <c r="G130" s="915"/>
      <c r="H130" s="916"/>
      <c r="I130" s="916"/>
      <c r="J130" s="1030">
        <v>0</v>
      </c>
    </row>
    <row r="131" spans="1:11" s="748" customFormat="1" ht="23.25" customHeight="1">
      <c r="A131" s="1026">
        <v>1170000</v>
      </c>
      <c r="B131" s="848" t="s">
        <v>881</v>
      </c>
      <c r="C131" s="794" t="s">
        <v>361</v>
      </c>
      <c r="D131" s="918">
        <f>D135</f>
        <v>7500</v>
      </c>
      <c r="E131" s="919">
        <f>E138</f>
        <v>0</v>
      </c>
      <c r="F131" s="918">
        <f>F135</f>
        <v>7500</v>
      </c>
      <c r="G131" s="918">
        <f>G135</f>
        <v>2500</v>
      </c>
      <c r="H131" s="919">
        <f>H135</f>
        <v>3500</v>
      </c>
      <c r="I131" s="919">
        <f>I135</f>
        <v>5000</v>
      </c>
      <c r="J131" s="1030">
        <f>J135</f>
        <v>7500</v>
      </c>
    </row>
    <row r="132" spans="1:11" s="748" customFormat="1" ht="7.5" hidden="1" customHeight="1">
      <c r="A132" s="1024">
        <v>1171000</v>
      </c>
      <c r="B132" s="852" t="s">
        <v>216</v>
      </c>
      <c r="C132" s="794" t="s">
        <v>361</v>
      </c>
      <c r="D132" s="925">
        <v>0</v>
      </c>
      <c r="E132" s="926"/>
      <c r="F132" s="925">
        <v>0</v>
      </c>
      <c r="G132" s="925">
        <v>0</v>
      </c>
      <c r="H132" s="926">
        <v>0</v>
      </c>
      <c r="I132" s="926">
        <v>0</v>
      </c>
      <c r="J132" s="991">
        <v>0</v>
      </c>
    </row>
    <row r="133" spans="1:11" s="748" customFormat="1" ht="38.25" hidden="1">
      <c r="A133" s="1024">
        <v>1171100</v>
      </c>
      <c r="B133" s="801" t="s">
        <v>1692</v>
      </c>
      <c r="C133" s="798" t="s">
        <v>482</v>
      </c>
      <c r="D133" s="1009"/>
      <c r="E133" s="1052"/>
      <c r="F133" s="1009"/>
      <c r="G133" s="1009"/>
      <c r="H133" s="1052"/>
      <c r="I133" s="1052"/>
      <c r="J133" s="991">
        <v>0</v>
      </c>
    </row>
    <row r="134" spans="1:11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52"/>
      <c r="F134" s="1009"/>
      <c r="G134" s="1009"/>
      <c r="H134" s="1052"/>
      <c r="I134" s="1052"/>
      <c r="J134" s="991">
        <v>0</v>
      </c>
    </row>
    <row r="135" spans="1:11" s="748" customFormat="1" ht="49.5" customHeight="1">
      <c r="A135" s="995">
        <v>1172000</v>
      </c>
      <c r="B135" s="855" t="s">
        <v>1027</v>
      </c>
      <c r="C135" s="831" t="s">
        <v>361</v>
      </c>
      <c r="D135" s="918">
        <f>D137+D138</f>
        <v>7500</v>
      </c>
      <c r="E135" s="919"/>
      <c r="F135" s="918">
        <f>F137+F138</f>
        <v>7500</v>
      </c>
      <c r="G135" s="918">
        <f>G137+G138</f>
        <v>2500</v>
      </c>
      <c r="H135" s="919">
        <f>H137+H138</f>
        <v>3500</v>
      </c>
      <c r="I135" s="919">
        <f>I137+I138</f>
        <v>5000</v>
      </c>
      <c r="J135" s="1030">
        <f>F135</f>
        <v>7500</v>
      </c>
    </row>
    <row r="136" spans="1:11" s="748" customFormat="1" hidden="1">
      <c r="A136" s="995">
        <v>1172100</v>
      </c>
      <c r="B136" s="823" t="s">
        <v>1113</v>
      </c>
      <c r="C136" s="798" t="s">
        <v>1028</v>
      </c>
      <c r="D136" s="1009"/>
      <c r="E136" s="913"/>
      <c r="F136" s="1009"/>
      <c r="G136" s="1009"/>
      <c r="H136" s="1052"/>
      <c r="I136" s="1052"/>
      <c r="J136" s="991">
        <v>0</v>
      </c>
    </row>
    <row r="137" spans="1:11" s="748" customFormat="1" ht="37.5" customHeight="1">
      <c r="A137" s="995">
        <v>1172200</v>
      </c>
      <c r="B137" s="823" t="s">
        <v>1114</v>
      </c>
      <c r="C137" s="856">
        <v>482200</v>
      </c>
      <c r="D137" s="920">
        <v>0</v>
      </c>
      <c r="E137" s="921">
        <v>0</v>
      </c>
      <c r="F137" s="920">
        <v>0</v>
      </c>
      <c r="G137" s="920">
        <v>0</v>
      </c>
      <c r="H137" s="921">
        <v>0</v>
      </c>
      <c r="I137" s="921">
        <v>0</v>
      </c>
      <c r="J137" s="1030">
        <f>F137</f>
        <v>0</v>
      </c>
    </row>
    <row r="138" spans="1:11" s="748" customFormat="1" ht="27.75" customHeight="1">
      <c r="A138" s="995">
        <v>1172300</v>
      </c>
      <c r="B138" s="836" t="s">
        <v>1694</v>
      </c>
      <c r="C138" s="802" t="s">
        <v>1030</v>
      </c>
      <c r="D138" s="921">
        <v>7500</v>
      </c>
      <c r="E138" s="921">
        <v>0</v>
      </c>
      <c r="F138" s="921">
        <f>D138+E138</f>
        <v>7500</v>
      </c>
      <c r="G138" s="921">
        <v>2500</v>
      </c>
      <c r="H138" s="921">
        <v>3500</v>
      </c>
      <c r="I138" s="921">
        <v>5000</v>
      </c>
      <c r="J138" s="1270">
        <f>F138</f>
        <v>7500</v>
      </c>
      <c r="K138" s="1061"/>
    </row>
    <row r="139" spans="1:11" s="748" customFormat="1" ht="38.25">
      <c r="A139" s="995">
        <v>1172400</v>
      </c>
      <c r="B139" s="857" t="s">
        <v>1695</v>
      </c>
      <c r="C139" s="802" t="s">
        <v>125</v>
      </c>
      <c r="D139" s="925"/>
      <c r="E139" s="913"/>
      <c r="F139" s="926"/>
      <c r="G139" s="926"/>
      <c r="H139" s="926"/>
      <c r="I139" s="926"/>
      <c r="J139" s="1621">
        <v>0</v>
      </c>
      <c r="K139" s="1061"/>
    </row>
    <row r="140" spans="1:11" s="748" customFormat="1" ht="25.5">
      <c r="A140" s="995">
        <v>1173000</v>
      </c>
      <c r="B140" s="855" t="s">
        <v>126</v>
      </c>
      <c r="C140" s="831" t="s">
        <v>361</v>
      </c>
      <c r="D140" s="925">
        <v>0</v>
      </c>
      <c r="E140" s="926"/>
      <c r="F140" s="926">
        <v>0</v>
      </c>
      <c r="G140" s="926">
        <v>0</v>
      </c>
      <c r="H140" s="926">
        <v>0</v>
      </c>
      <c r="I140" s="926">
        <v>0</v>
      </c>
      <c r="J140" s="1621">
        <v>0</v>
      </c>
      <c r="K140" s="1061"/>
    </row>
    <row r="141" spans="1:11" s="748" customFormat="1" ht="26.25" customHeight="1">
      <c r="A141" s="1024">
        <v>1173100</v>
      </c>
      <c r="B141" s="858" t="s">
        <v>127</v>
      </c>
      <c r="C141" s="802" t="s">
        <v>1099</v>
      </c>
      <c r="D141" s="925"/>
      <c r="E141" s="921">
        <v>0</v>
      </c>
      <c r="F141" s="926"/>
      <c r="G141" s="926"/>
      <c r="H141" s="926"/>
      <c r="I141" s="926"/>
      <c r="J141" s="1621">
        <v>0</v>
      </c>
      <c r="K141" s="1061"/>
    </row>
    <row r="142" spans="1:11" s="748" customFormat="1" ht="38.25">
      <c r="A142" s="1024">
        <v>1174000</v>
      </c>
      <c r="B142" s="855" t="s">
        <v>1100</v>
      </c>
      <c r="C142" s="831" t="s">
        <v>361</v>
      </c>
      <c r="D142" s="925">
        <v>0</v>
      </c>
      <c r="E142" s="926"/>
      <c r="F142" s="926">
        <v>0</v>
      </c>
      <c r="G142" s="926">
        <v>0</v>
      </c>
      <c r="H142" s="926">
        <v>0</v>
      </c>
      <c r="I142" s="926">
        <v>0</v>
      </c>
      <c r="J142" s="1621">
        <v>0</v>
      </c>
      <c r="K142" s="1061"/>
    </row>
    <row r="143" spans="1:11" s="748" customFormat="1" ht="25.5">
      <c r="A143" s="1024">
        <v>1174100</v>
      </c>
      <c r="B143" s="858" t="s">
        <v>1115</v>
      </c>
      <c r="C143" s="802" t="s">
        <v>1101</v>
      </c>
      <c r="D143" s="925"/>
      <c r="E143" s="926"/>
      <c r="F143" s="926"/>
      <c r="G143" s="926"/>
      <c r="H143" s="926"/>
      <c r="I143" s="926"/>
      <c r="J143" s="1621">
        <v>0</v>
      </c>
      <c r="K143" s="1061"/>
    </row>
    <row r="144" spans="1:11" s="748" customFormat="1" ht="25.5">
      <c r="A144" s="1024">
        <v>1174200</v>
      </c>
      <c r="B144" s="857" t="s">
        <v>1696</v>
      </c>
      <c r="C144" s="802" t="s">
        <v>450</v>
      </c>
      <c r="D144" s="925"/>
      <c r="E144" s="926"/>
      <c r="F144" s="926"/>
      <c r="G144" s="926"/>
      <c r="H144" s="926"/>
      <c r="I144" s="926"/>
      <c r="J144" s="1621">
        <v>0</v>
      </c>
      <c r="K144" s="1061"/>
    </row>
    <row r="145" spans="1:11" s="748" customFormat="1" ht="51">
      <c r="A145" s="1024">
        <v>1175000</v>
      </c>
      <c r="B145" s="855" t="s">
        <v>561</v>
      </c>
      <c r="C145" s="831" t="s">
        <v>361</v>
      </c>
      <c r="D145" s="925">
        <v>0</v>
      </c>
      <c r="E145" s="926"/>
      <c r="F145" s="926">
        <v>0</v>
      </c>
      <c r="G145" s="926">
        <v>0</v>
      </c>
      <c r="H145" s="926">
        <v>0</v>
      </c>
      <c r="I145" s="926">
        <v>0</v>
      </c>
      <c r="J145" s="1621">
        <v>0</v>
      </c>
      <c r="K145" s="1061"/>
    </row>
    <row r="146" spans="1:11" s="748" customFormat="1" ht="38.25">
      <c r="A146" s="1024">
        <v>1175100</v>
      </c>
      <c r="B146" s="857" t="s">
        <v>1697</v>
      </c>
      <c r="C146" s="802" t="s">
        <v>228</v>
      </c>
      <c r="D146" s="925"/>
      <c r="E146" s="926"/>
      <c r="F146" s="926"/>
      <c r="G146" s="926"/>
      <c r="H146" s="926"/>
      <c r="I146" s="926"/>
      <c r="J146" s="1621">
        <v>0</v>
      </c>
      <c r="K146" s="1061"/>
    </row>
    <row r="147" spans="1:11" s="748" customFormat="1">
      <c r="A147" s="1024">
        <v>1176000</v>
      </c>
      <c r="B147" s="855" t="s">
        <v>229</v>
      </c>
      <c r="C147" s="831" t="s">
        <v>361</v>
      </c>
      <c r="D147" s="925">
        <v>0</v>
      </c>
      <c r="E147" s="926"/>
      <c r="F147" s="926">
        <v>0</v>
      </c>
      <c r="G147" s="926">
        <v>0</v>
      </c>
      <c r="H147" s="926">
        <v>0</v>
      </c>
      <c r="I147" s="926">
        <v>0</v>
      </c>
      <c r="J147" s="1621">
        <v>0</v>
      </c>
      <c r="K147" s="1061"/>
    </row>
    <row r="148" spans="1:11" s="748" customFormat="1">
      <c r="A148" s="1024">
        <v>1176100</v>
      </c>
      <c r="B148" s="857" t="s">
        <v>1698</v>
      </c>
      <c r="C148" s="802" t="s">
        <v>8</v>
      </c>
      <c r="D148" s="925"/>
      <c r="E148" s="913"/>
      <c r="F148" s="926"/>
      <c r="G148" s="926"/>
      <c r="H148" s="926"/>
      <c r="I148" s="926"/>
      <c r="J148" s="1621">
        <v>0</v>
      </c>
      <c r="K148" s="1061"/>
    </row>
    <row r="149" spans="1:11" s="748" customFormat="1">
      <c r="A149" s="1024">
        <v>1177000</v>
      </c>
      <c r="B149" s="855" t="s">
        <v>591</v>
      </c>
      <c r="C149" s="831" t="s">
        <v>361</v>
      </c>
      <c r="D149" s="925">
        <v>0</v>
      </c>
      <c r="E149" s="926"/>
      <c r="F149" s="926">
        <v>0</v>
      </c>
      <c r="G149" s="926">
        <v>0</v>
      </c>
      <c r="H149" s="926">
        <v>0</v>
      </c>
      <c r="I149" s="926">
        <v>0</v>
      </c>
      <c r="J149" s="1621">
        <v>0</v>
      </c>
      <c r="K149" s="1061"/>
    </row>
    <row r="150" spans="1:11" s="748" customFormat="1" ht="13.5" thickBot="1">
      <c r="A150" s="1025">
        <v>1177100</v>
      </c>
      <c r="B150" s="859" t="s">
        <v>1699</v>
      </c>
      <c r="C150" s="806" t="s">
        <v>260</v>
      </c>
      <c r="D150" s="1013"/>
      <c r="E150" s="1053"/>
      <c r="F150" s="1053"/>
      <c r="G150" s="1053"/>
      <c r="H150" s="1053"/>
      <c r="I150" s="1053"/>
      <c r="J150" s="1621">
        <v>0</v>
      </c>
      <c r="K150" s="1061"/>
    </row>
    <row r="151" spans="1:11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>D152</f>
        <v>58000</v>
      </c>
      <c r="E151" s="1188">
        <f>E162</f>
        <v>0</v>
      </c>
      <c r="F151" s="1188">
        <f>D151+E151</f>
        <v>58000</v>
      </c>
      <c r="G151" s="1188">
        <f>G152</f>
        <v>12000</v>
      </c>
      <c r="H151" s="1188">
        <f>H152</f>
        <v>58000</v>
      </c>
      <c r="I151" s="1188">
        <f>I152</f>
        <v>58000</v>
      </c>
      <c r="J151" s="1270">
        <f>F152</f>
        <v>58000</v>
      </c>
      <c r="K151" s="1061"/>
    </row>
    <row r="152" spans="1:11" s="748" customFormat="1" ht="20.25" customHeight="1">
      <c r="A152" s="1026" t="s">
        <v>654</v>
      </c>
      <c r="B152" s="875" t="s">
        <v>655</v>
      </c>
      <c r="C152" s="794" t="s">
        <v>361</v>
      </c>
      <c r="D152" s="918">
        <f>SUM(D153:D162)</f>
        <v>58000</v>
      </c>
      <c r="E152" s="919">
        <f>E162</f>
        <v>0</v>
      </c>
      <c r="F152" s="919">
        <f>D152+E152</f>
        <v>58000</v>
      </c>
      <c r="G152" s="919">
        <f>SUM(G153:G162)</f>
        <v>12000</v>
      </c>
      <c r="H152" s="919">
        <f>SUM(H153:H162)</f>
        <v>58000</v>
      </c>
      <c r="I152" s="919">
        <f>SUM(I153:I162)</f>
        <v>58000</v>
      </c>
      <c r="J152" s="1270">
        <f>F152</f>
        <v>58000</v>
      </c>
      <c r="K152" s="1061"/>
    </row>
    <row r="153" spans="1:11" s="748" customFormat="1">
      <c r="A153" s="1024" t="s">
        <v>656</v>
      </c>
      <c r="B153" s="857" t="s">
        <v>1700</v>
      </c>
      <c r="C153" s="1031" t="s">
        <v>997</v>
      </c>
      <c r="D153" s="925"/>
      <c r="E153" s="913"/>
      <c r="F153" s="1054">
        <f t="shared" ref="F153:F174" si="3">D153+E153</f>
        <v>0</v>
      </c>
      <c r="G153" s="926"/>
      <c r="H153" s="926"/>
      <c r="I153" s="926"/>
      <c r="J153" s="1621">
        <f>F153</f>
        <v>0</v>
      </c>
      <c r="K153" s="1061"/>
    </row>
    <row r="154" spans="1:11" s="748" customFormat="1" hidden="1">
      <c r="A154" s="1024" t="s">
        <v>998</v>
      </c>
      <c r="B154" s="857" t="s">
        <v>1701</v>
      </c>
      <c r="C154" s="1031" t="s">
        <v>975</v>
      </c>
      <c r="D154" s="925"/>
      <c r="E154" s="913"/>
      <c r="F154" s="1054">
        <f t="shared" si="3"/>
        <v>0</v>
      </c>
      <c r="G154" s="926"/>
      <c r="H154" s="926"/>
      <c r="I154" s="926"/>
      <c r="J154" s="1621">
        <f>F154</f>
        <v>0</v>
      </c>
      <c r="K154" s="1061"/>
    </row>
    <row r="155" spans="1:11" s="748" customFormat="1" ht="25.5" hidden="1">
      <c r="A155" s="1024" t="s">
        <v>976</v>
      </c>
      <c r="B155" s="857" t="s">
        <v>1702</v>
      </c>
      <c r="C155" s="1031" t="s">
        <v>978</v>
      </c>
      <c r="D155" s="1189">
        <v>0</v>
      </c>
      <c r="E155" s="1622"/>
      <c r="F155" s="1054">
        <f t="shared" si="3"/>
        <v>0</v>
      </c>
      <c r="G155" s="1623">
        <v>0</v>
      </c>
      <c r="H155" s="1624">
        <v>0</v>
      </c>
      <c r="I155" s="1624">
        <v>0</v>
      </c>
      <c r="J155" s="1625">
        <f>F155</f>
        <v>0</v>
      </c>
      <c r="K155" s="1061"/>
    </row>
    <row r="156" spans="1:11" s="748" customFormat="1" hidden="1">
      <c r="A156" s="1033" t="s">
        <v>979</v>
      </c>
      <c r="B156" s="857" t="s">
        <v>1703</v>
      </c>
      <c r="C156" s="1031" t="s">
        <v>1110</v>
      </c>
      <c r="D156" s="925"/>
      <c r="E156" s="913"/>
      <c r="F156" s="1054">
        <f t="shared" si="3"/>
        <v>0</v>
      </c>
      <c r="G156" s="926"/>
      <c r="H156" s="926"/>
      <c r="I156" s="926"/>
      <c r="J156" s="1621">
        <v>0</v>
      </c>
      <c r="K156" s="1061"/>
    </row>
    <row r="157" spans="1:11" s="748" customFormat="1" hidden="1">
      <c r="A157" s="1033" t="s">
        <v>138</v>
      </c>
      <c r="B157" s="858" t="s">
        <v>139</v>
      </c>
      <c r="C157" s="1031" t="s">
        <v>140</v>
      </c>
      <c r="D157" s="925">
        <v>0</v>
      </c>
      <c r="E157" s="913"/>
      <c r="F157" s="1054">
        <f t="shared" si="3"/>
        <v>0</v>
      </c>
      <c r="G157" s="926"/>
      <c r="H157" s="926"/>
      <c r="I157" s="926">
        <v>0</v>
      </c>
      <c r="J157" s="1621">
        <f>F157</f>
        <v>0</v>
      </c>
      <c r="K157" s="1061"/>
    </row>
    <row r="158" spans="1:11" s="748" customFormat="1" hidden="1">
      <c r="A158" s="1033" t="s">
        <v>141</v>
      </c>
      <c r="B158" s="857" t="s">
        <v>1704</v>
      </c>
      <c r="C158" s="1031" t="s">
        <v>904</v>
      </c>
      <c r="D158" s="925"/>
      <c r="E158" s="913"/>
      <c r="F158" s="1054">
        <f t="shared" si="3"/>
        <v>0</v>
      </c>
      <c r="G158" s="926"/>
      <c r="H158" s="926"/>
      <c r="I158" s="926"/>
      <c r="J158" s="1621">
        <v>0</v>
      </c>
      <c r="K158" s="1061"/>
    </row>
    <row r="159" spans="1:11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13"/>
      <c r="F159" s="1054">
        <f t="shared" si="3"/>
        <v>0</v>
      </c>
      <c r="G159" s="926"/>
      <c r="H159" s="926"/>
      <c r="I159" s="926"/>
      <c r="J159" s="1621">
        <v>0</v>
      </c>
      <c r="K159" s="1061"/>
    </row>
    <row r="160" spans="1:11" s="748" customFormat="1">
      <c r="A160" s="1034" t="s">
        <v>806</v>
      </c>
      <c r="B160" s="1035" t="s">
        <v>1706</v>
      </c>
      <c r="C160" s="1036" t="s">
        <v>661</v>
      </c>
      <c r="D160" s="925"/>
      <c r="E160" s="913"/>
      <c r="F160" s="1054">
        <f t="shared" si="3"/>
        <v>0</v>
      </c>
      <c r="G160" s="926"/>
      <c r="H160" s="926"/>
      <c r="I160" s="926"/>
      <c r="J160" s="1621">
        <v>0</v>
      </c>
      <c r="K160" s="1061"/>
    </row>
    <row r="161" spans="1:11" s="748" customFormat="1">
      <c r="A161" s="1000" t="s">
        <v>807</v>
      </c>
      <c r="B161" s="1037" t="s">
        <v>1074</v>
      </c>
      <c r="C161" s="1004" t="s">
        <v>1075</v>
      </c>
      <c r="D161" s="925"/>
      <c r="E161" s="913"/>
      <c r="F161" s="1054">
        <f t="shared" si="3"/>
        <v>0</v>
      </c>
      <c r="G161" s="926"/>
      <c r="H161" s="926"/>
      <c r="I161" s="926"/>
      <c r="J161" s="1621">
        <v>0</v>
      </c>
      <c r="K161" s="1061"/>
    </row>
    <row r="162" spans="1:11" s="748" customFormat="1" ht="18.75" customHeight="1">
      <c r="A162" s="1000" t="s">
        <v>1076</v>
      </c>
      <c r="B162" s="1037" t="s">
        <v>1077</v>
      </c>
      <c r="C162" s="1004" t="s">
        <v>1078</v>
      </c>
      <c r="D162" s="924">
        <v>58000</v>
      </c>
      <c r="E162" s="2376">
        <v>0</v>
      </c>
      <c r="F162" s="919">
        <f t="shared" si="3"/>
        <v>58000</v>
      </c>
      <c r="G162" s="924">
        <v>12000</v>
      </c>
      <c r="H162" s="924">
        <v>58000</v>
      </c>
      <c r="I162" s="924">
        <v>58000</v>
      </c>
      <c r="J162" s="1270">
        <f>F162</f>
        <v>58000</v>
      </c>
      <c r="K162" s="1061"/>
    </row>
    <row r="163" spans="1:11" s="748" customFormat="1" ht="19.5" customHeight="1" thickBot="1">
      <c r="A163" s="1038" t="s">
        <v>662</v>
      </c>
      <c r="B163" s="1039" t="s">
        <v>663</v>
      </c>
      <c r="C163" s="1040" t="s">
        <v>361</v>
      </c>
      <c r="D163" s="923">
        <v>0</v>
      </c>
      <c r="E163" s="924"/>
      <c r="F163" s="918">
        <f t="shared" si="3"/>
        <v>0</v>
      </c>
      <c r="G163" s="923">
        <v>0</v>
      </c>
      <c r="H163" s="923">
        <v>0</v>
      </c>
      <c r="I163" s="923">
        <v>0</v>
      </c>
      <c r="J163" s="1030">
        <v>0</v>
      </c>
    </row>
    <row r="164" spans="1:11" ht="15" hidden="1" customHeight="1" thickBot="1">
      <c r="A164" s="1033" t="s">
        <v>664</v>
      </c>
      <c r="B164" s="858" t="s">
        <v>665</v>
      </c>
      <c r="C164" s="1031" t="s">
        <v>666</v>
      </c>
      <c r="D164" s="925"/>
      <c r="E164" s="913"/>
      <c r="F164" s="1027">
        <f t="shared" si="3"/>
        <v>0</v>
      </c>
      <c r="G164" s="925"/>
      <c r="H164" s="925"/>
      <c r="I164" s="925"/>
      <c r="J164" s="991">
        <v>0</v>
      </c>
    </row>
    <row r="165" spans="1:11" hidden="1">
      <c r="A165" s="1033" t="s">
        <v>667</v>
      </c>
      <c r="B165" s="858" t="s">
        <v>668</v>
      </c>
      <c r="C165" s="1031" t="s">
        <v>669</v>
      </c>
      <c r="D165" s="925"/>
      <c r="E165" s="913"/>
      <c r="F165" s="1027">
        <f t="shared" si="3"/>
        <v>0</v>
      </c>
      <c r="G165" s="925"/>
      <c r="H165" s="925"/>
      <c r="I165" s="925"/>
      <c r="J165" s="991">
        <v>0</v>
      </c>
    </row>
    <row r="166" spans="1:11" ht="25.5" hidden="1">
      <c r="A166" s="1033" t="s">
        <v>670</v>
      </c>
      <c r="B166" s="857" t="s">
        <v>1707</v>
      </c>
      <c r="C166" s="1031" t="s">
        <v>316</v>
      </c>
      <c r="D166" s="925"/>
      <c r="E166" s="913"/>
      <c r="F166" s="1027">
        <f t="shared" si="3"/>
        <v>0</v>
      </c>
      <c r="G166" s="925"/>
      <c r="H166" s="925"/>
      <c r="I166" s="925"/>
      <c r="J166" s="991">
        <v>0</v>
      </c>
    </row>
    <row r="167" spans="1:11" hidden="1">
      <c r="A167" s="1033" t="s">
        <v>317</v>
      </c>
      <c r="B167" s="857" t="s">
        <v>1708</v>
      </c>
      <c r="C167" s="1031" t="s">
        <v>319</v>
      </c>
      <c r="D167" s="925"/>
      <c r="E167" s="913"/>
      <c r="F167" s="1027">
        <f t="shared" si="3"/>
        <v>0</v>
      </c>
      <c r="G167" s="925"/>
      <c r="H167" s="925"/>
      <c r="I167" s="925"/>
      <c r="J167" s="991">
        <v>0</v>
      </c>
    </row>
    <row r="168" spans="1:11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6"/>
      <c r="F168" s="1027">
        <f t="shared" si="3"/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1" hidden="1">
      <c r="A169" s="1033" t="s">
        <v>322</v>
      </c>
      <c r="B169" s="858" t="s">
        <v>1116</v>
      </c>
      <c r="C169" s="1031" t="s">
        <v>323</v>
      </c>
      <c r="D169" s="925"/>
      <c r="E169" s="913"/>
      <c r="F169" s="1027">
        <f t="shared" si="3"/>
        <v>0</v>
      </c>
      <c r="G169" s="925"/>
      <c r="H169" s="925"/>
      <c r="I169" s="925"/>
      <c r="J169" s="991">
        <v>0</v>
      </c>
    </row>
    <row r="170" spans="1:11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6"/>
      <c r="F170" s="1027">
        <f t="shared" si="3"/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1" hidden="1">
      <c r="A171" s="1033" t="s">
        <v>326</v>
      </c>
      <c r="B171" s="858" t="s">
        <v>1117</v>
      </c>
      <c r="C171" s="1031" t="s">
        <v>327</v>
      </c>
      <c r="D171" s="925"/>
      <c r="E171" s="926"/>
      <c r="F171" s="1027">
        <f t="shared" si="3"/>
        <v>0</v>
      </c>
      <c r="G171" s="925"/>
      <c r="H171" s="925"/>
      <c r="I171" s="925"/>
      <c r="J171" s="991">
        <v>0</v>
      </c>
    </row>
    <row r="172" spans="1:11" hidden="1">
      <c r="A172" s="1033" t="s">
        <v>328</v>
      </c>
      <c r="B172" s="858" t="s">
        <v>1118</v>
      </c>
      <c r="C172" s="1031" t="s">
        <v>329</v>
      </c>
      <c r="D172" s="925"/>
      <c r="E172" s="926"/>
      <c r="F172" s="1027">
        <f t="shared" si="3"/>
        <v>0</v>
      </c>
      <c r="G172" s="925"/>
      <c r="H172" s="925"/>
      <c r="I172" s="925"/>
      <c r="J172" s="925"/>
    </row>
    <row r="173" spans="1:11" ht="16.5" hidden="1" customHeight="1" thickBot="1">
      <c r="A173" s="1033" t="s">
        <v>330</v>
      </c>
      <c r="B173" s="857" t="s">
        <v>1709</v>
      </c>
      <c r="C173" s="1031" t="s">
        <v>332</v>
      </c>
      <c r="D173" s="925"/>
      <c r="E173" s="926"/>
      <c r="F173" s="1027">
        <f t="shared" si="3"/>
        <v>0</v>
      </c>
      <c r="G173" s="925"/>
      <c r="H173" s="925"/>
      <c r="I173" s="925"/>
      <c r="J173" s="925"/>
    </row>
    <row r="174" spans="1:11" ht="18" hidden="1" customHeight="1" thickBot="1">
      <c r="A174" s="1042">
        <v>1244000</v>
      </c>
      <c r="B174" s="1043" t="s">
        <v>1721</v>
      </c>
      <c r="C174" s="1036" t="s">
        <v>1145</v>
      </c>
      <c r="D174" s="943"/>
      <c r="E174" s="1602"/>
      <c r="F174" s="1027">
        <f t="shared" si="3"/>
        <v>0</v>
      </c>
      <c r="G174" s="943"/>
      <c r="H174" s="943"/>
      <c r="I174" s="943"/>
      <c r="J174" s="943"/>
    </row>
    <row r="175" spans="1:11" ht="27.75" customHeight="1" thickBot="1">
      <c r="A175" s="1044">
        <v>1000000</v>
      </c>
      <c r="B175" s="1045" t="s">
        <v>1081</v>
      </c>
      <c r="C175" s="1046" t="s">
        <v>361</v>
      </c>
      <c r="D175" s="1029">
        <f t="shared" ref="D175:J175" si="4">D32+D151</f>
        <v>110689</v>
      </c>
      <c r="E175" s="1188">
        <f t="shared" si="4"/>
        <v>0</v>
      </c>
      <c r="F175" s="1029">
        <f t="shared" si="4"/>
        <v>110689</v>
      </c>
      <c r="G175" s="1029">
        <f t="shared" si="4"/>
        <v>19150</v>
      </c>
      <c r="H175" s="1029">
        <f t="shared" si="4"/>
        <v>71500</v>
      </c>
      <c r="I175" s="1029">
        <f t="shared" si="4"/>
        <v>74000</v>
      </c>
      <c r="J175" s="1188">
        <f t="shared" si="4"/>
        <v>110689</v>
      </c>
    </row>
    <row r="176" spans="1:11" ht="18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17" t="s">
        <v>1125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 ht="14.25">
      <c r="A179" s="2517" t="s">
        <v>1733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 t="s">
        <v>1713</v>
      </c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 s="632" customFormat="1" ht="14.25">
      <c r="A182" s="892" t="s">
        <v>1714</v>
      </c>
      <c r="B182" s="892"/>
      <c r="C182" s="893"/>
      <c r="D182" s="892"/>
      <c r="E182" s="1958"/>
      <c r="F182" s="892"/>
      <c r="G182" s="892" t="s">
        <v>1158</v>
      </c>
      <c r="H182" s="892"/>
      <c r="I182" s="892"/>
      <c r="J182" s="892"/>
    </row>
    <row r="183" spans="1:10" s="632" customFormat="1" ht="14.25">
      <c r="A183" s="894" t="s">
        <v>1715</v>
      </c>
      <c r="B183" s="893" t="s">
        <v>646</v>
      </c>
      <c r="C183" s="896"/>
      <c r="D183" s="738"/>
      <c r="E183" s="1959" t="s">
        <v>311</v>
      </c>
      <c r="F183" s="738"/>
      <c r="G183" s="734" t="s">
        <v>312</v>
      </c>
      <c r="H183" s="738"/>
      <c r="I183" s="738"/>
      <c r="J183" s="894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65"/>
      <c r="B185" s="2565"/>
      <c r="C185" s="2565"/>
      <c r="D185" s="2565"/>
      <c r="E185" s="2565"/>
      <c r="F185" s="2565"/>
      <c r="G185" s="2565"/>
      <c r="H185" s="2565"/>
      <c r="I185" s="2565"/>
      <c r="J185" s="2565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1047"/>
      <c r="B189" s="1047"/>
      <c r="C189" s="1047"/>
      <c r="D189" s="1047"/>
      <c r="E189" s="1767"/>
      <c r="F189" s="1047"/>
      <c r="G189" s="1047"/>
      <c r="H189" s="1047"/>
      <c r="I189" s="1047"/>
      <c r="J189" s="1048"/>
    </row>
    <row r="190" spans="1:10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1047"/>
      <c r="B194" s="1047"/>
      <c r="C194" s="1047"/>
      <c r="D194" s="1047"/>
      <c r="E194" s="1767"/>
      <c r="F194" s="1047"/>
      <c r="G194" s="1047"/>
      <c r="H194" s="1047"/>
      <c r="I194" s="1047"/>
      <c r="J194" s="1047"/>
    </row>
    <row r="195" spans="1:10">
      <c r="A195" s="2565"/>
      <c r="B195" s="2565"/>
      <c r="C195" s="2565"/>
      <c r="D195" s="2565"/>
      <c r="E195" s="2565"/>
      <c r="F195" s="2565"/>
      <c r="G195" s="2565"/>
      <c r="H195" s="2565"/>
      <c r="I195" s="2565"/>
      <c r="J195" s="2565"/>
    </row>
    <row r="196" spans="1:10">
      <c r="A196" s="1047"/>
      <c r="B196" s="1047"/>
      <c r="C196" s="1047"/>
      <c r="D196" s="1047"/>
      <c r="E196" s="1767"/>
      <c r="F196" s="1049"/>
      <c r="G196" s="1049"/>
      <c r="H196" s="1049"/>
      <c r="I196" s="1049"/>
      <c r="J196" s="1049"/>
    </row>
    <row r="197" spans="1:10">
      <c r="A197" s="2565"/>
      <c r="B197" s="2565"/>
      <c r="C197" s="2565"/>
      <c r="D197" s="2565"/>
      <c r="E197" s="2565"/>
      <c r="F197" s="2565"/>
      <c r="G197" s="2565"/>
      <c r="H197" s="2565"/>
      <c r="I197" s="2565"/>
      <c r="J197" s="2565"/>
    </row>
    <row r="198" spans="1:10">
      <c r="A198" s="1047"/>
      <c r="B198" s="1047"/>
      <c r="C198" s="1047"/>
      <c r="D198" s="1047"/>
      <c r="E198" s="1767"/>
      <c r="F198" s="1047"/>
      <c r="G198" s="1047"/>
      <c r="H198" s="1047"/>
      <c r="I198" s="1047"/>
      <c r="J198" s="1047"/>
    </row>
    <row r="199" spans="1:10" ht="177.75" customHeight="1">
      <c r="A199" s="2565"/>
      <c r="B199" s="2565"/>
      <c r="C199" s="2565"/>
      <c r="D199" s="2565"/>
      <c r="E199" s="2565"/>
      <c r="F199" s="2565"/>
      <c r="G199" s="2565"/>
      <c r="H199" s="2565"/>
      <c r="I199" s="2565"/>
      <c r="J199" s="2565"/>
    </row>
    <row r="200" spans="1:10">
      <c r="A200" s="1047"/>
      <c r="B200" s="1047"/>
      <c r="C200" s="1047"/>
      <c r="D200" s="1047"/>
      <c r="E200" s="1767"/>
      <c r="F200" s="1047"/>
      <c r="G200" s="1047"/>
      <c r="H200" s="1047"/>
      <c r="I200" s="1047"/>
      <c r="J200" s="1047"/>
    </row>
    <row r="201" spans="1:10">
      <c r="A201" s="2565" t="s">
        <v>53</v>
      </c>
      <c r="B201" s="2565"/>
      <c r="C201" s="2565"/>
      <c r="D201" s="2565"/>
      <c r="E201" s="2565"/>
      <c r="F201" s="2565"/>
      <c r="G201" s="2565"/>
      <c r="H201" s="2565"/>
      <c r="I201" s="2565"/>
      <c r="J201" s="2565"/>
    </row>
    <row r="202" spans="1:10">
      <c r="A202" s="2567" t="s">
        <v>1724</v>
      </c>
      <c r="B202" s="2567"/>
      <c r="C202" s="2567"/>
      <c r="D202" s="2567"/>
      <c r="E202" s="2567"/>
      <c r="F202" s="2567"/>
      <c r="G202" s="2567"/>
      <c r="H202" s="2567"/>
      <c r="I202" s="2567"/>
      <c r="J202" s="2567"/>
    </row>
    <row r="203" spans="1:10">
      <c r="A203" s="2567" t="s">
        <v>1725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1726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1047" t="s">
        <v>942</v>
      </c>
      <c r="B205" s="1050"/>
      <c r="C205" s="1050"/>
      <c r="D205" s="1050"/>
      <c r="E205" s="1691"/>
      <c r="F205" s="1050"/>
      <c r="G205" s="1050"/>
      <c r="H205" s="1050"/>
      <c r="I205" s="1050"/>
      <c r="J205" s="1050"/>
    </row>
    <row r="206" spans="1:10">
      <c r="A206" s="2567" t="s">
        <v>1727</v>
      </c>
      <c r="B206" s="2567"/>
      <c r="C206" s="2567"/>
      <c r="D206" s="2567"/>
      <c r="E206" s="2567"/>
      <c r="F206" s="2567"/>
      <c r="G206" s="2567"/>
      <c r="H206" s="2567"/>
      <c r="I206" s="2567"/>
      <c r="J206" s="2567"/>
    </row>
    <row r="207" spans="1:10">
      <c r="A207" s="2517" t="s">
        <v>679</v>
      </c>
      <c r="B207" s="2517"/>
      <c r="C207" s="2517"/>
      <c r="D207" s="2517"/>
      <c r="E207" s="2517"/>
      <c r="F207" s="2517"/>
      <c r="G207" s="2517"/>
      <c r="H207" s="2517"/>
      <c r="I207" s="2517"/>
      <c r="J207" s="2517"/>
    </row>
    <row r="208" spans="1:10">
      <c r="A208" s="2564" t="s">
        <v>1125</v>
      </c>
      <c r="B208" s="2564"/>
      <c r="C208" s="2564"/>
      <c r="D208" s="2564"/>
      <c r="E208" s="2564"/>
      <c r="F208" s="2564"/>
      <c r="G208" s="2564"/>
      <c r="H208" s="2564"/>
      <c r="I208" s="2564"/>
      <c r="J208" s="2564"/>
    </row>
    <row r="209" spans="1:10" ht="14.25">
      <c r="A209" s="2564" t="s">
        <v>1728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>
      <c r="A210" s="2562" t="s">
        <v>1002</v>
      </c>
      <c r="B210" s="2562"/>
      <c r="C210" s="2562"/>
      <c r="D210" s="2562"/>
      <c r="E210" s="2562"/>
      <c r="F210" s="2562"/>
      <c r="G210" s="2562"/>
      <c r="H210" s="2562"/>
      <c r="I210" s="2562"/>
      <c r="J210" s="2562"/>
    </row>
    <row r="211" spans="1:10" ht="14.25">
      <c r="A211" s="2570" t="s">
        <v>1729</v>
      </c>
      <c r="B211" s="2570"/>
      <c r="C211" s="2570"/>
      <c r="D211" s="2570"/>
      <c r="E211" s="2570"/>
      <c r="F211" s="2570"/>
      <c r="G211" s="2570"/>
      <c r="H211" s="2570"/>
      <c r="I211" s="2570"/>
      <c r="J211" s="2570"/>
    </row>
    <row r="212" spans="1:10">
      <c r="A212" s="2564" t="s">
        <v>1003</v>
      </c>
      <c r="B212" s="2564"/>
      <c r="C212" s="2564"/>
      <c r="D212" s="2564"/>
      <c r="E212" s="2564"/>
      <c r="F212" s="2564"/>
      <c r="G212" s="2564"/>
      <c r="H212" s="2564"/>
      <c r="I212" s="2564"/>
      <c r="J212" s="2564"/>
    </row>
    <row r="213" spans="1:10">
      <c r="A213" s="2564" t="s">
        <v>1004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 ht="14.25">
      <c r="A214" s="2569" t="s">
        <v>1723</v>
      </c>
      <c r="B214" s="2569"/>
      <c r="C214" s="2569"/>
      <c r="D214" s="2569"/>
      <c r="E214" s="2569"/>
      <c r="F214" s="2569"/>
      <c r="G214" s="2569"/>
      <c r="H214" s="2569"/>
      <c r="I214" s="2569"/>
      <c r="J214" s="2569"/>
    </row>
    <row r="215" spans="1:10">
      <c r="A215" s="2542"/>
      <c r="B215" s="2542"/>
      <c r="C215" s="2542"/>
      <c r="D215" s="2542"/>
      <c r="E215" s="2542"/>
      <c r="F215" s="2542"/>
      <c r="G215" s="2542"/>
      <c r="H215" s="2542"/>
      <c r="I215" s="2542"/>
      <c r="J215" s="2542"/>
    </row>
  </sheetData>
  <mergeCells count="41">
    <mergeCell ref="A9:E9"/>
    <mergeCell ref="B15:E15"/>
    <mergeCell ref="F29:F30"/>
    <mergeCell ref="G29:J29"/>
    <mergeCell ref="A17:E18"/>
    <mergeCell ref="A14:B14"/>
    <mergeCell ref="B16:G16"/>
    <mergeCell ref="H28:J28"/>
    <mergeCell ref="A181:J181"/>
    <mergeCell ref="A184:J184"/>
    <mergeCell ref="A176:J176"/>
    <mergeCell ref="A177:J177"/>
    <mergeCell ref="A178:J178"/>
    <mergeCell ref="A179:J179"/>
    <mergeCell ref="A180:J180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N217"/>
  <sheetViews>
    <sheetView topLeftCell="A32" workbookViewId="0">
      <selection activeCell="L30" sqref="L30"/>
    </sheetView>
  </sheetViews>
  <sheetFormatPr defaultRowHeight="12.75"/>
  <cols>
    <col min="1" max="1" width="6.7109375" style="748" customWidth="1"/>
    <col min="2" max="2" width="46.28515625" style="739" customWidth="1"/>
    <col min="3" max="3" width="8.7109375" style="749" customWidth="1"/>
    <col min="4" max="4" width="10.140625" style="738" customWidth="1"/>
    <col min="5" max="5" width="7.85546875" style="738" customWidth="1"/>
    <col min="6" max="6" width="11.28515625" style="738" customWidth="1"/>
    <col min="7" max="7" width="10.42578125" style="738" customWidth="1"/>
    <col min="8" max="8" width="9.85546875" style="738" customWidth="1"/>
    <col min="9" max="9" width="8.8554687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>
      <c r="A8" s="748" t="s">
        <v>2252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>
      <c r="B11" s="953"/>
      <c r="C11" s="954"/>
      <c r="D11" s="953"/>
      <c r="E11" s="953"/>
      <c r="F11" s="953"/>
      <c r="G11" s="953"/>
      <c r="H11" s="955"/>
    </row>
    <row r="12" spans="1:10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958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751"/>
      <c r="H16" s="962"/>
      <c r="I16" s="962"/>
      <c r="J16" s="962"/>
    </row>
    <row r="17" spans="1:10" s="748" customFormat="1" ht="12.75" customHeigh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0" s="748" customFormat="1" ht="14.25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</row>
    <row r="19" spans="1:10" s="743" customFormat="1" thickBot="1">
      <c r="A19" s="753" t="s">
        <v>546</v>
      </c>
      <c r="B19" s="964"/>
      <c r="C19" s="965"/>
      <c r="D19" s="745"/>
      <c r="E19" s="745"/>
      <c r="G19" s="966" t="s">
        <v>1199</v>
      </c>
      <c r="H19" s="967"/>
      <c r="I19" s="967"/>
      <c r="J19" s="967"/>
    </row>
    <row r="20" spans="1:10" s="945" customFormat="1" thickBot="1">
      <c r="A20" s="753" t="s">
        <v>89</v>
      </c>
      <c r="B20" s="968"/>
      <c r="C20" s="965"/>
      <c r="G20" s="968" t="s">
        <v>335</v>
      </c>
      <c r="H20" s="969">
        <v>1</v>
      </c>
      <c r="I20" s="970">
        <v>6</v>
      </c>
      <c r="J20" s="971">
        <v>1</v>
      </c>
    </row>
    <row r="21" spans="1:10" s="968" customFormat="1" thickBot="1">
      <c r="A21" s="753" t="s">
        <v>634</v>
      </c>
      <c r="C21" s="965"/>
      <c r="G21" s="968" t="s">
        <v>1198</v>
      </c>
    </row>
    <row r="22" spans="1:10" s="968" customFormat="1" thickBot="1">
      <c r="A22" s="753" t="s">
        <v>557</v>
      </c>
      <c r="C22" s="972"/>
      <c r="D22" s="973"/>
      <c r="G22" s="968" t="s">
        <v>558</v>
      </c>
    </row>
    <row r="23" spans="1:10" s="945" customFormat="1" thickBot="1">
      <c r="A23" s="753" t="s">
        <v>735</v>
      </c>
      <c r="B23" s="968"/>
      <c r="C23" s="965"/>
      <c r="G23" s="968" t="s">
        <v>954</v>
      </c>
      <c r="I23" s="974"/>
    </row>
    <row r="24" spans="1:10" s="945" customFormat="1" ht="12">
      <c r="A24" s="753" t="s">
        <v>309</v>
      </c>
      <c r="B24" s="975"/>
      <c r="C24" s="976"/>
      <c r="F24" s="977"/>
      <c r="G24" s="968" t="s">
        <v>956</v>
      </c>
    </row>
    <row r="25" spans="1:10" s="945" customForma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ht="12">
      <c r="A28" s="756"/>
      <c r="B28" s="945"/>
      <c r="C28" s="984"/>
      <c r="E28" s="985"/>
      <c r="F28" s="945"/>
      <c r="G28" s="945"/>
    </row>
    <row r="29" spans="1:10" s="977" customFormat="1" thickBot="1">
      <c r="A29" s="756"/>
      <c r="B29" s="945"/>
      <c r="C29" s="984"/>
      <c r="E29" s="985"/>
      <c r="F29" s="945"/>
      <c r="G29" s="945"/>
      <c r="H29" s="2561">
        <v>900272000556</v>
      </c>
      <c r="I29" s="2561"/>
      <c r="J29" s="2561"/>
    </row>
    <row r="30" spans="1:10" s="748" customFormat="1" ht="63.75" thickBot="1">
      <c r="A30" s="771" t="s">
        <v>409</v>
      </c>
      <c r="B30" s="772" t="s">
        <v>643</v>
      </c>
      <c r="C30" s="773"/>
      <c r="D30" s="772" t="s">
        <v>425</v>
      </c>
      <c r="E30" s="774"/>
      <c r="F30" s="2554" t="s">
        <v>365</v>
      </c>
      <c r="G30" s="2556" t="s">
        <v>366</v>
      </c>
      <c r="H30" s="2557"/>
      <c r="I30" s="2557"/>
      <c r="J30" s="2558"/>
    </row>
    <row r="31" spans="1:10" s="748" customFormat="1" ht="69" customHeight="1" thickBot="1">
      <c r="A31" s="775"/>
      <c r="B31" s="776" t="s">
        <v>351</v>
      </c>
      <c r="C31" s="777" t="s">
        <v>675</v>
      </c>
      <c r="D31" s="778" t="s">
        <v>802</v>
      </c>
      <c r="E31" s="779" t="s">
        <v>981</v>
      </c>
      <c r="F31" s="2555"/>
      <c r="G31" s="778" t="s">
        <v>982</v>
      </c>
      <c r="H31" s="778" t="s">
        <v>983</v>
      </c>
      <c r="I31" s="778" t="s">
        <v>984</v>
      </c>
      <c r="J31" s="2192" t="s">
        <v>985</v>
      </c>
    </row>
    <row r="32" spans="1:10" s="986" customFormat="1" ht="11.25" thickBot="1">
      <c r="A32" s="780" t="s">
        <v>986</v>
      </c>
      <c r="B32" s="781" t="s">
        <v>987</v>
      </c>
      <c r="C32" s="782" t="s">
        <v>988</v>
      </c>
      <c r="D32" s="783" t="s">
        <v>745</v>
      </c>
      <c r="E32" s="783" t="s">
        <v>746</v>
      </c>
      <c r="F32" s="783" t="s">
        <v>676</v>
      </c>
      <c r="G32" s="784">
        <v>4</v>
      </c>
      <c r="H32" s="785">
        <v>5</v>
      </c>
      <c r="I32" s="786">
        <v>6</v>
      </c>
      <c r="J32" s="785">
        <v>7</v>
      </c>
    </row>
    <row r="33" spans="1:10" s="889" customFormat="1" ht="39.75" thickBot="1">
      <c r="A33" s="987">
        <v>1100000</v>
      </c>
      <c r="B33" s="787" t="s">
        <v>1719</v>
      </c>
      <c r="C33" s="788" t="s">
        <v>361</v>
      </c>
      <c r="D33" s="902">
        <f>D108+D132+D99</f>
        <v>0</v>
      </c>
      <c r="E33" s="902">
        <f>E99</f>
        <v>0</v>
      </c>
      <c r="F33" s="902">
        <f>D33+E33</f>
        <v>0</v>
      </c>
      <c r="G33" s="902">
        <f>G100+G132</f>
        <v>0</v>
      </c>
      <c r="H33" s="902">
        <f>H100+H132+H43+H115</f>
        <v>0</v>
      </c>
      <c r="I33" s="902">
        <f>I100+I132+I43+I99+I115</f>
        <v>0</v>
      </c>
      <c r="J33" s="902">
        <f>F33</f>
        <v>0</v>
      </c>
    </row>
    <row r="34" spans="1:10" s="748" customFormat="1" ht="20.25" customHeight="1" thickBot="1">
      <c r="A34" s="987">
        <v>1110000</v>
      </c>
      <c r="B34" s="790" t="s">
        <v>1677</v>
      </c>
      <c r="C34" s="788" t="s">
        <v>361</v>
      </c>
      <c r="D34" s="903">
        <f>D35</f>
        <v>0</v>
      </c>
      <c r="E34" s="903"/>
      <c r="F34" s="903">
        <f>F35</f>
        <v>0</v>
      </c>
      <c r="G34" s="903">
        <f>G35</f>
        <v>0</v>
      </c>
      <c r="H34" s="903">
        <f>H35</f>
        <v>0</v>
      </c>
      <c r="I34" s="903">
        <f>I35</f>
        <v>0</v>
      </c>
      <c r="J34" s="903">
        <f>J35</f>
        <v>0</v>
      </c>
    </row>
    <row r="35" spans="1:10" s="748" customFormat="1" ht="14.25">
      <c r="A35" s="988">
        <v>1110000</v>
      </c>
      <c r="B35" s="793" t="s">
        <v>809</v>
      </c>
      <c r="C35" s="794" t="s">
        <v>361</v>
      </c>
      <c r="D35" s="904">
        <f>SUM(D36:D42)</f>
        <v>0</v>
      </c>
      <c r="E35" s="904"/>
      <c r="F35" s="904">
        <f>SUM(F36:F42)</f>
        <v>0</v>
      </c>
      <c r="G35" s="904">
        <f>SUM(G36:G42)</f>
        <v>0</v>
      </c>
      <c r="H35" s="904">
        <f>SUM(H36:H42)</f>
        <v>0</v>
      </c>
      <c r="I35" s="904">
        <f>SUM(I36:I42)</f>
        <v>0</v>
      </c>
      <c r="J35" s="904">
        <f>SUM(J36:J42)</f>
        <v>0</v>
      </c>
    </row>
    <row r="36" spans="1:10" s="748" customFormat="1" ht="25.5" hidden="1">
      <c r="A36" s="989">
        <v>1111000</v>
      </c>
      <c r="B36" s="797" t="s">
        <v>677</v>
      </c>
      <c r="C36" s="798" t="s">
        <v>810</v>
      </c>
      <c r="D36" s="1194">
        <v>0</v>
      </c>
      <c r="E36" s="911"/>
      <c r="F36" s="1194">
        <v>0</v>
      </c>
      <c r="G36" s="905">
        <v>0</v>
      </c>
      <c r="H36" s="905">
        <v>0</v>
      </c>
      <c r="I36" s="905">
        <v>0</v>
      </c>
      <c r="J36" s="905">
        <f>F36</f>
        <v>0</v>
      </c>
    </row>
    <row r="37" spans="1:10" s="748" customFormat="1" ht="25.5" hidden="1">
      <c r="A37" s="990">
        <v>1112000</v>
      </c>
      <c r="B37" s="801" t="s">
        <v>273</v>
      </c>
      <c r="C37" s="802" t="s">
        <v>811</v>
      </c>
      <c r="D37" s="906">
        <v>0</v>
      </c>
      <c r="E37" s="906"/>
      <c r="F37" s="906">
        <v>0</v>
      </c>
      <c r="G37" s="906">
        <v>0</v>
      </c>
      <c r="H37" s="906">
        <v>0</v>
      </c>
      <c r="I37" s="906">
        <v>0</v>
      </c>
      <c r="J37" s="906">
        <f>F37</f>
        <v>0</v>
      </c>
    </row>
    <row r="38" spans="1:10" s="748" customFormat="1" ht="25.5" hidden="1">
      <c r="A38" s="990">
        <v>1113000</v>
      </c>
      <c r="B38" s="801" t="s">
        <v>812</v>
      </c>
      <c r="C38" s="802" t="s">
        <v>813</v>
      </c>
      <c r="D38" s="906"/>
      <c r="E38" s="906"/>
      <c r="F38" s="906"/>
      <c r="G38" s="906"/>
      <c r="H38" s="906"/>
      <c r="I38" s="906"/>
      <c r="J38" s="991">
        <v>0</v>
      </c>
    </row>
    <row r="39" spans="1:10" s="748" customFormat="1" ht="38.25" hidden="1">
      <c r="A39" s="990">
        <v>1114000</v>
      </c>
      <c r="B39" s="801" t="s">
        <v>401</v>
      </c>
      <c r="C39" s="802" t="s">
        <v>402</v>
      </c>
      <c r="D39" s="906"/>
      <c r="E39" s="906"/>
      <c r="F39" s="906"/>
      <c r="G39" s="906"/>
      <c r="H39" s="906"/>
      <c r="I39" s="906"/>
      <c r="J39" s="991">
        <v>0</v>
      </c>
    </row>
    <row r="40" spans="1:10" s="748" customFormat="1" hidden="1">
      <c r="A40" s="990">
        <v>1115000</v>
      </c>
      <c r="B40" s="801" t="s">
        <v>619</v>
      </c>
      <c r="C40" s="802" t="s">
        <v>391</v>
      </c>
      <c r="D40" s="906"/>
      <c r="E40" s="906"/>
      <c r="F40" s="906"/>
      <c r="G40" s="906"/>
      <c r="H40" s="906"/>
      <c r="I40" s="906"/>
      <c r="J40" s="991">
        <v>0</v>
      </c>
    </row>
    <row r="41" spans="1:10" s="748" customFormat="1" ht="25.5" hidden="1">
      <c r="A41" s="990">
        <v>1116000</v>
      </c>
      <c r="B41" s="801" t="s">
        <v>1034</v>
      </c>
      <c r="C41" s="802" t="s">
        <v>392</v>
      </c>
      <c r="D41" s="906"/>
      <c r="E41" s="906"/>
      <c r="F41" s="906"/>
      <c r="G41" s="906"/>
      <c r="H41" s="906"/>
      <c r="I41" s="906"/>
      <c r="J41" s="991">
        <v>0</v>
      </c>
    </row>
    <row r="42" spans="1:10" s="748" customFormat="1" ht="13.5" hidden="1" thickBot="1">
      <c r="A42" s="992">
        <v>1117000</v>
      </c>
      <c r="B42" s="805" t="s">
        <v>644</v>
      </c>
      <c r="C42" s="806" t="s">
        <v>20</v>
      </c>
      <c r="D42" s="907">
        <v>0</v>
      </c>
      <c r="E42" s="907"/>
      <c r="F42" s="907">
        <v>0</v>
      </c>
      <c r="G42" s="907">
        <v>0</v>
      </c>
      <c r="H42" s="907">
        <v>0</v>
      </c>
      <c r="I42" s="907">
        <v>0</v>
      </c>
      <c r="J42" s="991">
        <f>F42</f>
        <v>0</v>
      </c>
    </row>
    <row r="43" spans="1:10" s="748" customFormat="1" ht="29.25" hidden="1" thickBot="1">
      <c r="A43" s="993">
        <v>1120000</v>
      </c>
      <c r="B43" s="809" t="s">
        <v>21</v>
      </c>
      <c r="C43" s="788" t="s">
        <v>361</v>
      </c>
      <c r="D43" s="908">
        <f>D44+D56+D67+D70+D52+D65</f>
        <v>0</v>
      </c>
      <c r="E43" s="908"/>
      <c r="F43" s="908">
        <f>F44+F56+F67+F70+F52+F65</f>
        <v>0</v>
      </c>
      <c r="G43" s="908">
        <f>G44+G52+G56+G65+G67+G70</f>
        <v>0</v>
      </c>
      <c r="H43" s="908">
        <f>H44+H52+H56+H65+H67+H70</f>
        <v>0</v>
      </c>
      <c r="I43" s="908">
        <f>I44+I52+I56+I65+I67+I70</f>
        <v>0</v>
      </c>
      <c r="J43" s="991">
        <f>F43</f>
        <v>0</v>
      </c>
    </row>
    <row r="44" spans="1:10" s="748" customFormat="1" ht="14.25" hidden="1">
      <c r="A44" s="988">
        <v>1121000</v>
      </c>
      <c r="B44" s="811" t="s">
        <v>22</v>
      </c>
      <c r="C44" s="812"/>
      <c r="D44" s="905">
        <f>SUM(D45:D50)</f>
        <v>0</v>
      </c>
      <c r="E44" s="905"/>
      <c r="F44" s="905">
        <f>SUM(F45:F50)</f>
        <v>0</v>
      </c>
      <c r="G44" s="905">
        <f>SUM(G45:G50)</f>
        <v>0</v>
      </c>
      <c r="H44" s="905">
        <f>SUM(H45:H50)</f>
        <v>0</v>
      </c>
      <c r="I44" s="905">
        <f>SUM(I45:I50)</f>
        <v>0</v>
      </c>
      <c r="J44" s="991">
        <f>SUM(J45:J50)</f>
        <v>0</v>
      </c>
    </row>
    <row r="45" spans="1:10" s="748" customFormat="1" ht="25.5" hidden="1">
      <c r="A45" s="990">
        <v>1121100</v>
      </c>
      <c r="B45" s="813" t="s">
        <v>383</v>
      </c>
      <c r="C45" s="802" t="s">
        <v>384</v>
      </c>
      <c r="D45" s="906"/>
      <c r="E45" s="906"/>
      <c r="F45" s="906"/>
      <c r="G45" s="906"/>
      <c r="H45" s="906"/>
      <c r="I45" s="906"/>
      <c r="J45" s="991">
        <v>0</v>
      </c>
    </row>
    <row r="46" spans="1:10" s="748" customFormat="1" hidden="1">
      <c r="A46" s="990">
        <v>1121200</v>
      </c>
      <c r="B46" s="814" t="s">
        <v>1678</v>
      </c>
      <c r="C46" s="802" t="s">
        <v>386</v>
      </c>
      <c r="D46" s="906">
        <v>0</v>
      </c>
      <c r="E46" s="906"/>
      <c r="F46" s="906"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1121300</v>
      </c>
      <c r="B47" s="813" t="s">
        <v>775</v>
      </c>
      <c r="C47" s="802" t="s">
        <v>387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1121400</v>
      </c>
      <c r="B48" s="813" t="s">
        <v>776</v>
      </c>
      <c r="C48" s="802" t="s">
        <v>388</v>
      </c>
      <c r="D48" s="906">
        <v>0</v>
      </c>
      <c r="E48" s="906"/>
      <c r="F48" s="906">
        <v>0</v>
      </c>
      <c r="G48" s="906">
        <v>0</v>
      </c>
      <c r="H48" s="906">
        <v>0</v>
      </c>
      <c r="I48" s="906">
        <v>0</v>
      </c>
      <c r="J48" s="991">
        <f>F48</f>
        <v>0</v>
      </c>
    </row>
    <row r="49" spans="1:10" s="748" customFormat="1" hidden="1">
      <c r="A49" s="990">
        <v>1121500</v>
      </c>
      <c r="B49" s="813" t="s">
        <v>69</v>
      </c>
      <c r="C49" s="802" t="s">
        <v>389</v>
      </c>
      <c r="D49" s="905"/>
      <c r="E49" s="906"/>
      <c r="F49" s="905"/>
      <c r="G49" s="905"/>
      <c r="H49" s="905"/>
      <c r="I49" s="905"/>
      <c r="J49" s="991">
        <v>0</v>
      </c>
    </row>
    <row r="50" spans="1:10" s="748" customFormat="1" hidden="1">
      <c r="A50" s="990">
        <v>1121600</v>
      </c>
      <c r="B50" s="813" t="s">
        <v>70</v>
      </c>
      <c r="C50" s="802" t="s">
        <v>390</v>
      </c>
      <c r="D50" s="906"/>
      <c r="E50" s="906"/>
      <c r="F50" s="906"/>
      <c r="G50" s="906"/>
      <c r="H50" s="906"/>
      <c r="I50" s="906"/>
      <c r="J50" s="991">
        <v>0</v>
      </c>
    </row>
    <row r="51" spans="1:10" s="748" customFormat="1" ht="13.5" hidden="1" thickBot="1">
      <c r="A51" s="994">
        <v>1121700</v>
      </c>
      <c r="B51" s="817" t="s">
        <v>71</v>
      </c>
      <c r="C51" s="806" t="s">
        <v>772</v>
      </c>
      <c r="D51" s="907"/>
      <c r="E51" s="907"/>
      <c r="F51" s="907"/>
      <c r="G51" s="907"/>
      <c r="H51" s="907"/>
      <c r="I51" s="907"/>
      <c r="J51" s="991">
        <v>0</v>
      </c>
    </row>
    <row r="52" spans="1:10" s="748" customFormat="1" ht="28.5" hidden="1">
      <c r="A52" s="988">
        <v>1122000</v>
      </c>
      <c r="B52" s="818" t="s">
        <v>773</v>
      </c>
      <c r="C52" s="794" t="s">
        <v>361</v>
      </c>
      <c r="D52" s="911">
        <f>D53</f>
        <v>0</v>
      </c>
      <c r="E52" s="911"/>
      <c r="F52" s="911">
        <f>F53</f>
        <v>0</v>
      </c>
      <c r="G52" s="911">
        <f>G53</f>
        <v>0</v>
      </c>
      <c r="H52" s="911">
        <f>H53</f>
        <v>0</v>
      </c>
      <c r="I52" s="911">
        <f>I53</f>
        <v>0</v>
      </c>
      <c r="J52" s="991">
        <f>J53</f>
        <v>0</v>
      </c>
    </row>
    <row r="53" spans="1:10" s="748" customFormat="1" hidden="1">
      <c r="A53" s="995">
        <v>1122100</v>
      </c>
      <c r="B53" s="813" t="s">
        <v>72</v>
      </c>
      <c r="C53" s="798" t="s">
        <v>774</v>
      </c>
      <c r="D53" s="906">
        <v>0</v>
      </c>
      <c r="E53" s="906"/>
      <c r="F53" s="906">
        <v>0</v>
      </c>
      <c r="G53" s="906">
        <v>0</v>
      </c>
      <c r="H53" s="906">
        <v>0</v>
      </c>
      <c r="I53" s="906">
        <v>0</v>
      </c>
      <c r="J53" s="991">
        <f>F53</f>
        <v>0</v>
      </c>
    </row>
    <row r="54" spans="1:10" s="748" customFormat="1" hidden="1">
      <c r="A54" s="995">
        <v>1122200</v>
      </c>
      <c r="B54" s="813" t="s">
        <v>490</v>
      </c>
      <c r="C54" s="802" t="s">
        <v>1031</v>
      </c>
      <c r="D54" s="906"/>
      <c r="E54" s="906"/>
      <c r="F54" s="906"/>
      <c r="G54" s="906"/>
      <c r="H54" s="906"/>
      <c r="I54" s="906"/>
      <c r="J54" s="991">
        <v>0</v>
      </c>
    </row>
    <row r="55" spans="1:10" s="748" customFormat="1" ht="13.5" hidden="1" thickBot="1">
      <c r="A55" s="993">
        <v>1122300</v>
      </c>
      <c r="B55" s="817" t="s">
        <v>148</v>
      </c>
      <c r="C55" s="806" t="s">
        <v>1032</v>
      </c>
      <c r="D55" s="907"/>
      <c r="E55" s="907"/>
      <c r="F55" s="907"/>
      <c r="G55" s="907"/>
      <c r="H55" s="907"/>
      <c r="I55" s="907"/>
      <c r="J55" s="991">
        <v>0</v>
      </c>
    </row>
    <row r="56" spans="1:10" s="748" customFormat="1" ht="28.5">
      <c r="A56" s="988">
        <v>1123000</v>
      </c>
      <c r="B56" s="818" t="s">
        <v>56</v>
      </c>
      <c r="C56" s="794" t="s">
        <v>361</v>
      </c>
      <c r="D56" s="911">
        <f>SUM(D57:D64)</f>
        <v>0</v>
      </c>
      <c r="E56" s="911"/>
      <c r="F56" s="911">
        <f>SUM(F57:F64)</f>
        <v>0</v>
      </c>
      <c r="G56" s="911">
        <f>SUM(G57:G64)</f>
        <v>0</v>
      </c>
      <c r="H56" s="911">
        <f>SUM(H57:H64)</f>
        <v>0</v>
      </c>
      <c r="I56" s="911">
        <f>SUM(I57:I64)</f>
        <v>0</v>
      </c>
      <c r="J56" s="991">
        <f>F56</f>
        <v>0</v>
      </c>
    </row>
    <row r="57" spans="1:10" s="748" customFormat="1" ht="0.75" hidden="1" customHeight="1">
      <c r="A57" s="995">
        <v>1123100</v>
      </c>
      <c r="B57" s="813" t="s">
        <v>149</v>
      </c>
      <c r="C57" s="798" t="s">
        <v>368</v>
      </c>
      <c r="D57" s="906"/>
      <c r="E57" s="906"/>
      <c r="F57" s="906"/>
      <c r="G57" s="906"/>
      <c r="H57" s="906"/>
      <c r="I57" s="906"/>
      <c r="J57" s="991">
        <f>F57</f>
        <v>0</v>
      </c>
    </row>
    <row r="58" spans="1:10" s="748" customFormat="1" hidden="1">
      <c r="A58" s="995">
        <v>1123200</v>
      </c>
      <c r="B58" s="813" t="s">
        <v>150</v>
      </c>
      <c r="C58" s="802" t="s">
        <v>369</v>
      </c>
      <c r="D58" s="906">
        <v>0</v>
      </c>
      <c r="E58" s="906"/>
      <c r="F58" s="906">
        <v>0</v>
      </c>
      <c r="G58" s="906">
        <v>0</v>
      </c>
      <c r="H58" s="906">
        <v>0</v>
      </c>
      <c r="I58" s="906">
        <v>0</v>
      </c>
      <c r="J58" s="991">
        <f>F58</f>
        <v>0</v>
      </c>
    </row>
    <row r="59" spans="1:10" s="748" customFormat="1" ht="25.5" hidden="1">
      <c r="A59" s="995">
        <v>1123300</v>
      </c>
      <c r="B59" s="813" t="s">
        <v>151</v>
      </c>
      <c r="C59" s="802" t="s">
        <v>370</v>
      </c>
      <c r="D59" s="906"/>
      <c r="E59" s="906"/>
      <c r="F59" s="906"/>
      <c r="G59" s="906"/>
      <c r="H59" s="906"/>
      <c r="I59" s="906"/>
      <c r="J59" s="991"/>
    </row>
    <row r="60" spans="1:10" s="748" customFormat="1" hidden="1">
      <c r="A60" s="995">
        <v>1123400</v>
      </c>
      <c r="B60" s="813" t="s">
        <v>559</v>
      </c>
      <c r="C60" s="802" t="s">
        <v>371</v>
      </c>
      <c r="D60" s="906">
        <v>0</v>
      </c>
      <c r="E60" s="906"/>
      <c r="F60" s="906">
        <v>0</v>
      </c>
      <c r="G60" s="906">
        <v>0</v>
      </c>
      <c r="H60" s="906">
        <v>0</v>
      </c>
      <c r="I60" s="906">
        <v>0</v>
      </c>
      <c r="J60" s="991">
        <f t="shared" ref="J60:J66" si="0">F60</f>
        <v>0</v>
      </c>
    </row>
    <row r="61" spans="1:10" s="748" customFormat="1" hidden="1">
      <c r="A61" s="995">
        <v>1123500</v>
      </c>
      <c r="B61" s="821" t="s">
        <v>560</v>
      </c>
      <c r="C61" s="822">
        <v>423500</v>
      </c>
      <c r="D61" s="906"/>
      <c r="E61" s="906">
        <v>0</v>
      </c>
      <c r="F61" s="906">
        <f>D61+E61</f>
        <v>0</v>
      </c>
      <c r="G61" s="906"/>
      <c r="H61" s="906"/>
      <c r="I61" s="906">
        <v>0</v>
      </c>
      <c r="J61" s="991">
        <f t="shared" si="0"/>
        <v>0</v>
      </c>
    </row>
    <row r="62" spans="1:10" s="748" customFormat="1" hidden="1">
      <c r="A62" s="995">
        <v>1123600</v>
      </c>
      <c r="B62" s="813" t="s">
        <v>187</v>
      </c>
      <c r="C62" s="802" t="s">
        <v>372</v>
      </c>
      <c r="D62" s="906"/>
      <c r="E62" s="906"/>
      <c r="F62" s="906"/>
      <c r="G62" s="906"/>
      <c r="H62" s="906"/>
      <c r="I62" s="906"/>
      <c r="J62" s="991">
        <f t="shared" si="0"/>
        <v>0</v>
      </c>
    </row>
    <row r="63" spans="1:10" s="748" customFormat="1" hidden="1">
      <c r="A63" s="995">
        <v>1123700</v>
      </c>
      <c r="B63" s="813" t="s">
        <v>188</v>
      </c>
      <c r="C63" s="802" t="s">
        <v>373</v>
      </c>
      <c r="D63" s="906">
        <v>0</v>
      </c>
      <c r="E63" s="906"/>
      <c r="F63" s="906">
        <v>0</v>
      </c>
      <c r="G63" s="906">
        <v>0</v>
      </c>
      <c r="H63" s="906">
        <v>0</v>
      </c>
      <c r="I63" s="906">
        <v>0</v>
      </c>
      <c r="J63" s="991">
        <f t="shared" si="0"/>
        <v>0</v>
      </c>
    </row>
    <row r="64" spans="1:10" s="748" customFormat="1" ht="13.5" hidden="1" thickBot="1">
      <c r="A64" s="993">
        <v>1123800</v>
      </c>
      <c r="B64" s="817" t="s">
        <v>189</v>
      </c>
      <c r="C64" s="806" t="s">
        <v>374</v>
      </c>
      <c r="D64" s="907">
        <v>0</v>
      </c>
      <c r="E64" s="907"/>
      <c r="F64" s="907">
        <f>D64</f>
        <v>0</v>
      </c>
      <c r="G64" s="907">
        <v>0</v>
      </c>
      <c r="H64" s="907">
        <v>0</v>
      </c>
      <c r="I64" s="907">
        <v>0</v>
      </c>
      <c r="J64" s="991">
        <f t="shared" si="0"/>
        <v>0</v>
      </c>
    </row>
    <row r="65" spans="1:10" s="748" customFormat="1" ht="28.5" hidden="1">
      <c r="A65" s="988">
        <v>1124000</v>
      </c>
      <c r="B65" s="818" t="s">
        <v>214</v>
      </c>
      <c r="C65" s="794" t="s">
        <v>361</v>
      </c>
      <c r="D65" s="911">
        <f>D66</f>
        <v>0</v>
      </c>
      <c r="E65" s="911"/>
      <c r="F65" s="911">
        <f>F66</f>
        <v>0</v>
      </c>
      <c r="G65" s="911">
        <f>G66</f>
        <v>0</v>
      </c>
      <c r="H65" s="911">
        <f>H66</f>
        <v>0</v>
      </c>
      <c r="I65" s="911">
        <f>I66</f>
        <v>0</v>
      </c>
      <c r="J65" s="991">
        <f t="shared" si="0"/>
        <v>0</v>
      </c>
    </row>
    <row r="66" spans="1:10" s="748" customFormat="1" ht="13.5" hidden="1" thickBot="1">
      <c r="A66" s="993">
        <v>1124100</v>
      </c>
      <c r="B66" s="817" t="s">
        <v>190</v>
      </c>
      <c r="C66" s="806" t="s">
        <v>215</v>
      </c>
      <c r="D66" s="907"/>
      <c r="E66" s="907"/>
      <c r="F66" s="907">
        <v>0</v>
      </c>
      <c r="G66" s="907">
        <v>0</v>
      </c>
      <c r="H66" s="907">
        <v>0</v>
      </c>
      <c r="I66" s="907">
        <v>0</v>
      </c>
      <c r="J66" s="991">
        <f t="shared" si="0"/>
        <v>0</v>
      </c>
    </row>
    <row r="67" spans="1:10" s="748" customFormat="1" ht="28.5" hidden="1">
      <c r="A67" s="988">
        <v>1125000</v>
      </c>
      <c r="B67" s="818" t="s">
        <v>928</v>
      </c>
      <c r="C67" s="794" t="s">
        <v>361</v>
      </c>
      <c r="D67" s="911">
        <f>D68+D69</f>
        <v>0</v>
      </c>
      <c r="E67" s="911"/>
      <c r="F67" s="911">
        <f>F68+F69</f>
        <v>0</v>
      </c>
      <c r="G67" s="911">
        <f>G68+G69</f>
        <v>0</v>
      </c>
      <c r="H67" s="911">
        <f>H68+H69</f>
        <v>0</v>
      </c>
      <c r="I67" s="911">
        <f>I68+I69</f>
        <v>0</v>
      </c>
      <c r="J67" s="991">
        <f>J68+J69</f>
        <v>0</v>
      </c>
    </row>
    <row r="68" spans="1:10" s="748" customFormat="1" ht="25.5" hidden="1">
      <c r="A68" s="995">
        <v>1125100</v>
      </c>
      <c r="B68" s="813" t="s">
        <v>191</v>
      </c>
      <c r="C68" s="798" t="s">
        <v>929</v>
      </c>
      <c r="D68" s="906"/>
      <c r="E68" s="906"/>
      <c r="F68" s="906"/>
      <c r="G68" s="906"/>
      <c r="H68" s="906"/>
      <c r="I68" s="906"/>
      <c r="J68" s="991">
        <f t="shared" ref="J68:J74" si="1">F68</f>
        <v>0</v>
      </c>
    </row>
    <row r="69" spans="1:10" s="748" customFormat="1" ht="26.25" hidden="1" thickBot="1">
      <c r="A69" s="993">
        <v>1125200</v>
      </c>
      <c r="B69" s="817" t="s">
        <v>709</v>
      </c>
      <c r="C69" s="806" t="s">
        <v>1041</v>
      </c>
      <c r="D69" s="907">
        <v>0</v>
      </c>
      <c r="E69" s="907"/>
      <c r="F69" s="907">
        <v>0</v>
      </c>
      <c r="G69" s="907">
        <v>0</v>
      </c>
      <c r="H69" s="907">
        <v>0</v>
      </c>
      <c r="I69" s="907">
        <v>0</v>
      </c>
      <c r="J69" s="991">
        <f t="shared" si="1"/>
        <v>0</v>
      </c>
    </row>
    <row r="70" spans="1:10" s="748" customFormat="1" ht="14.25" hidden="1">
      <c r="A70" s="988">
        <v>1126000</v>
      </c>
      <c r="B70" s="818" t="s">
        <v>1042</v>
      </c>
      <c r="C70" s="794" t="s">
        <v>361</v>
      </c>
      <c r="D70" s="911">
        <f>SUM(D71:D78)</f>
        <v>0</v>
      </c>
      <c r="E70" s="911"/>
      <c r="F70" s="911">
        <f>SUM(F71:F78)</f>
        <v>0</v>
      </c>
      <c r="G70" s="911">
        <f>SUM(G71:G78)</f>
        <v>0</v>
      </c>
      <c r="H70" s="911">
        <f>SUM(H71:H78)</f>
        <v>0</v>
      </c>
      <c r="I70" s="911">
        <f>SUM(I71:I78)</f>
        <v>0</v>
      </c>
      <c r="J70" s="991">
        <f t="shared" si="1"/>
        <v>0</v>
      </c>
    </row>
    <row r="71" spans="1:10" s="748" customFormat="1" hidden="1">
      <c r="A71" s="988">
        <v>1126100</v>
      </c>
      <c r="B71" s="813" t="s">
        <v>993</v>
      </c>
      <c r="C71" s="798" t="s">
        <v>1043</v>
      </c>
      <c r="D71" s="906">
        <v>0</v>
      </c>
      <c r="E71" s="906"/>
      <c r="F71" s="906">
        <v>0</v>
      </c>
      <c r="G71" s="906">
        <v>0</v>
      </c>
      <c r="H71" s="906">
        <v>0</v>
      </c>
      <c r="I71" s="906">
        <v>0</v>
      </c>
      <c r="J71" s="991">
        <f t="shared" si="1"/>
        <v>0</v>
      </c>
    </row>
    <row r="72" spans="1:10" s="748" customFormat="1" hidden="1">
      <c r="A72" s="988">
        <v>1126200</v>
      </c>
      <c r="B72" s="813" t="s">
        <v>994</v>
      </c>
      <c r="C72" s="802" t="s">
        <v>1044</v>
      </c>
      <c r="D72" s="906"/>
      <c r="E72" s="906"/>
      <c r="F72" s="906"/>
      <c r="G72" s="906"/>
      <c r="H72" s="906"/>
      <c r="I72" s="906"/>
      <c r="J72" s="991">
        <f t="shared" si="1"/>
        <v>0</v>
      </c>
    </row>
    <row r="73" spans="1:10" s="748" customFormat="1" hidden="1">
      <c r="A73" s="988">
        <v>1126300</v>
      </c>
      <c r="B73" s="813" t="s">
        <v>393</v>
      </c>
      <c r="C73" s="802" t="s">
        <v>394</v>
      </c>
      <c r="D73" s="906"/>
      <c r="E73" s="906"/>
      <c r="F73" s="906"/>
      <c r="G73" s="906"/>
      <c r="H73" s="906"/>
      <c r="I73" s="906"/>
      <c r="J73" s="991">
        <f t="shared" si="1"/>
        <v>0</v>
      </c>
    </row>
    <row r="74" spans="1:10" s="748" customFormat="1" hidden="1">
      <c r="A74" s="990">
        <v>1126400</v>
      </c>
      <c r="B74" s="823" t="s">
        <v>995</v>
      </c>
      <c r="C74" s="802" t="s">
        <v>395</v>
      </c>
      <c r="D74" s="906">
        <v>0</v>
      </c>
      <c r="E74" s="906"/>
      <c r="F74" s="906">
        <v>0</v>
      </c>
      <c r="G74" s="906">
        <v>0</v>
      </c>
      <c r="H74" s="906">
        <v>0</v>
      </c>
      <c r="I74" s="906">
        <v>0</v>
      </c>
      <c r="J74" s="991">
        <f t="shared" si="1"/>
        <v>0</v>
      </c>
    </row>
    <row r="75" spans="1:10" s="748" customFormat="1" ht="25.5" hidden="1">
      <c r="A75" s="992">
        <v>1126500</v>
      </c>
      <c r="B75" s="824" t="s">
        <v>953</v>
      </c>
      <c r="C75" s="802" t="s">
        <v>396</v>
      </c>
      <c r="D75" s="906"/>
      <c r="E75" s="906"/>
      <c r="F75" s="906"/>
      <c r="G75" s="906"/>
      <c r="H75" s="906"/>
      <c r="I75" s="906"/>
      <c r="J75" s="991">
        <v>0</v>
      </c>
    </row>
    <row r="76" spans="1:10" s="748" customFormat="1" hidden="1">
      <c r="A76" s="990">
        <v>1126600</v>
      </c>
      <c r="B76" s="823" t="s">
        <v>230</v>
      </c>
      <c r="C76" s="802" t="s">
        <v>397</v>
      </c>
      <c r="D76" s="906"/>
      <c r="E76" s="906"/>
      <c r="F76" s="906"/>
      <c r="G76" s="906"/>
      <c r="H76" s="906"/>
      <c r="I76" s="906"/>
      <c r="J76" s="991">
        <f>F76</f>
        <v>0</v>
      </c>
    </row>
    <row r="77" spans="1:10" s="748" customFormat="1" hidden="1">
      <c r="A77" s="990">
        <v>1126700</v>
      </c>
      <c r="B77" s="823" t="s">
        <v>231</v>
      </c>
      <c r="C77" s="802" t="s">
        <v>398</v>
      </c>
      <c r="D77" s="906">
        <v>0</v>
      </c>
      <c r="E77" s="906">
        <v>0</v>
      </c>
      <c r="F77" s="906">
        <f>E77+D77</f>
        <v>0</v>
      </c>
      <c r="G77" s="906">
        <v>0</v>
      </c>
      <c r="H77" s="906">
        <v>0</v>
      </c>
      <c r="I77" s="906">
        <v>0</v>
      </c>
      <c r="J77" s="991">
        <f>F77</f>
        <v>0</v>
      </c>
    </row>
    <row r="78" spans="1:10" s="748" customFormat="1" ht="13.5" hidden="1" thickBot="1">
      <c r="A78" s="994">
        <v>1126800</v>
      </c>
      <c r="B78" s="825" t="s">
        <v>483</v>
      </c>
      <c r="C78" s="806" t="s">
        <v>399</v>
      </c>
      <c r="D78" s="907">
        <v>0</v>
      </c>
      <c r="E78" s="907"/>
      <c r="F78" s="907">
        <v>0</v>
      </c>
      <c r="G78" s="907">
        <v>0</v>
      </c>
      <c r="H78" s="907">
        <v>0</v>
      </c>
      <c r="I78" s="907">
        <v>0</v>
      </c>
      <c r="J78" s="991">
        <f>F78</f>
        <v>0</v>
      </c>
    </row>
    <row r="79" spans="1:10" s="748" customFormat="1" ht="14.25" hidden="1">
      <c r="A79" s="996">
        <v>1130000</v>
      </c>
      <c r="B79" s="827" t="s">
        <v>296</v>
      </c>
      <c r="C79" s="794" t="s">
        <v>361</v>
      </c>
      <c r="D79" s="911">
        <v>0</v>
      </c>
      <c r="E79" s="911"/>
      <c r="F79" s="911">
        <v>0</v>
      </c>
      <c r="G79" s="911">
        <v>0</v>
      </c>
      <c r="H79" s="911">
        <v>0</v>
      </c>
      <c r="I79" s="911">
        <v>0</v>
      </c>
      <c r="J79" s="991">
        <v>0</v>
      </c>
    </row>
    <row r="80" spans="1:10" s="748" customFormat="1" hidden="1">
      <c r="A80" s="996">
        <v>1130100</v>
      </c>
      <c r="B80" s="823" t="s">
        <v>484</v>
      </c>
      <c r="C80" s="798" t="s">
        <v>297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idden="1">
      <c r="A81" s="996">
        <v>1130200</v>
      </c>
      <c r="B81" s="823" t="s">
        <v>485</v>
      </c>
      <c r="C81" s="802" t="s">
        <v>298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1130300</v>
      </c>
      <c r="B82" s="823" t="s">
        <v>486</v>
      </c>
      <c r="C82" s="802" t="s">
        <v>299</v>
      </c>
      <c r="D82" s="906"/>
      <c r="E82" s="906"/>
      <c r="F82" s="906"/>
      <c r="G82" s="906"/>
      <c r="H82" s="906"/>
      <c r="I82" s="906"/>
      <c r="J82" s="991">
        <v>0</v>
      </c>
    </row>
    <row r="83" spans="1:10" s="748" customFormat="1" hidden="1">
      <c r="A83" s="996">
        <v>1130400</v>
      </c>
      <c r="B83" s="828" t="s">
        <v>487</v>
      </c>
      <c r="C83" s="829" t="s">
        <v>300</v>
      </c>
      <c r="D83" s="905"/>
      <c r="E83" s="905"/>
      <c r="F83" s="905"/>
      <c r="G83" s="905"/>
      <c r="H83" s="905"/>
      <c r="I83" s="905"/>
      <c r="J83" s="991">
        <v>0</v>
      </c>
    </row>
    <row r="84" spans="1:10" s="748" customFormat="1" ht="14.25" hidden="1">
      <c r="A84" s="990">
        <v>1131000</v>
      </c>
      <c r="B84" s="830" t="s">
        <v>301</v>
      </c>
      <c r="C84" s="831" t="s">
        <v>361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t="25.5" hidden="1">
      <c r="A85" s="990">
        <v>1131100</v>
      </c>
      <c r="B85" s="823" t="s">
        <v>592</v>
      </c>
      <c r="C85" s="798" t="s">
        <v>302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idden="1">
      <c r="A86" s="990">
        <v>1131200</v>
      </c>
      <c r="B86" s="823" t="s">
        <v>593</v>
      </c>
      <c r="C86" s="802" t="s">
        <v>303</v>
      </c>
      <c r="D86" s="906"/>
      <c r="E86" s="906"/>
      <c r="F86" s="906"/>
      <c r="G86" s="906"/>
      <c r="H86" s="906"/>
      <c r="I86" s="906"/>
      <c r="J86" s="991">
        <v>0</v>
      </c>
    </row>
    <row r="87" spans="1:10" s="748" customFormat="1" ht="13.5" hidden="1" thickBot="1">
      <c r="A87" s="990">
        <v>1131300</v>
      </c>
      <c r="B87" s="825" t="s">
        <v>594</v>
      </c>
      <c r="C87" s="806" t="s">
        <v>304</v>
      </c>
      <c r="D87" s="907"/>
      <c r="E87" s="907"/>
      <c r="F87" s="907"/>
      <c r="G87" s="907"/>
      <c r="H87" s="907"/>
      <c r="I87" s="907"/>
      <c r="J87" s="991">
        <v>0</v>
      </c>
    </row>
    <row r="88" spans="1:10" s="748" customFormat="1" ht="14.25" hidden="1">
      <c r="A88" s="997">
        <v>1140000</v>
      </c>
      <c r="B88" s="827" t="s">
        <v>305</v>
      </c>
      <c r="C88" s="794" t="s">
        <v>361</v>
      </c>
      <c r="D88" s="911">
        <v>0</v>
      </c>
      <c r="E88" s="911"/>
      <c r="F88" s="911">
        <v>0</v>
      </c>
      <c r="G88" s="911">
        <v>0</v>
      </c>
      <c r="H88" s="911">
        <v>0</v>
      </c>
      <c r="I88" s="911">
        <v>0</v>
      </c>
      <c r="J88" s="991">
        <v>0</v>
      </c>
    </row>
    <row r="89" spans="1:10" s="748" customFormat="1" ht="25.5" hidden="1">
      <c r="A89" s="997">
        <v>1141000</v>
      </c>
      <c r="B89" s="823" t="s">
        <v>306</v>
      </c>
      <c r="C89" s="798" t="s">
        <v>1013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1142000</v>
      </c>
      <c r="B90" s="823" t="s">
        <v>42</v>
      </c>
      <c r="C90" s="802" t="s">
        <v>43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5.5" hidden="1">
      <c r="A91" s="997">
        <v>1143000</v>
      </c>
      <c r="B91" s="823" t="s">
        <v>44</v>
      </c>
      <c r="C91" s="802" t="s">
        <v>45</v>
      </c>
      <c r="D91" s="906"/>
      <c r="E91" s="906"/>
      <c r="F91" s="906"/>
      <c r="G91" s="906"/>
      <c r="H91" s="906"/>
      <c r="I91" s="906"/>
      <c r="J91" s="991">
        <v>0</v>
      </c>
    </row>
    <row r="92" spans="1:10" s="748" customFormat="1" ht="26.25" hidden="1" thickBot="1">
      <c r="A92" s="993">
        <v>1144000</v>
      </c>
      <c r="B92" s="825" t="s">
        <v>46</v>
      </c>
      <c r="C92" s="806" t="s">
        <v>442</v>
      </c>
      <c r="D92" s="907"/>
      <c r="E92" s="907"/>
      <c r="F92" s="907"/>
      <c r="G92" s="907"/>
      <c r="H92" s="907"/>
      <c r="I92" s="907"/>
      <c r="J92" s="991">
        <v>0</v>
      </c>
    </row>
    <row r="93" spans="1:10" s="748" customFormat="1" ht="14.25" hidden="1">
      <c r="A93" s="998">
        <v>1150000</v>
      </c>
      <c r="B93" s="999" t="s">
        <v>736</v>
      </c>
      <c r="C93" s="794" t="s">
        <v>361</v>
      </c>
      <c r="D93" s="911">
        <v>0</v>
      </c>
      <c r="E93" s="911"/>
      <c r="F93" s="911">
        <v>0</v>
      </c>
      <c r="G93" s="911">
        <v>0</v>
      </c>
      <c r="H93" s="911">
        <v>0</v>
      </c>
      <c r="I93" s="911">
        <v>0</v>
      </c>
      <c r="J93" s="991">
        <v>0</v>
      </c>
    </row>
    <row r="94" spans="1:10" s="748" customFormat="1" ht="25.5" hidden="1">
      <c r="A94" s="1000">
        <v>1151000</v>
      </c>
      <c r="B94" s="1001" t="s">
        <v>686</v>
      </c>
      <c r="C94" s="794" t="s">
        <v>361</v>
      </c>
      <c r="D94" s="1002">
        <v>0</v>
      </c>
      <c r="E94" s="1002"/>
      <c r="F94" s="1002">
        <v>0</v>
      </c>
      <c r="G94" s="1002">
        <v>0</v>
      </c>
      <c r="H94" s="1002">
        <v>0</v>
      </c>
      <c r="I94" s="1002">
        <v>0</v>
      </c>
      <c r="J94" s="991">
        <v>0</v>
      </c>
    </row>
    <row r="95" spans="1:10" s="748" customFormat="1" ht="25.5" hidden="1">
      <c r="A95" s="1000">
        <v>1151100</v>
      </c>
      <c r="B95" s="1003" t="s">
        <v>267</v>
      </c>
      <c r="C95" s="1004">
        <v>461100</v>
      </c>
      <c r="D95" s="1002"/>
      <c r="E95" s="1002"/>
      <c r="F95" s="1002"/>
      <c r="G95" s="1002"/>
      <c r="H95" s="1002"/>
      <c r="I95" s="1002"/>
      <c r="J95" s="991">
        <v>0</v>
      </c>
    </row>
    <row r="96" spans="1:10" s="748" customFormat="1" ht="25.5" hidden="1">
      <c r="A96" s="1000">
        <v>1151200</v>
      </c>
      <c r="B96" s="1003" t="s">
        <v>641</v>
      </c>
      <c r="C96" s="1004">
        <v>461200</v>
      </c>
      <c r="D96" s="923"/>
      <c r="E96" s="923"/>
      <c r="F96" s="923"/>
      <c r="G96" s="923"/>
      <c r="H96" s="923"/>
      <c r="I96" s="923"/>
      <c r="J96" s="991">
        <v>0</v>
      </c>
    </row>
    <row r="97" spans="1:11" s="748" customFormat="1" ht="25.5" hidden="1">
      <c r="A97" s="1000">
        <v>1152000</v>
      </c>
      <c r="B97" s="1005" t="s">
        <v>521</v>
      </c>
      <c r="C97" s="1006" t="s">
        <v>361</v>
      </c>
      <c r="D97" s="1007">
        <v>0</v>
      </c>
      <c r="E97" s="1007"/>
      <c r="F97" s="1007">
        <v>0</v>
      </c>
      <c r="G97" s="1007">
        <v>0</v>
      </c>
      <c r="H97" s="1007">
        <v>0</v>
      </c>
      <c r="I97" s="1007">
        <v>0</v>
      </c>
      <c r="J97" s="991">
        <v>0</v>
      </c>
    </row>
    <row r="98" spans="1:11" s="748" customFormat="1" ht="25.5" hidden="1">
      <c r="A98" s="1000">
        <v>1152100</v>
      </c>
      <c r="B98" s="1008" t="s">
        <v>544</v>
      </c>
      <c r="C98" s="1004">
        <v>462100</v>
      </c>
      <c r="D98" s="920"/>
      <c r="E98" s="920"/>
      <c r="F98" s="920"/>
      <c r="G98" s="1009"/>
      <c r="H98" s="1009"/>
      <c r="I98" s="906"/>
      <c r="J98" s="991">
        <v>0</v>
      </c>
    </row>
    <row r="99" spans="1:11" s="748" customFormat="1" ht="27" hidden="1" customHeight="1" thickBot="1">
      <c r="A99" s="1010">
        <v>1152200</v>
      </c>
      <c r="B99" s="1011" t="s">
        <v>765</v>
      </c>
      <c r="C99" s="1012">
        <v>462200</v>
      </c>
      <c r="D99" s="915">
        <v>0</v>
      </c>
      <c r="E99" s="915">
        <v>0</v>
      </c>
      <c r="F99" s="915">
        <f>D99+E99</f>
        <v>0</v>
      </c>
      <c r="G99" s="1013"/>
      <c r="H99" s="1013"/>
      <c r="I99" s="907">
        <v>0</v>
      </c>
      <c r="J99" s="991">
        <f>F99</f>
        <v>0</v>
      </c>
      <c r="K99" s="748" t="s">
        <v>1870</v>
      </c>
    </row>
    <row r="100" spans="1:11" s="748" customFormat="1" ht="25.5" hidden="1">
      <c r="A100" s="998">
        <v>1153000</v>
      </c>
      <c r="B100" s="1014" t="s">
        <v>766</v>
      </c>
      <c r="C100" s="1015" t="s">
        <v>361</v>
      </c>
      <c r="D100" s="1016">
        <v>0</v>
      </c>
      <c r="E100" s="1016"/>
      <c r="F100" s="1016">
        <f>F108</f>
        <v>0</v>
      </c>
      <c r="G100" s="1016">
        <f>G108</f>
        <v>0</v>
      </c>
      <c r="H100" s="1016">
        <f>H108</f>
        <v>0</v>
      </c>
      <c r="I100" s="1016">
        <f>I108</f>
        <v>0</v>
      </c>
      <c r="J100" s="1030">
        <f>J108</f>
        <v>0</v>
      </c>
    </row>
    <row r="101" spans="1:11" s="748" customFormat="1" ht="25.5" hidden="1">
      <c r="A101" s="1000">
        <v>1153100</v>
      </c>
      <c r="B101" s="1008" t="s">
        <v>767</v>
      </c>
      <c r="C101" s="1004">
        <v>463100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1" s="748" customFormat="1" hidden="1">
      <c r="A102" s="1000">
        <v>1153200</v>
      </c>
      <c r="B102" s="1008" t="s">
        <v>101</v>
      </c>
      <c r="C102" s="1004">
        <v>463200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1" s="748" customFormat="1" ht="38.25" hidden="1">
      <c r="A103" s="1000">
        <v>1153300</v>
      </c>
      <c r="B103" s="1008" t="s">
        <v>504</v>
      </c>
      <c r="C103" s="1004">
        <v>463300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1" s="748" customFormat="1" ht="38.25" hidden="1">
      <c r="A104" s="1000">
        <v>1153400</v>
      </c>
      <c r="B104" s="1008" t="s">
        <v>505</v>
      </c>
      <c r="C104" s="1004">
        <v>463400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1" s="748" customFormat="1" hidden="1">
      <c r="A105" s="1000">
        <v>1153500</v>
      </c>
      <c r="B105" s="1017" t="s">
        <v>506</v>
      </c>
      <c r="C105" s="1004">
        <v>463500</v>
      </c>
      <c r="D105" s="1007"/>
      <c r="E105" s="1007"/>
      <c r="F105" s="1007"/>
      <c r="G105" s="1007"/>
      <c r="H105" s="1007"/>
      <c r="I105" s="1007"/>
      <c r="J105" s="991">
        <v>0</v>
      </c>
    </row>
    <row r="106" spans="1:11" s="748" customFormat="1" ht="38.25" hidden="1">
      <c r="A106" s="1000">
        <v>1153700</v>
      </c>
      <c r="B106" s="1017" t="s">
        <v>507</v>
      </c>
      <c r="C106" s="1004">
        <v>463700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1" s="748" customFormat="1" ht="24.75" customHeight="1">
      <c r="A107" s="1000">
        <v>1153800</v>
      </c>
      <c r="B107" s="1017" t="s">
        <v>1005</v>
      </c>
      <c r="C107" s="1004">
        <v>463800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1" s="748" customFormat="1" ht="21.75" customHeight="1">
      <c r="A108" s="1000">
        <v>1153900</v>
      </c>
      <c r="B108" s="1017" t="s">
        <v>1006</v>
      </c>
      <c r="C108" s="1004">
        <v>463900</v>
      </c>
      <c r="D108" s="1007">
        <v>0</v>
      </c>
      <c r="E108" s="1185">
        <v>0</v>
      </c>
      <c r="F108" s="1007">
        <f>D108</f>
        <v>0</v>
      </c>
      <c r="G108" s="1007">
        <v>0</v>
      </c>
      <c r="H108" s="1007">
        <v>0</v>
      </c>
      <c r="I108" s="1007">
        <v>0</v>
      </c>
      <c r="J108" s="1030">
        <f>F108</f>
        <v>0</v>
      </c>
    </row>
    <row r="109" spans="1:11" s="748" customFormat="1" ht="25.5">
      <c r="A109" s="1000">
        <v>1154000</v>
      </c>
      <c r="B109" s="1018" t="s">
        <v>1007</v>
      </c>
      <c r="C109" s="1006" t="s">
        <v>361</v>
      </c>
      <c r="D109" s="1007">
        <v>0</v>
      </c>
      <c r="E109" s="1185"/>
      <c r="F109" s="1007">
        <v>0</v>
      </c>
      <c r="G109" s="1007">
        <v>0</v>
      </c>
      <c r="H109" s="1007">
        <v>0</v>
      </c>
      <c r="I109" s="1007">
        <v>0</v>
      </c>
      <c r="J109" s="991">
        <v>0</v>
      </c>
    </row>
    <row r="110" spans="1:11" s="748" customFormat="1" ht="25.5" hidden="1">
      <c r="A110" s="1000">
        <v>1154100</v>
      </c>
      <c r="B110" s="1017" t="s">
        <v>211</v>
      </c>
      <c r="C110" s="1004">
        <v>465100</v>
      </c>
      <c r="D110" s="1019"/>
      <c r="E110" s="1187"/>
      <c r="F110" s="1019"/>
      <c r="G110" s="1020"/>
      <c r="H110" s="1020"/>
      <c r="I110" s="1021"/>
      <c r="J110" s="991">
        <v>0</v>
      </c>
    </row>
    <row r="111" spans="1:11" s="748" customFormat="1" hidden="1">
      <c r="A111" s="1000">
        <v>1154200</v>
      </c>
      <c r="B111" s="1017" t="s">
        <v>212</v>
      </c>
      <c r="C111" s="1004">
        <v>465200</v>
      </c>
      <c r="D111" s="1019"/>
      <c r="E111" s="1187"/>
      <c r="F111" s="1019"/>
      <c r="G111" s="1020"/>
      <c r="H111" s="1020"/>
      <c r="I111" s="1021"/>
      <c r="J111" s="991">
        <v>0</v>
      </c>
    </row>
    <row r="112" spans="1:11" s="748" customFormat="1" hidden="1">
      <c r="A112" s="1000">
        <v>1154300</v>
      </c>
      <c r="B112" s="1017" t="s">
        <v>213</v>
      </c>
      <c r="C112" s="1004">
        <v>465300</v>
      </c>
      <c r="D112" s="1019"/>
      <c r="E112" s="1187"/>
      <c r="F112" s="1019"/>
      <c r="G112" s="1020"/>
      <c r="H112" s="1020"/>
      <c r="I112" s="1021"/>
      <c r="J112" s="991">
        <v>0</v>
      </c>
    </row>
    <row r="113" spans="1:11" s="748" customFormat="1" ht="38.25" hidden="1">
      <c r="A113" s="1000">
        <v>1154500</v>
      </c>
      <c r="B113" s="1017" t="s">
        <v>67</v>
      </c>
      <c r="C113" s="1004">
        <v>465500</v>
      </c>
      <c r="D113" s="1019"/>
      <c r="E113" s="1187"/>
      <c r="F113" s="1019"/>
      <c r="G113" s="1020"/>
      <c r="H113" s="1020"/>
      <c r="I113" s="1021"/>
      <c r="J113" s="991">
        <v>0</v>
      </c>
    </row>
    <row r="114" spans="1:11" s="748" customFormat="1" ht="38.25" hidden="1">
      <c r="A114" s="1000">
        <v>1154600</v>
      </c>
      <c r="B114" s="1017" t="s">
        <v>68</v>
      </c>
      <c r="C114" s="1004">
        <v>465600</v>
      </c>
      <c r="D114" s="920"/>
      <c r="E114" s="921"/>
      <c r="F114" s="920"/>
      <c r="G114" s="1009"/>
      <c r="H114" s="1009"/>
      <c r="I114" s="906"/>
      <c r="J114" s="991">
        <v>0</v>
      </c>
    </row>
    <row r="115" spans="1:11" s="748" customFormat="1" ht="13.5" customHeight="1" thickBot="1">
      <c r="A115" s="1010">
        <v>1154700</v>
      </c>
      <c r="B115" s="1022" t="s">
        <v>78</v>
      </c>
      <c r="C115" s="806" t="s">
        <v>79</v>
      </c>
      <c r="D115" s="915">
        <v>0</v>
      </c>
      <c r="E115" s="916">
        <v>0</v>
      </c>
      <c r="F115" s="916">
        <f>D115+E115</f>
        <v>0</v>
      </c>
      <c r="G115" s="916">
        <v>0</v>
      </c>
      <c r="H115" s="916">
        <v>0</v>
      </c>
      <c r="I115" s="916">
        <v>0</v>
      </c>
      <c r="J115" s="1270">
        <f>F115</f>
        <v>0</v>
      </c>
    </row>
    <row r="116" spans="1:11" s="748" customFormat="1" ht="25.5">
      <c r="A116" s="1023">
        <v>1160000</v>
      </c>
      <c r="B116" s="840" t="s">
        <v>80</v>
      </c>
      <c r="C116" s="794" t="s">
        <v>361</v>
      </c>
      <c r="D116" s="918">
        <v>0</v>
      </c>
      <c r="E116" s="919"/>
      <c r="F116" s="918">
        <v>0</v>
      </c>
      <c r="G116" s="918">
        <v>0</v>
      </c>
      <c r="H116" s="918">
        <v>0</v>
      </c>
      <c r="I116" s="918">
        <v>0</v>
      </c>
      <c r="J116" s="991">
        <v>0</v>
      </c>
      <c r="K116" s="748" t="s">
        <v>1869</v>
      </c>
    </row>
    <row r="117" spans="1:11" s="748" customFormat="1" hidden="1">
      <c r="A117" s="995">
        <v>1161000</v>
      </c>
      <c r="B117" s="842" t="s">
        <v>81</v>
      </c>
      <c r="C117" s="843" t="s">
        <v>361</v>
      </c>
      <c r="D117" s="920">
        <v>0</v>
      </c>
      <c r="E117" s="921"/>
      <c r="F117" s="920">
        <v>0</v>
      </c>
      <c r="G117" s="920">
        <v>0</v>
      </c>
      <c r="H117" s="920">
        <v>0</v>
      </c>
      <c r="I117" s="920">
        <v>0</v>
      </c>
      <c r="J117" s="991">
        <v>0</v>
      </c>
    </row>
    <row r="118" spans="1:11" s="748" customFormat="1" ht="25.5" hidden="1">
      <c r="A118" s="995">
        <v>1161100</v>
      </c>
      <c r="B118" s="801" t="s">
        <v>1720</v>
      </c>
      <c r="C118" s="822">
        <v>471100</v>
      </c>
      <c r="D118" s="920"/>
      <c r="E118" s="921"/>
      <c r="F118" s="920"/>
      <c r="G118" s="920"/>
      <c r="H118" s="920"/>
      <c r="I118" s="920"/>
      <c r="J118" s="991">
        <v>0</v>
      </c>
    </row>
    <row r="119" spans="1:11" s="748" customFormat="1" ht="25.5" hidden="1">
      <c r="A119" s="995">
        <v>1161200</v>
      </c>
      <c r="B119" s="836" t="s">
        <v>1682</v>
      </c>
      <c r="C119" s="822">
        <v>471200</v>
      </c>
      <c r="D119" s="920"/>
      <c r="E119" s="921"/>
      <c r="F119" s="920"/>
      <c r="G119" s="920"/>
      <c r="H119" s="920"/>
      <c r="I119" s="920"/>
      <c r="J119" s="991">
        <v>0</v>
      </c>
    </row>
    <row r="120" spans="1:11" s="748" customFormat="1" ht="25.5" hidden="1">
      <c r="A120" s="995">
        <v>1162000</v>
      </c>
      <c r="B120" s="842" t="s">
        <v>1136</v>
      </c>
      <c r="C120" s="843" t="s">
        <v>361</v>
      </c>
      <c r="D120" s="920">
        <v>0</v>
      </c>
      <c r="E120" s="921"/>
      <c r="F120" s="920">
        <v>0</v>
      </c>
      <c r="G120" s="920">
        <v>0</v>
      </c>
      <c r="H120" s="920">
        <v>0</v>
      </c>
      <c r="I120" s="920">
        <v>0</v>
      </c>
      <c r="J120" s="991">
        <v>0</v>
      </c>
    </row>
    <row r="121" spans="1:11" s="748" customFormat="1" ht="25.5" hidden="1">
      <c r="A121" s="995">
        <v>1162100</v>
      </c>
      <c r="B121" s="836" t="s">
        <v>1683</v>
      </c>
      <c r="C121" s="802" t="s">
        <v>130</v>
      </c>
      <c r="D121" s="920"/>
      <c r="E121" s="921"/>
      <c r="F121" s="920"/>
      <c r="G121" s="920"/>
      <c r="H121" s="920"/>
      <c r="I121" s="920"/>
      <c r="J121" s="991">
        <v>0</v>
      </c>
    </row>
    <row r="122" spans="1:11" s="748" customFormat="1" hidden="1">
      <c r="A122" s="995">
        <v>1162200</v>
      </c>
      <c r="B122" s="836" t="s">
        <v>1684</v>
      </c>
      <c r="C122" s="802" t="s">
        <v>24</v>
      </c>
      <c r="D122" s="920"/>
      <c r="E122" s="921"/>
      <c r="F122" s="920"/>
      <c r="G122" s="920"/>
      <c r="H122" s="920"/>
      <c r="I122" s="920"/>
      <c r="J122" s="991">
        <v>0</v>
      </c>
    </row>
    <row r="123" spans="1:11" s="748" customFormat="1" ht="25.5" hidden="1">
      <c r="A123" s="995">
        <v>1162300</v>
      </c>
      <c r="B123" s="836" t="s">
        <v>1685</v>
      </c>
      <c r="C123" s="802" t="s">
        <v>26</v>
      </c>
      <c r="D123" s="920"/>
      <c r="E123" s="921"/>
      <c r="F123" s="920"/>
      <c r="G123" s="920"/>
      <c r="H123" s="920"/>
      <c r="I123" s="920"/>
      <c r="J123" s="991">
        <v>0</v>
      </c>
    </row>
    <row r="124" spans="1:11" s="748" customFormat="1" hidden="1">
      <c r="A124" s="995">
        <v>1162400</v>
      </c>
      <c r="B124" s="836" t="s">
        <v>1686</v>
      </c>
      <c r="C124" s="802" t="s">
        <v>838</v>
      </c>
      <c r="D124" s="920"/>
      <c r="E124" s="921"/>
      <c r="F124" s="920"/>
      <c r="G124" s="920"/>
      <c r="H124" s="920"/>
      <c r="I124" s="920"/>
      <c r="J124" s="991">
        <v>0</v>
      </c>
    </row>
    <row r="125" spans="1:11" s="748" customFormat="1" ht="25.5" hidden="1">
      <c r="A125" s="995">
        <v>1162500</v>
      </c>
      <c r="B125" s="836" t="s">
        <v>1687</v>
      </c>
      <c r="C125" s="802" t="s">
        <v>840</v>
      </c>
      <c r="D125" s="920"/>
      <c r="E125" s="921"/>
      <c r="F125" s="920"/>
      <c r="G125" s="920"/>
      <c r="H125" s="920"/>
      <c r="I125" s="920"/>
      <c r="J125" s="991">
        <v>0</v>
      </c>
    </row>
    <row r="126" spans="1:11" s="748" customFormat="1" hidden="1">
      <c r="A126" s="995">
        <v>1162600</v>
      </c>
      <c r="B126" s="836" t="s">
        <v>1688</v>
      </c>
      <c r="C126" s="802" t="s">
        <v>514</v>
      </c>
      <c r="D126" s="920"/>
      <c r="E126" s="921"/>
      <c r="F126" s="920"/>
      <c r="G126" s="920"/>
      <c r="H126" s="920"/>
      <c r="I126" s="920"/>
      <c r="J126" s="991">
        <v>0</v>
      </c>
    </row>
    <row r="127" spans="1:11" s="748" customFormat="1" ht="25.5" hidden="1">
      <c r="A127" s="995">
        <v>1162700</v>
      </c>
      <c r="B127" s="801" t="s">
        <v>1689</v>
      </c>
      <c r="C127" s="802" t="s">
        <v>516</v>
      </c>
      <c r="D127" s="920"/>
      <c r="E127" s="921"/>
      <c r="F127" s="920"/>
      <c r="G127" s="920"/>
      <c r="H127" s="920"/>
      <c r="I127" s="920"/>
      <c r="J127" s="991">
        <v>0</v>
      </c>
    </row>
    <row r="128" spans="1:11" s="748" customFormat="1" hidden="1">
      <c r="A128" s="995">
        <v>1162800</v>
      </c>
      <c r="B128" s="836" t="s">
        <v>1690</v>
      </c>
      <c r="C128" s="802" t="s">
        <v>878</v>
      </c>
      <c r="D128" s="1009"/>
      <c r="E128" s="1052"/>
      <c r="F128" s="1009"/>
      <c r="G128" s="1009"/>
      <c r="H128" s="1009"/>
      <c r="I128" s="1009"/>
      <c r="J128" s="991">
        <v>0</v>
      </c>
    </row>
    <row r="129" spans="1:11" s="748" customFormat="1" hidden="1">
      <c r="A129" s="1024">
        <v>1162900</v>
      </c>
      <c r="B129" s="836" t="s">
        <v>1691</v>
      </c>
      <c r="C129" s="802" t="s">
        <v>880</v>
      </c>
      <c r="D129" s="1009"/>
      <c r="E129" s="1052"/>
      <c r="F129" s="1009"/>
      <c r="G129" s="1009"/>
      <c r="H129" s="1009"/>
      <c r="I129" s="1009"/>
      <c r="J129" s="991">
        <v>0</v>
      </c>
    </row>
    <row r="130" spans="1:11" s="748" customFormat="1" hidden="1">
      <c r="A130" s="1024">
        <v>1163000</v>
      </c>
      <c r="B130" s="842" t="s">
        <v>58</v>
      </c>
      <c r="C130" s="831" t="s">
        <v>361</v>
      </c>
      <c r="D130" s="1009">
        <v>0</v>
      </c>
      <c r="E130" s="1052"/>
      <c r="F130" s="1009">
        <v>0</v>
      </c>
      <c r="G130" s="1009">
        <v>0</v>
      </c>
      <c r="H130" s="1009">
        <v>0</v>
      </c>
      <c r="I130" s="1009">
        <v>0</v>
      </c>
      <c r="J130" s="991">
        <v>0</v>
      </c>
    </row>
    <row r="131" spans="1:11" s="748" customFormat="1" ht="13.5" hidden="1" thickBot="1">
      <c r="A131" s="1025">
        <v>1163100</v>
      </c>
      <c r="B131" s="825" t="s">
        <v>804</v>
      </c>
      <c r="C131" s="806" t="s">
        <v>805</v>
      </c>
      <c r="D131" s="1013"/>
      <c r="E131" s="1053"/>
      <c r="F131" s="1013"/>
      <c r="G131" s="1013"/>
      <c r="H131" s="1013"/>
      <c r="I131" s="1013"/>
      <c r="J131" s="991">
        <v>0</v>
      </c>
    </row>
    <row r="132" spans="1:11" s="748" customFormat="1" ht="22.5" hidden="1" customHeight="1">
      <c r="A132" s="1026">
        <v>1170000</v>
      </c>
      <c r="B132" s="848" t="s">
        <v>881</v>
      </c>
      <c r="C132" s="794" t="s">
        <v>361</v>
      </c>
      <c r="D132" s="918">
        <f>D133</f>
        <v>0</v>
      </c>
      <c r="E132" s="919"/>
      <c r="F132" s="918">
        <f>F133</f>
        <v>0</v>
      </c>
      <c r="G132" s="918">
        <f>G133</f>
        <v>0</v>
      </c>
      <c r="H132" s="918">
        <f>H133</f>
        <v>0</v>
      </c>
      <c r="I132" s="918">
        <f>I133</f>
        <v>0</v>
      </c>
      <c r="J132" s="1030">
        <f>J133</f>
        <v>0</v>
      </c>
    </row>
    <row r="133" spans="1:11" s="748" customFormat="1" ht="25.5" hidden="1" customHeight="1">
      <c r="A133" s="1024">
        <v>1171000</v>
      </c>
      <c r="B133" s="852" t="s">
        <v>216</v>
      </c>
      <c r="C133" s="794" t="s">
        <v>361</v>
      </c>
      <c r="D133" s="923">
        <f>D135</f>
        <v>0</v>
      </c>
      <c r="E133" s="924"/>
      <c r="F133" s="923">
        <f>F135</f>
        <v>0</v>
      </c>
      <c r="G133" s="923">
        <f>G135</f>
        <v>0</v>
      </c>
      <c r="H133" s="923">
        <f>H135</f>
        <v>0</v>
      </c>
      <c r="I133" s="923">
        <f>I135</f>
        <v>0</v>
      </c>
      <c r="J133" s="1030">
        <f>F133</f>
        <v>0</v>
      </c>
    </row>
    <row r="134" spans="1:11" s="748" customFormat="1" ht="0.75" customHeight="1">
      <c r="A134" s="1024">
        <v>1171100</v>
      </c>
      <c r="B134" s="801" t="s">
        <v>1692</v>
      </c>
      <c r="C134" s="798" t="s">
        <v>482</v>
      </c>
      <c r="D134" s="920"/>
      <c r="E134" s="921"/>
      <c r="F134" s="920"/>
      <c r="G134" s="920"/>
      <c r="H134" s="920"/>
      <c r="I134" s="920"/>
      <c r="J134" s="1030">
        <v>0</v>
      </c>
    </row>
    <row r="135" spans="1:11" s="748" customFormat="1" ht="30" customHeight="1">
      <c r="A135" s="1024">
        <v>1171200</v>
      </c>
      <c r="B135" s="836" t="s">
        <v>1693</v>
      </c>
      <c r="C135" s="854" t="s">
        <v>354</v>
      </c>
      <c r="D135" s="920">
        <v>0</v>
      </c>
      <c r="E135" s="921">
        <v>0</v>
      </c>
      <c r="F135" s="921">
        <f>D135+E135</f>
        <v>0</v>
      </c>
      <c r="G135" s="921">
        <v>0</v>
      </c>
      <c r="H135" s="921">
        <v>0</v>
      </c>
      <c r="I135" s="921">
        <v>0</v>
      </c>
      <c r="J135" s="1270">
        <f>F135</f>
        <v>0</v>
      </c>
      <c r="K135" s="1061"/>
    </row>
    <row r="136" spans="1:11" s="748" customFormat="1" ht="0.75" hidden="1" customHeight="1">
      <c r="A136" s="995">
        <v>1172000</v>
      </c>
      <c r="B136" s="855" t="s">
        <v>1027</v>
      </c>
      <c r="C136" s="831" t="s">
        <v>361</v>
      </c>
      <c r="D136" s="1027">
        <f>D138+D139</f>
        <v>0</v>
      </c>
      <c r="E136" s="1054"/>
      <c r="F136" s="1054">
        <f>F138+F139</f>
        <v>0</v>
      </c>
      <c r="G136" s="1054">
        <f>G138+G139</f>
        <v>0</v>
      </c>
      <c r="H136" s="1054">
        <f>H138+H139</f>
        <v>0</v>
      </c>
      <c r="I136" s="1054">
        <f>I138+I139</f>
        <v>0</v>
      </c>
      <c r="J136" s="1621">
        <f>F136</f>
        <v>0</v>
      </c>
      <c r="K136" s="1061"/>
    </row>
    <row r="137" spans="1:11" s="748" customFormat="1" hidden="1">
      <c r="A137" s="995">
        <v>1172100</v>
      </c>
      <c r="B137" s="823" t="s">
        <v>1113</v>
      </c>
      <c r="C137" s="798" t="s">
        <v>1028</v>
      </c>
      <c r="D137" s="1009"/>
      <c r="E137" s="913"/>
      <c r="F137" s="1052"/>
      <c r="G137" s="1052"/>
      <c r="H137" s="1052"/>
      <c r="I137" s="1052"/>
      <c r="J137" s="1621">
        <v>0</v>
      </c>
      <c r="K137" s="1061"/>
    </row>
    <row r="138" spans="1:11" s="748" customFormat="1" hidden="1">
      <c r="A138" s="995">
        <v>1172200</v>
      </c>
      <c r="B138" s="823" t="s">
        <v>1114</v>
      </c>
      <c r="C138" s="856">
        <v>482200</v>
      </c>
      <c r="D138" s="1009">
        <v>0</v>
      </c>
      <c r="E138" s="913"/>
      <c r="F138" s="1052">
        <v>0</v>
      </c>
      <c r="G138" s="1052">
        <v>0</v>
      </c>
      <c r="H138" s="1052">
        <v>0</v>
      </c>
      <c r="I138" s="1052">
        <v>0</v>
      </c>
      <c r="J138" s="1621">
        <f>F138</f>
        <v>0</v>
      </c>
      <c r="K138" s="1061"/>
    </row>
    <row r="139" spans="1:11" s="748" customFormat="1" hidden="1">
      <c r="A139" s="995">
        <v>1172300</v>
      </c>
      <c r="B139" s="836" t="s">
        <v>1694</v>
      </c>
      <c r="C139" s="802" t="s">
        <v>1030</v>
      </c>
      <c r="D139" s="1009">
        <v>0</v>
      </c>
      <c r="E139" s="913"/>
      <c r="F139" s="1052">
        <v>0</v>
      </c>
      <c r="G139" s="1052">
        <v>0</v>
      </c>
      <c r="H139" s="1052">
        <v>0</v>
      </c>
      <c r="I139" s="1052">
        <v>0</v>
      </c>
      <c r="J139" s="1621">
        <f>F139</f>
        <v>0</v>
      </c>
      <c r="K139" s="1061"/>
    </row>
    <row r="140" spans="1:11" s="748" customFormat="1" ht="25.5" hidden="1">
      <c r="A140" s="995">
        <v>1172400</v>
      </c>
      <c r="B140" s="857" t="s">
        <v>1695</v>
      </c>
      <c r="C140" s="802" t="s">
        <v>125</v>
      </c>
      <c r="D140" s="925"/>
      <c r="E140" s="913"/>
      <c r="F140" s="926"/>
      <c r="G140" s="926"/>
      <c r="H140" s="926"/>
      <c r="I140" s="926"/>
      <c r="J140" s="1621">
        <v>0</v>
      </c>
      <c r="K140" s="1061"/>
    </row>
    <row r="141" spans="1:11" s="748" customFormat="1" ht="25.5" hidden="1">
      <c r="A141" s="995">
        <v>1173000</v>
      </c>
      <c r="B141" s="855" t="s">
        <v>126</v>
      </c>
      <c r="C141" s="831" t="s">
        <v>361</v>
      </c>
      <c r="D141" s="925">
        <v>0</v>
      </c>
      <c r="E141" s="926"/>
      <c r="F141" s="926">
        <v>0</v>
      </c>
      <c r="G141" s="926">
        <v>0</v>
      </c>
      <c r="H141" s="926">
        <v>0</v>
      </c>
      <c r="I141" s="926">
        <v>0</v>
      </c>
      <c r="J141" s="1621">
        <v>0</v>
      </c>
      <c r="K141" s="1061"/>
    </row>
    <row r="142" spans="1:11" s="748" customFormat="1" ht="25.5" hidden="1">
      <c r="A142" s="1024">
        <v>1173100</v>
      </c>
      <c r="B142" s="858" t="s">
        <v>127</v>
      </c>
      <c r="C142" s="802" t="s">
        <v>1099</v>
      </c>
      <c r="D142" s="925"/>
      <c r="E142" s="913"/>
      <c r="F142" s="926"/>
      <c r="G142" s="926"/>
      <c r="H142" s="926"/>
      <c r="I142" s="926"/>
      <c r="J142" s="1621">
        <v>0</v>
      </c>
      <c r="K142" s="1061"/>
    </row>
    <row r="143" spans="1:11" s="748" customFormat="1" ht="38.25" hidden="1">
      <c r="A143" s="1024">
        <v>1174000</v>
      </c>
      <c r="B143" s="855" t="s">
        <v>1100</v>
      </c>
      <c r="C143" s="831" t="s">
        <v>361</v>
      </c>
      <c r="D143" s="925">
        <v>0</v>
      </c>
      <c r="E143" s="926"/>
      <c r="F143" s="926">
        <v>0</v>
      </c>
      <c r="G143" s="926">
        <v>0</v>
      </c>
      <c r="H143" s="926">
        <v>0</v>
      </c>
      <c r="I143" s="926">
        <v>0</v>
      </c>
      <c r="J143" s="1621">
        <v>0</v>
      </c>
      <c r="K143" s="1061"/>
    </row>
    <row r="144" spans="1:11" s="748" customFormat="1" ht="25.5" hidden="1">
      <c r="A144" s="1024">
        <v>1174100</v>
      </c>
      <c r="B144" s="858" t="s">
        <v>1115</v>
      </c>
      <c r="C144" s="802" t="s">
        <v>1101</v>
      </c>
      <c r="D144" s="925"/>
      <c r="E144" s="926"/>
      <c r="F144" s="926"/>
      <c r="G144" s="926"/>
      <c r="H144" s="926"/>
      <c r="I144" s="926"/>
      <c r="J144" s="1621">
        <v>0</v>
      </c>
      <c r="K144" s="1061"/>
    </row>
    <row r="145" spans="1:14" s="748" customFormat="1" ht="25.5" hidden="1">
      <c r="A145" s="1024">
        <v>1174200</v>
      </c>
      <c r="B145" s="857" t="s">
        <v>1696</v>
      </c>
      <c r="C145" s="802" t="s">
        <v>450</v>
      </c>
      <c r="D145" s="925"/>
      <c r="E145" s="926"/>
      <c r="F145" s="926"/>
      <c r="G145" s="926"/>
      <c r="H145" s="926"/>
      <c r="I145" s="926"/>
      <c r="J145" s="1621">
        <v>0</v>
      </c>
      <c r="K145" s="1061"/>
    </row>
    <row r="146" spans="1:14" s="748" customFormat="1" ht="51" hidden="1">
      <c r="A146" s="1024">
        <v>1175000</v>
      </c>
      <c r="B146" s="855" t="s">
        <v>561</v>
      </c>
      <c r="C146" s="831" t="s">
        <v>361</v>
      </c>
      <c r="D146" s="925">
        <v>0</v>
      </c>
      <c r="E146" s="926"/>
      <c r="F146" s="926">
        <v>0</v>
      </c>
      <c r="G146" s="926">
        <v>0</v>
      </c>
      <c r="H146" s="926">
        <v>0</v>
      </c>
      <c r="I146" s="926">
        <v>0</v>
      </c>
      <c r="J146" s="1621">
        <v>0</v>
      </c>
      <c r="K146" s="1061"/>
    </row>
    <row r="147" spans="1:14" s="748" customFormat="1" ht="38.25" hidden="1">
      <c r="A147" s="1024">
        <v>1175100</v>
      </c>
      <c r="B147" s="857" t="s">
        <v>1697</v>
      </c>
      <c r="C147" s="802" t="s">
        <v>228</v>
      </c>
      <c r="D147" s="925"/>
      <c r="E147" s="926"/>
      <c r="F147" s="926"/>
      <c r="G147" s="926"/>
      <c r="H147" s="926"/>
      <c r="I147" s="926"/>
      <c r="J147" s="1621">
        <v>0</v>
      </c>
      <c r="K147" s="1061"/>
    </row>
    <row r="148" spans="1:14" s="748" customFormat="1" hidden="1">
      <c r="A148" s="1024">
        <v>1176000</v>
      </c>
      <c r="B148" s="855" t="s">
        <v>229</v>
      </c>
      <c r="C148" s="831" t="s">
        <v>361</v>
      </c>
      <c r="D148" s="925">
        <v>0</v>
      </c>
      <c r="E148" s="926"/>
      <c r="F148" s="926">
        <v>0</v>
      </c>
      <c r="G148" s="926">
        <v>0</v>
      </c>
      <c r="H148" s="926">
        <v>0</v>
      </c>
      <c r="I148" s="926">
        <v>0</v>
      </c>
      <c r="J148" s="1621">
        <v>0</v>
      </c>
      <c r="K148" s="1061"/>
    </row>
    <row r="149" spans="1:14" s="748" customFormat="1" hidden="1">
      <c r="A149" s="1024">
        <v>1176100</v>
      </c>
      <c r="B149" s="857" t="s">
        <v>1698</v>
      </c>
      <c r="C149" s="802" t="s">
        <v>8</v>
      </c>
      <c r="D149" s="925"/>
      <c r="E149" s="913"/>
      <c r="F149" s="926"/>
      <c r="G149" s="926"/>
      <c r="H149" s="926"/>
      <c r="I149" s="926"/>
      <c r="J149" s="1621">
        <v>0</v>
      </c>
      <c r="K149" s="1061"/>
    </row>
    <row r="150" spans="1:14" s="748" customFormat="1">
      <c r="A150" s="1024">
        <v>1177000</v>
      </c>
      <c r="B150" s="855" t="s">
        <v>591</v>
      </c>
      <c r="C150" s="831" t="s">
        <v>361</v>
      </c>
      <c r="D150" s="925">
        <v>0</v>
      </c>
      <c r="E150" s="926"/>
      <c r="F150" s="926">
        <v>0</v>
      </c>
      <c r="G150" s="926">
        <v>0</v>
      </c>
      <c r="H150" s="926">
        <v>0</v>
      </c>
      <c r="I150" s="926">
        <v>0</v>
      </c>
      <c r="J150" s="1621">
        <v>0</v>
      </c>
      <c r="K150" s="1061"/>
    </row>
    <row r="151" spans="1:14" s="748" customFormat="1" ht="13.5" thickBot="1">
      <c r="A151" s="1025">
        <v>1177100</v>
      </c>
      <c r="B151" s="859" t="s">
        <v>1699</v>
      </c>
      <c r="C151" s="806" t="s">
        <v>260</v>
      </c>
      <c r="D151" s="1013"/>
      <c r="E151" s="1013"/>
      <c r="F151" s="1013"/>
      <c r="G151" s="1013"/>
      <c r="H151" s="1013"/>
      <c r="I151" s="1013"/>
      <c r="J151" s="991">
        <v>0</v>
      </c>
    </row>
    <row r="152" spans="1:14" s="748" customFormat="1" ht="26.25" thickBot="1">
      <c r="A152" s="1028" t="s">
        <v>263</v>
      </c>
      <c r="B152" s="866" t="s">
        <v>652</v>
      </c>
      <c r="C152" s="867" t="s">
        <v>361</v>
      </c>
      <c r="D152" s="1029">
        <f>D153</f>
        <v>35000</v>
      </c>
      <c r="E152" s="1029">
        <f>E155</f>
        <v>0</v>
      </c>
      <c r="F152" s="1029">
        <f>F153</f>
        <v>35000</v>
      </c>
      <c r="G152" s="1029">
        <f>G153</f>
        <v>35000</v>
      </c>
      <c r="H152" s="1029">
        <f>H153</f>
        <v>35000</v>
      </c>
      <c r="I152" s="1029">
        <f>I153</f>
        <v>35000</v>
      </c>
      <c r="J152" s="1030">
        <f>F153</f>
        <v>35000</v>
      </c>
    </row>
    <row r="153" spans="1:14" s="748" customFormat="1" ht="19.5" customHeight="1">
      <c r="A153" s="1026" t="s">
        <v>654</v>
      </c>
      <c r="B153" s="875" t="s">
        <v>655</v>
      </c>
      <c r="C153" s="794" t="s">
        <v>361</v>
      </c>
      <c r="D153" s="1027">
        <f>SUM(D154:D156)</f>
        <v>35000</v>
      </c>
      <c r="E153" s="1027"/>
      <c r="F153" s="918">
        <f>SUM(F154:F163)</f>
        <v>35000</v>
      </c>
      <c r="G153" s="918">
        <f>SUM(G154:G163)</f>
        <v>35000</v>
      </c>
      <c r="H153" s="918">
        <f>SUM(H154:H163)</f>
        <v>35000</v>
      </c>
      <c r="I153" s="918">
        <f>SUM(I154:I163)</f>
        <v>35000</v>
      </c>
      <c r="J153" s="1030">
        <f>F153</f>
        <v>35000</v>
      </c>
    </row>
    <row r="154" spans="1:14" s="748" customFormat="1">
      <c r="A154" s="1024" t="s">
        <v>656</v>
      </c>
      <c r="B154" s="857" t="s">
        <v>1700</v>
      </c>
      <c r="C154" s="1031" t="s">
        <v>997</v>
      </c>
      <c r="D154" s="925"/>
      <c r="E154" s="906"/>
      <c r="F154" s="923"/>
      <c r="G154" s="923"/>
      <c r="H154" s="923"/>
      <c r="I154" s="923"/>
      <c r="J154" s="1030">
        <f>F154</f>
        <v>0</v>
      </c>
    </row>
    <row r="155" spans="1:14" s="748" customFormat="1" ht="19.5" customHeight="1">
      <c r="A155" s="1024" t="s">
        <v>998</v>
      </c>
      <c r="B155" s="857" t="s">
        <v>1701</v>
      </c>
      <c r="C155" s="1031" t="s">
        <v>975</v>
      </c>
      <c r="D155" s="924">
        <v>35000</v>
      </c>
      <c r="E155" s="920">
        <v>0</v>
      </c>
      <c r="F155" s="923">
        <f>D155+E155</f>
        <v>35000</v>
      </c>
      <c r="G155" s="923">
        <v>35000</v>
      </c>
      <c r="H155" s="923">
        <v>35000</v>
      </c>
      <c r="I155" s="923">
        <v>35000</v>
      </c>
      <c r="J155" s="1030">
        <f>F155</f>
        <v>35000</v>
      </c>
      <c r="K155" s="2572" t="s">
        <v>2295</v>
      </c>
      <c r="L155" s="2542"/>
      <c r="M155" s="2542"/>
      <c r="N155" s="2542"/>
    </row>
    <row r="156" spans="1:14" s="748" customFormat="1" ht="25.5" hidden="1">
      <c r="A156" s="1024" t="s">
        <v>976</v>
      </c>
      <c r="B156" s="857" t="s">
        <v>1702</v>
      </c>
      <c r="C156" s="1031" t="s">
        <v>978</v>
      </c>
      <c r="D156" s="1592">
        <v>0</v>
      </c>
      <c r="E156" s="1273"/>
      <c r="F156" s="1592">
        <v>0</v>
      </c>
      <c r="G156" s="1274">
        <v>0</v>
      </c>
      <c r="H156" s="1593">
        <v>0</v>
      </c>
      <c r="I156" s="1593">
        <v>0</v>
      </c>
      <c r="J156" s="1276">
        <f>F156</f>
        <v>0</v>
      </c>
    </row>
    <row r="157" spans="1:14" s="748" customFormat="1" hidden="1">
      <c r="A157" s="1033" t="s">
        <v>979</v>
      </c>
      <c r="B157" s="857" t="s">
        <v>1703</v>
      </c>
      <c r="C157" s="1031" t="s">
        <v>1110</v>
      </c>
      <c r="D157" s="925"/>
      <c r="E157" s="906"/>
      <c r="F157" s="925"/>
      <c r="G157" s="925"/>
      <c r="H157" s="925"/>
      <c r="I157" s="925"/>
      <c r="J157" s="991">
        <v>0</v>
      </c>
    </row>
    <row r="158" spans="1:14" s="748" customFormat="1" hidden="1">
      <c r="A158" s="1033" t="s">
        <v>138</v>
      </c>
      <c r="B158" s="858" t="s">
        <v>139</v>
      </c>
      <c r="C158" s="1031" t="s">
        <v>140</v>
      </c>
      <c r="D158" s="925"/>
      <c r="E158" s="906"/>
      <c r="F158" s="925">
        <v>0</v>
      </c>
      <c r="G158" s="925"/>
      <c r="H158" s="925"/>
      <c r="I158" s="925">
        <v>0</v>
      </c>
      <c r="J158" s="991">
        <f>F158</f>
        <v>0</v>
      </c>
    </row>
    <row r="159" spans="1:14" s="748" customFormat="1" hidden="1">
      <c r="A159" s="1033" t="s">
        <v>141</v>
      </c>
      <c r="B159" s="857" t="s">
        <v>1704</v>
      </c>
      <c r="C159" s="1031" t="s">
        <v>904</v>
      </c>
      <c r="D159" s="925"/>
      <c r="E159" s="906"/>
      <c r="F159" s="925"/>
      <c r="G159" s="925"/>
      <c r="H159" s="925"/>
      <c r="I159" s="925"/>
      <c r="J159" s="991">
        <v>0</v>
      </c>
    </row>
    <row r="160" spans="1:14" s="748" customFormat="1" hidden="1">
      <c r="A160" s="1033" t="s">
        <v>905</v>
      </c>
      <c r="B160" s="857" t="s">
        <v>1705</v>
      </c>
      <c r="C160" s="1031" t="s">
        <v>907</v>
      </c>
      <c r="D160" s="925"/>
      <c r="E160" s="906"/>
      <c r="F160" s="925"/>
      <c r="G160" s="925"/>
      <c r="H160" s="925"/>
      <c r="I160" s="925"/>
      <c r="J160" s="991">
        <v>0</v>
      </c>
    </row>
    <row r="161" spans="1:10" s="748" customFormat="1" hidden="1">
      <c r="A161" s="1034" t="s">
        <v>806</v>
      </c>
      <c r="B161" s="1035" t="s">
        <v>1706</v>
      </c>
      <c r="C161" s="1036" t="s">
        <v>661</v>
      </c>
      <c r="D161" s="925"/>
      <c r="E161" s="906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807</v>
      </c>
      <c r="B162" s="1037" t="s">
        <v>1074</v>
      </c>
      <c r="C162" s="1004" t="s">
        <v>1075</v>
      </c>
      <c r="D162" s="925"/>
      <c r="E162" s="906"/>
      <c r="F162" s="925"/>
      <c r="G162" s="925"/>
      <c r="H162" s="925"/>
      <c r="I162" s="925"/>
      <c r="J162" s="991">
        <v>0</v>
      </c>
    </row>
    <row r="163" spans="1:10" s="748" customFormat="1" hidden="1">
      <c r="A163" s="1000" t="s">
        <v>1076</v>
      </c>
      <c r="B163" s="1037" t="s">
        <v>1077</v>
      </c>
      <c r="C163" s="1004" t="s">
        <v>1078</v>
      </c>
      <c r="D163" s="925"/>
      <c r="E163" s="906"/>
      <c r="F163" s="925"/>
      <c r="G163" s="925"/>
      <c r="H163" s="925"/>
      <c r="I163" s="925"/>
      <c r="J163" s="991">
        <v>0</v>
      </c>
    </row>
    <row r="164" spans="1:10" s="748" customFormat="1" hidden="1">
      <c r="A164" s="1038" t="s">
        <v>662</v>
      </c>
      <c r="B164" s="1039" t="s">
        <v>663</v>
      </c>
      <c r="C164" s="1040" t="s">
        <v>361</v>
      </c>
      <c r="D164" s="925">
        <v>0</v>
      </c>
      <c r="E164" s="925"/>
      <c r="F164" s="925">
        <v>0</v>
      </c>
      <c r="G164" s="925">
        <v>0</v>
      </c>
      <c r="H164" s="925">
        <v>0</v>
      </c>
      <c r="I164" s="925">
        <v>0</v>
      </c>
      <c r="J164" s="991">
        <v>0</v>
      </c>
    </row>
    <row r="165" spans="1:10">
      <c r="A165" s="1033" t="s">
        <v>664</v>
      </c>
      <c r="B165" s="858" t="s">
        <v>665</v>
      </c>
      <c r="C165" s="1031" t="s">
        <v>666</v>
      </c>
      <c r="D165" s="925"/>
      <c r="E165" s="906"/>
      <c r="F165" s="925"/>
      <c r="G165" s="925"/>
      <c r="H165" s="925"/>
      <c r="I165" s="925"/>
      <c r="J165" s="991">
        <v>0</v>
      </c>
    </row>
    <row r="166" spans="1:10" ht="12" customHeight="1">
      <c r="A166" s="1033" t="s">
        <v>667</v>
      </c>
      <c r="B166" s="858" t="s">
        <v>668</v>
      </c>
      <c r="C166" s="1031" t="s">
        <v>669</v>
      </c>
      <c r="D166" s="925"/>
      <c r="E166" s="906"/>
      <c r="F166" s="925"/>
      <c r="G166" s="925"/>
      <c r="H166" s="925"/>
      <c r="I166" s="925"/>
      <c r="J166" s="991">
        <v>0</v>
      </c>
    </row>
    <row r="167" spans="1:10" ht="25.5" hidden="1">
      <c r="A167" s="1033" t="s">
        <v>670</v>
      </c>
      <c r="B167" s="857" t="s">
        <v>1707</v>
      </c>
      <c r="C167" s="1031" t="s">
        <v>316</v>
      </c>
      <c r="D167" s="925"/>
      <c r="E167" s="906"/>
      <c r="F167" s="925"/>
      <c r="G167" s="925"/>
      <c r="H167" s="925"/>
      <c r="I167" s="925"/>
      <c r="J167" s="991">
        <v>0</v>
      </c>
    </row>
    <row r="168" spans="1:10" hidden="1">
      <c r="A168" s="1033" t="s">
        <v>317</v>
      </c>
      <c r="B168" s="857" t="s">
        <v>1708</v>
      </c>
      <c r="C168" s="1031" t="s">
        <v>319</v>
      </c>
      <c r="D168" s="925"/>
      <c r="E168" s="906"/>
      <c r="F168" s="925"/>
      <c r="G168" s="925"/>
      <c r="H168" s="925"/>
      <c r="I168" s="925"/>
      <c r="J168" s="991">
        <v>0</v>
      </c>
    </row>
    <row r="169" spans="1:10" hidden="1">
      <c r="A169" s="1033" t="s">
        <v>320</v>
      </c>
      <c r="B169" s="855" t="s">
        <v>321</v>
      </c>
      <c r="C169" s="843" t="s">
        <v>361</v>
      </c>
      <c r="D169" s="925">
        <v>0</v>
      </c>
      <c r="E169" s="925"/>
      <c r="F169" s="925">
        <v>0</v>
      </c>
      <c r="G169" s="925">
        <v>0</v>
      </c>
      <c r="H169" s="925">
        <v>0</v>
      </c>
      <c r="I169" s="925">
        <v>0</v>
      </c>
      <c r="J169" s="991">
        <v>0</v>
      </c>
    </row>
    <row r="170" spans="1:10" hidden="1">
      <c r="A170" s="1033" t="s">
        <v>322</v>
      </c>
      <c r="B170" s="858" t="s">
        <v>1116</v>
      </c>
      <c r="C170" s="1031" t="s">
        <v>323</v>
      </c>
      <c r="D170" s="925"/>
      <c r="E170" s="906"/>
      <c r="F170" s="925"/>
      <c r="G170" s="925"/>
      <c r="H170" s="925"/>
      <c r="I170" s="925"/>
      <c r="J170" s="991">
        <v>0</v>
      </c>
    </row>
    <row r="171" spans="1:10" hidden="1">
      <c r="A171" s="1041" t="s">
        <v>324</v>
      </c>
      <c r="B171" s="882" t="s">
        <v>1079</v>
      </c>
      <c r="C171" s="843" t="s">
        <v>361</v>
      </c>
      <c r="D171" s="925">
        <v>0</v>
      </c>
      <c r="E171" s="925"/>
      <c r="F171" s="925">
        <v>0</v>
      </c>
      <c r="G171" s="925">
        <v>0</v>
      </c>
      <c r="H171" s="925">
        <v>0</v>
      </c>
      <c r="I171" s="925">
        <v>0</v>
      </c>
      <c r="J171" s="991">
        <v>0</v>
      </c>
    </row>
    <row r="172" spans="1:10" hidden="1">
      <c r="A172" s="1033" t="s">
        <v>326</v>
      </c>
      <c r="B172" s="858" t="s">
        <v>1117</v>
      </c>
      <c r="C172" s="1031" t="s">
        <v>327</v>
      </c>
      <c r="D172" s="925"/>
      <c r="E172" s="925"/>
      <c r="F172" s="925"/>
      <c r="G172" s="925"/>
      <c r="H172" s="925"/>
      <c r="I172" s="925"/>
      <c r="J172" s="991">
        <v>0</v>
      </c>
    </row>
    <row r="173" spans="1:10" hidden="1">
      <c r="A173" s="1033" t="s">
        <v>328</v>
      </c>
      <c r="B173" s="858" t="s">
        <v>1118</v>
      </c>
      <c r="C173" s="1031" t="s">
        <v>329</v>
      </c>
      <c r="D173" s="925"/>
      <c r="E173" s="925"/>
      <c r="F173" s="925"/>
      <c r="G173" s="925"/>
      <c r="H173" s="925"/>
      <c r="I173" s="925"/>
      <c r="J173" s="925"/>
    </row>
    <row r="174" spans="1:10" hidden="1">
      <c r="A174" s="1033" t="s">
        <v>330</v>
      </c>
      <c r="B174" s="857" t="s">
        <v>1709</v>
      </c>
      <c r="C174" s="1031" t="s">
        <v>332</v>
      </c>
      <c r="D174" s="925"/>
      <c r="E174" s="925"/>
      <c r="F174" s="925"/>
      <c r="G174" s="925"/>
      <c r="H174" s="925"/>
      <c r="I174" s="925"/>
      <c r="J174" s="925"/>
    </row>
    <row r="175" spans="1:10" ht="13.5" thickBot="1">
      <c r="A175" s="1042">
        <v>1244000</v>
      </c>
      <c r="B175" s="1043" t="s">
        <v>1721</v>
      </c>
      <c r="C175" s="1036" t="s">
        <v>1145</v>
      </c>
      <c r="D175" s="943"/>
      <c r="E175" s="943"/>
      <c r="F175" s="943"/>
      <c r="G175" s="943"/>
      <c r="H175" s="943"/>
      <c r="I175" s="943"/>
      <c r="J175" s="943"/>
    </row>
    <row r="176" spans="1:10" ht="26.25" customHeight="1" thickBot="1">
      <c r="A176" s="1044">
        <v>1000000</v>
      </c>
      <c r="B176" s="1045" t="s">
        <v>1081</v>
      </c>
      <c r="C176" s="1046" t="s">
        <v>361</v>
      </c>
      <c r="D176" s="1201">
        <f t="shared" ref="D176:J176" si="2">D33+D152</f>
        <v>35000</v>
      </c>
      <c r="E176" s="1201">
        <f t="shared" si="2"/>
        <v>0</v>
      </c>
      <c r="F176" s="1201">
        <f t="shared" si="2"/>
        <v>35000</v>
      </c>
      <c r="G176" s="1201">
        <f t="shared" si="2"/>
        <v>35000</v>
      </c>
      <c r="H176" s="1201">
        <f t="shared" si="2"/>
        <v>35000</v>
      </c>
      <c r="I176" s="1201">
        <f t="shared" si="2"/>
        <v>35000</v>
      </c>
      <c r="J176" s="1201">
        <f t="shared" si="2"/>
        <v>35000</v>
      </c>
    </row>
    <row r="177" spans="1:10" ht="14.25">
      <c r="A177" s="2559"/>
      <c r="B177" s="2559"/>
      <c r="C177" s="2559"/>
      <c r="D177" s="2559"/>
      <c r="E177" s="2559"/>
      <c r="F177" s="2559"/>
      <c r="G177" s="2559"/>
      <c r="H177" s="2559"/>
      <c r="I177" s="2559"/>
      <c r="J177" s="2559"/>
    </row>
    <row r="178" spans="1:10">
      <c r="A178" s="2517" t="s">
        <v>2250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>
      <c r="A179" s="2564" t="s">
        <v>1125</v>
      </c>
      <c r="B179" s="2564"/>
      <c r="C179" s="2564"/>
      <c r="D179" s="2564"/>
      <c r="E179" s="2564"/>
      <c r="F179" s="2564"/>
      <c r="G179" s="2564"/>
      <c r="H179" s="2564"/>
      <c r="I179" s="2564"/>
      <c r="J179" s="2564"/>
    </row>
    <row r="180" spans="1:10" ht="14.25">
      <c r="A180" s="2517" t="s">
        <v>1733</v>
      </c>
      <c r="B180" s="2517"/>
      <c r="C180" s="2517"/>
      <c r="D180" s="2517"/>
      <c r="E180" s="2517"/>
      <c r="F180" s="2517"/>
      <c r="G180" s="2517"/>
      <c r="H180" s="2517"/>
      <c r="I180" s="2517"/>
      <c r="J180" s="2517"/>
    </row>
    <row r="181" spans="1:10">
      <c r="A181" s="2562" t="s">
        <v>1002</v>
      </c>
      <c r="B181" s="2562"/>
      <c r="C181" s="2562"/>
      <c r="D181" s="2562"/>
      <c r="E181" s="2562"/>
      <c r="F181" s="2562"/>
      <c r="G181" s="2562"/>
      <c r="H181" s="2562"/>
      <c r="I181" s="2562"/>
      <c r="J181" s="2562"/>
    </row>
    <row r="182" spans="1:10" ht="14.25">
      <c r="A182" s="2563" t="s">
        <v>1713</v>
      </c>
      <c r="B182" s="2563"/>
      <c r="C182" s="2563"/>
      <c r="D182" s="2563"/>
      <c r="E182" s="2563"/>
      <c r="F182" s="2563"/>
      <c r="G182" s="2563"/>
      <c r="H182" s="2563"/>
      <c r="I182" s="2563"/>
      <c r="J182" s="2563"/>
    </row>
    <row r="183" spans="1:10">
      <c r="A183" s="2517" t="s">
        <v>1003</v>
      </c>
      <c r="B183" s="2517"/>
      <c r="C183" s="2517"/>
      <c r="D183" s="2517"/>
      <c r="E183" s="2517"/>
      <c r="F183" s="2517"/>
      <c r="G183" s="2517"/>
      <c r="H183" s="2517"/>
      <c r="I183" s="2517"/>
      <c r="J183" s="2517"/>
    </row>
    <row r="184" spans="1:10" s="632" customFormat="1" ht="14.25">
      <c r="A184" s="892" t="s">
        <v>2120</v>
      </c>
      <c r="B184" s="892"/>
      <c r="C184" s="893"/>
      <c r="D184" s="892"/>
      <c r="E184" s="892"/>
      <c r="F184" s="892"/>
      <c r="G184" s="892" t="s">
        <v>1158</v>
      </c>
      <c r="H184" s="892"/>
      <c r="I184" s="892"/>
      <c r="J184" s="892"/>
    </row>
    <row r="185" spans="1:10" s="632" customFormat="1" ht="14.25">
      <c r="A185" s="894" t="s">
        <v>1715</v>
      </c>
      <c r="B185" s="893" t="s">
        <v>646</v>
      </c>
      <c r="C185" s="896"/>
      <c r="D185" s="738"/>
      <c r="E185" s="734" t="s">
        <v>311</v>
      </c>
      <c r="F185" s="738"/>
      <c r="G185" s="734" t="s">
        <v>312</v>
      </c>
      <c r="H185" s="738"/>
      <c r="I185" s="738"/>
      <c r="J185" s="894"/>
    </row>
    <row r="186" spans="1:10">
      <c r="A186" s="2542"/>
      <c r="B186" s="2542"/>
      <c r="C186" s="2542"/>
      <c r="D186" s="2542"/>
      <c r="E186" s="2542"/>
      <c r="F186" s="2542"/>
      <c r="G186" s="2542"/>
      <c r="H186" s="2542"/>
      <c r="I186" s="2542"/>
      <c r="J186" s="2542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>
      <c r="A191" s="1047"/>
      <c r="B191" s="1047"/>
      <c r="C191" s="1047"/>
      <c r="D191" s="1047"/>
      <c r="E191" s="1047"/>
      <c r="F191" s="1047"/>
      <c r="G191" s="1047"/>
      <c r="H191" s="1047"/>
      <c r="I191" s="1047"/>
      <c r="J191" s="1048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2565"/>
      <c r="B195" s="2565"/>
      <c r="C195" s="2565"/>
      <c r="D195" s="2565"/>
      <c r="E195" s="2565"/>
      <c r="F195" s="2565"/>
      <c r="G195" s="2565"/>
      <c r="H195" s="2565"/>
      <c r="I195" s="2565"/>
      <c r="J195" s="2565"/>
    </row>
    <row r="196" spans="1:10">
      <c r="A196" s="1047"/>
      <c r="B196" s="1047"/>
      <c r="C196" s="1047"/>
      <c r="D196" s="1047"/>
      <c r="E196" s="1047"/>
      <c r="F196" s="1047"/>
      <c r="G196" s="1047"/>
      <c r="H196" s="1047"/>
      <c r="I196" s="1047"/>
      <c r="J196" s="1047"/>
    </row>
    <row r="197" spans="1:10">
      <c r="A197" s="2565"/>
      <c r="B197" s="2565"/>
      <c r="C197" s="2565"/>
      <c r="D197" s="2565"/>
      <c r="E197" s="2565"/>
      <c r="F197" s="2565"/>
      <c r="G197" s="2565"/>
      <c r="H197" s="2565"/>
      <c r="I197" s="2565"/>
      <c r="J197" s="2565"/>
    </row>
    <row r="198" spans="1:10">
      <c r="A198" s="1047"/>
      <c r="B198" s="1047"/>
      <c r="C198" s="1047"/>
      <c r="D198" s="1047"/>
      <c r="E198" s="1047"/>
      <c r="F198" s="1049"/>
      <c r="G198" s="1049"/>
      <c r="H198" s="1049"/>
      <c r="I198" s="1049"/>
      <c r="J198" s="1049"/>
    </row>
    <row r="199" spans="1:10">
      <c r="A199" s="2565"/>
      <c r="B199" s="2565"/>
      <c r="C199" s="2565"/>
      <c r="D199" s="2565"/>
      <c r="E199" s="2565"/>
      <c r="F199" s="2565"/>
      <c r="G199" s="2565"/>
      <c r="H199" s="2565"/>
      <c r="I199" s="2565"/>
      <c r="J199" s="2565"/>
    </row>
    <row r="200" spans="1:10">
      <c r="A200" s="1047"/>
      <c r="B200" s="1047"/>
      <c r="C200" s="1047"/>
      <c r="D200" s="1047"/>
      <c r="E200" s="1047"/>
      <c r="F200" s="1047"/>
      <c r="G200" s="1047"/>
      <c r="H200" s="1047"/>
      <c r="I200" s="1047"/>
      <c r="J200" s="1047"/>
    </row>
    <row r="201" spans="1:10">
      <c r="A201" s="2565"/>
      <c r="B201" s="2565"/>
      <c r="C201" s="2565"/>
      <c r="D201" s="2565"/>
      <c r="E201" s="2565"/>
      <c r="F201" s="2565"/>
      <c r="G201" s="2565"/>
      <c r="H201" s="2565"/>
      <c r="I201" s="2565"/>
      <c r="J201" s="2565"/>
    </row>
    <row r="202" spans="1:10">
      <c r="A202" s="1047"/>
      <c r="B202" s="1047"/>
      <c r="C202" s="1047"/>
      <c r="D202" s="1047"/>
      <c r="E202" s="1047"/>
      <c r="F202" s="1047"/>
      <c r="G202" s="1047"/>
      <c r="H202" s="1047"/>
      <c r="I202" s="1047"/>
      <c r="J202" s="1047"/>
    </row>
    <row r="203" spans="1:10">
      <c r="A203" s="2565" t="s">
        <v>53</v>
      </c>
      <c r="B203" s="2565"/>
      <c r="C203" s="2565"/>
      <c r="D203" s="2565"/>
      <c r="E203" s="2565"/>
      <c r="F203" s="2565"/>
      <c r="G203" s="2565"/>
      <c r="H203" s="2565"/>
      <c r="I203" s="2565"/>
      <c r="J203" s="2565"/>
    </row>
    <row r="204" spans="1:10">
      <c r="A204" s="2567" t="s">
        <v>1724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1725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2567" t="s">
        <v>1726</v>
      </c>
      <c r="B206" s="2567"/>
      <c r="C206" s="2567"/>
      <c r="D206" s="2567"/>
      <c r="E206" s="2567"/>
      <c r="F206" s="2567"/>
      <c r="G206" s="2567"/>
      <c r="H206" s="2567"/>
      <c r="I206" s="2567"/>
      <c r="J206" s="2567"/>
    </row>
    <row r="207" spans="1:10">
      <c r="A207" s="1047" t="s">
        <v>942</v>
      </c>
      <c r="B207" s="1050"/>
      <c r="C207" s="1050"/>
      <c r="D207" s="1050"/>
      <c r="E207" s="1050"/>
      <c r="F207" s="1050"/>
      <c r="G207" s="1050"/>
      <c r="H207" s="1050"/>
      <c r="I207" s="1050"/>
      <c r="J207" s="1050"/>
    </row>
    <row r="208" spans="1:10">
      <c r="A208" s="2567" t="s">
        <v>1727</v>
      </c>
      <c r="B208" s="2567"/>
      <c r="C208" s="2567"/>
      <c r="D208" s="2567"/>
      <c r="E208" s="2567"/>
      <c r="F208" s="2567"/>
      <c r="G208" s="2567"/>
      <c r="H208" s="2567"/>
      <c r="I208" s="2567"/>
      <c r="J208" s="2567"/>
    </row>
    <row r="209" spans="1:10">
      <c r="A209" s="2517" t="s">
        <v>679</v>
      </c>
      <c r="B209" s="2517"/>
      <c r="C209" s="2517"/>
      <c r="D209" s="2517"/>
      <c r="E209" s="2517"/>
      <c r="F209" s="2517"/>
      <c r="G209" s="2517"/>
      <c r="H209" s="2517"/>
      <c r="I209" s="2517"/>
      <c r="J209" s="2517"/>
    </row>
    <row r="210" spans="1:10">
      <c r="A210" s="2564" t="s">
        <v>1125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 ht="14.25">
      <c r="A211" s="2564" t="s">
        <v>1728</v>
      </c>
      <c r="B211" s="2564"/>
      <c r="C211" s="2564"/>
      <c r="D211" s="2564"/>
      <c r="E211" s="2564"/>
      <c r="F211" s="2564"/>
      <c r="G211" s="2564"/>
      <c r="H211" s="2564"/>
      <c r="I211" s="2564"/>
      <c r="J211" s="2564"/>
    </row>
    <row r="212" spans="1:10">
      <c r="A212" s="2562" t="s">
        <v>1002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 ht="14.25">
      <c r="A213" s="2570" t="s">
        <v>1729</v>
      </c>
      <c r="B213" s="2570"/>
      <c r="C213" s="2570"/>
      <c r="D213" s="2570"/>
      <c r="E213" s="2570"/>
      <c r="F213" s="2570"/>
      <c r="G213" s="2570"/>
      <c r="H213" s="2570"/>
      <c r="I213" s="2570"/>
      <c r="J213" s="2570"/>
    </row>
    <row r="214" spans="1:10">
      <c r="A214" s="2564" t="s">
        <v>1003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>
      <c r="A215" s="2564" t="s">
        <v>1004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 ht="14.25">
      <c r="A216" s="2569" t="s">
        <v>1723</v>
      </c>
      <c r="B216" s="2569"/>
      <c r="C216" s="2569"/>
      <c r="D216" s="2569"/>
      <c r="E216" s="2569"/>
      <c r="F216" s="2569"/>
      <c r="G216" s="2569"/>
      <c r="H216" s="2569"/>
      <c r="I216" s="2569"/>
      <c r="J216" s="2569"/>
    </row>
    <row r="217" spans="1:10">
      <c r="A217" s="2542"/>
      <c r="B217" s="2542"/>
      <c r="C217" s="2542"/>
      <c r="D217" s="2542"/>
      <c r="E217" s="2542"/>
      <c r="F217" s="2542"/>
      <c r="G217" s="2542"/>
      <c r="H217" s="2542"/>
      <c r="I217" s="2542"/>
      <c r="J217" s="2542"/>
    </row>
  </sheetData>
  <mergeCells count="42">
    <mergeCell ref="A194:J194"/>
    <mergeCell ref="A180:J180"/>
    <mergeCell ref="A9:E9"/>
    <mergeCell ref="A14:B14"/>
    <mergeCell ref="B15:E15"/>
    <mergeCell ref="B16:F16"/>
    <mergeCell ref="B17:F18"/>
    <mergeCell ref="H29:J29"/>
    <mergeCell ref="F30:F31"/>
    <mergeCell ref="G30:J30"/>
    <mergeCell ref="A177:J177"/>
    <mergeCell ref="A178:J178"/>
    <mergeCell ref="A179:J179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K155:N155"/>
    <mergeCell ref="A213:J213"/>
    <mergeCell ref="A214:J214"/>
    <mergeCell ref="A215:J215"/>
    <mergeCell ref="A216:J216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192:J192"/>
    <mergeCell ref="A193:J19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17"/>
  <sheetViews>
    <sheetView topLeftCell="A33" workbookViewId="0">
      <selection activeCell="N177" sqref="N177"/>
    </sheetView>
  </sheetViews>
  <sheetFormatPr defaultRowHeight="12.75"/>
  <cols>
    <col min="1" max="1" width="6.7109375" style="748" customWidth="1"/>
    <col min="2" max="2" width="46.28515625" style="739" customWidth="1"/>
    <col min="3" max="3" width="8.7109375" style="749" customWidth="1"/>
    <col min="4" max="4" width="10.140625" style="738" customWidth="1"/>
    <col min="5" max="5" width="7.85546875" style="738" customWidth="1"/>
    <col min="6" max="6" width="11.28515625" style="738" customWidth="1"/>
    <col min="7" max="7" width="10.42578125" style="738" customWidth="1"/>
    <col min="8" max="8" width="9.85546875" style="738" customWidth="1"/>
    <col min="9" max="9" width="8.8554687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2.75" customHeight="1">
      <c r="B6" s="947" t="s">
        <v>35</v>
      </c>
      <c r="C6" s="948"/>
      <c r="D6" s="947"/>
      <c r="E6" s="947"/>
      <c r="G6" s="949" t="s">
        <v>1024</v>
      </c>
      <c r="H6" s="896"/>
    </row>
    <row r="7" spans="1:10" hidden="1">
      <c r="B7" s="738"/>
      <c r="C7" s="950"/>
    </row>
    <row r="8" spans="1:10" ht="12" customHeight="1">
      <c r="A8" s="748" t="s">
        <v>2253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 ht="8.25" customHeight="1">
      <c r="A10" s="748" t="s">
        <v>476</v>
      </c>
      <c r="B10" s="951"/>
      <c r="C10" s="952"/>
      <c r="D10" s="900"/>
      <c r="E10" s="900"/>
    </row>
    <row r="11" spans="1:10" ht="14.25" hidden="1" customHeight="1">
      <c r="B11" s="953"/>
      <c r="C11" s="954"/>
      <c r="D11" s="953"/>
      <c r="E11" s="953"/>
      <c r="F11" s="953"/>
      <c r="G11" s="953"/>
      <c r="H11" s="955"/>
    </row>
    <row r="12" spans="1:10" ht="11.25" customHeight="1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958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16.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39" customHeight="1">
      <c r="A16" s="738"/>
      <c r="B16" s="2549" t="s">
        <v>259</v>
      </c>
      <c r="C16" s="2549"/>
      <c r="D16" s="2549"/>
      <c r="E16" s="2549"/>
      <c r="F16" s="2549"/>
      <c r="G16" s="751"/>
      <c r="H16" s="962"/>
      <c r="I16" s="962"/>
      <c r="J16" s="962"/>
    </row>
    <row r="17" spans="1:10" s="748" customFormat="1" ht="16.5" customHeigh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0" s="748" customFormat="1" ht="27.75" hidden="1" customHeight="1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</row>
    <row r="19" spans="1:10" s="743" customFormat="1" ht="12.75" customHeight="1" thickBot="1">
      <c r="A19" s="753" t="s">
        <v>546</v>
      </c>
      <c r="B19" s="964"/>
      <c r="C19" s="965"/>
      <c r="D19" s="745"/>
      <c r="E19" s="745"/>
      <c r="G19" s="966" t="s">
        <v>1199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G20" s="968" t="s">
        <v>335</v>
      </c>
      <c r="H20" s="969">
        <v>1</v>
      </c>
      <c r="I20" s="970">
        <v>6</v>
      </c>
      <c r="J20" s="971">
        <v>1</v>
      </c>
    </row>
    <row r="21" spans="1:10" s="968" customFormat="1" ht="15" customHeight="1" thickBot="1">
      <c r="A21" s="753" t="s">
        <v>634</v>
      </c>
      <c r="C21" s="965"/>
      <c r="G21" s="968" t="s">
        <v>1198</v>
      </c>
    </row>
    <row r="22" spans="1:10" s="968" customFormat="1" ht="9.75" customHeight="1" thickBot="1">
      <c r="A22" s="753" t="s">
        <v>557</v>
      </c>
      <c r="C22" s="972"/>
      <c r="D22" s="97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G23" s="968" t="s">
        <v>954</v>
      </c>
      <c r="I23" s="974"/>
    </row>
    <row r="24" spans="1:10" s="945" customFormat="1" ht="12.75" customHeight="1">
      <c r="A24" s="753" t="s">
        <v>309</v>
      </c>
      <c r="B24" s="975"/>
      <c r="C24" s="976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ht="15.7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ht="16.5" hidden="1" customHeight="1" thickBot="1">
      <c r="A28" s="756"/>
      <c r="B28" s="945"/>
      <c r="C28" s="984"/>
      <c r="E28" s="985"/>
      <c r="F28" s="945"/>
      <c r="G28" s="945"/>
    </row>
    <row r="29" spans="1:10" s="977" customFormat="1" ht="16.5" customHeight="1" thickBot="1">
      <c r="A29" s="756"/>
      <c r="B29" s="945"/>
      <c r="C29" s="984"/>
      <c r="E29" s="985"/>
      <c r="F29" s="945"/>
      <c r="G29" s="945"/>
      <c r="H29" s="2561">
        <v>900927424012</v>
      </c>
      <c r="I29" s="2561"/>
      <c r="J29" s="2561"/>
    </row>
    <row r="30" spans="1:10" s="748" customFormat="1" ht="35.25" customHeight="1" thickBot="1">
      <c r="A30" s="771" t="s">
        <v>409</v>
      </c>
      <c r="B30" s="772" t="s">
        <v>643</v>
      </c>
      <c r="C30" s="773"/>
      <c r="D30" s="772" t="s">
        <v>425</v>
      </c>
      <c r="E30" s="774"/>
      <c r="F30" s="2554" t="s">
        <v>365</v>
      </c>
      <c r="G30" s="2556" t="s">
        <v>366</v>
      </c>
      <c r="H30" s="2557"/>
      <c r="I30" s="2557"/>
      <c r="J30" s="2558"/>
    </row>
    <row r="31" spans="1:10" s="748" customFormat="1" ht="108.75" customHeight="1" thickBot="1">
      <c r="A31" s="775"/>
      <c r="B31" s="776" t="s">
        <v>351</v>
      </c>
      <c r="C31" s="777" t="s">
        <v>675</v>
      </c>
      <c r="D31" s="778" t="s">
        <v>802</v>
      </c>
      <c r="E31" s="779" t="s">
        <v>981</v>
      </c>
      <c r="F31" s="2555"/>
      <c r="G31" s="778" t="s">
        <v>982</v>
      </c>
      <c r="H31" s="778" t="s">
        <v>983</v>
      </c>
      <c r="I31" s="778" t="s">
        <v>984</v>
      </c>
      <c r="J31" s="778" t="s">
        <v>985</v>
      </c>
    </row>
    <row r="32" spans="1:10" s="986" customFormat="1" ht="21" customHeight="1" thickBot="1">
      <c r="A32" s="780" t="s">
        <v>986</v>
      </c>
      <c r="B32" s="781" t="s">
        <v>987</v>
      </c>
      <c r="C32" s="782" t="s">
        <v>988</v>
      </c>
      <c r="D32" s="783" t="s">
        <v>745</v>
      </c>
      <c r="E32" s="783" t="s">
        <v>746</v>
      </c>
      <c r="F32" s="783" t="s">
        <v>676</v>
      </c>
      <c r="G32" s="784">
        <v>4</v>
      </c>
      <c r="H32" s="785">
        <v>5</v>
      </c>
      <c r="I32" s="786">
        <v>6</v>
      </c>
      <c r="J32" s="785">
        <v>7</v>
      </c>
    </row>
    <row r="33" spans="1:10" s="889" customFormat="1" ht="24.75" customHeight="1" thickBot="1">
      <c r="A33" s="987">
        <v>1100000</v>
      </c>
      <c r="B33" s="787" t="s">
        <v>1719</v>
      </c>
      <c r="C33" s="788" t="s">
        <v>361</v>
      </c>
      <c r="D33" s="902">
        <f>D108+D132+D99</f>
        <v>1000</v>
      </c>
      <c r="E33" s="902">
        <f>E99</f>
        <v>0</v>
      </c>
      <c r="F33" s="902">
        <f>D33+E33</f>
        <v>1000</v>
      </c>
      <c r="G33" s="902">
        <f>G100+G132</f>
        <v>400</v>
      </c>
      <c r="H33" s="902">
        <f>H100+H132+H43+H115</f>
        <v>400</v>
      </c>
      <c r="I33" s="902">
        <f>I100+I132+I43+I99+I115</f>
        <v>700</v>
      </c>
      <c r="J33" s="902">
        <f>F33</f>
        <v>1000</v>
      </c>
    </row>
    <row r="34" spans="1:10" s="748" customFormat="1" ht="40.5" hidden="1" customHeight="1" thickBot="1">
      <c r="A34" s="987">
        <v>1110000</v>
      </c>
      <c r="B34" s="790" t="s">
        <v>1677</v>
      </c>
      <c r="C34" s="788" t="s">
        <v>361</v>
      </c>
      <c r="D34" s="903">
        <f>D35</f>
        <v>0</v>
      </c>
      <c r="E34" s="903"/>
      <c r="F34" s="903">
        <f>F35</f>
        <v>0</v>
      </c>
      <c r="G34" s="903">
        <f>G35</f>
        <v>0</v>
      </c>
      <c r="H34" s="903">
        <f>H35</f>
        <v>0</v>
      </c>
      <c r="I34" s="903">
        <f>I35</f>
        <v>0</v>
      </c>
      <c r="J34" s="903">
        <f>J35</f>
        <v>0</v>
      </c>
    </row>
    <row r="35" spans="1:10" s="748" customFormat="1" ht="0.75" hidden="1" customHeight="1" thickBot="1">
      <c r="A35" s="988">
        <v>1110000</v>
      </c>
      <c r="B35" s="793" t="s">
        <v>809</v>
      </c>
      <c r="C35" s="794" t="s">
        <v>361</v>
      </c>
      <c r="D35" s="904">
        <f>SUM(D36:D42)</f>
        <v>0</v>
      </c>
      <c r="E35" s="904"/>
      <c r="F35" s="904">
        <f>SUM(F36:F42)</f>
        <v>0</v>
      </c>
      <c r="G35" s="904">
        <f>SUM(G36:G42)</f>
        <v>0</v>
      </c>
      <c r="H35" s="904">
        <f>SUM(H36:H42)</f>
        <v>0</v>
      </c>
      <c r="I35" s="904">
        <f>SUM(I36:I42)</f>
        <v>0</v>
      </c>
      <c r="J35" s="904">
        <f>SUM(J36:J42)</f>
        <v>0</v>
      </c>
    </row>
    <row r="36" spans="1:10" s="748" customFormat="1" ht="26.25" hidden="1" thickBot="1">
      <c r="A36" s="989">
        <v>1111000</v>
      </c>
      <c r="B36" s="797" t="s">
        <v>677</v>
      </c>
      <c r="C36" s="798" t="s">
        <v>810</v>
      </c>
      <c r="D36" s="1194">
        <v>0</v>
      </c>
      <c r="E36" s="911"/>
      <c r="F36" s="1194">
        <v>0</v>
      </c>
      <c r="G36" s="905">
        <v>0</v>
      </c>
      <c r="H36" s="905">
        <v>0</v>
      </c>
      <c r="I36" s="905">
        <v>0</v>
      </c>
      <c r="J36" s="905">
        <f>F36</f>
        <v>0</v>
      </c>
    </row>
    <row r="37" spans="1:10" s="748" customFormat="1" ht="24.75" hidden="1" customHeight="1">
      <c r="A37" s="990">
        <v>1112000</v>
      </c>
      <c r="B37" s="801" t="s">
        <v>273</v>
      </c>
      <c r="C37" s="802" t="s">
        <v>811</v>
      </c>
      <c r="D37" s="906">
        <v>0</v>
      </c>
      <c r="E37" s="906"/>
      <c r="F37" s="906">
        <v>0</v>
      </c>
      <c r="G37" s="906">
        <v>0</v>
      </c>
      <c r="H37" s="906">
        <v>0</v>
      </c>
      <c r="I37" s="906">
        <v>0</v>
      </c>
      <c r="J37" s="906">
        <f>F37</f>
        <v>0</v>
      </c>
    </row>
    <row r="38" spans="1:10" s="748" customFormat="1" ht="0.75" hidden="1" customHeight="1">
      <c r="A38" s="990">
        <v>1113000</v>
      </c>
      <c r="B38" s="801" t="s">
        <v>812</v>
      </c>
      <c r="C38" s="802" t="s">
        <v>813</v>
      </c>
      <c r="D38" s="906"/>
      <c r="E38" s="906"/>
      <c r="F38" s="906"/>
      <c r="G38" s="906"/>
      <c r="H38" s="906"/>
      <c r="I38" s="906"/>
      <c r="J38" s="991">
        <v>0</v>
      </c>
    </row>
    <row r="39" spans="1:10" s="748" customFormat="1" ht="40.5" hidden="1" customHeight="1">
      <c r="A39" s="990">
        <v>1114000</v>
      </c>
      <c r="B39" s="801" t="s">
        <v>401</v>
      </c>
      <c r="C39" s="802" t="s">
        <v>402</v>
      </c>
      <c r="D39" s="906"/>
      <c r="E39" s="906"/>
      <c r="F39" s="906"/>
      <c r="G39" s="906"/>
      <c r="H39" s="906"/>
      <c r="I39" s="906"/>
      <c r="J39" s="991">
        <v>0</v>
      </c>
    </row>
    <row r="40" spans="1:10" s="748" customFormat="1" ht="12.75" hidden="1" customHeight="1">
      <c r="A40" s="990">
        <v>1115000</v>
      </c>
      <c r="B40" s="801" t="s">
        <v>619</v>
      </c>
      <c r="C40" s="802" t="s">
        <v>391</v>
      </c>
      <c r="D40" s="906"/>
      <c r="E40" s="906"/>
      <c r="F40" s="906"/>
      <c r="G40" s="906"/>
      <c r="H40" s="906"/>
      <c r="I40" s="906"/>
      <c r="J40" s="991">
        <v>0</v>
      </c>
    </row>
    <row r="41" spans="1:10" s="748" customFormat="1" ht="17.25" hidden="1" customHeight="1">
      <c r="A41" s="990">
        <v>1116000</v>
      </c>
      <c r="B41" s="801" t="s">
        <v>1034</v>
      </c>
      <c r="C41" s="802" t="s">
        <v>392</v>
      </c>
      <c r="D41" s="906"/>
      <c r="E41" s="906"/>
      <c r="F41" s="906"/>
      <c r="G41" s="906"/>
      <c r="H41" s="906"/>
      <c r="I41" s="906"/>
      <c r="J41" s="991">
        <v>0</v>
      </c>
    </row>
    <row r="42" spans="1:10" s="748" customFormat="1" ht="17.25" hidden="1" customHeight="1">
      <c r="A42" s="992">
        <v>1117000</v>
      </c>
      <c r="B42" s="805" t="s">
        <v>644</v>
      </c>
      <c r="C42" s="806" t="s">
        <v>20</v>
      </c>
      <c r="D42" s="907">
        <v>0</v>
      </c>
      <c r="E42" s="907"/>
      <c r="F42" s="907">
        <v>0</v>
      </c>
      <c r="G42" s="907">
        <v>0</v>
      </c>
      <c r="H42" s="907">
        <v>0</v>
      </c>
      <c r="I42" s="907">
        <v>0</v>
      </c>
      <c r="J42" s="991">
        <f>F42</f>
        <v>0</v>
      </c>
    </row>
    <row r="43" spans="1:10" s="748" customFormat="1" ht="33.75" customHeight="1" thickBot="1">
      <c r="A43" s="993">
        <v>1120000</v>
      </c>
      <c r="B43" s="809" t="s">
        <v>21</v>
      </c>
      <c r="C43" s="788" t="s">
        <v>361</v>
      </c>
      <c r="D43" s="909">
        <f>D44+D56+D67+D70+D52+D65</f>
        <v>0</v>
      </c>
      <c r="E43" s="909"/>
      <c r="F43" s="909">
        <f>F44+F56+F67+F70+F52+F65</f>
        <v>0</v>
      </c>
      <c r="G43" s="909">
        <f>G44+G52+G56+G65+G67+G70</f>
        <v>0</v>
      </c>
      <c r="H43" s="909">
        <f>H44+H52+H56+H65+H67+H70</f>
        <v>0</v>
      </c>
      <c r="I43" s="909">
        <f>I44+I52+I56+I65+I67+I70</f>
        <v>0</v>
      </c>
      <c r="J43" s="1030">
        <f>F43</f>
        <v>0</v>
      </c>
    </row>
    <row r="44" spans="1:10" s="748" customFormat="1" ht="14.25" hidden="1">
      <c r="A44" s="988">
        <v>1121000</v>
      </c>
      <c r="B44" s="811" t="s">
        <v>22</v>
      </c>
      <c r="C44" s="812"/>
      <c r="D44" s="905">
        <f>SUM(D45:D50)</f>
        <v>0</v>
      </c>
      <c r="E44" s="905"/>
      <c r="F44" s="905">
        <f>SUM(F45:F50)</f>
        <v>0</v>
      </c>
      <c r="G44" s="905">
        <f>SUM(G45:G50)</f>
        <v>0</v>
      </c>
      <c r="H44" s="905">
        <f>SUM(H45:H50)</f>
        <v>0</v>
      </c>
      <c r="I44" s="905">
        <f>SUM(I45:I50)</f>
        <v>0</v>
      </c>
      <c r="J44" s="991">
        <f>SUM(J45:J50)</f>
        <v>0</v>
      </c>
    </row>
    <row r="45" spans="1:10" s="748" customFormat="1" ht="24.75" hidden="1" customHeight="1">
      <c r="A45" s="990">
        <v>1121100</v>
      </c>
      <c r="B45" s="813" t="s">
        <v>383</v>
      </c>
      <c r="C45" s="802" t="s">
        <v>384</v>
      </c>
      <c r="D45" s="906"/>
      <c r="E45" s="906"/>
      <c r="F45" s="906"/>
      <c r="G45" s="906"/>
      <c r="H45" s="906"/>
      <c r="I45" s="906"/>
      <c r="J45" s="991">
        <v>0</v>
      </c>
    </row>
    <row r="46" spans="1:10" s="748" customFormat="1" hidden="1">
      <c r="A46" s="990">
        <v>1121200</v>
      </c>
      <c r="B46" s="814" t="s">
        <v>1678</v>
      </c>
      <c r="C46" s="802" t="s">
        <v>386</v>
      </c>
      <c r="D46" s="906">
        <v>0</v>
      </c>
      <c r="E46" s="906"/>
      <c r="F46" s="906"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1121300</v>
      </c>
      <c r="B47" s="813" t="s">
        <v>775</v>
      </c>
      <c r="C47" s="802" t="s">
        <v>387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1121400</v>
      </c>
      <c r="B48" s="813" t="s">
        <v>776</v>
      </c>
      <c r="C48" s="802" t="s">
        <v>388</v>
      </c>
      <c r="D48" s="906">
        <v>0</v>
      </c>
      <c r="E48" s="906"/>
      <c r="F48" s="906">
        <v>0</v>
      </c>
      <c r="G48" s="906">
        <v>0</v>
      </c>
      <c r="H48" s="906">
        <v>0</v>
      </c>
      <c r="I48" s="906">
        <v>0</v>
      </c>
      <c r="J48" s="991">
        <f>F48</f>
        <v>0</v>
      </c>
    </row>
    <row r="49" spans="1:10" s="748" customFormat="1" hidden="1">
      <c r="A49" s="990">
        <v>1121500</v>
      </c>
      <c r="B49" s="813" t="s">
        <v>69</v>
      </c>
      <c r="C49" s="802" t="s">
        <v>389</v>
      </c>
      <c r="D49" s="905"/>
      <c r="E49" s="906"/>
      <c r="F49" s="905"/>
      <c r="G49" s="905"/>
      <c r="H49" s="905"/>
      <c r="I49" s="905"/>
      <c r="J49" s="991">
        <v>0</v>
      </c>
    </row>
    <row r="50" spans="1:10" s="748" customFormat="1" hidden="1">
      <c r="A50" s="990">
        <v>1121600</v>
      </c>
      <c r="B50" s="813" t="s">
        <v>70</v>
      </c>
      <c r="C50" s="802" t="s">
        <v>390</v>
      </c>
      <c r="D50" s="906"/>
      <c r="E50" s="906"/>
      <c r="F50" s="906"/>
      <c r="G50" s="906"/>
      <c r="H50" s="906"/>
      <c r="I50" s="906"/>
      <c r="J50" s="991">
        <v>0</v>
      </c>
    </row>
    <row r="51" spans="1:10" s="748" customFormat="1" ht="13.5" hidden="1" thickBot="1">
      <c r="A51" s="994">
        <v>1121700</v>
      </c>
      <c r="B51" s="817" t="s">
        <v>71</v>
      </c>
      <c r="C51" s="806" t="s">
        <v>772</v>
      </c>
      <c r="D51" s="907"/>
      <c r="E51" s="907"/>
      <c r="F51" s="907"/>
      <c r="G51" s="907"/>
      <c r="H51" s="907"/>
      <c r="I51" s="907"/>
      <c r="J51" s="991">
        <v>0</v>
      </c>
    </row>
    <row r="52" spans="1:10" s="748" customFormat="1" ht="28.5" hidden="1">
      <c r="A52" s="988">
        <v>1122000</v>
      </c>
      <c r="B52" s="818" t="s">
        <v>773</v>
      </c>
      <c r="C52" s="794" t="s">
        <v>361</v>
      </c>
      <c r="D52" s="911">
        <f>D53</f>
        <v>0</v>
      </c>
      <c r="E52" s="911"/>
      <c r="F52" s="911">
        <f>F53</f>
        <v>0</v>
      </c>
      <c r="G52" s="911">
        <f>G53</f>
        <v>0</v>
      </c>
      <c r="H52" s="911">
        <f>H53</f>
        <v>0</v>
      </c>
      <c r="I52" s="911">
        <f>I53</f>
        <v>0</v>
      </c>
      <c r="J52" s="991">
        <f>J53</f>
        <v>0</v>
      </c>
    </row>
    <row r="53" spans="1:10" s="748" customFormat="1" hidden="1">
      <c r="A53" s="995">
        <v>1122100</v>
      </c>
      <c r="B53" s="813" t="s">
        <v>72</v>
      </c>
      <c r="C53" s="798" t="s">
        <v>774</v>
      </c>
      <c r="D53" s="906">
        <v>0</v>
      </c>
      <c r="E53" s="906"/>
      <c r="F53" s="906">
        <v>0</v>
      </c>
      <c r="G53" s="906">
        <v>0</v>
      </c>
      <c r="H53" s="906">
        <v>0</v>
      </c>
      <c r="I53" s="906">
        <v>0</v>
      </c>
      <c r="J53" s="991">
        <f>F53</f>
        <v>0</v>
      </c>
    </row>
    <row r="54" spans="1:10" s="748" customFormat="1" hidden="1">
      <c r="A54" s="995">
        <v>1122200</v>
      </c>
      <c r="B54" s="813" t="s">
        <v>490</v>
      </c>
      <c r="C54" s="802" t="s">
        <v>1031</v>
      </c>
      <c r="D54" s="906"/>
      <c r="E54" s="906"/>
      <c r="F54" s="906"/>
      <c r="G54" s="906"/>
      <c r="H54" s="906"/>
      <c r="I54" s="906"/>
      <c r="J54" s="991">
        <v>0</v>
      </c>
    </row>
    <row r="55" spans="1:10" s="748" customFormat="1" ht="13.5" hidden="1" thickBot="1">
      <c r="A55" s="993">
        <v>1122300</v>
      </c>
      <c r="B55" s="817" t="s">
        <v>148</v>
      </c>
      <c r="C55" s="806" t="s">
        <v>1032</v>
      </c>
      <c r="D55" s="907"/>
      <c r="E55" s="907"/>
      <c r="F55" s="907"/>
      <c r="G55" s="907"/>
      <c r="H55" s="907"/>
      <c r="I55" s="907"/>
      <c r="J55" s="991">
        <v>0</v>
      </c>
    </row>
    <row r="56" spans="1:10" s="748" customFormat="1" ht="28.5" hidden="1">
      <c r="A56" s="988">
        <v>1123000</v>
      </c>
      <c r="B56" s="818" t="s">
        <v>56</v>
      </c>
      <c r="C56" s="794" t="s">
        <v>361</v>
      </c>
      <c r="D56" s="911">
        <f>SUM(D57:D64)</f>
        <v>0</v>
      </c>
      <c r="E56" s="911"/>
      <c r="F56" s="911">
        <f>SUM(F57:F64)</f>
        <v>0</v>
      </c>
      <c r="G56" s="911">
        <f>SUM(G57:G64)</f>
        <v>0</v>
      </c>
      <c r="H56" s="911">
        <f>SUM(H57:H64)</f>
        <v>0</v>
      </c>
      <c r="I56" s="911">
        <f>SUM(I57:I64)</f>
        <v>0</v>
      </c>
      <c r="J56" s="991">
        <f>F56</f>
        <v>0</v>
      </c>
    </row>
    <row r="57" spans="1:10" s="748" customFormat="1" hidden="1">
      <c r="A57" s="995">
        <v>1123100</v>
      </c>
      <c r="B57" s="813" t="s">
        <v>149</v>
      </c>
      <c r="C57" s="798" t="s">
        <v>368</v>
      </c>
      <c r="D57" s="906"/>
      <c r="E57" s="906"/>
      <c r="F57" s="906"/>
      <c r="G57" s="906"/>
      <c r="H57" s="906"/>
      <c r="I57" s="906"/>
      <c r="J57" s="991">
        <f>F57</f>
        <v>0</v>
      </c>
    </row>
    <row r="58" spans="1:10" s="748" customFormat="1" hidden="1">
      <c r="A58" s="995">
        <v>1123200</v>
      </c>
      <c r="B58" s="813" t="s">
        <v>150</v>
      </c>
      <c r="C58" s="802" t="s">
        <v>369</v>
      </c>
      <c r="D58" s="906">
        <v>0</v>
      </c>
      <c r="E58" s="906"/>
      <c r="F58" s="906">
        <v>0</v>
      </c>
      <c r="G58" s="906">
        <v>0</v>
      </c>
      <c r="H58" s="906">
        <v>0</v>
      </c>
      <c r="I58" s="906">
        <v>0</v>
      </c>
      <c r="J58" s="991">
        <f>F58</f>
        <v>0</v>
      </c>
    </row>
    <row r="59" spans="1:10" s="748" customFormat="1" ht="25.5" hidden="1">
      <c r="A59" s="995">
        <v>1123300</v>
      </c>
      <c r="B59" s="813" t="s">
        <v>151</v>
      </c>
      <c r="C59" s="802" t="s">
        <v>370</v>
      </c>
      <c r="D59" s="906"/>
      <c r="E59" s="906"/>
      <c r="F59" s="906"/>
      <c r="G59" s="906"/>
      <c r="H59" s="906"/>
      <c r="I59" s="906"/>
      <c r="J59" s="991"/>
    </row>
    <row r="60" spans="1:10" s="748" customFormat="1" hidden="1">
      <c r="A60" s="995">
        <v>1123400</v>
      </c>
      <c r="B60" s="813" t="s">
        <v>559</v>
      </c>
      <c r="C60" s="802" t="s">
        <v>371</v>
      </c>
      <c r="D60" s="906">
        <v>0</v>
      </c>
      <c r="E60" s="906"/>
      <c r="F60" s="906">
        <v>0</v>
      </c>
      <c r="G60" s="906">
        <v>0</v>
      </c>
      <c r="H60" s="906">
        <v>0</v>
      </c>
      <c r="I60" s="906">
        <v>0</v>
      </c>
      <c r="J60" s="991">
        <f t="shared" ref="J60:J66" si="0">F60</f>
        <v>0</v>
      </c>
    </row>
    <row r="61" spans="1:10" s="748" customFormat="1" hidden="1">
      <c r="A61" s="995">
        <v>1123500</v>
      </c>
      <c r="B61" s="821" t="s">
        <v>560</v>
      </c>
      <c r="C61" s="822">
        <v>423500</v>
      </c>
      <c r="D61" s="906"/>
      <c r="E61" s="906">
        <v>0</v>
      </c>
      <c r="F61" s="906">
        <f>D61+E61</f>
        <v>0</v>
      </c>
      <c r="G61" s="906"/>
      <c r="H61" s="906"/>
      <c r="I61" s="906">
        <v>0</v>
      </c>
      <c r="J61" s="991">
        <f t="shared" si="0"/>
        <v>0</v>
      </c>
    </row>
    <row r="62" spans="1:10" s="748" customFormat="1" hidden="1">
      <c r="A62" s="995">
        <v>1123600</v>
      </c>
      <c r="B62" s="813" t="s">
        <v>187</v>
      </c>
      <c r="C62" s="802" t="s">
        <v>372</v>
      </c>
      <c r="D62" s="906"/>
      <c r="E62" s="906"/>
      <c r="F62" s="906"/>
      <c r="G62" s="906"/>
      <c r="H62" s="906"/>
      <c r="I62" s="906"/>
      <c r="J62" s="991">
        <f t="shared" si="0"/>
        <v>0</v>
      </c>
    </row>
    <row r="63" spans="1:10" s="748" customFormat="1" hidden="1">
      <c r="A63" s="995">
        <v>1123700</v>
      </c>
      <c r="B63" s="813" t="s">
        <v>188</v>
      </c>
      <c r="C63" s="802" t="s">
        <v>373</v>
      </c>
      <c r="D63" s="906">
        <v>0</v>
      </c>
      <c r="E63" s="906"/>
      <c r="F63" s="906">
        <v>0</v>
      </c>
      <c r="G63" s="906">
        <v>0</v>
      </c>
      <c r="H63" s="906">
        <v>0</v>
      </c>
      <c r="I63" s="906">
        <v>0</v>
      </c>
      <c r="J63" s="991">
        <f t="shared" si="0"/>
        <v>0</v>
      </c>
    </row>
    <row r="64" spans="1:10" s="748" customFormat="1" ht="13.5" hidden="1" thickBot="1">
      <c r="A64" s="993">
        <v>1123800</v>
      </c>
      <c r="B64" s="817" t="s">
        <v>189</v>
      </c>
      <c r="C64" s="806" t="s">
        <v>374</v>
      </c>
      <c r="D64" s="907">
        <v>0</v>
      </c>
      <c r="E64" s="907"/>
      <c r="F64" s="907">
        <f>D64</f>
        <v>0</v>
      </c>
      <c r="G64" s="907">
        <v>0</v>
      </c>
      <c r="H64" s="907">
        <v>0</v>
      </c>
      <c r="I64" s="907">
        <v>0</v>
      </c>
      <c r="J64" s="991">
        <f t="shared" si="0"/>
        <v>0</v>
      </c>
    </row>
    <row r="65" spans="1:10" s="748" customFormat="1" ht="28.5" hidden="1">
      <c r="A65" s="988">
        <v>1124000</v>
      </c>
      <c r="B65" s="818" t="s">
        <v>214</v>
      </c>
      <c r="C65" s="794" t="s">
        <v>361</v>
      </c>
      <c r="D65" s="911">
        <f>D66</f>
        <v>0</v>
      </c>
      <c r="E65" s="911"/>
      <c r="F65" s="911">
        <f>F66</f>
        <v>0</v>
      </c>
      <c r="G65" s="911">
        <f>G66</f>
        <v>0</v>
      </c>
      <c r="H65" s="911">
        <f>H66</f>
        <v>0</v>
      </c>
      <c r="I65" s="911">
        <f>I66</f>
        <v>0</v>
      </c>
      <c r="J65" s="991">
        <f t="shared" si="0"/>
        <v>0</v>
      </c>
    </row>
    <row r="66" spans="1:10" s="748" customFormat="1" ht="13.5" hidden="1" thickBot="1">
      <c r="A66" s="993">
        <v>1124100</v>
      </c>
      <c r="B66" s="817" t="s">
        <v>190</v>
      </c>
      <c r="C66" s="806" t="s">
        <v>215</v>
      </c>
      <c r="D66" s="907"/>
      <c r="E66" s="907"/>
      <c r="F66" s="907">
        <v>0</v>
      </c>
      <c r="G66" s="907">
        <v>0</v>
      </c>
      <c r="H66" s="907">
        <v>0</v>
      </c>
      <c r="I66" s="907">
        <v>0</v>
      </c>
      <c r="J66" s="991">
        <f t="shared" si="0"/>
        <v>0</v>
      </c>
    </row>
    <row r="67" spans="1:10" s="748" customFormat="1" ht="28.5" hidden="1">
      <c r="A67" s="988">
        <v>1125000</v>
      </c>
      <c r="B67" s="818" t="s">
        <v>928</v>
      </c>
      <c r="C67" s="794" t="s">
        <v>361</v>
      </c>
      <c r="D67" s="911">
        <f>D68+D69</f>
        <v>0</v>
      </c>
      <c r="E67" s="911"/>
      <c r="F67" s="911">
        <f>F68+F69</f>
        <v>0</v>
      </c>
      <c r="G67" s="911">
        <f>G68+G69</f>
        <v>0</v>
      </c>
      <c r="H67" s="911">
        <f>H68+H69</f>
        <v>0</v>
      </c>
      <c r="I67" s="911">
        <f>I68+I69</f>
        <v>0</v>
      </c>
      <c r="J67" s="991">
        <f>J68+J69</f>
        <v>0</v>
      </c>
    </row>
    <row r="68" spans="1:10" s="748" customFormat="1" ht="25.5" hidden="1">
      <c r="A68" s="995">
        <v>1125100</v>
      </c>
      <c r="B68" s="813" t="s">
        <v>191</v>
      </c>
      <c r="C68" s="798" t="s">
        <v>929</v>
      </c>
      <c r="D68" s="906"/>
      <c r="E68" s="906"/>
      <c r="F68" s="906"/>
      <c r="G68" s="906"/>
      <c r="H68" s="906"/>
      <c r="I68" s="906"/>
      <c r="J68" s="991">
        <f t="shared" ref="J68:J74" si="1">F68</f>
        <v>0</v>
      </c>
    </row>
    <row r="69" spans="1:10" s="748" customFormat="1" ht="26.25" hidden="1" thickBot="1">
      <c r="A69" s="993">
        <v>1125200</v>
      </c>
      <c r="B69" s="817" t="s">
        <v>709</v>
      </c>
      <c r="C69" s="806" t="s">
        <v>1041</v>
      </c>
      <c r="D69" s="907">
        <v>0</v>
      </c>
      <c r="E69" s="907"/>
      <c r="F69" s="907">
        <v>0</v>
      </c>
      <c r="G69" s="907">
        <v>0</v>
      </c>
      <c r="H69" s="907">
        <v>0</v>
      </c>
      <c r="I69" s="907">
        <v>0</v>
      </c>
      <c r="J69" s="991">
        <f t="shared" si="1"/>
        <v>0</v>
      </c>
    </row>
    <row r="70" spans="1:10" s="748" customFormat="1" ht="14.25" hidden="1">
      <c r="A70" s="988">
        <v>1126000</v>
      </c>
      <c r="B70" s="818" t="s">
        <v>1042</v>
      </c>
      <c r="C70" s="794" t="s">
        <v>361</v>
      </c>
      <c r="D70" s="911">
        <f>SUM(D71:D78)</f>
        <v>0</v>
      </c>
      <c r="E70" s="911"/>
      <c r="F70" s="911">
        <f>SUM(F71:F78)</f>
        <v>0</v>
      </c>
      <c r="G70" s="911">
        <f>SUM(G71:G78)</f>
        <v>0</v>
      </c>
      <c r="H70" s="911">
        <f>SUM(H71:H78)</f>
        <v>0</v>
      </c>
      <c r="I70" s="911">
        <f>SUM(I71:I78)</f>
        <v>0</v>
      </c>
      <c r="J70" s="991">
        <f t="shared" si="1"/>
        <v>0</v>
      </c>
    </row>
    <row r="71" spans="1:10" s="748" customFormat="1" hidden="1">
      <c r="A71" s="988">
        <v>1126100</v>
      </c>
      <c r="B71" s="813" t="s">
        <v>993</v>
      </c>
      <c r="C71" s="798" t="s">
        <v>1043</v>
      </c>
      <c r="D71" s="906">
        <v>0</v>
      </c>
      <c r="E71" s="906"/>
      <c r="F71" s="906">
        <v>0</v>
      </c>
      <c r="G71" s="906">
        <v>0</v>
      </c>
      <c r="H71" s="906">
        <v>0</v>
      </c>
      <c r="I71" s="906">
        <v>0</v>
      </c>
      <c r="J71" s="991">
        <f t="shared" si="1"/>
        <v>0</v>
      </c>
    </row>
    <row r="72" spans="1:10" s="748" customFormat="1" hidden="1">
      <c r="A72" s="988">
        <v>1126200</v>
      </c>
      <c r="B72" s="813" t="s">
        <v>994</v>
      </c>
      <c r="C72" s="802" t="s">
        <v>1044</v>
      </c>
      <c r="D72" s="906"/>
      <c r="E72" s="906"/>
      <c r="F72" s="906"/>
      <c r="G72" s="906"/>
      <c r="H72" s="906"/>
      <c r="I72" s="906"/>
      <c r="J72" s="991">
        <f t="shared" si="1"/>
        <v>0</v>
      </c>
    </row>
    <row r="73" spans="1:10" s="748" customFormat="1" hidden="1">
      <c r="A73" s="988">
        <v>1126300</v>
      </c>
      <c r="B73" s="813" t="s">
        <v>393</v>
      </c>
      <c r="C73" s="802" t="s">
        <v>394</v>
      </c>
      <c r="D73" s="906"/>
      <c r="E73" s="906"/>
      <c r="F73" s="906"/>
      <c r="G73" s="906"/>
      <c r="H73" s="906"/>
      <c r="I73" s="906"/>
      <c r="J73" s="991">
        <f t="shared" si="1"/>
        <v>0</v>
      </c>
    </row>
    <row r="74" spans="1:10" s="748" customFormat="1" hidden="1">
      <c r="A74" s="990">
        <v>1126400</v>
      </c>
      <c r="B74" s="823" t="s">
        <v>995</v>
      </c>
      <c r="C74" s="802" t="s">
        <v>395</v>
      </c>
      <c r="D74" s="906">
        <v>0</v>
      </c>
      <c r="E74" s="906"/>
      <c r="F74" s="906">
        <v>0</v>
      </c>
      <c r="G74" s="906">
        <v>0</v>
      </c>
      <c r="H74" s="906">
        <v>0</v>
      </c>
      <c r="I74" s="906">
        <v>0</v>
      </c>
      <c r="J74" s="991">
        <f t="shared" si="1"/>
        <v>0</v>
      </c>
    </row>
    <row r="75" spans="1:10" s="748" customFormat="1" ht="25.5" hidden="1">
      <c r="A75" s="992">
        <v>1126500</v>
      </c>
      <c r="B75" s="824" t="s">
        <v>953</v>
      </c>
      <c r="C75" s="802" t="s">
        <v>396</v>
      </c>
      <c r="D75" s="906"/>
      <c r="E75" s="906"/>
      <c r="F75" s="906"/>
      <c r="G75" s="906"/>
      <c r="H75" s="906"/>
      <c r="I75" s="906"/>
      <c r="J75" s="991">
        <v>0</v>
      </c>
    </row>
    <row r="76" spans="1:10" s="748" customFormat="1" hidden="1">
      <c r="A76" s="990">
        <v>1126600</v>
      </c>
      <c r="B76" s="823" t="s">
        <v>230</v>
      </c>
      <c r="C76" s="802" t="s">
        <v>397</v>
      </c>
      <c r="D76" s="906"/>
      <c r="E76" s="906"/>
      <c r="F76" s="906"/>
      <c r="G76" s="906"/>
      <c r="H76" s="906"/>
      <c r="I76" s="906"/>
      <c r="J76" s="991">
        <f>F76</f>
        <v>0</v>
      </c>
    </row>
    <row r="77" spans="1:10" s="748" customFormat="1" hidden="1">
      <c r="A77" s="990">
        <v>1126700</v>
      </c>
      <c r="B77" s="823" t="s">
        <v>231</v>
      </c>
      <c r="C77" s="802" t="s">
        <v>398</v>
      </c>
      <c r="D77" s="906">
        <v>0</v>
      </c>
      <c r="E77" s="906">
        <v>0</v>
      </c>
      <c r="F77" s="906">
        <f>E77+D77</f>
        <v>0</v>
      </c>
      <c r="G77" s="906">
        <v>0</v>
      </c>
      <c r="H77" s="906">
        <v>0</v>
      </c>
      <c r="I77" s="906">
        <v>0</v>
      </c>
      <c r="J77" s="991">
        <f>F77</f>
        <v>0</v>
      </c>
    </row>
    <row r="78" spans="1:10" s="748" customFormat="1" ht="13.5" hidden="1" thickBot="1">
      <c r="A78" s="994">
        <v>1126800</v>
      </c>
      <c r="B78" s="825" t="s">
        <v>483</v>
      </c>
      <c r="C78" s="806" t="s">
        <v>399</v>
      </c>
      <c r="D78" s="907">
        <v>0</v>
      </c>
      <c r="E78" s="907"/>
      <c r="F78" s="907">
        <v>0</v>
      </c>
      <c r="G78" s="907">
        <v>0</v>
      </c>
      <c r="H78" s="907">
        <v>0</v>
      </c>
      <c r="I78" s="907">
        <v>0</v>
      </c>
      <c r="J78" s="991">
        <f>F78</f>
        <v>0</v>
      </c>
    </row>
    <row r="79" spans="1:10" s="748" customFormat="1" ht="14.25" hidden="1">
      <c r="A79" s="996">
        <v>1130000</v>
      </c>
      <c r="B79" s="827" t="s">
        <v>296</v>
      </c>
      <c r="C79" s="794" t="s">
        <v>361</v>
      </c>
      <c r="D79" s="911">
        <v>0</v>
      </c>
      <c r="E79" s="911"/>
      <c r="F79" s="911">
        <v>0</v>
      </c>
      <c r="G79" s="911">
        <v>0</v>
      </c>
      <c r="H79" s="911">
        <v>0</v>
      </c>
      <c r="I79" s="911">
        <v>0</v>
      </c>
      <c r="J79" s="991">
        <v>0</v>
      </c>
    </row>
    <row r="80" spans="1:10" s="748" customFormat="1" hidden="1">
      <c r="A80" s="996">
        <v>1130100</v>
      </c>
      <c r="B80" s="823" t="s">
        <v>484</v>
      </c>
      <c r="C80" s="798" t="s">
        <v>297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idden="1">
      <c r="A81" s="996">
        <v>1130200</v>
      </c>
      <c r="B81" s="823" t="s">
        <v>485</v>
      </c>
      <c r="C81" s="802" t="s">
        <v>298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1130300</v>
      </c>
      <c r="B82" s="823" t="s">
        <v>486</v>
      </c>
      <c r="C82" s="802" t="s">
        <v>299</v>
      </c>
      <c r="D82" s="906"/>
      <c r="E82" s="906"/>
      <c r="F82" s="906"/>
      <c r="G82" s="906"/>
      <c r="H82" s="906"/>
      <c r="I82" s="906"/>
      <c r="J82" s="991">
        <v>0</v>
      </c>
    </row>
    <row r="83" spans="1:10" s="748" customFormat="1" hidden="1">
      <c r="A83" s="996">
        <v>1130400</v>
      </c>
      <c r="B83" s="828" t="s">
        <v>487</v>
      </c>
      <c r="C83" s="829" t="s">
        <v>300</v>
      </c>
      <c r="D83" s="905"/>
      <c r="E83" s="905"/>
      <c r="F83" s="905"/>
      <c r="G83" s="905"/>
      <c r="H83" s="905"/>
      <c r="I83" s="905"/>
      <c r="J83" s="991">
        <v>0</v>
      </c>
    </row>
    <row r="84" spans="1:10" s="748" customFormat="1" ht="14.25" hidden="1">
      <c r="A84" s="990">
        <v>1131000</v>
      </c>
      <c r="B84" s="830" t="s">
        <v>301</v>
      </c>
      <c r="C84" s="831" t="s">
        <v>361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t="25.5" hidden="1">
      <c r="A85" s="990">
        <v>1131100</v>
      </c>
      <c r="B85" s="823" t="s">
        <v>592</v>
      </c>
      <c r="C85" s="798" t="s">
        <v>302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idden="1">
      <c r="A86" s="990">
        <v>1131200</v>
      </c>
      <c r="B86" s="823" t="s">
        <v>593</v>
      </c>
      <c r="C86" s="802" t="s">
        <v>303</v>
      </c>
      <c r="D86" s="906"/>
      <c r="E86" s="906"/>
      <c r="F86" s="906"/>
      <c r="G86" s="906"/>
      <c r="H86" s="906"/>
      <c r="I86" s="906"/>
      <c r="J86" s="991">
        <v>0</v>
      </c>
    </row>
    <row r="87" spans="1:10" s="748" customFormat="1" ht="13.5" hidden="1" thickBot="1">
      <c r="A87" s="990">
        <v>1131300</v>
      </c>
      <c r="B87" s="825" t="s">
        <v>594</v>
      </c>
      <c r="C87" s="806" t="s">
        <v>304</v>
      </c>
      <c r="D87" s="907"/>
      <c r="E87" s="907"/>
      <c r="F87" s="907"/>
      <c r="G87" s="907"/>
      <c r="H87" s="907"/>
      <c r="I87" s="907"/>
      <c r="J87" s="991">
        <v>0</v>
      </c>
    </row>
    <row r="88" spans="1:10" s="748" customFormat="1" ht="14.25" hidden="1">
      <c r="A88" s="997">
        <v>1140000</v>
      </c>
      <c r="B88" s="827" t="s">
        <v>305</v>
      </c>
      <c r="C88" s="794" t="s">
        <v>361</v>
      </c>
      <c r="D88" s="911">
        <v>0</v>
      </c>
      <c r="E88" s="911"/>
      <c r="F88" s="911">
        <v>0</v>
      </c>
      <c r="G88" s="911">
        <v>0</v>
      </c>
      <c r="H88" s="911">
        <v>0</v>
      </c>
      <c r="I88" s="911">
        <v>0</v>
      </c>
      <c r="J88" s="991">
        <v>0</v>
      </c>
    </row>
    <row r="89" spans="1:10" s="748" customFormat="1" ht="25.5" hidden="1">
      <c r="A89" s="997">
        <v>1141000</v>
      </c>
      <c r="B89" s="823" t="s">
        <v>306</v>
      </c>
      <c r="C89" s="798" t="s">
        <v>1013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1142000</v>
      </c>
      <c r="B90" s="823" t="s">
        <v>42</v>
      </c>
      <c r="C90" s="802" t="s">
        <v>43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5.5" hidden="1">
      <c r="A91" s="997">
        <v>1143000</v>
      </c>
      <c r="B91" s="823" t="s">
        <v>44</v>
      </c>
      <c r="C91" s="802" t="s">
        <v>45</v>
      </c>
      <c r="D91" s="906"/>
      <c r="E91" s="906"/>
      <c r="F91" s="906"/>
      <c r="G91" s="906"/>
      <c r="H91" s="906"/>
      <c r="I91" s="906"/>
      <c r="J91" s="991">
        <v>0</v>
      </c>
    </row>
    <row r="92" spans="1:10" s="748" customFormat="1" ht="26.25" hidden="1" thickBot="1">
      <c r="A92" s="993">
        <v>1144000</v>
      </c>
      <c r="B92" s="825" t="s">
        <v>46</v>
      </c>
      <c r="C92" s="806" t="s">
        <v>442</v>
      </c>
      <c r="D92" s="907"/>
      <c r="E92" s="907"/>
      <c r="F92" s="907"/>
      <c r="G92" s="907"/>
      <c r="H92" s="907"/>
      <c r="I92" s="907"/>
      <c r="J92" s="991">
        <v>0</v>
      </c>
    </row>
    <row r="93" spans="1:10" s="748" customFormat="1" ht="14.25" hidden="1">
      <c r="A93" s="998">
        <v>1150000</v>
      </c>
      <c r="B93" s="999" t="s">
        <v>736</v>
      </c>
      <c r="C93" s="794" t="s">
        <v>361</v>
      </c>
      <c r="D93" s="911">
        <v>0</v>
      </c>
      <c r="E93" s="911"/>
      <c r="F93" s="911">
        <v>0</v>
      </c>
      <c r="G93" s="911">
        <v>0</v>
      </c>
      <c r="H93" s="911">
        <v>0</v>
      </c>
      <c r="I93" s="911">
        <v>0</v>
      </c>
      <c r="J93" s="991">
        <v>0</v>
      </c>
    </row>
    <row r="94" spans="1:10" s="748" customFormat="1" ht="25.5" hidden="1">
      <c r="A94" s="1000">
        <v>1151000</v>
      </c>
      <c r="B94" s="1001" t="s">
        <v>686</v>
      </c>
      <c r="C94" s="794" t="s">
        <v>361</v>
      </c>
      <c r="D94" s="1002">
        <v>0</v>
      </c>
      <c r="E94" s="1002"/>
      <c r="F94" s="1002">
        <v>0</v>
      </c>
      <c r="G94" s="1002">
        <v>0</v>
      </c>
      <c r="H94" s="1002">
        <v>0</v>
      </c>
      <c r="I94" s="1002">
        <v>0</v>
      </c>
      <c r="J94" s="991">
        <v>0</v>
      </c>
    </row>
    <row r="95" spans="1:10" s="748" customFormat="1" ht="25.5" hidden="1">
      <c r="A95" s="1000">
        <v>1151100</v>
      </c>
      <c r="B95" s="1003" t="s">
        <v>267</v>
      </c>
      <c r="C95" s="1004">
        <v>461100</v>
      </c>
      <c r="D95" s="1002"/>
      <c r="E95" s="1002"/>
      <c r="F95" s="1002"/>
      <c r="G95" s="1002"/>
      <c r="H95" s="1002"/>
      <c r="I95" s="1002"/>
      <c r="J95" s="991">
        <v>0</v>
      </c>
    </row>
    <row r="96" spans="1:10" s="748" customFormat="1" ht="25.5" hidden="1">
      <c r="A96" s="1000">
        <v>1151200</v>
      </c>
      <c r="B96" s="1003" t="s">
        <v>641</v>
      </c>
      <c r="C96" s="1004">
        <v>461200</v>
      </c>
      <c r="D96" s="923"/>
      <c r="E96" s="923"/>
      <c r="F96" s="923"/>
      <c r="G96" s="923"/>
      <c r="H96" s="923"/>
      <c r="I96" s="923"/>
      <c r="J96" s="991">
        <v>0</v>
      </c>
    </row>
    <row r="97" spans="1:11" s="748" customFormat="1" ht="25.5" hidden="1">
      <c r="A97" s="1000">
        <v>1152000</v>
      </c>
      <c r="B97" s="1005" t="s">
        <v>521</v>
      </c>
      <c r="C97" s="1006" t="s">
        <v>361</v>
      </c>
      <c r="D97" s="1007">
        <v>0</v>
      </c>
      <c r="E97" s="1007"/>
      <c r="F97" s="1007">
        <v>0</v>
      </c>
      <c r="G97" s="1007">
        <v>0</v>
      </c>
      <c r="H97" s="1007">
        <v>0</v>
      </c>
      <c r="I97" s="1007">
        <v>0</v>
      </c>
      <c r="J97" s="991">
        <v>0</v>
      </c>
    </row>
    <row r="98" spans="1:11" s="748" customFormat="1" ht="25.5" hidden="1">
      <c r="A98" s="1000">
        <v>1152100</v>
      </c>
      <c r="B98" s="1008" t="s">
        <v>544</v>
      </c>
      <c r="C98" s="1004">
        <v>462100</v>
      </c>
      <c r="D98" s="920"/>
      <c r="E98" s="920"/>
      <c r="F98" s="920"/>
      <c r="G98" s="1009"/>
      <c r="H98" s="1009"/>
      <c r="I98" s="906"/>
      <c r="J98" s="991">
        <v>0</v>
      </c>
    </row>
    <row r="99" spans="1:11" s="748" customFormat="1" ht="27" customHeight="1" thickBot="1">
      <c r="A99" s="1010">
        <v>1152200</v>
      </c>
      <c r="B99" s="1011" t="s">
        <v>765</v>
      </c>
      <c r="C99" s="1012">
        <v>462200</v>
      </c>
      <c r="D99" s="915">
        <v>0</v>
      </c>
      <c r="E99" s="915">
        <v>0</v>
      </c>
      <c r="F99" s="915">
        <f>D99+E99</f>
        <v>0</v>
      </c>
      <c r="G99" s="1013"/>
      <c r="H99" s="1013"/>
      <c r="I99" s="907">
        <v>0</v>
      </c>
      <c r="J99" s="991">
        <f>F99</f>
        <v>0</v>
      </c>
      <c r="K99" s="748" t="s">
        <v>1870</v>
      </c>
    </row>
    <row r="100" spans="1:11" s="748" customFormat="1" ht="25.5" hidden="1">
      <c r="A100" s="998">
        <v>1153000</v>
      </c>
      <c r="B100" s="1014" t="s">
        <v>766</v>
      </c>
      <c r="C100" s="1015" t="s">
        <v>361</v>
      </c>
      <c r="D100" s="1016">
        <v>0</v>
      </c>
      <c r="E100" s="1016"/>
      <c r="F100" s="1016">
        <f>F108</f>
        <v>500</v>
      </c>
      <c r="G100" s="1016">
        <f>G108</f>
        <v>200</v>
      </c>
      <c r="H100" s="1016">
        <f>H108</f>
        <v>200</v>
      </c>
      <c r="I100" s="1016">
        <f>I108</f>
        <v>400</v>
      </c>
      <c r="J100" s="1030">
        <f>J108</f>
        <v>500</v>
      </c>
    </row>
    <row r="101" spans="1:11" s="748" customFormat="1" ht="25.5" hidden="1">
      <c r="A101" s="1000">
        <v>1153100</v>
      </c>
      <c r="B101" s="1008" t="s">
        <v>767</v>
      </c>
      <c r="C101" s="1004">
        <v>463100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1" s="748" customFormat="1" hidden="1">
      <c r="A102" s="1000">
        <v>1153200</v>
      </c>
      <c r="B102" s="1008" t="s">
        <v>101</v>
      </c>
      <c r="C102" s="1004">
        <v>463200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1" s="748" customFormat="1" ht="38.25" hidden="1">
      <c r="A103" s="1000">
        <v>1153300</v>
      </c>
      <c r="B103" s="1008" t="s">
        <v>504</v>
      </c>
      <c r="C103" s="1004">
        <v>463300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1" s="748" customFormat="1" ht="38.25" hidden="1">
      <c r="A104" s="1000">
        <v>1153400</v>
      </c>
      <c r="B104" s="1008" t="s">
        <v>505</v>
      </c>
      <c r="C104" s="1004">
        <v>463400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1" s="748" customFormat="1" hidden="1">
      <c r="A105" s="1000">
        <v>1153500</v>
      </c>
      <c r="B105" s="1017" t="s">
        <v>506</v>
      </c>
      <c r="C105" s="1004">
        <v>463500</v>
      </c>
      <c r="D105" s="1007"/>
      <c r="E105" s="1007"/>
      <c r="F105" s="1007"/>
      <c r="G105" s="1007"/>
      <c r="H105" s="1007"/>
      <c r="I105" s="1007"/>
      <c r="J105" s="991">
        <v>0</v>
      </c>
    </row>
    <row r="106" spans="1:11" s="748" customFormat="1" ht="38.25" hidden="1">
      <c r="A106" s="1000">
        <v>1153700</v>
      </c>
      <c r="B106" s="1017" t="s">
        <v>507</v>
      </c>
      <c r="C106" s="1004">
        <v>463700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1" s="748" customFormat="1" ht="24.75" customHeight="1">
      <c r="A107" s="1000">
        <v>1153800</v>
      </c>
      <c r="B107" s="1017" t="s">
        <v>1005</v>
      </c>
      <c r="C107" s="1004">
        <v>463800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1" s="748" customFormat="1" ht="21.75" customHeight="1">
      <c r="A108" s="1000">
        <v>1153900</v>
      </c>
      <c r="B108" s="1017" t="s">
        <v>1006</v>
      </c>
      <c r="C108" s="1004">
        <v>463900</v>
      </c>
      <c r="D108" s="1007">
        <v>500</v>
      </c>
      <c r="E108" s="1185">
        <v>0</v>
      </c>
      <c r="F108" s="1007">
        <v>500</v>
      </c>
      <c r="G108" s="1007">
        <v>200</v>
      </c>
      <c r="H108" s="1007">
        <v>200</v>
      </c>
      <c r="I108" s="1007">
        <v>400</v>
      </c>
      <c r="J108" s="1030">
        <f>F108</f>
        <v>500</v>
      </c>
    </row>
    <row r="109" spans="1:11" s="748" customFormat="1" ht="25.5">
      <c r="A109" s="1000">
        <v>1154000</v>
      </c>
      <c r="B109" s="1018" t="s">
        <v>1007</v>
      </c>
      <c r="C109" s="1006" t="s">
        <v>361</v>
      </c>
      <c r="D109" s="1007">
        <v>0</v>
      </c>
      <c r="E109" s="1185"/>
      <c r="F109" s="1007">
        <v>0</v>
      </c>
      <c r="G109" s="1007">
        <v>0</v>
      </c>
      <c r="H109" s="1007">
        <v>0</v>
      </c>
      <c r="I109" s="1007">
        <v>0</v>
      </c>
      <c r="J109" s="991">
        <v>0</v>
      </c>
    </row>
    <row r="110" spans="1:11" s="748" customFormat="1" ht="25.5" hidden="1">
      <c r="A110" s="1000">
        <v>1154100</v>
      </c>
      <c r="B110" s="1017" t="s">
        <v>211</v>
      </c>
      <c r="C110" s="1004">
        <v>465100</v>
      </c>
      <c r="D110" s="1019"/>
      <c r="E110" s="1187"/>
      <c r="F110" s="1019"/>
      <c r="G110" s="1020"/>
      <c r="H110" s="1020"/>
      <c r="I110" s="1021"/>
      <c r="J110" s="991">
        <v>0</v>
      </c>
    </row>
    <row r="111" spans="1:11" s="748" customFormat="1" hidden="1">
      <c r="A111" s="1000">
        <v>1154200</v>
      </c>
      <c r="B111" s="1017" t="s">
        <v>212</v>
      </c>
      <c r="C111" s="1004">
        <v>465200</v>
      </c>
      <c r="D111" s="1019"/>
      <c r="E111" s="1187"/>
      <c r="F111" s="1019"/>
      <c r="G111" s="1020"/>
      <c r="H111" s="1020"/>
      <c r="I111" s="1021"/>
      <c r="J111" s="991">
        <v>0</v>
      </c>
    </row>
    <row r="112" spans="1:11" s="748" customFormat="1" hidden="1">
      <c r="A112" s="1000">
        <v>1154300</v>
      </c>
      <c r="B112" s="1017" t="s">
        <v>213</v>
      </c>
      <c r="C112" s="1004">
        <v>465300</v>
      </c>
      <c r="D112" s="1019"/>
      <c r="E112" s="1187"/>
      <c r="F112" s="1019"/>
      <c r="G112" s="1020"/>
      <c r="H112" s="1020"/>
      <c r="I112" s="1021"/>
      <c r="J112" s="991">
        <v>0</v>
      </c>
    </row>
    <row r="113" spans="1:11" s="748" customFormat="1" ht="38.25" hidden="1">
      <c r="A113" s="1000">
        <v>1154500</v>
      </c>
      <c r="B113" s="1017" t="s">
        <v>67</v>
      </c>
      <c r="C113" s="1004">
        <v>465500</v>
      </c>
      <c r="D113" s="1019"/>
      <c r="E113" s="1187"/>
      <c r="F113" s="1019"/>
      <c r="G113" s="1020"/>
      <c r="H113" s="1020"/>
      <c r="I113" s="1021"/>
      <c r="J113" s="991">
        <v>0</v>
      </c>
    </row>
    <row r="114" spans="1:11" s="748" customFormat="1" ht="38.25" hidden="1">
      <c r="A114" s="1000">
        <v>1154600</v>
      </c>
      <c r="B114" s="1017" t="s">
        <v>68</v>
      </c>
      <c r="C114" s="1004">
        <v>465600</v>
      </c>
      <c r="D114" s="920"/>
      <c r="E114" s="921"/>
      <c r="F114" s="920"/>
      <c r="G114" s="1009"/>
      <c r="H114" s="1009"/>
      <c r="I114" s="906"/>
      <c r="J114" s="991">
        <v>0</v>
      </c>
    </row>
    <row r="115" spans="1:11" s="748" customFormat="1" ht="18.75" customHeight="1" thickBot="1">
      <c r="A115" s="1010">
        <v>1154700</v>
      </c>
      <c r="B115" s="1022" t="s">
        <v>78</v>
      </c>
      <c r="C115" s="806" t="s">
        <v>79</v>
      </c>
      <c r="D115" s="915">
        <v>0</v>
      </c>
      <c r="E115" s="916">
        <v>0</v>
      </c>
      <c r="F115" s="916">
        <f>D115+E115</f>
        <v>0</v>
      </c>
      <c r="G115" s="916">
        <v>0</v>
      </c>
      <c r="H115" s="916">
        <v>0</v>
      </c>
      <c r="I115" s="916">
        <v>0</v>
      </c>
      <c r="J115" s="1270">
        <f>F115</f>
        <v>0</v>
      </c>
    </row>
    <row r="116" spans="1:11" s="748" customFormat="1" ht="25.5">
      <c r="A116" s="1023">
        <v>1160000</v>
      </c>
      <c r="B116" s="840" t="s">
        <v>80</v>
      </c>
      <c r="C116" s="794" t="s">
        <v>361</v>
      </c>
      <c r="D116" s="918">
        <v>0</v>
      </c>
      <c r="E116" s="919"/>
      <c r="F116" s="918">
        <v>0</v>
      </c>
      <c r="G116" s="918">
        <v>0</v>
      </c>
      <c r="H116" s="918">
        <v>0</v>
      </c>
      <c r="I116" s="918">
        <v>0</v>
      </c>
      <c r="J116" s="991">
        <v>0</v>
      </c>
      <c r="K116" s="748" t="s">
        <v>1869</v>
      </c>
    </row>
    <row r="117" spans="1:11" s="748" customFormat="1" hidden="1">
      <c r="A117" s="995">
        <v>1161000</v>
      </c>
      <c r="B117" s="842" t="s">
        <v>81</v>
      </c>
      <c r="C117" s="843" t="s">
        <v>361</v>
      </c>
      <c r="D117" s="920">
        <v>0</v>
      </c>
      <c r="E117" s="921"/>
      <c r="F117" s="920">
        <v>0</v>
      </c>
      <c r="G117" s="920">
        <v>0</v>
      </c>
      <c r="H117" s="920">
        <v>0</v>
      </c>
      <c r="I117" s="920">
        <v>0</v>
      </c>
      <c r="J117" s="991">
        <v>0</v>
      </c>
    </row>
    <row r="118" spans="1:11" s="748" customFormat="1" ht="25.5" hidden="1">
      <c r="A118" s="995">
        <v>1161100</v>
      </c>
      <c r="B118" s="801" t="s">
        <v>1720</v>
      </c>
      <c r="C118" s="822">
        <v>471100</v>
      </c>
      <c r="D118" s="920"/>
      <c r="E118" s="921"/>
      <c r="F118" s="920"/>
      <c r="G118" s="920"/>
      <c r="H118" s="920"/>
      <c r="I118" s="920"/>
      <c r="J118" s="991">
        <v>0</v>
      </c>
    </row>
    <row r="119" spans="1:11" s="748" customFormat="1" ht="25.5" hidden="1">
      <c r="A119" s="995">
        <v>1161200</v>
      </c>
      <c r="B119" s="836" t="s">
        <v>1682</v>
      </c>
      <c r="C119" s="822">
        <v>471200</v>
      </c>
      <c r="D119" s="920"/>
      <c r="E119" s="921"/>
      <c r="F119" s="920"/>
      <c r="G119" s="920"/>
      <c r="H119" s="920"/>
      <c r="I119" s="920"/>
      <c r="J119" s="991">
        <v>0</v>
      </c>
    </row>
    <row r="120" spans="1:11" s="748" customFormat="1" ht="25.5" hidden="1">
      <c r="A120" s="995">
        <v>1162000</v>
      </c>
      <c r="B120" s="842" t="s">
        <v>1136</v>
      </c>
      <c r="C120" s="843" t="s">
        <v>361</v>
      </c>
      <c r="D120" s="920">
        <v>0</v>
      </c>
      <c r="E120" s="921"/>
      <c r="F120" s="920">
        <v>0</v>
      </c>
      <c r="G120" s="920">
        <v>0</v>
      </c>
      <c r="H120" s="920">
        <v>0</v>
      </c>
      <c r="I120" s="920">
        <v>0</v>
      </c>
      <c r="J120" s="991">
        <v>0</v>
      </c>
    </row>
    <row r="121" spans="1:11" s="748" customFormat="1" ht="25.5" hidden="1">
      <c r="A121" s="995">
        <v>1162100</v>
      </c>
      <c r="B121" s="836" t="s">
        <v>1683</v>
      </c>
      <c r="C121" s="802" t="s">
        <v>130</v>
      </c>
      <c r="D121" s="920"/>
      <c r="E121" s="921"/>
      <c r="F121" s="920"/>
      <c r="G121" s="920"/>
      <c r="H121" s="920"/>
      <c r="I121" s="920"/>
      <c r="J121" s="991">
        <v>0</v>
      </c>
    </row>
    <row r="122" spans="1:11" s="748" customFormat="1" hidden="1">
      <c r="A122" s="995">
        <v>1162200</v>
      </c>
      <c r="B122" s="836" t="s">
        <v>1684</v>
      </c>
      <c r="C122" s="802" t="s">
        <v>24</v>
      </c>
      <c r="D122" s="920"/>
      <c r="E122" s="921"/>
      <c r="F122" s="920"/>
      <c r="G122" s="920"/>
      <c r="H122" s="920"/>
      <c r="I122" s="920"/>
      <c r="J122" s="991">
        <v>0</v>
      </c>
    </row>
    <row r="123" spans="1:11" s="748" customFormat="1" ht="25.5" hidden="1">
      <c r="A123" s="995">
        <v>1162300</v>
      </c>
      <c r="B123" s="836" t="s">
        <v>1685</v>
      </c>
      <c r="C123" s="802" t="s">
        <v>26</v>
      </c>
      <c r="D123" s="920"/>
      <c r="E123" s="921"/>
      <c r="F123" s="920"/>
      <c r="G123" s="920"/>
      <c r="H123" s="920"/>
      <c r="I123" s="920"/>
      <c r="J123" s="991">
        <v>0</v>
      </c>
    </row>
    <row r="124" spans="1:11" s="748" customFormat="1" hidden="1">
      <c r="A124" s="995">
        <v>1162400</v>
      </c>
      <c r="B124" s="836" t="s">
        <v>1686</v>
      </c>
      <c r="C124" s="802" t="s">
        <v>838</v>
      </c>
      <c r="D124" s="920"/>
      <c r="E124" s="921"/>
      <c r="F124" s="920"/>
      <c r="G124" s="920"/>
      <c r="H124" s="920"/>
      <c r="I124" s="920"/>
      <c r="J124" s="991">
        <v>0</v>
      </c>
    </row>
    <row r="125" spans="1:11" s="748" customFormat="1" ht="25.5" hidden="1">
      <c r="A125" s="995">
        <v>1162500</v>
      </c>
      <c r="B125" s="836" t="s">
        <v>1687</v>
      </c>
      <c r="C125" s="802" t="s">
        <v>840</v>
      </c>
      <c r="D125" s="920"/>
      <c r="E125" s="921"/>
      <c r="F125" s="920"/>
      <c r="G125" s="920"/>
      <c r="H125" s="920"/>
      <c r="I125" s="920"/>
      <c r="J125" s="991">
        <v>0</v>
      </c>
    </row>
    <row r="126" spans="1:11" s="748" customFormat="1" hidden="1">
      <c r="A126" s="995">
        <v>1162600</v>
      </c>
      <c r="B126" s="836" t="s">
        <v>1688</v>
      </c>
      <c r="C126" s="802" t="s">
        <v>514</v>
      </c>
      <c r="D126" s="920"/>
      <c r="E126" s="921"/>
      <c r="F126" s="920"/>
      <c r="G126" s="920"/>
      <c r="H126" s="920"/>
      <c r="I126" s="920"/>
      <c r="J126" s="991">
        <v>0</v>
      </c>
    </row>
    <row r="127" spans="1:11" s="748" customFormat="1" ht="25.5" hidden="1">
      <c r="A127" s="995">
        <v>1162700</v>
      </c>
      <c r="B127" s="801" t="s">
        <v>1689</v>
      </c>
      <c r="C127" s="802" t="s">
        <v>516</v>
      </c>
      <c r="D127" s="920"/>
      <c r="E127" s="921"/>
      <c r="F127" s="920"/>
      <c r="G127" s="920"/>
      <c r="H127" s="920"/>
      <c r="I127" s="920"/>
      <c r="J127" s="991">
        <v>0</v>
      </c>
    </row>
    <row r="128" spans="1:11" s="748" customFormat="1" hidden="1">
      <c r="A128" s="995">
        <v>1162800</v>
      </c>
      <c r="B128" s="836" t="s">
        <v>1690</v>
      </c>
      <c r="C128" s="802" t="s">
        <v>878</v>
      </c>
      <c r="D128" s="1009"/>
      <c r="E128" s="1052"/>
      <c r="F128" s="1009"/>
      <c r="G128" s="1009"/>
      <c r="H128" s="1009"/>
      <c r="I128" s="1009"/>
      <c r="J128" s="991">
        <v>0</v>
      </c>
    </row>
    <row r="129" spans="1:11" s="748" customFormat="1" hidden="1">
      <c r="A129" s="1024">
        <v>1162900</v>
      </c>
      <c r="B129" s="836" t="s">
        <v>1691</v>
      </c>
      <c r="C129" s="802" t="s">
        <v>880</v>
      </c>
      <c r="D129" s="1009"/>
      <c r="E129" s="1052"/>
      <c r="F129" s="1009"/>
      <c r="G129" s="1009"/>
      <c r="H129" s="1009"/>
      <c r="I129" s="1009"/>
      <c r="J129" s="991">
        <v>0</v>
      </c>
    </row>
    <row r="130" spans="1:11" s="748" customFormat="1" hidden="1">
      <c r="A130" s="1024">
        <v>1163000</v>
      </c>
      <c r="B130" s="842" t="s">
        <v>58</v>
      </c>
      <c r="C130" s="831" t="s">
        <v>361</v>
      </c>
      <c r="D130" s="1009">
        <v>0</v>
      </c>
      <c r="E130" s="1052"/>
      <c r="F130" s="1009">
        <v>0</v>
      </c>
      <c r="G130" s="1009">
        <v>0</v>
      </c>
      <c r="H130" s="1009">
        <v>0</v>
      </c>
      <c r="I130" s="1009">
        <v>0</v>
      </c>
      <c r="J130" s="991">
        <v>0</v>
      </c>
    </row>
    <row r="131" spans="1:11" s="748" customFormat="1" ht="13.5" hidden="1" thickBot="1">
      <c r="A131" s="1025">
        <v>1163100</v>
      </c>
      <c r="B131" s="825" t="s">
        <v>804</v>
      </c>
      <c r="C131" s="806" t="s">
        <v>805</v>
      </c>
      <c r="D131" s="1013"/>
      <c r="E131" s="1053"/>
      <c r="F131" s="1013"/>
      <c r="G131" s="1013"/>
      <c r="H131" s="1013"/>
      <c r="I131" s="1013"/>
      <c r="J131" s="991">
        <v>0</v>
      </c>
    </row>
    <row r="132" spans="1:11" s="748" customFormat="1" ht="22.5" customHeight="1">
      <c r="A132" s="1026">
        <v>1170000</v>
      </c>
      <c r="B132" s="848" t="s">
        <v>881</v>
      </c>
      <c r="C132" s="794" t="s">
        <v>361</v>
      </c>
      <c r="D132" s="918">
        <f>D133</f>
        <v>500</v>
      </c>
      <c r="E132" s="919"/>
      <c r="F132" s="918">
        <f>F133</f>
        <v>500</v>
      </c>
      <c r="G132" s="918">
        <f>G133</f>
        <v>200</v>
      </c>
      <c r="H132" s="918">
        <f>H133</f>
        <v>200</v>
      </c>
      <c r="I132" s="918">
        <f>I133</f>
        <v>300</v>
      </c>
      <c r="J132" s="1030">
        <f>J133</f>
        <v>500</v>
      </c>
    </row>
    <row r="133" spans="1:11" s="748" customFormat="1" ht="25.5" customHeight="1">
      <c r="A133" s="1024">
        <v>1171000</v>
      </c>
      <c r="B133" s="852" t="s">
        <v>216</v>
      </c>
      <c r="C133" s="794" t="s">
        <v>361</v>
      </c>
      <c r="D133" s="923">
        <f>D135</f>
        <v>500</v>
      </c>
      <c r="E133" s="924"/>
      <c r="F133" s="923">
        <f>F135</f>
        <v>500</v>
      </c>
      <c r="G133" s="923">
        <f>G135</f>
        <v>200</v>
      </c>
      <c r="H133" s="923">
        <f>H135</f>
        <v>200</v>
      </c>
      <c r="I133" s="923">
        <f>I135</f>
        <v>300</v>
      </c>
      <c r="J133" s="1030">
        <f>F133</f>
        <v>500</v>
      </c>
    </row>
    <row r="134" spans="1:11" s="748" customFormat="1" ht="0.75" customHeight="1">
      <c r="A134" s="1024">
        <v>1171100</v>
      </c>
      <c r="B134" s="801" t="s">
        <v>1692</v>
      </c>
      <c r="C134" s="798" t="s">
        <v>482</v>
      </c>
      <c r="D134" s="920"/>
      <c r="E134" s="921"/>
      <c r="F134" s="920"/>
      <c r="G134" s="920"/>
      <c r="H134" s="920"/>
      <c r="I134" s="920"/>
      <c r="J134" s="1030">
        <v>0</v>
      </c>
    </row>
    <row r="135" spans="1:11" s="748" customFormat="1" ht="30" customHeight="1">
      <c r="A135" s="1024">
        <v>1171200</v>
      </c>
      <c r="B135" s="836" t="s">
        <v>1693</v>
      </c>
      <c r="C135" s="854" t="s">
        <v>354</v>
      </c>
      <c r="D135" s="920">
        <v>500</v>
      </c>
      <c r="E135" s="921">
        <v>0</v>
      </c>
      <c r="F135" s="921">
        <f>D135+E135</f>
        <v>500</v>
      </c>
      <c r="G135" s="921">
        <v>200</v>
      </c>
      <c r="H135" s="921">
        <v>200</v>
      </c>
      <c r="I135" s="921">
        <v>300</v>
      </c>
      <c r="J135" s="1270">
        <f>F135</f>
        <v>500</v>
      </c>
      <c r="K135" s="1061"/>
    </row>
    <row r="136" spans="1:11" s="748" customFormat="1" ht="0.75" hidden="1" customHeight="1">
      <c r="A136" s="995">
        <v>1172000</v>
      </c>
      <c r="B136" s="855" t="s">
        <v>1027</v>
      </c>
      <c r="C136" s="831" t="s">
        <v>361</v>
      </c>
      <c r="D136" s="1027">
        <f>D138+D139</f>
        <v>0</v>
      </c>
      <c r="E136" s="1054"/>
      <c r="F136" s="1054">
        <f>F138+F139</f>
        <v>0</v>
      </c>
      <c r="G136" s="1054">
        <f>G138+G139</f>
        <v>0</v>
      </c>
      <c r="H136" s="1054">
        <f>H138+H139</f>
        <v>0</v>
      </c>
      <c r="I136" s="1054">
        <f>I138+I139</f>
        <v>0</v>
      </c>
      <c r="J136" s="1621">
        <f>F136</f>
        <v>0</v>
      </c>
      <c r="K136" s="1061"/>
    </row>
    <row r="137" spans="1:11" s="748" customFormat="1" hidden="1">
      <c r="A137" s="995">
        <v>1172100</v>
      </c>
      <c r="B137" s="823" t="s">
        <v>1113</v>
      </c>
      <c r="C137" s="798" t="s">
        <v>1028</v>
      </c>
      <c r="D137" s="1009"/>
      <c r="E137" s="913"/>
      <c r="F137" s="1052"/>
      <c r="G137" s="1052"/>
      <c r="H137" s="1052"/>
      <c r="I137" s="1052"/>
      <c r="J137" s="1621">
        <v>0</v>
      </c>
      <c r="K137" s="1061"/>
    </row>
    <row r="138" spans="1:11" s="748" customFormat="1" hidden="1">
      <c r="A138" s="995">
        <v>1172200</v>
      </c>
      <c r="B138" s="823" t="s">
        <v>1114</v>
      </c>
      <c r="C138" s="856">
        <v>482200</v>
      </c>
      <c r="D138" s="1009">
        <v>0</v>
      </c>
      <c r="E138" s="913"/>
      <c r="F138" s="1052">
        <v>0</v>
      </c>
      <c r="G138" s="1052">
        <v>0</v>
      </c>
      <c r="H138" s="1052">
        <v>0</v>
      </c>
      <c r="I138" s="1052">
        <v>0</v>
      </c>
      <c r="J138" s="1621">
        <f>F138</f>
        <v>0</v>
      </c>
      <c r="K138" s="1061"/>
    </row>
    <row r="139" spans="1:11" s="748" customFormat="1" hidden="1">
      <c r="A139" s="995">
        <v>1172300</v>
      </c>
      <c r="B139" s="836" t="s">
        <v>1694</v>
      </c>
      <c r="C139" s="802" t="s">
        <v>1030</v>
      </c>
      <c r="D139" s="1009">
        <v>0</v>
      </c>
      <c r="E139" s="913"/>
      <c r="F139" s="1052">
        <v>0</v>
      </c>
      <c r="G139" s="1052">
        <v>0</v>
      </c>
      <c r="H139" s="1052">
        <v>0</v>
      </c>
      <c r="I139" s="1052">
        <v>0</v>
      </c>
      <c r="J139" s="1621">
        <f>F139</f>
        <v>0</v>
      </c>
      <c r="K139" s="1061"/>
    </row>
    <row r="140" spans="1:11" s="748" customFormat="1" ht="25.5" hidden="1">
      <c r="A140" s="995">
        <v>1172400</v>
      </c>
      <c r="B140" s="857" t="s">
        <v>1695</v>
      </c>
      <c r="C140" s="802" t="s">
        <v>125</v>
      </c>
      <c r="D140" s="925"/>
      <c r="E140" s="913"/>
      <c r="F140" s="926"/>
      <c r="G140" s="926"/>
      <c r="H140" s="926"/>
      <c r="I140" s="926"/>
      <c r="J140" s="1621">
        <v>0</v>
      </c>
      <c r="K140" s="1061"/>
    </row>
    <row r="141" spans="1:11" s="748" customFormat="1" ht="25.5" hidden="1">
      <c r="A141" s="995">
        <v>1173000</v>
      </c>
      <c r="B141" s="855" t="s">
        <v>126</v>
      </c>
      <c r="C141" s="831" t="s">
        <v>361</v>
      </c>
      <c r="D141" s="925">
        <v>0</v>
      </c>
      <c r="E141" s="926"/>
      <c r="F141" s="926">
        <v>0</v>
      </c>
      <c r="G141" s="926">
        <v>0</v>
      </c>
      <c r="H141" s="926">
        <v>0</v>
      </c>
      <c r="I141" s="926">
        <v>0</v>
      </c>
      <c r="J141" s="1621">
        <v>0</v>
      </c>
      <c r="K141" s="1061"/>
    </row>
    <row r="142" spans="1:11" s="748" customFormat="1" ht="25.5" hidden="1">
      <c r="A142" s="1024">
        <v>1173100</v>
      </c>
      <c r="B142" s="858" t="s">
        <v>127</v>
      </c>
      <c r="C142" s="802" t="s">
        <v>1099</v>
      </c>
      <c r="D142" s="925"/>
      <c r="E142" s="913"/>
      <c r="F142" s="926"/>
      <c r="G142" s="926"/>
      <c r="H142" s="926"/>
      <c r="I142" s="926"/>
      <c r="J142" s="1621">
        <v>0</v>
      </c>
      <c r="K142" s="1061"/>
    </row>
    <row r="143" spans="1:11" s="748" customFormat="1" ht="38.25" hidden="1">
      <c r="A143" s="1024">
        <v>1174000</v>
      </c>
      <c r="B143" s="855" t="s">
        <v>1100</v>
      </c>
      <c r="C143" s="831" t="s">
        <v>361</v>
      </c>
      <c r="D143" s="925">
        <v>0</v>
      </c>
      <c r="E143" s="926"/>
      <c r="F143" s="926">
        <v>0</v>
      </c>
      <c r="G143" s="926">
        <v>0</v>
      </c>
      <c r="H143" s="926">
        <v>0</v>
      </c>
      <c r="I143" s="926">
        <v>0</v>
      </c>
      <c r="J143" s="1621">
        <v>0</v>
      </c>
      <c r="K143" s="1061"/>
    </row>
    <row r="144" spans="1:11" s="748" customFormat="1" ht="25.5" hidden="1">
      <c r="A144" s="1024">
        <v>1174100</v>
      </c>
      <c r="B144" s="858" t="s">
        <v>1115</v>
      </c>
      <c r="C144" s="802" t="s">
        <v>1101</v>
      </c>
      <c r="D144" s="925"/>
      <c r="E144" s="926"/>
      <c r="F144" s="926"/>
      <c r="G144" s="926"/>
      <c r="H144" s="926"/>
      <c r="I144" s="926"/>
      <c r="J144" s="1621">
        <v>0</v>
      </c>
      <c r="K144" s="1061"/>
    </row>
    <row r="145" spans="1:14" s="748" customFormat="1" ht="25.5" hidden="1">
      <c r="A145" s="1024">
        <v>1174200</v>
      </c>
      <c r="B145" s="857" t="s">
        <v>1696</v>
      </c>
      <c r="C145" s="802" t="s">
        <v>450</v>
      </c>
      <c r="D145" s="925"/>
      <c r="E145" s="926"/>
      <c r="F145" s="926"/>
      <c r="G145" s="926"/>
      <c r="H145" s="926"/>
      <c r="I145" s="926"/>
      <c r="J145" s="1621">
        <v>0</v>
      </c>
      <c r="K145" s="1061"/>
    </row>
    <row r="146" spans="1:14" s="748" customFormat="1" ht="51" hidden="1">
      <c r="A146" s="1024">
        <v>1175000</v>
      </c>
      <c r="B146" s="855" t="s">
        <v>561</v>
      </c>
      <c r="C146" s="831" t="s">
        <v>361</v>
      </c>
      <c r="D146" s="925">
        <v>0</v>
      </c>
      <c r="E146" s="926"/>
      <c r="F146" s="926">
        <v>0</v>
      </c>
      <c r="G146" s="926">
        <v>0</v>
      </c>
      <c r="H146" s="926">
        <v>0</v>
      </c>
      <c r="I146" s="926">
        <v>0</v>
      </c>
      <c r="J146" s="1621">
        <v>0</v>
      </c>
      <c r="K146" s="1061"/>
    </row>
    <row r="147" spans="1:14" s="748" customFormat="1" ht="38.25" hidden="1">
      <c r="A147" s="1024">
        <v>1175100</v>
      </c>
      <c r="B147" s="857" t="s">
        <v>1697</v>
      </c>
      <c r="C147" s="802" t="s">
        <v>228</v>
      </c>
      <c r="D147" s="925"/>
      <c r="E147" s="926"/>
      <c r="F147" s="926"/>
      <c r="G147" s="926"/>
      <c r="H147" s="926"/>
      <c r="I147" s="926"/>
      <c r="J147" s="1621">
        <v>0</v>
      </c>
      <c r="K147" s="1061"/>
    </row>
    <row r="148" spans="1:14" s="748" customFormat="1" hidden="1">
      <c r="A148" s="1024">
        <v>1176000</v>
      </c>
      <c r="B148" s="855" t="s">
        <v>229</v>
      </c>
      <c r="C148" s="831" t="s">
        <v>361</v>
      </c>
      <c r="D148" s="925">
        <v>0</v>
      </c>
      <c r="E148" s="926"/>
      <c r="F148" s="926">
        <v>0</v>
      </c>
      <c r="G148" s="926">
        <v>0</v>
      </c>
      <c r="H148" s="926">
        <v>0</v>
      </c>
      <c r="I148" s="926">
        <v>0</v>
      </c>
      <c r="J148" s="1621">
        <v>0</v>
      </c>
      <c r="K148" s="1061"/>
    </row>
    <row r="149" spans="1:14" s="748" customFormat="1" hidden="1">
      <c r="A149" s="1024">
        <v>1176100</v>
      </c>
      <c r="B149" s="857" t="s">
        <v>1698</v>
      </c>
      <c r="C149" s="802" t="s">
        <v>8</v>
      </c>
      <c r="D149" s="925"/>
      <c r="E149" s="913"/>
      <c r="F149" s="926"/>
      <c r="G149" s="926"/>
      <c r="H149" s="926"/>
      <c r="I149" s="926"/>
      <c r="J149" s="1621">
        <v>0</v>
      </c>
      <c r="K149" s="1061"/>
    </row>
    <row r="150" spans="1:14" s="748" customFormat="1">
      <c r="A150" s="1024">
        <v>1177000</v>
      </c>
      <c r="B150" s="855" t="s">
        <v>591</v>
      </c>
      <c r="C150" s="831" t="s">
        <v>361</v>
      </c>
      <c r="D150" s="925">
        <v>0</v>
      </c>
      <c r="E150" s="926"/>
      <c r="F150" s="926">
        <v>0</v>
      </c>
      <c r="G150" s="926">
        <v>0</v>
      </c>
      <c r="H150" s="926">
        <v>0</v>
      </c>
      <c r="I150" s="926">
        <v>0</v>
      </c>
      <c r="J150" s="1621">
        <v>0</v>
      </c>
      <c r="K150" s="1061"/>
    </row>
    <row r="151" spans="1:14" s="748" customFormat="1" ht="13.5" thickBot="1">
      <c r="A151" s="1025">
        <v>1177100</v>
      </c>
      <c r="B151" s="859" t="s">
        <v>1699</v>
      </c>
      <c r="C151" s="806" t="s">
        <v>260</v>
      </c>
      <c r="D151" s="1013"/>
      <c r="E151" s="1013"/>
      <c r="F151" s="1013"/>
      <c r="G151" s="1013"/>
      <c r="H151" s="1013"/>
      <c r="I151" s="1013"/>
      <c r="J151" s="991">
        <v>0</v>
      </c>
    </row>
    <row r="152" spans="1:14" s="748" customFormat="1" ht="26.25" thickBot="1">
      <c r="A152" s="1028" t="s">
        <v>263</v>
      </c>
      <c r="B152" s="866" t="s">
        <v>652</v>
      </c>
      <c r="C152" s="867" t="s">
        <v>361</v>
      </c>
      <c r="D152" s="1029">
        <f>D153</f>
        <v>65000</v>
      </c>
      <c r="E152" s="1029">
        <f>E155</f>
        <v>0</v>
      </c>
      <c r="F152" s="1029">
        <f>F153</f>
        <v>65000</v>
      </c>
      <c r="G152" s="1029">
        <f>G153</f>
        <v>65000</v>
      </c>
      <c r="H152" s="1029">
        <f>H153</f>
        <v>65000</v>
      </c>
      <c r="I152" s="1029">
        <f>I153</f>
        <v>65000</v>
      </c>
      <c r="J152" s="1030">
        <f>F153</f>
        <v>65000</v>
      </c>
    </row>
    <row r="153" spans="1:14" s="748" customFormat="1" ht="24" customHeight="1">
      <c r="A153" s="1026" t="s">
        <v>654</v>
      </c>
      <c r="B153" s="875" t="s">
        <v>655</v>
      </c>
      <c r="C153" s="794" t="s">
        <v>361</v>
      </c>
      <c r="D153" s="918">
        <f>SUM(D154:D156)</f>
        <v>65000</v>
      </c>
      <c r="E153" s="1027"/>
      <c r="F153" s="918">
        <f>SUM(F154:F163)</f>
        <v>65000</v>
      </c>
      <c r="G153" s="918">
        <f>SUM(G154:G163)</f>
        <v>65000</v>
      </c>
      <c r="H153" s="918">
        <f>SUM(H154:H163)</f>
        <v>65000</v>
      </c>
      <c r="I153" s="918">
        <f>SUM(I154:I163)</f>
        <v>65000</v>
      </c>
      <c r="J153" s="1030">
        <f>F153</f>
        <v>65000</v>
      </c>
    </row>
    <row r="154" spans="1:14" s="748" customFormat="1">
      <c r="A154" s="1024" t="s">
        <v>656</v>
      </c>
      <c r="B154" s="857" t="s">
        <v>1700</v>
      </c>
      <c r="C154" s="1031" t="s">
        <v>997</v>
      </c>
      <c r="D154" s="925"/>
      <c r="E154" s="906"/>
      <c r="F154" s="923"/>
      <c r="G154" s="923"/>
      <c r="H154" s="923"/>
      <c r="I154" s="923"/>
      <c r="J154" s="1030">
        <f>F154</f>
        <v>0</v>
      </c>
    </row>
    <row r="155" spans="1:14" s="748" customFormat="1" ht="23.25" customHeight="1">
      <c r="A155" s="1024" t="s">
        <v>998</v>
      </c>
      <c r="B155" s="857" t="s">
        <v>1701</v>
      </c>
      <c r="C155" s="1031" t="s">
        <v>975</v>
      </c>
      <c r="D155" s="924">
        <v>65000</v>
      </c>
      <c r="E155" s="920">
        <v>0</v>
      </c>
      <c r="F155" s="923">
        <f>D155+E155</f>
        <v>65000</v>
      </c>
      <c r="G155" s="923">
        <v>65000</v>
      </c>
      <c r="H155" s="923">
        <v>65000</v>
      </c>
      <c r="I155" s="923">
        <v>65000</v>
      </c>
      <c r="J155" s="1030">
        <f>F155</f>
        <v>65000</v>
      </c>
      <c r="K155" s="2572" t="s">
        <v>2294</v>
      </c>
      <c r="L155" s="2542"/>
      <c r="M155" s="2542"/>
      <c r="N155" s="2542"/>
    </row>
    <row r="156" spans="1:14" s="748" customFormat="1" ht="25.5">
      <c r="A156" s="1024" t="s">
        <v>976</v>
      </c>
      <c r="B156" s="857" t="s">
        <v>1702</v>
      </c>
      <c r="C156" s="1031" t="s">
        <v>978</v>
      </c>
      <c r="D156" s="1592">
        <v>0</v>
      </c>
      <c r="E156" s="1273"/>
      <c r="F156" s="1592">
        <v>0</v>
      </c>
      <c r="G156" s="1274">
        <v>0</v>
      </c>
      <c r="H156" s="1593">
        <v>0</v>
      </c>
      <c r="I156" s="1593">
        <v>0</v>
      </c>
      <c r="J156" s="1276">
        <f>F156</f>
        <v>0</v>
      </c>
    </row>
    <row r="157" spans="1:14" s="748" customFormat="1" hidden="1">
      <c r="A157" s="1033" t="s">
        <v>979</v>
      </c>
      <c r="B157" s="857" t="s">
        <v>1703</v>
      </c>
      <c r="C157" s="1031" t="s">
        <v>1110</v>
      </c>
      <c r="D157" s="925"/>
      <c r="E157" s="906"/>
      <c r="F157" s="925"/>
      <c r="G157" s="925"/>
      <c r="H157" s="925"/>
      <c r="I157" s="925"/>
      <c r="J157" s="991">
        <v>0</v>
      </c>
    </row>
    <row r="158" spans="1:14" s="748" customFormat="1" hidden="1">
      <c r="A158" s="1033" t="s">
        <v>138</v>
      </c>
      <c r="B158" s="858" t="s">
        <v>139</v>
      </c>
      <c r="C158" s="1031" t="s">
        <v>140</v>
      </c>
      <c r="D158" s="925"/>
      <c r="E158" s="906"/>
      <c r="F158" s="925">
        <v>0</v>
      </c>
      <c r="G158" s="925"/>
      <c r="H158" s="925"/>
      <c r="I158" s="925">
        <v>0</v>
      </c>
      <c r="J158" s="991">
        <f>F158</f>
        <v>0</v>
      </c>
    </row>
    <row r="159" spans="1:14" s="748" customFormat="1" hidden="1">
      <c r="A159" s="1033" t="s">
        <v>141</v>
      </c>
      <c r="B159" s="857" t="s">
        <v>1704</v>
      </c>
      <c r="C159" s="1031" t="s">
        <v>904</v>
      </c>
      <c r="D159" s="925"/>
      <c r="E159" s="906"/>
      <c r="F159" s="925"/>
      <c r="G159" s="925"/>
      <c r="H159" s="925"/>
      <c r="I159" s="925"/>
      <c r="J159" s="991">
        <v>0</v>
      </c>
    </row>
    <row r="160" spans="1:14" s="748" customFormat="1" hidden="1">
      <c r="A160" s="1033" t="s">
        <v>905</v>
      </c>
      <c r="B160" s="857" t="s">
        <v>1705</v>
      </c>
      <c r="C160" s="1031" t="s">
        <v>907</v>
      </c>
      <c r="D160" s="925"/>
      <c r="E160" s="906"/>
      <c r="F160" s="925"/>
      <c r="G160" s="925"/>
      <c r="H160" s="925"/>
      <c r="I160" s="925"/>
      <c r="J160" s="991">
        <v>0</v>
      </c>
    </row>
    <row r="161" spans="1:10" s="748" customFormat="1" hidden="1">
      <c r="A161" s="1034" t="s">
        <v>806</v>
      </c>
      <c r="B161" s="1035" t="s">
        <v>1706</v>
      </c>
      <c r="C161" s="1036" t="s">
        <v>661</v>
      </c>
      <c r="D161" s="925"/>
      <c r="E161" s="906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807</v>
      </c>
      <c r="B162" s="1037" t="s">
        <v>1074</v>
      </c>
      <c r="C162" s="1004" t="s">
        <v>1075</v>
      </c>
      <c r="D162" s="925"/>
      <c r="E162" s="906"/>
      <c r="F162" s="925"/>
      <c r="G162" s="925"/>
      <c r="H162" s="925"/>
      <c r="I162" s="925"/>
      <c r="J162" s="991">
        <v>0</v>
      </c>
    </row>
    <row r="163" spans="1:10" s="748" customFormat="1" hidden="1">
      <c r="A163" s="1000" t="s">
        <v>1076</v>
      </c>
      <c r="B163" s="1037" t="s">
        <v>1077</v>
      </c>
      <c r="C163" s="1004" t="s">
        <v>1078</v>
      </c>
      <c r="D163" s="925"/>
      <c r="E163" s="906"/>
      <c r="F163" s="925"/>
      <c r="G163" s="925"/>
      <c r="H163" s="925"/>
      <c r="I163" s="925"/>
      <c r="J163" s="991">
        <v>0</v>
      </c>
    </row>
    <row r="164" spans="1:10" s="748" customFormat="1" hidden="1">
      <c r="A164" s="1038" t="s">
        <v>662</v>
      </c>
      <c r="B164" s="1039" t="s">
        <v>663</v>
      </c>
      <c r="C164" s="1040" t="s">
        <v>361</v>
      </c>
      <c r="D164" s="925">
        <v>0</v>
      </c>
      <c r="E164" s="925"/>
      <c r="F164" s="925">
        <v>0</v>
      </c>
      <c r="G164" s="925">
        <v>0</v>
      </c>
      <c r="H164" s="925">
        <v>0</v>
      </c>
      <c r="I164" s="925">
        <v>0</v>
      </c>
      <c r="J164" s="991">
        <v>0</v>
      </c>
    </row>
    <row r="165" spans="1:10" hidden="1">
      <c r="A165" s="1033" t="s">
        <v>664</v>
      </c>
      <c r="B165" s="858" t="s">
        <v>665</v>
      </c>
      <c r="C165" s="1031" t="s">
        <v>666</v>
      </c>
      <c r="D165" s="925"/>
      <c r="E165" s="906"/>
      <c r="F165" s="925"/>
      <c r="G165" s="925"/>
      <c r="H165" s="925"/>
      <c r="I165" s="925"/>
      <c r="J165" s="991">
        <v>0</v>
      </c>
    </row>
    <row r="166" spans="1:10" hidden="1">
      <c r="A166" s="1033" t="s">
        <v>667</v>
      </c>
      <c r="B166" s="858" t="s">
        <v>668</v>
      </c>
      <c r="C166" s="1031" t="s">
        <v>669</v>
      </c>
      <c r="D166" s="925"/>
      <c r="E166" s="906"/>
      <c r="F166" s="925"/>
      <c r="G166" s="925"/>
      <c r="H166" s="925"/>
      <c r="I166" s="925"/>
      <c r="J166" s="991">
        <v>0</v>
      </c>
    </row>
    <row r="167" spans="1:10" ht="25.5">
      <c r="A167" s="1033" t="s">
        <v>670</v>
      </c>
      <c r="B167" s="857" t="s">
        <v>1707</v>
      </c>
      <c r="C167" s="1031" t="s">
        <v>316</v>
      </c>
      <c r="D167" s="925"/>
      <c r="E167" s="906"/>
      <c r="F167" s="925"/>
      <c r="G167" s="925"/>
      <c r="H167" s="925"/>
      <c r="I167" s="925"/>
      <c r="J167" s="991">
        <v>0</v>
      </c>
    </row>
    <row r="168" spans="1:10" hidden="1">
      <c r="A168" s="1033" t="s">
        <v>317</v>
      </c>
      <c r="B168" s="857" t="s">
        <v>1708</v>
      </c>
      <c r="C168" s="1031" t="s">
        <v>319</v>
      </c>
      <c r="D168" s="925"/>
      <c r="E168" s="906"/>
      <c r="F168" s="925"/>
      <c r="G168" s="925"/>
      <c r="H168" s="925"/>
      <c r="I168" s="925"/>
      <c r="J168" s="991">
        <v>0</v>
      </c>
    </row>
    <row r="169" spans="1:10" hidden="1">
      <c r="A169" s="1033" t="s">
        <v>320</v>
      </c>
      <c r="B169" s="855" t="s">
        <v>321</v>
      </c>
      <c r="C169" s="843" t="s">
        <v>361</v>
      </c>
      <c r="D169" s="925">
        <v>0</v>
      </c>
      <c r="E169" s="925"/>
      <c r="F169" s="925">
        <v>0</v>
      </c>
      <c r="G169" s="925">
        <v>0</v>
      </c>
      <c r="H169" s="925">
        <v>0</v>
      </c>
      <c r="I169" s="925">
        <v>0</v>
      </c>
      <c r="J169" s="991">
        <v>0</v>
      </c>
    </row>
    <row r="170" spans="1:10" hidden="1">
      <c r="A170" s="1033" t="s">
        <v>322</v>
      </c>
      <c r="B170" s="858" t="s">
        <v>1116</v>
      </c>
      <c r="C170" s="1031" t="s">
        <v>323</v>
      </c>
      <c r="D170" s="925"/>
      <c r="E170" s="906"/>
      <c r="F170" s="925"/>
      <c r="G170" s="925"/>
      <c r="H170" s="925"/>
      <c r="I170" s="925"/>
      <c r="J170" s="991">
        <v>0</v>
      </c>
    </row>
    <row r="171" spans="1:10" hidden="1">
      <c r="A171" s="1041" t="s">
        <v>324</v>
      </c>
      <c r="B171" s="882" t="s">
        <v>1079</v>
      </c>
      <c r="C171" s="843" t="s">
        <v>361</v>
      </c>
      <c r="D171" s="925">
        <v>0</v>
      </c>
      <c r="E171" s="925"/>
      <c r="F171" s="925">
        <v>0</v>
      </c>
      <c r="G171" s="925">
        <v>0</v>
      </c>
      <c r="H171" s="925">
        <v>0</v>
      </c>
      <c r="I171" s="925">
        <v>0</v>
      </c>
      <c r="J171" s="991">
        <v>0</v>
      </c>
    </row>
    <row r="172" spans="1:10" hidden="1">
      <c r="A172" s="1033" t="s">
        <v>326</v>
      </c>
      <c r="B172" s="858" t="s">
        <v>1117</v>
      </c>
      <c r="C172" s="1031" t="s">
        <v>327</v>
      </c>
      <c r="D172" s="925"/>
      <c r="E172" s="925"/>
      <c r="F172" s="925"/>
      <c r="G172" s="925"/>
      <c r="H172" s="925"/>
      <c r="I172" s="925"/>
      <c r="J172" s="991">
        <v>0</v>
      </c>
    </row>
    <row r="173" spans="1:10" hidden="1">
      <c r="A173" s="1033" t="s">
        <v>328</v>
      </c>
      <c r="B173" s="858" t="s">
        <v>1118</v>
      </c>
      <c r="C173" s="1031" t="s">
        <v>329</v>
      </c>
      <c r="D173" s="925"/>
      <c r="E173" s="925"/>
      <c r="F173" s="925"/>
      <c r="G173" s="925"/>
      <c r="H173" s="925"/>
      <c r="I173" s="925"/>
      <c r="J173" s="925"/>
    </row>
    <row r="174" spans="1:10" hidden="1">
      <c r="A174" s="1033" t="s">
        <v>330</v>
      </c>
      <c r="B174" s="857" t="s">
        <v>1709</v>
      </c>
      <c r="C174" s="1031" t="s">
        <v>332</v>
      </c>
      <c r="D174" s="925"/>
      <c r="E174" s="925"/>
      <c r="F174" s="925"/>
      <c r="G174" s="925"/>
      <c r="H174" s="925"/>
      <c r="I174" s="925"/>
      <c r="J174" s="925"/>
    </row>
    <row r="175" spans="1:10" ht="13.5" thickBot="1">
      <c r="A175" s="1042">
        <v>1244000</v>
      </c>
      <c r="B175" s="1043" t="s">
        <v>1721</v>
      </c>
      <c r="C175" s="1036" t="s">
        <v>1145</v>
      </c>
      <c r="D175" s="943"/>
      <c r="E175" s="943"/>
      <c r="F175" s="943"/>
      <c r="G175" s="943"/>
      <c r="H175" s="943"/>
      <c r="I175" s="943"/>
      <c r="J175" s="943"/>
    </row>
    <row r="176" spans="1:10" ht="12.75" customHeight="1" thickBot="1">
      <c r="A176" s="1044">
        <v>1000000</v>
      </c>
      <c r="B176" s="1045" t="s">
        <v>1081</v>
      </c>
      <c r="C176" s="1046" t="s">
        <v>361</v>
      </c>
      <c r="D176" s="1201">
        <f t="shared" ref="D176:J176" si="2">D33+D152</f>
        <v>66000</v>
      </c>
      <c r="E176" s="1201">
        <f t="shared" si="2"/>
        <v>0</v>
      </c>
      <c r="F176" s="1201">
        <f t="shared" si="2"/>
        <v>66000</v>
      </c>
      <c r="G176" s="1201">
        <f t="shared" si="2"/>
        <v>65400</v>
      </c>
      <c r="H176" s="1201">
        <f t="shared" si="2"/>
        <v>65400</v>
      </c>
      <c r="I176" s="1201">
        <f t="shared" si="2"/>
        <v>65700</v>
      </c>
      <c r="J176" s="1201">
        <f t="shared" si="2"/>
        <v>66000</v>
      </c>
    </row>
    <row r="177" spans="1:10" ht="18" customHeight="1">
      <c r="A177" s="2559"/>
      <c r="B177" s="2559"/>
      <c r="C177" s="2559"/>
      <c r="D177" s="2559"/>
      <c r="E177" s="2559"/>
      <c r="F177" s="2559"/>
      <c r="G177" s="2559"/>
      <c r="H177" s="2559"/>
      <c r="I177" s="2559"/>
      <c r="J177" s="2559"/>
    </row>
    <row r="178" spans="1:10">
      <c r="A178" s="2517" t="s">
        <v>2250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>
      <c r="A179" s="2564" t="s">
        <v>1125</v>
      </c>
      <c r="B179" s="2564"/>
      <c r="C179" s="2564"/>
      <c r="D179" s="2564"/>
      <c r="E179" s="2564"/>
      <c r="F179" s="2564"/>
      <c r="G179" s="2564"/>
      <c r="H179" s="2564"/>
      <c r="I179" s="2564"/>
      <c r="J179" s="2564"/>
    </row>
    <row r="180" spans="1:10" ht="14.25">
      <c r="A180" s="2517" t="s">
        <v>1733</v>
      </c>
      <c r="B180" s="2517"/>
      <c r="C180" s="2517"/>
      <c r="D180" s="2517"/>
      <c r="E180" s="2517"/>
      <c r="F180" s="2517"/>
      <c r="G180" s="2517"/>
      <c r="H180" s="2517"/>
      <c r="I180" s="2517"/>
      <c r="J180" s="2517"/>
    </row>
    <row r="181" spans="1:10" ht="9" customHeight="1">
      <c r="A181" s="2562" t="s">
        <v>1002</v>
      </c>
      <c r="B181" s="2562"/>
      <c r="C181" s="2562"/>
      <c r="D181" s="2562"/>
      <c r="E181" s="2562"/>
      <c r="F181" s="2562"/>
      <c r="G181" s="2562"/>
      <c r="H181" s="2562"/>
      <c r="I181" s="2562"/>
      <c r="J181" s="2562"/>
    </row>
    <row r="182" spans="1:10" ht="14.25" hidden="1">
      <c r="A182" s="2563" t="s">
        <v>1713</v>
      </c>
      <c r="B182" s="2563"/>
      <c r="C182" s="2563"/>
      <c r="D182" s="2563"/>
      <c r="E182" s="2563"/>
      <c r="F182" s="2563"/>
      <c r="G182" s="2563"/>
      <c r="H182" s="2563"/>
      <c r="I182" s="2563"/>
      <c r="J182" s="2563"/>
    </row>
    <row r="183" spans="1:10">
      <c r="A183" s="2517" t="s">
        <v>1003</v>
      </c>
      <c r="B183" s="2517"/>
      <c r="C183" s="2517"/>
      <c r="D183" s="2517"/>
      <c r="E183" s="2517"/>
      <c r="F183" s="2517"/>
      <c r="G183" s="2517"/>
      <c r="H183" s="2517"/>
      <c r="I183" s="2517"/>
      <c r="J183" s="2517"/>
    </row>
    <row r="184" spans="1:10" s="632" customFormat="1" ht="14.25">
      <c r="A184" s="892" t="s">
        <v>2120</v>
      </c>
      <c r="B184" s="892"/>
      <c r="C184" s="893"/>
      <c r="D184" s="892"/>
      <c r="E184" s="892"/>
      <c r="F184" s="892"/>
      <c r="G184" s="892" t="s">
        <v>1158</v>
      </c>
      <c r="H184" s="892"/>
      <c r="I184" s="892"/>
      <c r="J184" s="892"/>
    </row>
    <row r="185" spans="1:10" s="632" customFormat="1" ht="14.25">
      <c r="A185" s="894" t="s">
        <v>1715</v>
      </c>
      <c r="B185" s="893" t="s">
        <v>646</v>
      </c>
      <c r="C185" s="896"/>
      <c r="D185" s="738"/>
      <c r="E185" s="734" t="s">
        <v>311</v>
      </c>
      <c r="F185" s="738"/>
      <c r="G185" s="734" t="s">
        <v>312</v>
      </c>
      <c r="H185" s="738"/>
      <c r="I185" s="738"/>
      <c r="J185" s="894"/>
    </row>
    <row r="186" spans="1:10">
      <c r="A186" s="2542"/>
      <c r="B186" s="2542"/>
      <c r="C186" s="2542"/>
      <c r="D186" s="2542"/>
      <c r="E186" s="2542"/>
      <c r="F186" s="2542"/>
      <c r="G186" s="2542"/>
      <c r="H186" s="2542"/>
      <c r="I186" s="2542"/>
      <c r="J186" s="2542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>
      <c r="A191" s="1047"/>
      <c r="B191" s="1047"/>
      <c r="C191" s="1047"/>
      <c r="D191" s="1047"/>
      <c r="E191" s="1047"/>
      <c r="F191" s="1047"/>
      <c r="G191" s="1047"/>
      <c r="H191" s="1047"/>
      <c r="I191" s="1047"/>
      <c r="J191" s="1048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2565"/>
      <c r="B195" s="2565"/>
      <c r="C195" s="2565"/>
      <c r="D195" s="2565"/>
      <c r="E195" s="2565"/>
      <c r="F195" s="2565"/>
      <c r="G195" s="2565"/>
      <c r="H195" s="2565"/>
      <c r="I195" s="2565"/>
      <c r="J195" s="2565"/>
    </row>
    <row r="196" spans="1:10">
      <c r="A196" s="1047"/>
      <c r="B196" s="1047"/>
      <c r="C196" s="1047"/>
      <c r="D196" s="1047"/>
      <c r="E196" s="1047"/>
      <c r="F196" s="1047"/>
      <c r="G196" s="1047"/>
      <c r="H196" s="1047"/>
      <c r="I196" s="1047"/>
      <c r="J196" s="1047"/>
    </row>
    <row r="197" spans="1:10">
      <c r="A197" s="2565"/>
      <c r="B197" s="2565"/>
      <c r="C197" s="2565"/>
      <c r="D197" s="2565"/>
      <c r="E197" s="2565"/>
      <c r="F197" s="2565"/>
      <c r="G197" s="2565"/>
      <c r="H197" s="2565"/>
      <c r="I197" s="2565"/>
      <c r="J197" s="2565"/>
    </row>
    <row r="198" spans="1:10">
      <c r="A198" s="1047"/>
      <c r="B198" s="1047"/>
      <c r="C198" s="1047"/>
      <c r="D198" s="1047"/>
      <c r="E198" s="1047"/>
      <c r="F198" s="1049"/>
      <c r="G198" s="1049"/>
      <c r="H198" s="1049"/>
      <c r="I198" s="1049"/>
      <c r="J198" s="1049"/>
    </row>
    <row r="199" spans="1:10">
      <c r="A199" s="2565"/>
      <c r="B199" s="2565"/>
      <c r="C199" s="2565"/>
      <c r="D199" s="2565"/>
      <c r="E199" s="2565"/>
      <c r="F199" s="2565"/>
      <c r="G199" s="2565"/>
      <c r="H199" s="2565"/>
      <c r="I199" s="2565"/>
      <c r="J199" s="2565"/>
    </row>
    <row r="200" spans="1:10">
      <c r="A200" s="1047"/>
      <c r="B200" s="1047"/>
      <c r="C200" s="1047"/>
      <c r="D200" s="1047"/>
      <c r="E200" s="1047"/>
      <c r="F200" s="1047"/>
      <c r="G200" s="1047"/>
      <c r="H200" s="1047"/>
      <c r="I200" s="1047"/>
      <c r="J200" s="1047"/>
    </row>
    <row r="201" spans="1:10">
      <c r="A201" s="2565"/>
      <c r="B201" s="2565"/>
      <c r="C201" s="2565"/>
      <c r="D201" s="2565"/>
      <c r="E201" s="2565"/>
      <c r="F201" s="2565"/>
      <c r="G201" s="2565"/>
      <c r="H201" s="2565"/>
      <c r="I201" s="2565"/>
      <c r="J201" s="2565"/>
    </row>
    <row r="202" spans="1:10">
      <c r="A202" s="1047"/>
      <c r="B202" s="1047"/>
      <c r="C202" s="1047"/>
      <c r="D202" s="1047"/>
      <c r="E202" s="1047"/>
      <c r="F202" s="1047"/>
      <c r="G202" s="1047"/>
      <c r="H202" s="1047"/>
      <c r="I202" s="1047"/>
      <c r="J202" s="1047"/>
    </row>
    <row r="203" spans="1:10">
      <c r="A203" s="2565" t="s">
        <v>53</v>
      </c>
      <c r="B203" s="2565"/>
      <c r="C203" s="2565"/>
      <c r="D203" s="2565"/>
      <c r="E203" s="2565"/>
      <c r="F203" s="2565"/>
      <c r="G203" s="2565"/>
      <c r="H203" s="2565"/>
      <c r="I203" s="2565"/>
      <c r="J203" s="2565"/>
    </row>
    <row r="204" spans="1:10">
      <c r="A204" s="2567" t="s">
        <v>1724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1725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2567" t="s">
        <v>1726</v>
      </c>
      <c r="B206" s="2567"/>
      <c r="C206" s="2567"/>
      <c r="D206" s="2567"/>
      <c r="E206" s="2567"/>
      <c r="F206" s="2567"/>
      <c r="G206" s="2567"/>
      <c r="H206" s="2567"/>
      <c r="I206" s="2567"/>
      <c r="J206" s="2567"/>
    </row>
    <row r="207" spans="1:10">
      <c r="A207" s="1047" t="s">
        <v>942</v>
      </c>
      <c r="B207" s="1050"/>
      <c r="C207" s="1050"/>
      <c r="D207" s="1050"/>
      <c r="E207" s="1050"/>
      <c r="F207" s="1050"/>
      <c r="G207" s="1050"/>
      <c r="H207" s="1050"/>
      <c r="I207" s="1050"/>
      <c r="J207" s="1050"/>
    </row>
    <row r="208" spans="1:10">
      <c r="A208" s="2567" t="s">
        <v>1727</v>
      </c>
      <c r="B208" s="2567"/>
      <c r="C208" s="2567"/>
      <c r="D208" s="2567"/>
      <c r="E208" s="2567"/>
      <c r="F208" s="2567"/>
      <c r="G208" s="2567"/>
      <c r="H208" s="2567"/>
      <c r="I208" s="2567"/>
      <c r="J208" s="2567"/>
    </row>
    <row r="209" spans="1:10">
      <c r="A209" s="2517" t="s">
        <v>679</v>
      </c>
      <c r="B209" s="2517"/>
      <c r="C209" s="2517"/>
      <c r="D209" s="2517"/>
      <c r="E209" s="2517"/>
      <c r="F209" s="2517"/>
      <c r="G209" s="2517"/>
      <c r="H209" s="2517"/>
      <c r="I209" s="2517"/>
      <c r="J209" s="2517"/>
    </row>
    <row r="210" spans="1:10">
      <c r="A210" s="2564" t="s">
        <v>1125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 ht="14.25">
      <c r="A211" s="2564" t="s">
        <v>1728</v>
      </c>
      <c r="B211" s="2564"/>
      <c r="C211" s="2564"/>
      <c r="D211" s="2564"/>
      <c r="E211" s="2564"/>
      <c r="F211" s="2564"/>
      <c r="G211" s="2564"/>
      <c r="H211" s="2564"/>
      <c r="I211" s="2564"/>
      <c r="J211" s="2564"/>
    </row>
    <row r="212" spans="1:10">
      <c r="A212" s="2562" t="s">
        <v>1002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 ht="14.25">
      <c r="A213" s="2570" t="s">
        <v>1729</v>
      </c>
      <c r="B213" s="2570"/>
      <c r="C213" s="2570"/>
      <c r="D213" s="2570"/>
      <c r="E213" s="2570"/>
      <c r="F213" s="2570"/>
      <c r="G213" s="2570"/>
      <c r="H213" s="2570"/>
      <c r="I213" s="2570"/>
      <c r="J213" s="2570"/>
    </row>
    <row r="214" spans="1:10">
      <c r="A214" s="2564" t="s">
        <v>1003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>
      <c r="A215" s="2564" t="s">
        <v>1004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 ht="14.25">
      <c r="A216" s="2569" t="s">
        <v>1723</v>
      </c>
      <c r="B216" s="2569"/>
      <c r="C216" s="2569"/>
      <c r="D216" s="2569"/>
      <c r="E216" s="2569"/>
      <c r="F216" s="2569"/>
      <c r="G216" s="2569"/>
      <c r="H216" s="2569"/>
      <c r="I216" s="2569"/>
      <c r="J216" s="2569"/>
    </row>
    <row r="217" spans="1:10">
      <c r="A217" s="2542"/>
      <c r="B217" s="2542"/>
      <c r="C217" s="2542"/>
      <c r="D217" s="2542"/>
      <c r="E217" s="2542"/>
      <c r="F217" s="2542"/>
      <c r="G217" s="2542"/>
      <c r="H217" s="2542"/>
      <c r="I217" s="2542"/>
      <c r="J217" s="2542"/>
    </row>
  </sheetData>
  <mergeCells count="42">
    <mergeCell ref="A9:E9"/>
    <mergeCell ref="B15:E15"/>
    <mergeCell ref="B16:F16"/>
    <mergeCell ref="F30:F31"/>
    <mergeCell ref="G30:J30"/>
    <mergeCell ref="A177:J177"/>
    <mergeCell ref="A14:B14"/>
    <mergeCell ref="A178:J178"/>
    <mergeCell ref="A179:J179"/>
    <mergeCell ref="A180:J180"/>
    <mergeCell ref="B17:F18"/>
    <mergeCell ref="H29:J29"/>
    <mergeCell ref="A187:J187"/>
    <mergeCell ref="A188:J188"/>
    <mergeCell ref="A189:J189"/>
    <mergeCell ref="A190:J190"/>
    <mergeCell ref="A181:J181"/>
    <mergeCell ref="A182:J182"/>
    <mergeCell ref="A183:J183"/>
    <mergeCell ref="A217:J217"/>
    <mergeCell ref="A208:J208"/>
    <mergeCell ref="A209:J209"/>
    <mergeCell ref="A210:J210"/>
    <mergeCell ref="A211:J211"/>
    <mergeCell ref="A212:J212"/>
    <mergeCell ref="A213:J213"/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32" customWidth="1"/>
    <col min="2" max="2" width="15.5703125" style="632" customWidth="1"/>
    <col min="3" max="3" width="16" style="632" customWidth="1"/>
    <col min="4" max="5" width="9.140625" style="632"/>
    <col min="6" max="6" width="12.42578125" style="632" customWidth="1"/>
    <col min="7" max="7" width="15.85546875" style="632" customWidth="1"/>
    <col min="8" max="16384" width="9.140625" style="632"/>
  </cols>
  <sheetData>
    <row r="1" spans="1:16" ht="6" customHeight="1"/>
    <row r="2" spans="1:16">
      <c r="A2" s="2432" t="s">
        <v>1260</v>
      </c>
      <c r="B2" s="2432"/>
      <c r="C2" s="2432"/>
      <c r="D2" s="2432"/>
      <c r="E2" s="2432"/>
      <c r="F2" s="2432"/>
      <c r="G2" s="2432"/>
      <c r="H2" s="2432"/>
      <c r="I2" s="2432"/>
      <c r="J2" s="2432"/>
      <c r="K2" s="2432"/>
      <c r="L2" s="2432"/>
    </row>
    <row r="3" spans="1:16" ht="10.5" customHeight="1">
      <c r="A3" s="2432"/>
      <c r="B3" s="2432"/>
      <c r="C3" s="2432"/>
      <c r="D3" s="2432"/>
      <c r="E3" s="2432"/>
      <c r="F3" s="2432"/>
      <c r="G3" s="2432"/>
      <c r="H3" s="2432"/>
      <c r="I3" s="2432"/>
      <c r="J3" s="2432"/>
      <c r="K3" s="2432"/>
      <c r="L3" s="2432"/>
      <c r="M3" s="1278"/>
      <c r="N3" s="1278"/>
      <c r="O3" s="1278"/>
      <c r="P3" s="1278"/>
    </row>
    <row r="4" spans="1:16" ht="28.5" hidden="1" customHeight="1">
      <c r="A4" s="2433"/>
      <c r="B4" s="2433"/>
      <c r="C4" s="2433"/>
      <c r="D4" s="2433"/>
      <c r="E4" s="2433"/>
      <c r="F4" s="2433"/>
      <c r="G4" s="2433"/>
      <c r="H4" s="2433"/>
      <c r="I4" s="2433"/>
      <c r="J4" s="2433"/>
      <c r="K4" s="2433"/>
      <c r="L4" s="2433"/>
      <c r="M4" s="1278"/>
      <c r="N4" s="1278"/>
      <c r="O4" s="1278"/>
      <c r="P4" s="1278"/>
    </row>
    <row r="5" spans="1:16" hidden="1">
      <c r="A5" s="2434"/>
      <c r="B5" s="2435"/>
      <c r="C5" s="2435"/>
      <c r="D5" s="2435"/>
      <c r="E5" s="2435"/>
      <c r="F5" s="2435"/>
      <c r="G5" s="2435"/>
      <c r="H5" s="2435"/>
      <c r="I5" s="2435"/>
      <c r="J5" s="2435"/>
      <c r="K5" s="2435"/>
      <c r="L5" s="2436"/>
      <c r="M5" s="1278"/>
      <c r="N5" s="1278"/>
      <c r="O5" s="1278"/>
      <c r="P5" s="1278"/>
    </row>
    <row r="6" spans="1:16" hidden="1">
      <c r="A6" s="2437"/>
      <c r="B6" s="2438"/>
      <c r="C6" s="2438"/>
      <c r="D6" s="2438"/>
      <c r="E6" s="2438"/>
      <c r="F6" s="2438"/>
      <c r="G6" s="2438"/>
      <c r="H6" s="2438"/>
      <c r="I6" s="2438"/>
      <c r="J6" s="2438"/>
      <c r="K6" s="2438"/>
      <c r="L6" s="2439"/>
      <c r="M6" s="1278"/>
      <c r="N6" s="1278"/>
      <c r="O6" s="1278"/>
      <c r="P6" s="1278"/>
    </row>
    <row r="7" spans="1:16" ht="20.25" customHeight="1">
      <c r="A7" s="1305"/>
      <c r="B7" s="1278"/>
      <c r="C7" s="1278"/>
      <c r="D7" s="1278" t="s">
        <v>1276</v>
      </c>
      <c r="E7" s="1278"/>
      <c r="F7" s="1278"/>
      <c r="G7" s="1278" t="s">
        <v>1277</v>
      </c>
      <c r="H7" s="1278"/>
      <c r="I7" s="1278"/>
      <c r="J7" s="1278"/>
      <c r="K7" s="1278"/>
      <c r="L7" s="1278"/>
      <c r="M7" s="1278"/>
      <c r="N7" s="1278"/>
      <c r="O7" s="1278"/>
      <c r="P7" s="1278"/>
    </row>
    <row r="8" spans="1:16" ht="24" customHeight="1">
      <c r="A8" s="631" t="s">
        <v>1026</v>
      </c>
      <c r="B8" s="1987">
        <v>2</v>
      </c>
      <c r="C8" s="638">
        <v>50000</v>
      </c>
      <c r="D8" s="638"/>
      <c r="E8" s="638"/>
      <c r="F8" s="638">
        <v>12</v>
      </c>
      <c r="G8" s="1699">
        <v>100000</v>
      </c>
      <c r="H8" s="638"/>
      <c r="I8" s="638"/>
      <c r="J8" s="638"/>
      <c r="K8" s="1278"/>
      <c r="L8" s="1278"/>
      <c r="M8" s="1278"/>
      <c r="N8" s="1278"/>
      <c r="O8" s="1278"/>
      <c r="P8" s="1278"/>
    </row>
    <row r="9" spans="1:16" ht="42" customHeight="1">
      <c r="A9" s="631" t="s">
        <v>292</v>
      </c>
      <c r="B9" s="1306">
        <v>5</v>
      </c>
      <c r="C9" s="638">
        <v>200000</v>
      </c>
      <c r="D9" s="638"/>
      <c r="E9" s="638"/>
      <c r="F9" s="638">
        <v>12</v>
      </c>
      <c r="G9" s="638">
        <v>1000000</v>
      </c>
      <c r="H9" s="638"/>
      <c r="I9" s="638"/>
      <c r="J9" s="638"/>
      <c r="K9" s="1278"/>
      <c r="L9" s="1278"/>
      <c r="M9" s="1278"/>
      <c r="N9" s="1278"/>
      <c r="O9" s="1278"/>
      <c r="P9" s="1278"/>
    </row>
    <row r="10" spans="1:16" ht="51">
      <c r="A10" s="631" t="s">
        <v>36</v>
      </c>
      <c r="B10" s="638"/>
      <c r="C10" s="638"/>
      <c r="D10" s="638"/>
      <c r="E10" s="638"/>
      <c r="F10" s="638"/>
      <c r="G10" s="1987">
        <v>232780</v>
      </c>
      <c r="H10" s="638"/>
      <c r="I10" s="638"/>
      <c r="J10" s="638"/>
      <c r="K10" s="1278"/>
      <c r="L10" s="1278"/>
      <c r="M10" s="1278"/>
      <c r="N10" s="1278"/>
      <c r="O10" s="1278"/>
      <c r="P10" s="1278"/>
    </row>
    <row r="11" spans="1:16" ht="27" customHeight="1">
      <c r="A11" s="639" t="s">
        <v>1810</v>
      </c>
      <c r="B11" s="638"/>
      <c r="C11" s="638"/>
      <c r="D11" s="638"/>
      <c r="E11" s="638"/>
      <c r="F11" s="638"/>
      <c r="G11" s="1296"/>
      <c r="H11" s="638"/>
      <c r="I11" s="638"/>
      <c r="J11" s="638"/>
      <c r="K11" s="1278"/>
      <c r="L11" s="1278"/>
      <c r="M11" s="1278"/>
      <c r="N11" s="1278"/>
      <c r="O11" s="1278"/>
      <c r="P11" s="1278"/>
    </row>
    <row r="12" spans="1:16" ht="21" customHeight="1">
      <c r="A12" s="639" t="s">
        <v>1811</v>
      </c>
      <c r="B12" s="638"/>
      <c r="C12" s="638"/>
      <c r="D12" s="1987">
        <v>5212</v>
      </c>
      <c r="E12" s="1987"/>
      <c r="F12" s="1987">
        <v>12</v>
      </c>
      <c r="G12" s="1987">
        <v>62500</v>
      </c>
      <c r="H12" s="638"/>
      <c r="I12" s="638"/>
      <c r="J12" s="638"/>
      <c r="K12" s="1278"/>
      <c r="L12" s="1278"/>
      <c r="M12" s="1278"/>
      <c r="N12" s="1278"/>
      <c r="O12" s="1278"/>
      <c r="P12" s="1278"/>
    </row>
    <row r="13" spans="1:16" ht="24.75" customHeight="1">
      <c r="A13" s="639" t="s">
        <v>1812</v>
      </c>
      <c r="B13" s="638"/>
      <c r="C13" s="638"/>
      <c r="D13" s="1987"/>
      <c r="E13" s="1987"/>
      <c r="F13" s="1987">
        <v>12</v>
      </c>
      <c r="G13" s="1987"/>
      <c r="H13" s="638"/>
      <c r="I13" s="638"/>
      <c r="J13" s="638"/>
      <c r="K13" s="1278"/>
      <c r="L13" s="1278"/>
      <c r="M13" s="1278"/>
      <c r="N13" s="1278"/>
      <c r="O13" s="1278"/>
      <c r="P13" s="1278"/>
    </row>
    <row r="14" spans="1:16" ht="24.75" customHeight="1">
      <c r="A14" s="639" t="s">
        <v>2127</v>
      </c>
      <c r="B14" s="638"/>
      <c r="C14" s="638"/>
      <c r="D14" s="1987">
        <v>14190</v>
      </c>
      <c r="E14" s="1987"/>
      <c r="F14" s="1987">
        <v>12</v>
      </c>
      <c r="G14" s="1987">
        <v>170280</v>
      </c>
      <c r="H14" s="638"/>
      <c r="I14" s="638"/>
      <c r="J14" s="638"/>
      <c r="K14" s="1278"/>
      <c r="L14" s="1278"/>
      <c r="M14" s="1278"/>
      <c r="N14" s="1278"/>
      <c r="O14" s="1278"/>
      <c r="P14" s="1278"/>
    </row>
    <row r="15" spans="1:16" ht="56.25" customHeight="1">
      <c r="A15" s="639" t="s">
        <v>278</v>
      </c>
      <c r="B15" s="638"/>
      <c r="C15" s="638"/>
      <c r="D15" s="638"/>
      <c r="E15" s="638"/>
      <c r="F15" s="638"/>
      <c r="G15" s="1699">
        <v>300000</v>
      </c>
      <c r="H15" s="638"/>
      <c r="I15" s="638"/>
      <c r="J15" s="638"/>
      <c r="K15" s="1278"/>
      <c r="L15" s="1278"/>
      <c r="M15" s="1278"/>
      <c r="N15" s="1278"/>
      <c r="O15" s="1278"/>
      <c r="P15" s="1278"/>
    </row>
    <row r="16" spans="1:16" ht="48" customHeight="1">
      <c r="A16" s="631" t="s">
        <v>496</v>
      </c>
      <c r="B16" s="638">
        <v>10</v>
      </c>
      <c r="C16" s="638">
        <v>5000</v>
      </c>
      <c r="D16" s="638"/>
      <c r="E16" s="638"/>
      <c r="F16" s="638"/>
      <c r="G16" s="1699">
        <v>100000</v>
      </c>
      <c r="H16" s="638"/>
      <c r="I16" s="638"/>
      <c r="J16" s="638"/>
      <c r="K16" s="1278"/>
      <c r="L16" s="1278"/>
      <c r="M16" s="1278"/>
      <c r="N16" s="1278"/>
      <c r="O16" s="1278"/>
      <c r="P16" s="1278"/>
    </row>
    <row r="17" spans="1:16" ht="62.25" customHeight="1">
      <c r="A17" s="631" t="s">
        <v>723</v>
      </c>
      <c r="B17" s="1282"/>
      <c r="C17" s="636"/>
      <c r="D17" s="1296"/>
      <c r="E17" s="638"/>
      <c r="F17" s="638"/>
      <c r="G17" s="1699">
        <v>2500000</v>
      </c>
      <c r="H17" s="1278"/>
      <c r="I17" s="1278"/>
      <c r="J17" s="1278"/>
      <c r="K17" s="1278"/>
      <c r="L17" s="1278"/>
      <c r="M17" s="1278"/>
      <c r="N17" s="1278"/>
      <c r="O17" s="1278"/>
      <c r="P17" s="1278"/>
    </row>
    <row r="18" spans="1:16" hidden="1">
      <c r="A18" s="1278"/>
      <c r="B18" s="1278"/>
      <c r="C18" s="1278"/>
      <c r="D18" s="1278"/>
      <c r="E18" s="1278"/>
      <c r="F18" s="1278"/>
      <c r="G18" s="1278"/>
      <c r="H18" s="1278"/>
      <c r="I18" s="1278"/>
      <c r="J18" s="1278"/>
      <c r="K18" s="1278"/>
      <c r="L18" s="1278"/>
      <c r="M18" s="1278"/>
      <c r="N18" s="1278"/>
      <c r="O18" s="1278"/>
      <c r="P18" s="1278"/>
    </row>
    <row r="19" spans="1:16" hidden="1">
      <c r="A19" s="1278"/>
      <c r="B19" s="1278"/>
      <c r="C19" s="1278"/>
      <c r="D19" s="1278"/>
      <c r="E19" s="1278">
        <f>SUM(E8:E18)</f>
        <v>0</v>
      </c>
      <c r="F19" s="1278"/>
      <c r="G19" s="1278"/>
      <c r="H19" s="1278"/>
      <c r="I19" s="1278"/>
      <c r="J19" s="1278"/>
      <c r="K19" s="1278"/>
      <c r="L19" s="1278"/>
      <c r="M19" s="1278"/>
      <c r="N19" s="1278"/>
      <c r="O19" s="1278"/>
      <c r="P19" s="1278"/>
    </row>
    <row r="20" spans="1:16" hidden="1">
      <c r="A20" s="1278"/>
      <c r="B20" s="1278"/>
      <c r="C20" s="1278"/>
      <c r="D20" s="1278"/>
      <c r="E20" s="1278"/>
      <c r="F20" s="1278"/>
      <c r="G20" s="1278"/>
      <c r="H20" s="1278"/>
      <c r="I20" s="1278"/>
      <c r="J20" s="1278"/>
      <c r="K20" s="1278"/>
      <c r="L20" s="1278"/>
      <c r="M20" s="1278"/>
      <c r="N20" s="1278"/>
      <c r="O20" s="1278"/>
      <c r="P20" s="1278"/>
    </row>
    <row r="21" spans="1:16" ht="23.25" customHeight="1">
      <c r="A21" s="1278" t="s">
        <v>1813</v>
      </c>
      <c r="B21" s="1308">
        <v>35</v>
      </c>
      <c r="C21" s="1278"/>
      <c r="D21" s="1278"/>
      <c r="E21" s="1278"/>
      <c r="F21" s="1278"/>
      <c r="G21" s="1308">
        <v>2144000</v>
      </c>
      <c r="H21" s="1278"/>
      <c r="I21" s="1278"/>
      <c r="J21" s="1278"/>
      <c r="K21" s="1278"/>
      <c r="L21" s="1278"/>
      <c r="M21" s="1278"/>
      <c r="N21" s="1278"/>
      <c r="O21" s="1278"/>
      <c r="P21" s="1278"/>
    </row>
    <row r="22" spans="1:16" ht="14.25" customHeight="1">
      <c r="A22" s="1278" t="s">
        <v>1816</v>
      </c>
      <c r="B22" s="1308">
        <v>4</v>
      </c>
      <c r="C22" s="1278"/>
      <c r="D22" s="1278"/>
      <c r="E22" s="1278"/>
      <c r="F22" s="1278"/>
      <c r="G22" s="1308">
        <v>176000</v>
      </c>
      <c r="H22" s="1278"/>
      <c r="I22" s="1278"/>
      <c r="J22" s="1278"/>
      <c r="K22" s="1278"/>
      <c r="L22" s="1278"/>
      <c r="M22" s="1278"/>
      <c r="N22" s="1278"/>
      <c r="O22" s="1278"/>
      <c r="P22" s="1278"/>
    </row>
    <row r="23" spans="1:16">
      <c r="A23" s="1278" t="s">
        <v>1817</v>
      </c>
      <c r="B23" s="1308">
        <v>2</v>
      </c>
      <c r="C23" s="1278"/>
      <c r="D23" s="1278"/>
      <c r="E23" s="1278"/>
      <c r="F23" s="1278"/>
      <c r="G23" s="1308">
        <v>80000</v>
      </c>
      <c r="H23" s="1278"/>
      <c r="I23" s="1278"/>
      <c r="J23" s="1278"/>
      <c r="K23" s="1278"/>
      <c r="L23" s="1278"/>
      <c r="M23" s="1278"/>
      <c r="N23" s="1278"/>
      <c r="O23" s="1278"/>
      <c r="P23" s="1278"/>
    </row>
    <row r="24" spans="1:16">
      <c r="A24" s="1278" t="s">
        <v>1814</v>
      </c>
      <c r="B24" s="1308">
        <v>1</v>
      </c>
      <c r="C24" s="1278"/>
      <c r="D24" s="1278"/>
      <c r="E24" s="1278"/>
      <c r="F24" s="1278"/>
      <c r="G24" s="1308">
        <v>40000</v>
      </c>
      <c r="H24" s="1278"/>
      <c r="I24" s="1278"/>
      <c r="J24" s="1278"/>
      <c r="K24" s="1278"/>
      <c r="L24" s="1278"/>
      <c r="M24" s="1278"/>
      <c r="N24" s="1278"/>
      <c r="O24" s="1278"/>
      <c r="P24" s="1278"/>
    </row>
    <row r="25" spans="1:16">
      <c r="A25" s="1278" t="s">
        <v>1815</v>
      </c>
      <c r="B25" s="1308">
        <v>1</v>
      </c>
      <c r="C25" s="1278"/>
      <c r="D25" s="1278"/>
      <c r="E25" s="1278"/>
      <c r="F25" s="1278"/>
      <c r="G25" s="1308">
        <v>40000</v>
      </c>
      <c r="H25" s="1278"/>
      <c r="I25" s="1278"/>
      <c r="J25" s="1278"/>
      <c r="K25" s="1278"/>
      <c r="L25" s="1278"/>
      <c r="M25" s="1278"/>
      <c r="N25" s="1278"/>
      <c r="O25" s="1278"/>
      <c r="P25" s="1278"/>
    </row>
    <row r="26" spans="1:16">
      <c r="A26" s="1278" t="s">
        <v>1818</v>
      </c>
      <c r="B26" s="1308">
        <v>1</v>
      </c>
      <c r="C26" s="1278"/>
      <c r="D26" s="1278"/>
      <c r="E26" s="1278"/>
      <c r="F26" s="1278"/>
      <c r="G26" s="1308">
        <v>20000</v>
      </c>
      <c r="H26" s="1278"/>
      <c r="I26" s="1278"/>
      <c r="J26" s="1278"/>
      <c r="K26" s="1278"/>
      <c r="L26" s="1278"/>
      <c r="M26" s="1278"/>
      <c r="N26" s="1278"/>
      <c r="O26" s="1278"/>
      <c r="P26" s="1278"/>
    </row>
    <row r="27" spans="1:16">
      <c r="A27" s="1303"/>
      <c r="B27" s="1700"/>
      <c r="C27" s="1701"/>
      <c r="D27" s="1701"/>
      <c r="E27" s="1702"/>
      <c r="F27" s="1278"/>
      <c r="G27" s="1308"/>
      <c r="H27" s="1278"/>
      <c r="I27" s="1278"/>
      <c r="J27" s="1278"/>
      <c r="K27" s="1278"/>
      <c r="L27" s="1278"/>
      <c r="M27" s="1278"/>
      <c r="N27" s="1278"/>
      <c r="O27" s="1278"/>
      <c r="P27" s="1278"/>
    </row>
    <row r="28" spans="1:16">
      <c r="A28" s="1303" t="s">
        <v>1819</v>
      </c>
      <c r="B28" s="1700" t="s">
        <v>1820</v>
      </c>
      <c r="C28" s="1701"/>
      <c r="D28" s="1701"/>
      <c r="E28" s="1702"/>
      <c r="F28" s="1278"/>
      <c r="G28" s="1703">
        <v>300000</v>
      </c>
      <c r="H28" s="1278"/>
      <c r="I28" s="1278"/>
      <c r="J28" s="1278"/>
      <c r="K28" s="1278"/>
      <c r="L28" s="1278"/>
      <c r="M28" s="1278"/>
      <c r="N28" s="1278"/>
      <c r="O28" s="1278"/>
      <c r="P28" s="1278"/>
    </row>
    <row r="29" spans="1:16" ht="34.5" customHeight="1">
      <c r="A29" s="2440" t="s">
        <v>1261</v>
      </c>
      <c r="B29" s="2441"/>
      <c r="C29" s="2441"/>
      <c r="D29" s="2441"/>
      <c r="E29" s="2442"/>
      <c r="F29" s="1278"/>
      <c r="G29" s="1278"/>
      <c r="H29" s="1278"/>
      <c r="I29" s="1278"/>
      <c r="J29" s="1278"/>
      <c r="K29" s="1278"/>
      <c r="L29" s="1278"/>
      <c r="M29" s="1278"/>
      <c r="N29" s="1278"/>
      <c r="O29" s="1278"/>
      <c r="P29" s="1278"/>
    </row>
    <row r="30" spans="1:16" ht="29.25" customHeight="1">
      <c r="A30" s="1278" t="s">
        <v>1262</v>
      </c>
      <c r="B30" s="1307" t="s">
        <v>1264</v>
      </c>
      <c r="C30" s="1308">
        <v>150</v>
      </c>
      <c r="D30" s="1308">
        <v>630000</v>
      </c>
      <c r="E30" s="1308">
        <v>12</v>
      </c>
      <c r="F30" s="1309">
        <v>7560000</v>
      </c>
      <c r="G30" s="1307"/>
      <c r="H30" s="1300">
        <v>13000000</v>
      </c>
      <c r="I30" s="1278"/>
      <c r="J30" s="1278"/>
      <c r="K30" s="1278"/>
      <c r="L30" s="1278"/>
      <c r="M30" s="1278"/>
      <c r="N30" s="1278"/>
      <c r="O30" s="1278"/>
      <c r="P30" s="1278"/>
    </row>
    <row r="31" spans="1:16" ht="27" customHeight="1">
      <c r="A31" s="1278" t="s">
        <v>1263</v>
      </c>
      <c r="B31" s="1307" t="s">
        <v>1265</v>
      </c>
      <c r="C31" s="1308">
        <v>50</v>
      </c>
      <c r="D31" s="1308">
        <v>62500</v>
      </c>
      <c r="E31" s="1308">
        <v>12</v>
      </c>
      <c r="F31" s="1308">
        <v>750000</v>
      </c>
      <c r="G31" s="1278"/>
      <c r="H31" s="2443">
        <v>5000000</v>
      </c>
      <c r="I31" s="1278"/>
      <c r="J31" s="1278"/>
      <c r="K31" s="1278"/>
      <c r="L31" s="1278"/>
      <c r="M31" s="1278"/>
      <c r="N31" s="1278"/>
      <c r="O31" s="1278"/>
      <c r="P31" s="1278"/>
    </row>
    <row r="32" spans="1:16" ht="21.75" customHeight="1">
      <c r="A32" s="1278" t="s">
        <v>1266</v>
      </c>
      <c r="B32" s="1307" t="s">
        <v>1267</v>
      </c>
      <c r="C32" s="1308">
        <v>50</v>
      </c>
      <c r="D32" s="1308">
        <v>65800</v>
      </c>
      <c r="E32" s="1308">
        <v>12</v>
      </c>
      <c r="F32" s="1308">
        <v>789600</v>
      </c>
      <c r="G32" s="1278"/>
      <c r="H32" s="2444"/>
      <c r="I32" s="1278"/>
      <c r="J32" s="1278"/>
      <c r="K32" s="1278"/>
      <c r="L32" s="1278"/>
      <c r="M32" s="1278"/>
      <c r="N32" s="1278"/>
      <c r="O32" s="1278"/>
      <c r="P32" s="1278"/>
    </row>
    <row r="33" spans="1:16" ht="21" customHeight="1">
      <c r="A33" s="1278" t="s">
        <v>1268</v>
      </c>
      <c r="B33" s="1307" t="s">
        <v>1269</v>
      </c>
      <c r="C33" s="1308">
        <v>50</v>
      </c>
      <c r="D33" s="1308">
        <v>85000</v>
      </c>
      <c r="E33" s="1308">
        <v>12</v>
      </c>
      <c r="F33" s="1308">
        <v>1020000</v>
      </c>
      <c r="G33" s="1278"/>
      <c r="H33" s="2444"/>
      <c r="I33" s="1278"/>
      <c r="J33" s="1278"/>
      <c r="K33" s="1278"/>
      <c r="L33" s="1278"/>
      <c r="M33" s="1278"/>
      <c r="N33" s="1278"/>
      <c r="O33" s="1278"/>
      <c r="P33" s="1278"/>
    </row>
    <row r="34" spans="1:16" ht="24" customHeight="1">
      <c r="A34" s="1278" t="s">
        <v>1270</v>
      </c>
      <c r="B34" s="1307" t="s">
        <v>1271</v>
      </c>
      <c r="C34" s="1308">
        <v>10</v>
      </c>
      <c r="D34" s="1308">
        <v>12000</v>
      </c>
      <c r="E34" s="1308">
        <v>12</v>
      </c>
      <c r="F34" s="1308">
        <v>144000</v>
      </c>
      <c r="G34" s="1278"/>
      <c r="H34" s="2444"/>
      <c r="I34" s="1278"/>
      <c r="J34" s="1278"/>
      <c r="K34" s="1278"/>
      <c r="L34" s="1278"/>
      <c r="M34" s="1278"/>
      <c r="N34" s="1278"/>
      <c r="O34" s="1278"/>
      <c r="P34" s="1278"/>
    </row>
    <row r="35" spans="1:16" ht="23.25" customHeight="1">
      <c r="A35" s="1278" t="s">
        <v>1272</v>
      </c>
      <c r="B35" s="1307" t="s">
        <v>1273</v>
      </c>
      <c r="C35" s="1308">
        <v>10</v>
      </c>
      <c r="D35" s="1308">
        <v>157000</v>
      </c>
      <c r="E35" s="1308">
        <v>12</v>
      </c>
      <c r="F35" s="1308">
        <v>188400</v>
      </c>
      <c r="G35" s="1278"/>
      <c r="H35" s="2444"/>
      <c r="I35" s="1278"/>
      <c r="J35" s="1278"/>
      <c r="K35" s="1278"/>
      <c r="L35" s="1278"/>
      <c r="M35" s="1278"/>
      <c r="N35" s="1278"/>
      <c r="O35" s="1278"/>
      <c r="P35" s="1278"/>
    </row>
    <row r="36" spans="1:16" ht="18.75" customHeight="1">
      <c r="A36" s="1278" t="s">
        <v>1274</v>
      </c>
      <c r="B36" s="1278" t="s">
        <v>1275</v>
      </c>
      <c r="C36" s="1308">
        <v>10</v>
      </c>
      <c r="D36" s="1308">
        <v>45000</v>
      </c>
      <c r="E36" s="1308">
        <v>12</v>
      </c>
      <c r="F36" s="1308">
        <v>540000</v>
      </c>
      <c r="G36" s="1278"/>
      <c r="H36" s="2445"/>
      <c r="I36" s="1278"/>
      <c r="J36" s="1278"/>
      <c r="K36" s="1278"/>
      <c r="L36" s="1278"/>
      <c r="M36" s="1278"/>
      <c r="N36" s="1278"/>
      <c r="O36" s="1278"/>
      <c r="P36" s="1278"/>
    </row>
    <row r="37" spans="1:16" ht="24" customHeight="1">
      <c r="A37" s="1278"/>
      <c r="B37" s="1278"/>
      <c r="C37" s="1278"/>
      <c r="D37" s="1278"/>
      <c r="E37" s="1278"/>
      <c r="F37" s="1300">
        <f>SUM(F30:F36)</f>
        <v>10992000</v>
      </c>
      <c r="G37" s="1278"/>
      <c r="H37" s="1300">
        <v>18000000</v>
      </c>
      <c r="I37" s="1278"/>
      <c r="J37" s="1278"/>
      <c r="K37" s="1278"/>
      <c r="L37" s="1278"/>
      <c r="M37" s="1278"/>
      <c r="N37" s="1278"/>
      <c r="O37" s="1278"/>
      <c r="P37" s="1278"/>
    </row>
    <row r="38" spans="1:16">
      <c r="A38" s="1278"/>
      <c r="B38" s="2440" t="s">
        <v>1332</v>
      </c>
      <c r="C38" s="2442"/>
      <c r="D38" s="1278"/>
      <c r="E38" s="1278"/>
      <c r="F38" s="1278"/>
      <c r="G38" s="1278"/>
      <c r="H38" s="1278"/>
      <c r="I38" s="1278"/>
      <c r="J38" s="1278"/>
      <c r="K38" s="1278"/>
      <c r="L38" s="1278"/>
      <c r="M38" s="1278"/>
      <c r="N38" s="1278"/>
      <c r="O38" s="1278"/>
      <c r="P38" s="1278"/>
    </row>
    <row r="39" spans="1:16">
      <c r="A39" s="1278"/>
      <c r="B39" s="1278"/>
      <c r="C39" s="1278"/>
      <c r="D39" s="1278"/>
      <c r="E39" s="1278"/>
      <c r="F39" s="1278"/>
      <c r="G39" s="1278"/>
      <c r="H39" s="1278"/>
      <c r="I39" s="1278"/>
      <c r="J39" s="1278"/>
      <c r="K39" s="1278"/>
      <c r="L39" s="1278"/>
      <c r="M39" s="1278"/>
      <c r="N39" s="1278"/>
      <c r="O39" s="1278"/>
      <c r="P39" s="1278"/>
    </row>
    <row r="40" spans="1:16">
      <c r="A40" s="1988" t="s">
        <v>1279</v>
      </c>
      <c r="B40" s="1988">
        <v>150</v>
      </c>
      <c r="C40" s="1988">
        <v>6500</v>
      </c>
      <c r="D40" s="1988">
        <f>B40*C40</f>
        <v>975000</v>
      </c>
      <c r="E40" s="1988">
        <v>12</v>
      </c>
      <c r="F40" s="1988">
        <f>D40*E40</f>
        <v>11700000</v>
      </c>
      <c r="G40" s="1278"/>
      <c r="H40" s="1278"/>
      <c r="I40" s="1278"/>
      <c r="J40" s="1278"/>
      <c r="K40" s="1278"/>
      <c r="L40" s="1278"/>
      <c r="M40" s="1278"/>
      <c r="N40" s="1278"/>
      <c r="O40" s="1278"/>
      <c r="P40" s="1278"/>
    </row>
    <row r="41" spans="1:16">
      <c r="A41" s="1988" t="s">
        <v>1280</v>
      </c>
      <c r="B41" s="1988">
        <v>60</v>
      </c>
      <c r="C41" s="1988">
        <v>5000</v>
      </c>
      <c r="D41" s="1988">
        <f t="shared" ref="D41:D42" si="0">B41*C41</f>
        <v>300000</v>
      </c>
      <c r="E41" s="1988">
        <v>12</v>
      </c>
      <c r="F41" s="1988">
        <f t="shared" ref="F41:F42" si="1">D41*E41</f>
        <v>3600000</v>
      </c>
      <c r="G41" s="1278"/>
      <c r="H41" s="1278"/>
      <c r="I41" s="1278"/>
      <c r="J41" s="1278"/>
      <c r="K41" s="1278"/>
      <c r="L41" s="1278"/>
      <c r="M41" s="1278"/>
      <c r="N41" s="1278"/>
      <c r="O41" s="1278"/>
      <c r="P41" s="1278"/>
    </row>
    <row r="42" spans="1:16">
      <c r="A42" s="1988" t="s">
        <v>1278</v>
      </c>
      <c r="B42" s="1988">
        <v>25</v>
      </c>
      <c r="C42" s="1988">
        <v>5000</v>
      </c>
      <c r="D42" s="1988">
        <f t="shared" si="0"/>
        <v>125000</v>
      </c>
      <c r="E42" s="1988">
        <v>12</v>
      </c>
      <c r="F42" s="1988">
        <f t="shared" si="1"/>
        <v>1500000</v>
      </c>
      <c r="G42" s="1278"/>
      <c r="H42" s="1278"/>
      <c r="I42" s="1278"/>
      <c r="J42" s="1278"/>
      <c r="K42" s="1278"/>
      <c r="L42" s="1278"/>
      <c r="M42" s="1278"/>
      <c r="N42" s="1278"/>
      <c r="O42" s="1278"/>
      <c r="P42" s="1278"/>
    </row>
    <row r="43" spans="1:16">
      <c r="A43" s="1300" t="s">
        <v>1850</v>
      </c>
      <c r="B43" s="1278"/>
      <c r="C43" s="1278"/>
      <c r="D43" s="1278"/>
      <c r="E43" s="1278"/>
      <c r="F43" s="1300">
        <f>SUM(F40:F42)</f>
        <v>16800000</v>
      </c>
      <c r="G43" s="1278"/>
      <c r="H43" s="1278"/>
      <c r="I43" s="1278"/>
      <c r="J43" s="1278"/>
      <c r="K43" s="1278"/>
      <c r="L43" s="1278"/>
      <c r="M43" s="1278"/>
      <c r="N43" s="1278"/>
      <c r="O43" s="1278"/>
      <c r="P43" s="1278"/>
    </row>
    <row r="44" spans="1:16">
      <c r="A44" s="1988" t="s">
        <v>1281</v>
      </c>
      <c r="B44" s="1988">
        <v>155</v>
      </c>
      <c r="C44" s="1988">
        <v>4000</v>
      </c>
      <c r="D44" s="1988">
        <v>428000</v>
      </c>
      <c r="E44" s="1988">
        <v>9</v>
      </c>
      <c r="F44" s="1988">
        <f>D44*E44</f>
        <v>3852000</v>
      </c>
      <c r="G44" s="1278"/>
      <c r="H44" s="1278"/>
      <c r="I44" s="1278"/>
      <c r="J44" s="1278"/>
      <c r="K44" s="1278"/>
      <c r="L44" s="1278"/>
      <c r="M44" s="1278"/>
      <c r="N44" s="1278"/>
      <c r="O44" s="1278"/>
      <c r="P44" s="1278"/>
    </row>
    <row r="45" spans="1:16">
      <c r="A45" s="1278"/>
      <c r="B45" s="1278">
        <v>41</v>
      </c>
      <c r="C45" s="1278">
        <v>2000</v>
      </c>
      <c r="D45" s="1278">
        <v>82000</v>
      </c>
      <c r="E45" s="1278">
        <v>9</v>
      </c>
      <c r="F45" s="1791">
        <f>D45*E45</f>
        <v>738000</v>
      </c>
      <c r="G45" s="1278"/>
      <c r="H45" s="1278"/>
      <c r="I45" s="1278"/>
      <c r="J45" s="1278"/>
      <c r="K45" s="1278"/>
      <c r="L45" s="1278"/>
      <c r="M45" s="1278"/>
      <c r="N45" s="1278"/>
      <c r="O45" s="1278"/>
      <c r="P45" s="1278"/>
    </row>
    <row r="46" spans="1:16">
      <c r="A46" s="1300" t="s">
        <v>1849</v>
      </c>
      <c r="B46" s="1278"/>
      <c r="C46" s="1278"/>
      <c r="D46" s="1278"/>
      <c r="E46" s="1278"/>
      <c r="F46" s="1300">
        <f>SUM(F44:F45)</f>
        <v>4590000</v>
      </c>
      <c r="G46" s="1278"/>
      <c r="H46" s="1278"/>
      <c r="I46" s="1278"/>
      <c r="J46" s="1278"/>
      <c r="K46" s="1278"/>
      <c r="L46" s="1278"/>
      <c r="M46" s="1278"/>
      <c r="N46" s="1278"/>
      <c r="O46" s="1278"/>
      <c r="P46" s="1278"/>
    </row>
    <row r="47" spans="1:16">
      <c r="A47" s="1300" t="s">
        <v>1851</v>
      </c>
      <c r="B47" s="1278"/>
      <c r="C47" s="1278"/>
      <c r="D47" s="1278"/>
      <c r="E47" s="1278"/>
      <c r="F47" s="1300">
        <v>2000000</v>
      </c>
      <c r="G47" s="1278"/>
    </row>
    <row r="48" spans="1:16" ht="20.25" customHeight="1">
      <c r="A48" s="1300" t="s">
        <v>1852</v>
      </c>
      <c r="B48" s="1278"/>
      <c r="C48" s="1278"/>
      <c r="D48" s="1278"/>
      <c r="E48" s="1278"/>
      <c r="F48" s="1300">
        <f>F43+F46+F47</f>
        <v>23390000</v>
      </c>
      <c r="G48" s="1278"/>
    </row>
    <row r="51" spans="1:13">
      <c r="A51" s="2431" t="s">
        <v>1861</v>
      </c>
      <c r="B51" s="2431"/>
      <c r="C51" s="2431"/>
      <c r="D51" s="2431"/>
      <c r="E51" s="2431"/>
      <c r="F51" s="2431"/>
      <c r="G51" s="2431"/>
      <c r="H51" s="2431"/>
      <c r="I51" s="2431"/>
      <c r="J51" s="2431"/>
      <c r="K51" s="2431"/>
      <c r="L51" s="2431"/>
      <c r="M51" s="2431"/>
    </row>
    <row r="52" spans="1:13">
      <c r="A52" s="2431"/>
      <c r="B52" s="2431"/>
      <c r="C52" s="2431"/>
      <c r="D52" s="2431"/>
      <c r="E52" s="2431"/>
      <c r="F52" s="2431"/>
      <c r="G52" s="2431"/>
      <c r="H52" s="2431"/>
      <c r="I52" s="2431"/>
      <c r="J52" s="2431"/>
      <c r="K52" s="2431"/>
      <c r="L52" s="2431"/>
      <c r="M52" s="2431"/>
    </row>
    <row r="53" spans="1:13">
      <c r="A53" s="2431"/>
      <c r="B53" s="2431"/>
      <c r="C53" s="2431"/>
      <c r="D53" s="2431"/>
      <c r="E53" s="2431"/>
      <c r="F53" s="2431"/>
      <c r="G53" s="2431"/>
      <c r="H53" s="2431"/>
      <c r="I53" s="2431"/>
      <c r="J53" s="2431"/>
      <c r="K53" s="2431"/>
      <c r="L53" s="2431"/>
      <c r="M53" s="2431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1"/>
  <sheetViews>
    <sheetView topLeftCell="A31" workbookViewId="0">
      <selection activeCell="B67" sqref="B67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7109375" style="632" customWidth="1"/>
    <col min="5" max="5" width="12.140625" style="632" customWidth="1"/>
    <col min="6" max="6" width="10.42578125" style="632" customWidth="1"/>
    <col min="7" max="7" width="13.140625" style="632" customWidth="1"/>
    <col min="8" max="8" width="12.42578125" style="632" customWidth="1"/>
    <col min="9" max="9" width="11.85546875" style="632" customWidth="1"/>
    <col min="10" max="10" width="12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 ht="12" customHeight="1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 hidden="1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 ht="14.25">
      <c r="A6" s="898"/>
      <c r="B6" s="739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 s="738" customFormat="1" ht="12" customHeight="1">
      <c r="A7" s="748" t="s">
        <v>2254</v>
      </c>
      <c r="B7" s="739"/>
      <c r="C7" s="749"/>
      <c r="F7" s="741"/>
      <c r="G7" s="741"/>
    </row>
    <row r="8" spans="1:12" s="748" customFormat="1" ht="9.75" customHeight="1">
      <c r="A8" s="2542" t="s">
        <v>1129</v>
      </c>
      <c r="B8" s="2542"/>
      <c r="C8" s="2542"/>
      <c r="D8" s="2542"/>
      <c r="E8" s="2542"/>
    </row>
    <row r="9" spans="1:12" s="738" customFormat="1">
      <c r="A9" s="748" t="s">
        <v>476</v>
      </c>
      <c r="B9" s="951"/>
      <c r="C9" s="952"/>
      <c r="D9" s="900"/>
      <c r="E9" s="900" t="s">
        <v>1869</v>
      </c>
    </row>
    <row r="10" spans="1:12">
      <c r="A10" s="2544" t="s">
        <v>208</v>
      </c>
      <c r="B10" s="2544"/>
      <c r="C10" s="2544"/>
      <c r="D10" s="2544"/>
      <c r="E10" s="2544"/>
      <c r="F10" s="741"/>
      <c r="G10" s="750" t="s">
        <v>209</v>
      </c>
      <c r="H10" s="738"/>
      <c r="I10" s="738" t="s">
        <v>1872</v>
      </c>
      <c r="J10" s="738"/>
      <c r="K10" s="738"/>
      <c r="L10" s="738"/>
    </row>
    <row r="11" spans="1:12" ht="12.75" customHeight="1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 customHeight="1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 customHeight="1">
      <c r="A14" s="2548" t="s">
        <v>1046</v>
      </c>
      <c r="B14" s="2548"/>
      <c r="C14" s="2548"/>
      <c r="D14" s="2548"/>
      <c r="E14" s="2548"/>
      <c r="F14" s="2548"/>
      <c r="G14" s="2548"/>
      <c r="H14" s="2548"/>
      <c r="I14" s="2548"/>
      <c r="J14" s="2548"/>
      <c r="K14" s="738"/>
      <c r="L14" s="738" t="s">
        <v>1871</v>
      </c>
    </row>
    <row r="15" spans="1:12" ht="16.5" customHeight="1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s="748" customFormat="1" ht="18" customHeight="1">
      <c r="A16" s="1626"/>
      <c r="B16" s="2551" t="s">
        <v>2249</v>
      </c>
      <c r="C16" s="2551"/>
      <c r="D16" s="2551"/>
      <c r="E16" s="2551"/>
      <c r="F16" s="2551"/>
      <c r="G16" s="752"/>
      <c r="H16" s="752"/>
      <c r="I16" s="751"/>
      <c r="J16" s="751"/>
      <c r="L16" s="748" t="s">
        <v>1873</v>
      </c>
    </row>
    <row r="17" spans="1:14" ht="14.25">
      <c r="A17" s="751"/>
      <c r="B17" s="2551"/>
      <c r="C17" s="2551"/>
      <c r="D17" s="2551"/>
      <c r="E17" s="2551"/>
      <c r="F17" s="2551"/>
      <c r="G17" s="751"/>
      <c r="H17" s="748"/>
      <c r="I17" s="748"/>
      <c r="J17" s="748"/>
      <c r="K17" s="748"/>
      <c r="L17" s="748"/>
    </row>
    <row r="18" spans="1:14" ht="13.5" thickBot="1">
      <c r="A18" s="753" t="s">
        <v>1015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 ht="13.5" thickBot="1">
      <c r="A19" s="753" t="s">
        <v>258</v>
      </c>
      <c r="B19" s="756"/>
      <c r="C19" s="756"/>
      <c r="D19" s="756"/>
      <c r="E19" s="756"/>
      <c r="F19" s="753" t="s">
        <v>335</v>
      </c>
      <c r="G19" s="1627">
        <v>2</v>
      </c>
      <c r="H19" s="1628">
        <v>2</v>
      </c>
      <c r="I19" s="1629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1197</v>
      </c>
      <c r="G21" s="753"/>
      <c r="H21" s="753"/>
      <c r="I21" s="753"/>
      <c r="J21" s="753"/>
      <c r="K21" s="753"/>
      <c r="L21" s="753"/>
    </row>
    <row r="22" spans="1:14" ht="24" customHeight="1">
      <c r="A22" s="753" t="s">
        <v>1675</v>
      </c>
      <c r="B22" s="756"/>
      <c r="C22" s="756"/>
      <c r="D22" s="756"/>
      <c r="E22" s="756"/>
      <c r="F22" s="753" t="s">
        <v>52</v>
      </c>
      <c r="G22" s="753"/>
      <c r="H22" s="753"/>
      <c r="I22" s="756"/>
      <c r="J22" s="758"/>
      <c r="K22" s="756"/>
      <c r="L22" s="756"/>
    </row>
    <row r="23" spans="1:14" ht="1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925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748"/>
      <c r="H27" s="2560">
        <v>900272400020</v>
      </c>
      <c r="I27" s="2560"/>
      <c r="J27" s="2560"/>
      <c r="K27" s="748"/>
      <c r="L27" s="748"/>
    </row>
    <row r="28" spans="1:14" ht="4.5" customHeight="1" thickBot="1"/>
    <row r="29" spans="1:14" ht="40.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75"/>
      <c r="I29" s="2575"/>
      <c r="J29" s="2576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74"/>
      <c r="G30" s="778" t="s">
        <v>982</v>
      </c>
      <c r="H30" s="778" t="s">
        <v>983</v>
      </c>
      <c r="I30" s="778" t="s">
        <v>984</v>
      </c>
      <c r="J30" s="778" t="s">
        <v>985</v>
      </c>
      <c r="N30" s="758"/>
    </row>
    <row r="31" spans="1:14" ht="13.5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40.5" customHeight="1" thickBot="1">
      <c r="A32" s="780">
        <v>1100000</v>
      </c>
      <c r="B32" s="787" t="s">
        <v>1676</v>
      </c>
      <c r="C32" s="788" t="s">
        <v>361</v>
      </c>
      <c r="D32" s="789">
        <f>D113+D66+D69</f>
        <v>3000</v>
      </c>
      <c r="E32" s="789">
        <f>E125</f>
        <v>0</v>
      </c>
      <c r="F32" s="789">
        <f>F66+F114+F69</f>
        <v>3000</v>
      </c>
      <c r="G32" s="789">
        <f>G66+G69+G113</f>
        <v>750</v>
      </c>
      <c r="H32" s="789">
        <f>H66+H69+H113</f>
        <v>1500</v>
      </c>
      <c r="I32" s="789">
        <f>I66+I69+I113</f>
        <v>2250</v>
      </c>
      <c r="J32" s="789">
        <f>F32</f>
        <v>3000</v>
      </c>
    </row>
    <row r="33" spans="1:10" ht="36" customHeight="1" thickBot="1">
      <c r="A33" s="780">
        <v>1110000</v>
      </c>
      <c r="B33" s="790" t="s">
        <v>1677</v>
      </c>
      <c r="C33" s="788" t="s">
        <v>361</v>
      </c>
      <c r="D33" s="791">
        <v>0</v>
      </c>
      <c r="E33" s="791"/>
      <c r="F33" s="791">
        <v>0</v>
      </c>
      <c r="G33" s="791">
        <v>0</v>
      </c>
      <c r="H33" s="791">
        <v>0</v>
      </c>
      <c r="I33" s="791">
        <v>0</v>
      </c>
      <c r="J33" s="791">
        <v>0</v>
      </c>
    </row>
    <row r="34" spans="1:10" ht="14.25" hidden="1">
      <c r="A34" s="792">
        <v>1110000</v>
      </c>
      <c r="B34" s="793" t="s">
        <v>809</v>
      </c>
      <c r="C34" s="794" t="s">
        <v>361</v>
      </c>
      <c r="D34" s="795">
        <v>0</v>
      </c>
      <c r="E34" s="795"/>
      <c r="F34" s="795">
        <v>0</v>
      </c>
      <c r="G34" s="795">
        <v>0</v>
      </c>
      <c r="H34" s="795">
        <v>0</v>
      </c>
      <c r="I34" s="795">
        <v>0</v>
      </c>
      <c r="J34" s="795">
        <v>0</v>
      </c>
    </row>
    <row r="35" spans="1:10" ht="25.5" hidden="1">
      <c r="A35" s="796">
        <v>1111000</v>
      </c>
      <c r="B35" s="797" t="s">
        <v>677</v>
      </c>
      <c r="C35" s="798" t="s">
        <v>810</v>
      </c>
      <c r="D35" s="799"/>
      <c r="E35" s="799"/>
      <c r="F35" s="799"/>
      <c r="G35" s="799"/>
      <c r="H35" s="799"/>
      <c r="I35" s="799"/>
      <c r="J35" s="799"/>
    </row>
    <row r="36" spans="1:10" ht="25.5" hidden="1">
      <c r="A36" s="800">
        <v>1112000</v>
      </c>
      <c r="B36" s="801" t="s">
        <v>273</v>
      </c>
      <c r="C36" s="802" t="s">
        <v>811</v>
      </c>
      <c r="D36" s="803"/>
      <c r="E36" s="803"/>
      <c r="F36" s="803"/>
      <c r="G36" s="803"/>
      <c r="H36" s="803"/>
      <c r="I36" s="803"/>
      <c r="J36" s="803"/>
    </row>
    <row r="37" spans="1:10" ht="25.5" hidden="1">
      <c r="A37" s="800">
        <v>1113000</v>
      </c>
      <c r="B37" s="801" t="s">
        <v>812</v>
      </c>
      <c r="C37" s="802" t="s">
        <v>813</v>
      </c>
      <c r="D37" s="803"/>
      <c r="E37" s="803"/>
      <c r="F37" s="803"/>
      <c r="G37" s="803"/>
      <c r="H37" s="803"/>
      <c r="I37" s="803"/>
      <c r="J37" s="803"/>
    </row>
    <row r="38" spans="1:10" ht="0.75" hidden="1" customHeight="1">
      <c r="A38" s="800">
        <v>1114000</v>
      </c>
      <c r="B38" s="801" t="s">
        <v>401</v>
      </c>
      <c r="C38" s="802" t="s">
        <v>402</v>
      </c>
      <c r="D38" s="803"/>
      <c r="E38" s="803"/>
      <c r="F38" s="803"/>
      <c r="G38" s="803"/>
      <c r="H38" s="803"/>
      <c r="I38" s="803"/>
      <c r="J38" s="803"/>
    </row>
    <row r="39" spans="1:10" hidden="1">
      <c r="A39" s="800">
        <v>1115000</v>
      </c>
      <c r="B39" s="801" t="s">
        <v>619</v>
      </c>
      <c r="C39" s="802" t="s">
        <v>391</v>
      </c>
      <c r="D39" s="803"/>
      <c r="E39" s="803"/>
      <c r="F39" s="803"/>
      <c r="G39" s="803"/>
      <c r="H39" s="803"/>
      <c r="I39" s="803"/>
      <c r="J39" s="803"/>
    </row>
    <row r="40" spans="1:10" ht="25.5" hidden="1">
      <c r="A40" s="800">
        <v>1116000</v>
      </c>
      <c r="B40" s="801" t="s">
        <v>1034</v>
      </c>
      <c r="C40" s="802" t="s">
        <v>392</v>
      </c>
      <c r="D40" s="803"/>
      <c r="E40" s="803"/>
      <c r="F40" s="803"/>
      <c r="G40" s="803"/>
      <c r="H40" s="803"/>
      <c r="I40" s="803"/>
      <c r="J40" s="803"/>
    </row>
    <row r="41" spans="1:10" ht="39" hidden="1" thickBot="1">
      <c r="A41" s="804">
        <v>1117000</v>
      </c>
      <c r="B41" s="805" t="s">
        <v>19</v>
      </c>
      <c r="C41" s="806" t="s">
        <v>20</v>
      </c>
      <c r="D41" s="807"/>
      <c r="E41" s="807"/>
      <c r="F41" s="807"/>
      <c r="G41" s="807"/>
      <c r="H41" s="807"/>
      <c r="I41" s="807"/>
      <c r="J41" s="807"/>
    </row>
    <row r="42" spans="1:10" ht="29.25" hidden="1" thickBot="1">
      <c r="A42" s="808">
        <v>1120000</v>
      </c>
      <c r="B42" s="809" t="s">
        <v>21</v>
      </c>
      <c r="C42" s="788" t="s">
        <v>361</v>
      </c>
      <c r="D42" s="810">
        <v>0</v>
      </c>
      <c r="E42" s="810"/>
      <c r="F42" s="810">
        <v>0</v>
      </c>
      <c r="G42" s="810">
        <v>0</v>
      </c>
      <c r="H42" s="810">
        <v>0</v>
      </c>
      <c r="I42" s="810">
        <v>0</v>
      </c>
      <c r="J42" s="810">
        <v>0</v>
      </c>
    </row>
    <row r="43" spans="1:10" ht="14.25" hidden="1">
      <c r="A43" s="792">
        <v>1121000</v>
      </c>
      <c r="B43" s="811" t="s">
        <v>22</v>
      </c>
      <c r="C43" s="812"/>
      <c r="D43" s="799">
        <v>0</v>
      </c>
      <c r="E43" s="799"/>
      <c r="F43" s="799">
        <v>0</v>
      </c>
      <c r="G43" s="799">
        <v>0</v>
      </c>
      <c r="H43" s="799">
        <v>0</v>
      </c>
      <c r="I43" s="799">
        <v>0</v>
      </c>
      <c r="J43" s="799">
        <v>0</v>
      </c>
    </row>
    <row r="44" spans="1:10" ht="25.5" hidden="1">
      <c r="A44" s="800">
        <v>1121100</v>
      </c>
      <c r="B44" s="813" t="s">
        <v>383</v>
      </c>
      <c r="C44" s="802" t="s">
        <v>384</v>
      </c>
      <c r="D44" s="803"/>
      <c r="E44" s="803"/>
      <c r="F44" s="803"/>
      <c r="G44" s="803"/>
      <c r="H44" s="803"/>
      <c r="I44" s="803"/>
      <c r="J44" s="803"/>
    </row>
    <row r="45" spans="1:10" hidden="1">
      <c r="A45" s="800">
        <v>1121200</v>
      </c>
      <c r="B45" s="814" t="s">
        <v>1678</v>
      </c>
      <c r="C45" s="802" t="s">
        <v>386</v>
      </c>
      <c r="D45" s="803"/>
      <c r="E45" s="803"/>
      <c r="F45" s="803"/>
      <c r="G45" s="803"/>
      <c r="H45" s="803"/>
      <c r="I45" s="803"/>
      <c r="J45" s="803"/>
    </row>
    <row r="46" spans="1:10" hidden="1">
      <c r="A46" s="800">
        <v>1121300</v>
      </c>
      <c r="B46" s="813" t="s">
        <v>775</v>
      </c>
      <c r="C46" s="802" t="s">
        <v>387</v>
      </c>
      <c r="D46" s="803"/>
      <c r="E46" s="803"/>
      <c r="F46" s="803"/>
      <c r="G46" s="803"/>
      <c r="H46" s="803"/>
      <c r="I46" s="803"/>
      <c r="J46" s="803"/>
    </row>
    <row r="47" spans="1:10" hidden="1">
      <c r="A47" s="800">
        <v>1121400</v>
      </c>
      <c r="B47" s="813" t="s">
        <v>776</v>
      </c>
      <c r="C47" s="802" t="s">
        <v>388</v>
      </c>
      <c r="D47" s="803"/>
      <c r="E47" s="803"/>
      <c r="F47" s="803"/>
      <c r="G47" s="803"/>
      <c r="H47" s="803"/>
      <c r="I47" s="803"/>
      <c r="J47" s="803"/>
    </row>
    <row r="48" spans="1:10" hidden="1">
      <c r="A48" s="800">
        <v>1121500</v>
      </c>
      <c r="B48" s="813" t="s">
        <v>69</v>
      </c>
      <c r="C48" s="802" t="s">
        <v>389</v>
      </c>
      <c r="D48" s="799"/>
      <c r="E48" s="799"/>
      <c r="F48" s="799"/>
      <c r="G48" s="799"/>
      <c r="H48" s="799"/>
      <c r="I48" s="799"/>
      <c r="J48" s="799"/>
    </row>
    <row r="49" spans="1:10" hidden="1">
      <c r="A49" s="800">
        <v>1121600</v>
      </c>
      <c r="B49" s="813" t="s">
        <v>70</v>
      </c>
      <c r="C49" s="802" t="s">
        <v>390</v>
      </c>
      <c r="D49" s="803"/>
      <c r="E49" s="803"/>
      <c r="F49" s="803"/>
      <c r="G49" s="803"/>
      <c r="H49" s="803"/>
      <c r="I49" s="803"/>
      <c r="J49" s="803"/>
    </row>
    <row r="50" spans="1:10" ht="13.5" hidden="1" thickBot="1">
      <c r="A50" s="816">
        <v>1121700</v>
      </c>
      <c r="B50" s="817" t="s">
        <v>71</v>
      </c>
      <c r="C50" s="806" t="s">
        <v>772</v>
      </c>
      <c r="D50" s="807"/>
      <c r="E50" s="807"/>
      <c r="F50" s="807"/>
      <c r="G50" s="807"/>
      <c r="H50" s="807"/>
      <c r="I50" s="807"/>
      <c r="J50" s="807"/>
    </row>
    <row r="51" spans="1:10" ht="28.5" hidden="1">
      <c r="A51" s="792">
        <v>1122000</v>
      </c>
      <c r="B51" s="818" t="s">
        <v>773</v>
      </c>
      <c r="C51" s="794" t="s">
        <v>361</v>
      </c>
      <c r="D51" s="819">
        <v>0</v>
      </c>
      <c r="E51" s="819"/>
      <c r="F51" s="819">
        <v>0</v>
      </c>
      <c r="G51" s="819">
        <v>0</v>
      </c>
      <c r="H51" s="819">
        <v>0</v>
      </c>
      <c r="I51" s="819">
        <v>0</v>
      </c>
      <c r="J51" s="819">
        <v>0</v>
      </c>
    </row>
    <row r="52" spans="1:10" hidden="1">
      <c r="A52" s="820">
        <v>1122100</v>
      </c>
      <c r="B52" s="813" t="s">
        <v>72</v>
      </c>
      <c r="C52" s="798" t="s">
        <v>774</v>
      </c>
      <c r="D52" s="803"/>
      <c r="E52" s="803"/>
      <c r="F52" s="803"/>
      <c r="G52" s="803"/>
      <c r="H52" s="803"/>
      <c r="I52" s="803"/>
      <c r="J52" s="803"/>
    </row>
    <row r="53" spans="1:10" hidden="1">
      <c r="A53" s="820">
        <v>1122200</v>
      </c>
      <c r="B53" s="813" t="s">
        <v>490</v>
      </c>
      <c r="C53" s="802" t="s">
        <v>1031</v>
      </c>
      <c r="D53" s="803"/>
      <c r="E53" s="803"/>
      <c r="F53" s="803"/>
      <c r="G53" s="803"/>
      <c r="H53" s="803"/>
      <c r="I53" s="803"/>
      <c r="J53" s="803"/>
    </row>
    <row r="54" spans="1:10" ht="13.5" hidden="1" thickBot="1">
      <c r="A54" s="808">
        <v>1122300</v>
      </c>
      <c r="B54" s="817" t="s">
        <v>148</v>
      </c>
      <c r="C54" s="806" t="s">
        <v>1032</v>
      </c>
      <c r="D54" s="807"/>
      <c r="E54" s="807"/>
      <c r="F54" s="807"/>
      <c r="G54" s="807"/>
      <c r="H54" s="807"/>
      <c r="I54" s="807"/>
      <c r="J54" s="807"/>
    </row>
    <row r="55" spans="1:10" ht="28.5" hidden="1">
      <c r="A55" s="792">
        <v>1123000</v>
      </c>
      <c r="B55" s="818" t="s">
        <v>367</v>
      </c>
      <c r="C55" s="794" t="s">
        <v>361</v>
      </c>
      <c r="D55" s="819">
        <v>0</v>
      </c>
      <c r="E55" s="819"/>
      <c r="F55" s="819">
        <v>0</v>
      </c>
      <c r="G55" s="819">
        <v>0</v>
      </c>
      <c r="H55" s="819">
        <v>0</v>
      </c>
      <c r="I55" s="819">
        <v>0</v>
      </c>
      <c r="J55" s="819">
        <v>0</v>
      </c>
    </row>
    <row r="56" spans="1:10" hidden="1">
      <c r="A56" s="820">
        <v>1123100</v>
      </c>
      <c r="B56" s="813" t="s">
        <v>149</v>
      </c>
      <c r="C56" s="798" t="s">
        <v>368</v>
      </c>
      <c r="D56" s="803"/>
      <c r="E56" s="803"/>
      <c r="F56" s="803"/>
      <c r="G56" s="803"/>
      <c r="H56" s="803"/>
      <c r="I56" s="803"/>
      <c r="J56" s="803"/>
    </row>
    <row r="57" spans="1:10" hidden="1">
      <c r="A57" s="820">
        <v>1123200</v>
      </c>
      <c r="B57" s="813" t="s">
        <v>150</v>
      </c>
      <c r="C57" s="802" t="s">
        <v>369</v>
      </c>
      <c r="D57" s="803"/>
      <c r="E57" s="803"/>
      <c r="F57" s="803"/>
      <c r="G57" s="803"/>
      <c r="H57" s="803"/>
      <c r="I57" s="803"/>
      <c r="J57" s="803"/>
    </row>
    <row r="58" spans="1:10" ht="25.5" hidden="1">
      <c r="A58" s="820">
        <v>1123300</v>
      </c>
      <c r="B58" s="813" t="s">
        <v>151</v>
      </c>
      <c r="C58" s="802" t="s">
        <v>370</v>
      </c>
      <c r="D58" s="803"/>
      <c r="E58" s="803"/>
      <c r="F58" s="803"/>
      <c r="G58" s="803"/>
      <c r="H58" s="803"/>
      <c r="I58" s="803"/>
      <c r="J58" s="803"/>
    </row>
    <row r="59" spans="1:10" hidden="1">
      <c r="A59" s="820">
        <v>1123400</v>
      </c>
      <c r="B59" s="813" t="s">
        <v>559</v>
      </c>
      <c r="C59" s="802" t="s">
        <v>371</v>
      </c>
      <c r="D59" s="803"/>
      <c r="E59" s="803"/>
      <c r="F59" s="803"/>
      <c r="G59" s="803"/>
      <c r="H59" s="803"/>
      <c r="I59" s="803"/>
      <c r="J59" s="803"/>
    </row>
    <row r="60" spans="1:10" hidden="1">
      <c r="A60" s="820">
        <v>1123500</v>
      </c>
      <c r="B60" s="821" t="s">
        <v>560</v>
      </c>
      <c r="C60" s="822">
        <v>423500</v>
      </c>
      <c r="D60" s="803"/>
      <c r="E60" s="803"/>
      <c r="F60" s="803"/>
      <c r="G60" s="803"/>
      <c r="H60" s="803"/>
      <c r="I60" s="803"/>
      <c r="J60" s="803"/>
    </row>
    <row r="61" spans="1:10" ht="25.5" hidden="1">
      <c r="A61" s="820">
        <v>1123600</v>
      </c>
      <c r="B61" s="813" t="s">
        <v>187</v>
      </c>
      <c r="C61" s="802" t="s">
        <v>372</v>
      </c>
      <c r="D61" s="803"/>
      <c r="E61" s="803"/>
      <c r="F61" s="803"/>
      <c r="G61" s="803"/>
      <c r="H61" s="803"/>
      <c r="I61" s="803"/>
      <c r="J61" s="803"/>
    </row>
    <row r="62" spans="1:10">
      <c r="A62" s="820">
        <v>1123700</v>
      </c>
      <c r="B62" s="813" t="s">
        <v>188</v>
      </c>
      <c r="C62" s="802" t="s">
        <v>373</v>
      </c>
      <c r="D62" s="803"/>
      <c r="E62" s="803"/>
      <c r="F62" s="803"/>
      <c r="G62" s="803"/>
      <c r="H62" s="803"/>
      <c r="I62" s="803"/>
      <c r="J62" s="803"/>
    </row>
    <row r="63" spans="1:10" ht="13.5" thickBot="1">
      <c r="A63" s="808">
        <v>1123800</v>
      </c>
      <c r="B63" s="817" t="s">
        <v>189</v>
      </c>
      <c r="C63" s="806" t="s">
        <v>374</v>
      </c>
      <c r="D63" s="807"/>
      <c r="E63" s="807"/>
      <c r="F63" s="807"/>
      <c r="G63" s="807"/>
      <c r="H63" s="807"/>
      <c r="I63" s="807"/>
      <c r="J63" s="807"/>
    </row>
    <row r="64" spans="1:10" ht="28.5">
      <c r="A64" s="792">
        <v>1124000</v>
      </c>
      <c r="B64" s="818" t="s">
        <v>214</v>
      </c>
      <c r="C64" s="794" t="s">
        <v>361</v>
      </c>
      <c r="D64" s="819">
        <v>0</v>
      </c>
      <c r="E64" s="819"/>
      <c r="F64" s="819">
        <v>0</v>
      </c>
      <c r="G64" s="819">
        <v>0</v>
      </c>
      <c r="H64" s="819">
        <v>0</v>
      </c>
      <c r="I64" s="819">
        <v>0</v>
      </c>
      <c r="J64" s="819">
        <v>0</v>
      </c>
    </row>
    <row r="65" spans="1:10" ht="24" customHeight="1" thickBot="1">
      <c r="A65" s="808">
        <v>1124100</v>
      </c>
      <c r="B65" s="817" t="s">
        <v>190</v>
      </c>
      <c r="C65" s="806" t="s">
        <v>215</v>
      </c>
      <c r="D65" s="807"/>
      <c r="E65" s="807"/>
      <c r="F65" s="807"/>
      <c r="G65" s="807"/>
      <c r="H65" s="807"/>
      <c r="I65" s="807"/>
      <c r="J65" s="807"/>
    </row>
    <row r="66" spans="1:10" ht="28.5">
      <c r="A66" s="792">
        <v>1125000</v>
      </c>
      <c r="B66" s="818" t="s">
        <v>928</v>
      </c>
      <c r="C66" s="794" t="s">
        <v>361</v>
      </c>
      <c r="D66" s="819">
        <f>D67</f>
        <v>2000</v>
      </c>
      <c r="E66" s="819"/>
      <c r="F66" s="819">
        <f>F67</f>
        <v>2000</v>
      </c>
      <c r="G66" s="819">
        <f>G67</f>
        <v>500</v>
      </c>
      <c r="H66" s="819">
        <f>H67</f>
        <v>1000</v>
      </c>
      <c r="I66" s="819">
        <f>I67</f>
        <v>1500</v>
      </c>
      <c r="J66" s="819">
        <f>J67</f>
        <v>2000</v>
      </c>
    </row>
    <row r="67" spans="1:10" ht="27" customHeight="1">
      <c r="A67" s="820">
        <v>1125100</v>
      </c>
      <c r="B67" s="813" t="s">
        <v>191</v>
      </c>
      <c r="C67" s="798" t="s">
        <v>929</v>
      </c>
      <c r="D67" s="803">
        <v>2000</v>
      </c>
      <c r="E67" s="803"/>
      <c r="F67" s="803">
        <f>D67</f>
        <v>2000</v>
      </c>
      <c r="G67" s="803">
        <v>500</v>
      </c>
      <c r="H67" s="803">
        <v>1000</v>
      </c>
      <c r="I67" s="803">
        <v>1500</v>
      </c>
      <c r="J67" s="803">
        <f>F67</f>
        <v>2000</v>
      </c>
    </row>
    <row r="68" spans="1:10" ht="26.25" thickBot="1">
      <c r="A68" s="808">
        <v>1125200</v>
      </c>
      <c r="B68" s="817" t="s">
        <v>709</v>
      </c>
      <c r="C68" s="806" t="s">
        <v>1041</v>
      </c>
      <c r="D68" s="807"/>
      <c r="E68" s="807"/>
      <c r="F68" s="807"/>
      <c r="G68" s="807"/>
      <c r="H68" s="807"/>
      <c r="I68" s="807"/>
      <c r="J68" s="807"/>
    </row>
    <row r="69" spans="1:10" ht="25.5" customHeight="1">
      <c r="A69" s="792">
        <v>1126000</v>
      </c>
      <c r="B69" s="818" t="s">
        <v>1042</v>
      </c>
      <c r="C69" s="794" t="s">
        <v>361</v>
      </c>
      <c r="D69" s="1749">
        <f>D77</f>
        <v>1000</v>
      </c>
      <c r="E69" s="1749"/>
      <c r="F69" s="1749">
        <f>F77</f>
        <v>1000</v>
      </c>
      <c r="G69" s="1749">
        <f>G77</f>
        <v>250</v>
      </c>
      <c r="H69" s="1749">
        <f>H77</f>
        <v>500</v>
      </c>
      <c r="I69" s="1749">
        <f>I77</f>
        <v>750</v>
      </c>
      <c r="J69" s="1749">
        <f>J77</f>
        <v>1000</v>
      </c>
    </row>
    <row r="70" spans="1:10" ht="26.25" customHeight="1">
      <c r="A70" s="792">
        <v>1126100</v>
      </c>
      <c r="B70" s="813" t="s">
        <v>993</v>
      </c>
      <c r="C70" s="798" t="s">
        <v>1043</v>
      </c>
      <c r="D70" s="803"/>
      <c r="E70" s="803"/>
      <c r="F70" s="803"/>
      <c r="G70" s="803"/>
      <c r="H70" s="803"/>
      <c r="I70" s="803"/>
      <c r="J70" s="803"/>
    </row>
    <row r="71" spans="1:10" hidden="1">
      <c r="A71" s="792">
        <v>1126200</v>
      </c>
      <c r="B71" s="813" t="s">
        <v>994</v>
      </c>
      <c r="C71" s="802" t="s">
        <v>1044</v>
      </c>
      <c r="D71" s="803"/>
      <c r="E71" s="803"/>
      <c r="F71" s="803"/>
      <c r="G71" s="803"/>
      <c r="H71" s="803"/>
      <c r="I71" s="803"/>
      <c r="J71" s="803"/>
    </row>
    <row r="72" spans="1:10" hidden="1">
      <c r="A72" s="792">
        <v>1126300</v>
      </c>
      <c r="B72" s="813" t="s">
        <v>393</v>
      </c>
      <c r="C72" s="802" t="s">
        <v>394</v>
      </c>
      <c r="D72" s="803"/>
      <c r="E72" s="803"/>
      <c r="F72" s="803"/>
      <c r="G72" s="803"/>
      <c r="H72" s="803"/>
      <c r="I72" s="803"/>
      <c r="J72" s="803"/>
    </row>
    <row r="73" spans="1:10" hidden="1">
      <c r="A73" s="800">
        <v>1126400</v>
      </c>
      <c r="B73" s="823" t="s">
        <v>995</v>
      </c>
      <c r="C73" s="802" t="s">
        <v>395</v>
      </c>
      <c r="D73" s="803"/>
      <c r="E73" s="803"/>
      <c r="F73" s="803"/>
      <c r="G73" s="803"/>
      <c r="H73" s="803"/>
      <c r="I73" s="803"/>
      <c r="J73" s="803"/>
    </row>
    <row r="74" spans="1:10" ht="25.5" hidden="1">
      <c r="A74" s="804">
        <v>1126500</v>
      </c>
      <c r="B74" s="824" t="s">
        <v>953</v>
      </c>
      <c r="C74" s="802" t="s">
        <v>396</v>
      </c>
      <c r="D74" s="803"/>
      <c r="E74" s="803"/>
      <c r="F74" s="803"/>
      <c r="G74" s="803"/>
      <c r="H74" s="803"/>
      <c r="I74" s="803"/>
      <c r="J74" s="803"/>
    </row>
    <row r="75" spans="1:10" hidden="1">
      <c r="A75" s="800">
        <v>1126600</v>
      </c>
      <c r="B75" s="823" t="s">
        <v>230</v>
      </c>
      <c r="C75" s="802" t="s">
        <v>397</v>
      </c>
      <c r="D75" s="803"/>
      <c r="E75" s="803"/>
      <c r="F75" s="803"/>
      <c r="G75" s="803"/>
      <c r="H75" s="803"/>
      <c r="I75" s="803"/>
      <c r="J75" s="803"/>
    </row>
    <row r="76" spans="1:10" hidden="1">
      <c r="A76" s="800">
        <v>1126700</v>
      </c>
      <c r="B76" s="823" t="s">
        <v>231</v>
      </c>
      <c r="C76" s="802" t="s">
        <v>398</v>
      </c>
      <c r="D76" s="803"/>
      <c r="E76" s="803"/>
      <c r="F76" s="803"/>
      <c r="G76" s="803"/>
      <c r="H76" s="803"/>
      <c r="I76" s="803"/>
      <c r="J76" s="803"/>
    </row>
    <row r="77" spans="1:10" ht="31.5" customHeight="1" thickBot="1">
      <c r="A77" s="816">
        <v>1126800</v>
      </c>
      <c r="B77" s="825" t="s">
        <v>483</v>
      </c>
      <c r="C77" s="806" t="s">
        <v>399</v>
      </c>
      <c r="D77" s="1754">
        <v>1000</v>
      </c>
      <c r="E77" s="1754"/>
      <c r="F77" s="1754">
        <f>D77+E77</f>
        <v>1000</v>
      </c>
      <c r="G77" s="1754">
        <v>250</v>
      </c>
      <c r="H77" s="1754">
        <v>500</v>
      </c>
      <c r="I77" s="1754">
        <v>750</v>
      </c>
      <c r="J77" s="1754">
        <f>F77</f>
        <v>1000</v>
      </c>
    </row>
    <row r="78" spans="1:10" ht="14.25" hidden="1">
      <c r="A78" s="826">
        <v>1130000</v>
      </c>
      <c r="B78" s="827" t="s">
        <v>296</v>
      </c>
      <c r="C78" s="794" t="s">
        <v>361</v>
      </c>
      <c r="D78" s="819">
        <v>0</v>
      </c>
      <c r="E78" s="819"/>
      <c r="F78" s="819">
        <v>0</v>
      </c>
      <c r="G78" s="819">
        <v>0</v>
      </c>
      <c r="H78" s="819">
        <v>0</v>
      </c>
      <c r="I78" s="819">
        <v>0</v>
      </c>
      <c r="J78" s="819">
        <v>0</v>
      </c>
    </row>
    <row r="79" spans="1:10" hidden="1">
      <c r="A79" s="826">
        <v>1130100</v>
      </c>
      <c r="B79" s="823" t="s">
        <v>484</v>
      </c>
      <c r="C79" s="798" t="s">
        <v>297</v>
      </c>
      <c r="D79" s="803"/>
      <c r="E79" s="803"/>
      <c r="F79" s="803"/>
      <c r="G79" s="803"/>
      <c r="H79" s="803"/>
      <c r="I79" s="803"/>
      <c r="J79" s="803"/>
    </row>
    <row r="80" spans="1:10" hidden="1">
      <c r="A80" s="826">
        <v>1130200</v>
      </c>
      <c r="B80" s="823" t="s">
        <v>485</v>
      </c>
      <c r="C80" s="802" t="s">
        <v>298</v>
      </c>
      <c r="D80" s="803"/>
      <c r="E80" s="803"/>
      <c r="F80" s="803"/>
      <c r="G80" s="803"/>
      <c r="H80" s="803"/>
      <c r="I80" s="803"/>
      <c r="J80" s="803"/>
    </row>
    <row r="81" spans="1:10" hidden="1">
      <c r="A81" s="826">
        <v>1130300</v>
      </c>
      <c r="B81" s="823" t="s">
        <v>486</v>
      </c>
      <c r="C81" s="802" t="s">
        <v>299</v>
      </c>
      <c r="D81" s="803"/>
      <c r="E81" s="803"/>
      <c r="F81" s="803"/>
      <c r="G81" s="803"/>
      <c r="H81" s="803"/>
      <c r="I81" s="803"/>
      <c r="J81" s="803"/>
    </row>
    <row r="82" spans="1:10" hidden="1">
      <c r="A82" s="826">
        <v>1130400</v>
      </c>
      <c r="B82" s="828" t="s">
        <v>487</v>
      </c>
      <c r="C82" s="829" t="s">
        <v>300</v>
      </c>
      <c r="D82" s="799"/>
      <c r="E82" s="799"/>
      <c r="F82" s="799"/>
      <c r="G82" s="799"/>
      <c r="H82" s="799"/>
      <c r="I82" s="799"/>
      <c r="J82" s="799"/>
    </row>
    <row r="83" spans="1:10" ht="14.25" hidden="1">
      <c r="A83" s="800">
        <v>1131000</v>
      </c>
      <c r="B83" s="830" t="s">
        <v>301</v>
      </c>
      <c r="C83" s="831" t="s">
        <v>361</v>
      </c>
      <c r="D83" s="832"/>
      <c r="E83" s="832"/>
      <c r="F83" s="832"/>
      <c r="G83" s="832"/>
      <c r="H83" s="832"/>
      <c r="I83" s="832"/>
      <c r="J83" s="832"/>
    </row>
    <row r="84" spans="1:10" ht="25.5" hidden="1">
      <c r="A84" s="800">
        <v>1131100</v>
      </c>
      <c r="B84" s="823" t="s">
        <v>592</v>
      </c>
      <c r="C84" s="798" t="s">
        <v>302</v>
      </c>
      <c r="D84" s="803"/>
      <c r="E84" s="803"/>
      <c r="F84" s="803"/>
      <c r="G84" s="803"/>
      <c r="H84" s="803"/>
      <c r="I84" s="803"/>
      <c r="J84" s="803"/>
    </row>
    <row r="85" spans="1:10" hidden="1">
      <c r="A85" s="800">
        <v>1131200</v>
      </c>
      <c r="B85" s="823" t="s">
        <v>593</v>
      </c>
      <c r="C85" s="802" t="s">
        <v>303</v>
      </c>
      <c r="D85" s="803"/>
      <c r="E85" s="803"/>
      <c r="F85" s="803"/>
      <c r="G85" s="803"/>
      <c r="H85" s="803"/>
      <c r="I85" s="803"/>
      <c r="J85" s="803"/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807"/>
      <c r="E86" s="807"/>
      <c r="F86" s="807"/>
      <c r="G86" s="807"/>
      <c r="H86" s="807"/>
      <c r="I86" s="807"/>
      <c r="J86" s="807"/>
    </row>
    <row r="87" spans="1:10" ht="14.25" hidden="1">
      <c r="A87" s="833">
        <v>1140000</v>
      </c>
      <c r="B87" s="827" t="s">
        <v>305</v>
      </c>
      <c r="C87" s="794" t="s">
        <v>361</v>
      </c>
      <c r="D87" s="819">
        <v>0</v>
      </c>
      <c r="E87" s="819"/>
      <c r="F87" s="819">
        <v>0</v>
      </c>
      <c r="G87" s="819">
        <v>0</v>
      </c>
      <c r="H87" s="819">
        <v>0</v>
      </c>
      <c r="I87" s="819">
        <v>0</v>
      </c>
      <c r="J87" s="819">
        <v>0</v>
      </c>
    </row>
    <row r="88" spans="1:10" ht="25.5" hidden="1">
      <c r="A88" s="833">
        <v>1141000</v>
      </c>
      <c r="B88" s="823" t="s">
        <v>306</v>
      </c>
      <c r="C88" s="798" t="s">
        <v>1013</v>
      </c>
      <c r="D88" s="803"/>
      <c r="E88" s="803"/>
      <c r="F88" s="803"/>
      <c r="G88" s="803"/>
      <c r="H88" s="803"/>
      <c r="I88" s="803"/>
      <c r="J88" s="803"/>
    </row>
    <row r="89" spans="1:10" ht="25.5" hidden="1">
      <c r="A89" s="833">
        <v>1142000</v>
      </c>
      <c r="B89" s="823" t="s">
        <v>42</v>
      </c>
      <c r="C89" s="802" t="s">
        <v>43</v>
      </c>
      <c r="D89" s="803"/>
      <c r="E89" s="803"/>
      <c r="F89" s="803"/>
      <c r="G89" s="803"/>
      <c r="H89" s="803"/>
      <c r="I89" s="803"/>
      <c r="J89" s="803"/>
    </row>
    <row r="90" spans="1:10" ht="25.5" hidden="1">
      <c r="A90" s="833">
        <v>1143000</v>
      </c>
      <c r="B90" s="823" t="s">
        <v>44</v>
      </c>
      <c r="C90" s="802" t="s">
        <v>45</v>
      </c>
      <c r="D90" s="803"/>
      <c r="E90" s="803"/>
      <c r="F90" s="803"/>
      <c r="G90" s="803"/>
      <c r="H90" s="803"/>
      <c r="I90" s="803"/>
      <c r="J90" s="803"/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807"/>
      <c r="E91" s="807"/>
      <c r="F91" s="807"/>
      <c r="G91" s="807"/>
      <c r="H91" s="807"/>
      <c r="I91" s="807"/>
      <c r="J91" s="807"/>
    </row>
    <row r="92" spans="1:10" ht="0.75" hidden="1" customHeight="1">
      <c r="A92" s="833">
        <v>1150000</v>
      </c>
      <c r="B92" s="834" t="s">
        <v>736</v>
      </c>
      <c r="C92" s="794" t="s">
        <v>361</v>
      </c>
      <c r="D92" s="819">
        <v>0</v>
      </c>
      <c r="E92" s="819"/>
      <c r="F92" s="819">
        <v>0</v>
      </c>
      <c r="G92" s="819">
        <v>0</v>
      </c>
      <c r="H92" s="819">
        <v>0</v>
      </c>
      <c r="I92" s="819">
        <v>0</v>
      </c>
      <c r="J92" s="819">
        <v>0</v>
      </c>
    </row>
    <row r="93" spans="1:10" ht="25.5" hidden="1">
      <c r="A93" s="835">
        <v>1151000</v>
      </c>
      <c r="B93" s="823" t="s">
        <v>814</v>
      </c>
      <c r="C93" s="798" t="s">
        <v>815</v>
      </c>
      <c r="D93" s="803"/>
      <c r="E93" s="803"/>
      <c r="F93" s="803"/>
      <c r="G93" s="803"/>
      <c r="H93" s="803"/>
      <c r="I93" s="803"/>
      <c r="J93" s="803"/>
    </row>
    <row r="94" spans="1:10" ht="25.5" hidden="1">
      <c r="A94" s="835">
        <v>1152000</v>
      </c>
      <c r="B94" s="823" t="s">
        <v>1112</v>
      </c>
      <c r="C94" s="802" t="s">
        <v>816</v>
      </c>
      <c r="D94" s="803"/>
      <c r="E94" s="803"/>
      <c r="F94" s="803"/>
      <c r="G94" s="803"/>
      <c r="H94" s="803"/>
      <c r="I94" s="803"/>
      <c r="J94" s="803"/>
    </row>
    <row r="95" spans="1:10" ht="25.5" hidden="1">
      <c r="A95" s="835">
        <v>1153000</v>
      </c>
      <c r="B95" s="823" t="s">
        <v>836</v>
      </c>
      <c r="C95" s="802" t="s">
        <v>817</v>
      </c>
      <c r="D95" s="803"/>
      <c r="E95" s="803"/>
      <c r="F95" s="803"/>
      <c r="G95" s="803"/>
      <c r="H95" s="803"/>
      <c r="I95" s="803"/>
      <c r="J95" s="803"/>
    </row>
    <row r="96" spans="1:10" ht="25.5" hidden="1">
      <c r="A96" s="835">
        <v>1154000</v>
      </c>
      <c r="B96" s="823" t="s">
        <v>743</v>
      </c>
      <c r="C96" s="802" t="s">
        <v>818</v>
      </c>
      <c r="D96" s="803"/>
      <c r="E96" s="803"/>
      <c r="F96" s="803"/>
      <c r="G96" s="803"/>
      <c r="H96" s="803"/>
      <c r="I96" s="803"/>
      <c r="J96" s="803"/>
    </row>
    <row r="97" spans="1:10" ht="25.5" hidden="1">
      <c r="A97" s="820">
        <v>1155000</v>
      </c>
      <c r="B97" s="836" t="s">
        <v>1679</v>
      </c>
      <c r="C97" s="802" t="s">
        <v>733</v>
      </c>
      <c r="D97" s="837"/>
      <c r="E97" s="837"/>
      <c r="F97" s="837"/>
      <c r="G97" s="837"/>
      <c r="H97" s="837"/>
      <c r="I97" s="837"/>
      <c r="J97" s="837"/>
    </row>
    <row r="98" spans="1:10" ht="26.25" hidden="1" thickBot="1">
      <c r="A98" s="808">
        <v>1156000</v>
      </c>
      <c r="B98" s="838" t="s">
        <v>1680</v>
      </c>
      <c r="C98" s="806" t="s">
        <v>824</v>
      </c>
      <c r="D98" s="839"/>
      <c r="E98" s="839"/>
      <c r="F98" s="839"/>
      <c r="G98" s="839"/>
      <c r="H98" s="839"/>
      <c r="I98" s="839"/>
      <c r="J98" s="839"/>
    </row>
    <row r="99" spans="1:10" ht="25.5" customHeight="1">
      <c r="A99" s="792">
        <v>1160000</v>
      </c>
      <c r="B99" s="840" t="s">
        <v>825</v>
      </c>
      <c r="C99" s="794" t="s">
        <v>361</v>
      </c>
      <c r="D99" s="841">
        <v>0</v>
      </c>
      <c r="E99" s="841"/>
      <c r="F99" s="841">
        <v>0</v>
      </c>
      <c r="G99" s="841">
        <v>0</v>
      </c>
      <c r="H99" s="841">
        <v>0</v>
      </c>
      <c r="I99" s="841">
        <v>0</v>
      </c>
      <c r="J99" s="841">
        <v>0</v>
      </c>
    </row>
    <row r="100" spans="1:10" ht="51" hidden="1">
      <c r="A100" s="820">
        <v>1161000</v>
      </c>
      <c r="B100" s="842" t="s">
        <v>207</v>
      </c>
      <c r="C100" s="843" t="s">
        <v>361</v>
      </c>
      <c r="D100" s="837">
        <v>0</v>
      </c>
      <c r="E100" s="837"/>
      <c r="F100" s="837">
        <v>0</v>
      </c>
      <c r="G100" s="837">
        <v>0</v>
      </c>
      <c r="H100" s="837">
        <v>0</v>
      </c>
      <c r="I100" s="837">
        <v>0</v>
      </c>
      <c r="J100" s="837">
        <v>0</v>
      </c>
    </row>
    <row r="101" spans="1:10" ht="25.5" hidden="1">
      <c r="A101" s="820">
        <v>1161100</v>
      </c>
      <c r="B101" s="801" t="s">
        <v>1681</v>
      </c>
      <c r="C101" s="822">
        <v>471100</v>
      </c>
      <c r="D101" s="837"/>
      <c r="E101" s="837"/>
      <c r="F101" s="837"/>
      <c r="G101" s="837"/>
      <c r="H101" s="837"/>
      <c r="I101" s="837"/>
      <c r="J101" s="837"/>
    </row>
    <row r="102" spans="1:10" ht="25.5" hidden="1">
      <c r="A102" s="820">
        <v>1161200</v>
      </c>
      <c r="B102" s="836" t="s">
        <v>1682</v>
      </c>
      <c r="C102" s="822">
        <v>471200</v>
      </c>
      <c r="D102" s="837"/>
      <c r="E102" s="837"/>
      <c r="F102" s="837"/>
      <c r="G102" s="837"/>
      <c r="H102" s="837"/>
      <c r="I102" s="837"/>
      <c r="J102" s="837"/>
    </row>
    <row r="103" spans="1:10" ht="24.75" hidden="1" customHeight="1">
      <c r="A103" s="820">
        <v>1162000</v>
      </c>
      <c r="B103" s="842" t="s">
        <v>1136</v>
      </c>
      <c r="C103" s="843" t="s">
        <v>361</v>
      </c>
      <c r="D103" s="837">
        <v>0</v>
      </c>
      <c r="E103" s="837"/>
      <c r="F103" s="837">
        <v>0</v>
      </c>
      <c r="G103" s="837">
        <v>0</v>
      </c>
      <c r="H103" s="837">
        <v>0</v>
      </c>
      <c r="I103" s="837">
        <v>0</v>
      </c>
      <c r="J103" s="837">
        <v>0</v>
      </c>
    </row>
    <row r="104" spans="1:10" ht="25.5" hidden="1">
      <c r="A104" s="820">
        <v>1162100</v>
      </c>
      <c r="B104" s="836" t="s">
        <v>1683</v>
      </c>
      <c r="C104" s="802" t="s">
        <v>130</v>
      </c>
      <c r="D104" s="837"/>
      <c r="E104" s="837"/>
      <c r="F104" s="837"/>
      <c r="G104" s="837"/>
      <c r="H104" s="837"/>
      <c r="I104" s="837"/>
      <c r="J104" s="837"/>
    </row>
    <row r="105" spans="1:10" hidden="1">
      <c r="A105" s="820">
        <v>1162200</v>
      </c>
      <c r="B105" s="836" t="s">
        <v>1684</v>
      </c>
      <c r="C105" s="802" t="s">
        <v>24</v>
      </c>
      <c r="D105" s="837"/>
      <c r="E105" s="837"/>
      <c r="F105" s="837"/>
      <c r="G105" s="837"/>
      <c r="H105" s="837"/>
      <c r="I105" s="837"/>
      <c r="J105" s="837"/>
    </row>
    <row r="106" spans="1:10" ht="25.5" hidden="1">
      <c r="A106" s="820">
        <v>1162300</v>
      </c>
      <c r="B106" s="836" t="s">
        <v>1685</v>
      </c>
      <c r="C106" s="802" t="s">
        <v>26</v>
      </c>
      <c r="D106" s="837"/>
      <c r="E106" s="837"/>
      <c r="F106" s="837"/>
      <c r="G106" s="837"/>
      <c r="H106" s="837"/>
      <c r="I106" s="837"/>
      <c r="J106" s="837"/>
    </row>
    <row r="107" spans="1:10" hidden="1">
      <c r="A107" s="820">
        <v>1162400</v>
      </c>
      <c r="B107" s="836" t="s">
        <v>1686</v>
      </c>
      <c r="C107" s="802" t="s">
        <v>838</v>
      </c>
      <c r="D107" s="837"/>
      <c r="E107" s="837"/>
      <c r="F107" s="837"/>
      <c r="G107" s="837"/>
      <c r="H107" s="837"/>
      <c r="I107" s="837"/>
      <c r="J107" s="837"/>
    </row>
    <row r="108" spans="1:10" ht="25.5" hidden="1">
      <c r="A108" s="820">
        <v>1162500</v>
      </c>
      <c r="B108" s="836" t="s">
        <v>1687</v>
      </c>
      <c r="C108" s="802" t="s">
        <v>840</v>
      </c>
      <c r="D108" s="837"/>
      <c r="E108" s="837"/>
      <c r="F108" s="837"/>
      <c r="G108" s="837"/>
      <c r="H108" s="837"/>
      <c r="I108" s="837"/>
      <c r="J108" s="837"/>
    </row>
    <row r="109" spans="1:10" hidden="1">
      <c r="A109" s="820">
        <v>1162600</v>
      </c>
      <c r="B109" s="836" t="s">
        <v>1688</v>
      </c>
      <c r="C109" s="802" t="s">
        <v>514</v>
      </c>
      <c r="D109" s="837"/>
      <c r="E109" s="837"/>
      <c r="F109" s="837"/>
      <c r="G109" s="837"/>
      <c r="H109" s="837"/>
      <c r="I109" s="837"/>
      <c r="J109" s="837"/>
    </row>
    <row r="110" spans="1:10" ht="25.5" hidden="1">
      <c r="A110" s="820">
        <v>1162700</v>
      </c>
      <c r="B110" s="801" t="s">
        <v>1689</v>
      </c>
      <c r="C110" s="802" t="s">
        <v>516</v>
      </c>
      <c r="D110" s="837"/>
      <c r="E110" s="837"/>
      <c r="F110" s="837"/>
      <c r="G110" s="837"/>
      <c r="H110" s="837"/>
      <c r="I110" s="837"/>
      <c r="J110" s="837"/>
    </row>
    <row r="111" spans="1:10" hidden="1">
      <c r="A111" s="820">
        <v>1162800</v>
      </c>
      <c r="B111" s="836" t="s">
        <v>1690</v>
      </c>
      <c r="C111" s="802" t="s">
        <v>878</v>
      </c>
      <c r="D111" s="844"/>
      <c r="E111" s="844"/>
      <c r="F111" s="844"/>
      <c r="G111" s="844"/>
      <c r="H111" s="844"/>
      <c r="I111" s="844"/>
      <c r="J111" s="844"/>
    </row>
    <row r="112" spans="1:10" ht="18.75" customHeight="1" thickBot="1">
      <c r="A112" s="845">
        <v>1162900</v>
      </c>
      <c r="B112" s="838" t="s">
        <v>1691</v>
      </c>
      <c r="C112" s="806" t="s">
        <v>880</v>
      </c>
      <c r="D112" s="846"/>
      <c r="E112" s="846"/>
      <c r="F112" s="846"/>
      <c r="G112" s="846"/>
      <c r="H112" s="846"/>
      <c r="I112" s="846"/>
      <c r="J112" s="846"/>
    </row>
    <row r="113" spans="1:11" ht="22.5" hidden="1" customHeight="1">
      <c r="A113" s="847">
        <v>1170000</v>
      </c>
      <c r="B113" s="848" t="s">
        <v>881</v>
      </c>
      <c r="C113" s="849" t="s">
        <v>361</v>
      </c>
      <c r="D113" s="1751">
        <f>D114</f>
        <v>0</v>
      </c>
      <c r="E113" s="1751"/>
      <c r="F113" s="1751">
        <f>F114</f>
        <v>0</v>
      </c>
      <c r="G113" s="1751">
        <f>G114</f>
        <v>0</v>
      </c>
      <c r="H113" s="1751">
        <f>H114</f>
        <v>0</v>
      </c>
      <c r="I113" s="1751">
        <f>I114</f>
        <v>0</v>
      </c>
      <c r="J113" s="1751">
        <f>J114</f>
        <v>1000</v>
      </c>
    </row>
    <row r="114" spans="1:11" ht="27.75" hidden="1" customHeight="1">
      <c r="A114" s="851">
        <v>1171000</v>
      </c>
      <c r="B114" s="852" t="s">
        <v>216</v>
      </c>
      <c r="C114" s="794" t="s">
        <v>361</v>
      </c>
      <c r="D114" s="1752">
        <f>D116+D125</f>
        <v>0</v>
      </c>
      <c r="E114" s="1752"/>
      <c r="F114" s="1752">
        <f>F116</f>
        <v>0</v>
      </c>
      <c r="G114" s="1752">
        <f>G116</f>
        <v>0</v>
      </c>
      <c r="H114" s="1752">
        <f>H116</f>
        <v>0</v>
      </c>
      <c r="I114" s="1752">
        <f>I116</f>
        <v>0</v>
      </c>
      <c r="J114" s="1752">
        <v>1000</v>
      </c>
      <c r="K114" s="917"/>
    </row>
    <row r="115" spans="1:11" ht="26.25" hidden="1" customHeight="1">
      <c r="A115" s="851">
        <v>1171100</v>
      </c>
      <c r="B115" s="801" t="s">
        <v>1692</v>
      </c>
      <c r="C115" s="798" t="s">
        <v>482</v>
      </c>
      <c r="D115" s="844"/>
      <c r="E115" s="844"/>
      <c r="F115" s="844"/>
      <c r="G115" s="844"/>
      <c r="H115" s="844"/>
      <c r="I115" s="844"/>
      <c r="J115" s="844"/>
    </row>
    <row r="116" spans="1:11" ht="24.75" hidden="1" customHeight="1">
      <c r="A116" s="851">
        <v>1171200</v>
      </c>
      <c r="B116" s="836" t="s">
        <v>1693</v>
      </c>
      <c r="C116" s="854" t="s">
        <v>354</v>
      </c>
      <c r="D116" s="1719">
        <v>0</v>
      </c>
      <c r="E116" s="1720"/>
      <c r="F116" s="1720">
        <f>D116+E116</f>
        <v>0</v>
      </c>
      <c r="G116" s="1720">
        <v>0</v>
      </c>
      <c r="H116" s="1720">
        <v>0</v>
      </c>
      <c r="I116" s="1720">
        <v>0</v>
      </c>
      <c r="J116" s="1720">
        <f>F116</f>
        <v>0</v>
      </c>
    </row>
    <row r="117" spans="1:11" ht="51" hidden="1">
      <c r="A117" s="820">
        <v>1172000</v>
      </c>
      <c r="B117" s="855" t="s">
        <v>1027</v>
      </c>
      <c r="C117" s="831" t="s">
        <v>361</v>
      </c>
      <c r="D117" s="850">
        <v>0</v>
      </c>
      <c r="E117" s="850"/>
      <c r="F117" s="850">
        <v>0</v>
      </c>
      <c r="G117" s="850">
        <v>0</v>
      </c>
      <c r="H117" s="850">
        <v>0</v>
      </c>
      <c r="I117" s="850">
        <v>0</v>
      </c>
      <c r="J117" s="850">
        <v>0</v>
      </c>
    </row>
    <row r="118" spans="1:11" hidden="1">
      <c r="A118" s="820">
        <v>1172100</v>
      </c>
      <c r="B118" s="823" t="s">
        <v>1113</v>
      </c>
      <c r="C118" s="798" t="s">
        <v>1028</v>
      </c>
      <c r="D118" s="844"/>
      <c r="E118" s="844"/>
      <c r="F118" s="844"/>
      <c r="G118" s="844"/>
      <c r="H118" s="844"/>
      <c r="I118" s="844"/>
      <c r="J118" s="844"/>
    </row>
    <row r="119" spans="1:11" hidden="1">
      <c r="A119" s="820">
        <v>1172200</v>
      </c>
      <c r="B119" s="823" t="s">
        <v>1114</v>
      </c>
      <c r="C119" s="856">
        <v>482200</v>
      </c>
      <c r="D119" s="844"/>
      <c r="E119" s="844"/>
      <c r="F119" s="844"/>
      <c r="G119" s="844"/>
      <c r="H119" s="844"/>
      <c r="I119" s="844"/>
      <c r="J119" s="844"/>
    </row>
    <row r="120" spans="1:11" hidden="1">
      <c r="A120" s="820">
        <v>1172300</v>
      </c>
      <c r="B120" s="836" t="s">
        <v>1694</v>
      </c>
      <c r="C120" s="802" t="s">
        <v>1030</v>
      </c>
      <c r="D120" s="844"/>
      <c r="E120" s="844"/>
      <c r="F120" s="844"/>
      <c r="G120" s="844"/>
      <c r="H120" s="844"/>
      <c r="I120" s="844"/>
      <c r="J120" s="844"/>
    </row>
    <row r="121" spans="1:11" ht="25.5" hidden="1">
      <c r="A121" s="820">
        <v>1172400</v>
      </c>
      <c r="B121" s="857" t="s">
        <v>1695</v>
      </c>
      <c r="C121" s="802" t="s">
        <v>125</v>
      </c>
      <c r="D121" s="853"/>
      <c r="E121" s="853"/>
      <c r="F121" s="853"/>
      <c r="G121" s="853"/>
      <c r="H121" s="853"/>
      <c r="I121" s="853"/>
      <c r="J121" s="853"/>
    </row>
    <row r="122" spans="1:11" ht="25.5" hidden="1">
      <c r="A122" s="820">
        <v>1173000</v>
      </c>
      <c r="B122" s="855" t="s">
        <v>126</v>
      </c>
      <c r="C122" s="831" t="s">
        <v>361</v>
      </c>
      <c r="D122" s="853">
        <v>0</v>
      </c>
      <c r="E122" s="853"/>
      <c r="F122" s="853">
        <v>0</v>
      </c>
      <c r="G122" s="853">
        <v>0</v>
      </c>
      <c r="H122" s="853">
        <v>0</v>
      </c>
      <c r="I122" s="853">
        <v>0</v>
      </c>
      <c r="J122" s="853">
        <v>0</v>
      </c>
    </row>
    <row r="123" spans="1:11" ht="25.5" hidden="1">
      <c r="A123" s="851">
        <v>1173100</v>
      </c>
      <c r="B123" s="858" t="s">
        <v>127</v>
      </c>
      <c r="C123" s="802" t="s">
        <v>1099</v>
      </c>
      <c r="D123" s="853"/>
      <c r="E123" s="853"/>
      <c r="F123" s="853"/>
      <c r="G123" s="853"/>
      <c r="H123" s="853"/>
      <c r="I123" s="853"/>
      <c r="J123" s="853"/>
    </row>
    <row r="124" spans="1:11" ht="32.25" hidden="1" customHeight="1">
      <c r="A124" s="851">
        <v>1174000</v>
      </c>
      <c r="B124" s="855" t="s">
        <v>1100</v>
      </c>
      <c r="C124" s="831" t="s">
        <v>361</v>
      </c>
      <c r="D124" s="853">
        <v>0</v>
      </c>
      <c r="E124" s="853"/>
      <c r="F124" s="853">
        <v>0</v>
      </c>
      <c r="G124" s="853">
        <v>0</v>
      </c>
      <c r="H124" s="853">
        <v>0</v>
      </c>
      <c r="I124" s="853">
        <v>0</v>
      </c>
      <c r="J124" s="853">
        <v>0</v>
      </c>
    </row>
    <row r="125" spans="1:11" ht="30" hidden="1" customHeight="1">
      <c r="A125" s="851">
        <v>1174100</v>
      </c>
      <c r="B125" s="858" t="s">
        <v>1115</v>
      </c>
      <c r="C125" s="802" t="s">
        <v>1101</v>
      </c>
      <c r="D125" s="1750">
        <v>0</v>
      </c>
      <c r="E125" s="1753">
        <v>0</v>
      </c>
      <c r="F125" s="1753">
        <f>D125+E125</f>
        <v>0</v>
      </c>
      <c r="G125" s="1753">
        <v>0</v>
      </c>
      <c r="H125" s="1753">
        <v>0</v>
      </c>
      <c r="I125" s="1753">
        <v>0</v>
      </c>
      <c r="J125" s="1753">
        <f>F125</f>
        <v>0</v>
      </c>
    </row>
    <row r="126" spans="1:11" ht="25.5" hidden="1">
      <c r="A126" s="851">
        <v>1174200</v>
      </c>
      <c r="B126" s="857" t="s">
        <v>1696</v>
      </c>
      <c r="C126" s="802" t="s">
        <v>450</v>
      </c>
      <c r="D126" s="853"/>
      <c r="E126" s="853"/>
      <c r="F126" s="853"/>
      <c r="G126" s="853"/>
      <c r="H126" s="853"/>
      <c r="I126" s="853"/>
      <c r="J126" s="853"/>
    </row>
    <row r="127" spans="1:11" ht="51" hidden="1">
      <c r="A127" s="851">
        <v>1175000</v>
      </c>
      <c r="B127" s="855" t="s">
        <v>561</v>
      </c>
      <c r="C127" s="831" t="s">
        <v>361</v>
      </c>
      <c r="D127" s="853">
        <v>0</v>
      </c>
      <c r="E127" s="853"/>
      <c r="F127" s="853">
        <v>0</v>
      </c>
      <c r="G127" s="853">
        <v>0</v>
      </c>
      <c r="H127" s="853">
        <v>0</v>
      </c>
      <c r="I127" s="853">
        <v>0</v>
      </c>
      <c r="J127" s="853">
        <v>0</v>
      </c>
    </row>
    <row r="128" spans="1:11" ht="38.25" hidden="1">
      <c r="A128" s="851">
        <v>1175100</v>
      </c>
      <c r="B128" s="857" t="s">
        <v>1697</v>
      </c>
      <c r="C128" s="802" t="s">
        <v>228</v>
      </c>
      <c r="D128" s="853"/>
      <c r="E128" s="853"/>
      <c r="F128" s="853"/>
      <c r="G128" s="853"/>
      <c r="H128" s="853"/>
      <c r="I128" s="853"/>
      <c r="J128" s="853"/>
    </row>
    <row r="129" spans="1:12" hidden="1">
      <c r="A129" s="851">
        <v>1176000</v>
      </c>
      <c r="B129" s="855" t="s">
        <v>229</v>
      </c>
      <c r="C129" s="831" t="s">
        <v>361</v>
      </c>
      <c r="D129" s="853">
        <v>0</v>
      </c>
      <c r="E129" s="853"/>
      <c r="F129" s="853">
        <v>0</v>
      </c>
      <c r="G129" s="853">
        <v>0</v>
      </c>
      <c r="H129" s="853">
        <v>0</v>
      </c>
      <c r="I129" s="853">
        <v>0</v>
      </c>
      <c r="J129" s="853">
        <v>0</v>
      </c>
    </row>
    <row r="130" spans="1:12" hidden="1">
      <c r="A130" s="851">
        <v>1176100</v>
      </c>
      <c r="B130" s="857" t="s">
        <v>1698</v>
      </c>
      <c r="C130" s="802" t="s">
        <v>8</v>
      </c>
      <c r="D130" s="853"/>
      <c r="E130" s="853"/>
      <c r="F130" s="853"/>
      <c r="G130" s="853"/>
      <c r="H130" s="853"/>
      <c r="I130" s="853"/>
      <c r="J130" s="853"/>
    </row>
    <row r="131" spans="1:12" hidden="1">
      <c r="A131" s="851">
        <v>1177000</v>
      </c>
      <c r="B131" s="855" t="s">
        <v>591</v>
      </c>
      <c r="C131" s="831" t="s">
        <v>361</v>
      </c>
      <c r="D131" s="853">
        <v>0</v>
      </c>
      <c r="E131" s="853"/>
      <c r="F131" s="853">
        <v>0</v>
      </c>
      <c r="G131" s="853">
        <v>0</v>
      </c>
      <c r="H131" s="853">
        <v>0</v>
      </c>
      <c r="I131" s="853">
        <v>0</v>
      </c>
      <c r="J131" s="853">
        <v>0</v>
      </c>
    </row>
    <row r="132" spans="1:12" ht="13.5" hidden="1" thickBot="1">
      <c r="A132" s="845">
        <v>1177100</v>
      </c>
      <c r="B132" s="859" t="s">
        <v>1699</v>
      </c>
      <c r="C132" s="806" t="s">
        <v>260</v>
      </c>
      <c r="D132" s="860"/>
      <c r="E132" s="860"/>
      <c r="F132" s="860"/>
      <c r="G132" s="860"/>
      <c r="H132" s="860"/>
      <c r="I132" s="860"/>
      <c r="J132" s="860"/>
    </row>
    <row r="133" spans="1:12" ht="13.5" thickBot="1">
      <c r="A133" s="861" t="s">
        <v>261</v>
      </c>
      <c r="B133" s="862" t="s">
        <v>262</v>
      </c>
      <c r="C133" s="863"/>
      <c r="D133" s="864"/>
      <c r="E133" s="864"/>
      <c r="F133" s="864"/>
      <c r="G133" s="864"/>
      <c r="H133" s="864"/>
      <c r="I133" s="864"/>
      <c r="J133" s="864"/>
    </row>
    <row r="134" spans="1:12" ht="26.25" thickBot="1">
      <c r="A134" s="865" t="s">
        <v>263</v>
      </c>
      <c r="B134" s="866" t="s">
        <v>652</v>
      </c>
      <c r="C134" s="867" t="s">
        <v>361</v>
      </c>
      <c r="D134" s="864">
        <v>0</v>
      </c>
      <c r="E134" s="864"/>
      <c r="F134" s="864">
        <v>0</v>
      </c>
      <c r="G134" s="864">
        <v>0</v>
      </c>
      <c r="H134" s="864">
        <v>0</v>
      </c>
      <c r="I134" s="864">
        <v>0</v>
      </c>
      <c r="J134" s="864">
        <v>0</v>
      </c>
    </row>
    <row r="135" spans="1:12" ht="13.5" thickBot="1">
      <c r="A135" s="868"/>
      <c r="B135" s="869" t="s">
        <v>653</v>
      </c>
      <c r="C135" s="870"/>
      <c r="D135" s="871"/>
      <c r="E135" s="871"/>
      <c r="F135" s="871"/>
      <c r="G135" s="871"/>
      <c r="H135" s="871"/>
      <c r="I135" s="871"/>
      <c r="J135" s="871"/>
    </row>
    <row r="136" spans="1:12">
      <c r="A136" s="861" t="s">
        <v>261</v>
      </c>
      <c r="B136" s="862" t="s">
        <v>262</v>
      </c>
      <c r="C136" s="872"/>
      <c r="D136" s="873"/>
      <c r="E136" s="873"/>
      <c r="F136" s="873"/>
      <c r="G136" s="873"/>
      <c r="H136" s="873"/>
      <c r="I136" s="873"/>
      <c r="J136" s="873"/>
    </row>
    <row r="137" spans="1:12" ht="11.25" customHeight="1">
      <c r="A137" s="874" t="s">
        <v>654</v>
      </c>
      <c r="B137" s="875" t="s">
        <v>655</v>
      </c>
      <c r="C137" s="876" t="s">
        <v>361</v>
      </c>
      <c r="D137" s="877">
        <v>0</v>
      </c>
      <c r="E137" s="877"/>
      <c r="F137" s="877">
        <v>0</v>
      </c>
      <c r="G137" s="877">
        <v>0</v>
      </c>
      <c r="H137" s="877">
        <v>0</v>
      </c>
      <c r="I137" s="877">
        <v>0</v>
      </c>
      <c r="J137" s="877">
        <v>0</v>
      </c>
    </row>
    <row r="138" spans="1:12" hidden="1">
      <c r="A138" s="878" t="s">
        <v>656</v>
      </c>
      <c r="B138" s="857" t="s">
        <v>1700</v>
      </c>
      <c r="C138" s="879" t="s">
        <v>997</v>
      </c>
      <c r="D138" s="853"/>
      <c r="E138" s="853"/>
      <c r="F138" s="853"/>
      <c r="G138" s="853"/>
      <c r="H138" s="853"/>
      <c r="I138" s="853"/>
      <c r="J138" s="853"/>
    </row>
    <row r="139" spans="1:12" hidden="1">
      <c r="A139" s="878" t="s">
        <v>998</v>
      </c>
      <c r="B139" s="857" t="s">
        <v>1701</v>
      </c>
      <c r="C139" s="879" t="s">
        <v>975</v>
      </c>
      <c r="D139" s="853"/>
      <c r="E139" s="853"/>
      <c r="F139" s="853"/>
      <c r="G139" s="853"/>
      <c r="H139" s="853"/>
      <c r="I139" s="853"/>
      <c r="J139" s="853"/>
      <c r="L139" s="632" t="s">
        <v>89</v>
      </c>
    </row>
    <row r="140" spans="1:12" ht="25.5" hidden="1">
      <c r="A140" s="878" t="s">
        <v>976</v>
      </c>
      <c r="B140" s="857" t="s">
        <v>1702</v>
      </c>
      <c r="C140" s="879" t="s">
        <v>978</v>
      </c>
      <c r="D140" s="853"/>
      <c r="E140" s="853"/>
      <c r="F140" s="853"/>
      <c r="G140" s="853"/>
      <c r="H140" s="853"/>
      <c r="I140" s="853"/>
      <c r="J140" s="853"/>
    </row>
    <row r="141" spans="1:12" hidden="1">
      <c r="A141" s="878" t="s">
        <v>979</v>
      </c>
      <c r="B141" s="857" t="s">
        <v>1703</v>
      </c>
      <c r="C141" s="879" t="s">
        <v>1110</v>
      </c>
      <c r="D141" s="853"/>
      <c r="E141" s="853"/>
      <c r="F141" s="853"/>
      <c r="G141" s="853"/>
      <c r="H141" s="853"/>
      <c r="I141" s="853"/>
      <c r="J141" s="853"/>
    </row>
    <row r="142" spans="1:12" hidden="1">
      <c r="A142" s="878" t="s">
        <v>138</v>
      </c>
      <c r="B142" s="858" t="s">
        <v>139</v>
      </c>
      <c r="C142" s="879" t="s">
        <v>140</v>
      </c>
      <c r="D142" s="853"/>
      <c r="E142" s="853"/>
      <c r="F142" s="853"/>
      <c r="G142" s="853"/>
      <c r="H142" s="853"/>
      <c r="I142" s="853"/>
      <c r="J142" s="853"/>
    </row>
    <row r="143" spans="1:12">
      <c r="A143" s="878" t="s">
        <v>141</v>
      </c>
      <c r="B143" s="857" t="s">
        <v>1704</v>
      </c>
      <c r="C143" s="879" t="s">
        <v>904</v>
      </c>
      <c r="D143" s="853"/>
      <c r="E143" s="853"/>
      <c r="F143" s="853"/>
      <c r="G143" s="853"/>
      <c r="H143" s="853"/>
      <c r="I143" s="853"/>
      <c r="J143" s="853"/>
    </row>
    <row r="144" spans="1:12" ht="0.75" customHeight="1">
      <c r="A144" s="878" t="s">
        <v>905</v>
      </c>
      <c r="B144" s="857" t="s">
        <v>1705</v>
      </c>
      <c r="C144" s="879" t="s">
        <v>907</v>
      </c>
      <c r="D144" s="853"/>
      <c r="E144" s="853"/>
      <c r="F144" s="853"/>
      <c r="G144" s="853"/>
      <c r="H144" s="853"/>
      <c r="I144" s="853"/>
      <c r="J144" s="853"/>
    </row>
    <row r="145" spans="1:10" hidden="1">
      <c r="A145" s="878" t="s">
        <v>659</v>
      </c>
      <c r="B145" s="857" t="s">
        <v>1706</v>
      </c>
      <c r="C145" s="879" t="s">
        <v>661</v>
      </c>
      <c r="D145" s="853"/>
      <c r="E145" s="853"/>
      <c r="F145" s="853"/>
      <c r="G145" s="853"/>
      <c r="H145" s="853"/>
      <c r="I145" s="853"/>
      <c r="J145" s="853"/>
    </row>
    <row r="146" spans="1:10" hidden="1">
      <c r="A146" s="878" t="s">
        <v>662</v>
      </c>
      <c r="B146" s="855" t="s">
        <v>663</v>
      </c>
      <c r="C146" s="880" t="s">
        <v>361</v>
      </c>
      <c r="D146" s="853">
        <v>0</v>
      </c>
      <c r="E146" s="853"/>
      <c r="F146" s="853">
        <v>0</v>
      </c>
      <c r="G146" s="853">
        <v>0</v>
      </c>
      <c r="H146" s="853">
        <v>0</v>
      </c>
      <c r="I146" s="853">
        <v>0</v>
      </c>
      <c r="J146" s="853">
        <v>0</v>
      </c>
    </row>
    <row r="147" spans="1:10" hidden="1">
      <c r="A147" s="878" t="s">
        <v>664</v>
      </c>
      <c r="B147" s="858" t="s">
        <v>665</v>
      </c>
      <c r="C147" s="879" t="s">
        <v>666</v>
      </c>
      <c r="D147" s="853"/>
      <c r="E147" s="853"/>
      <c r="F147" s="853"/>
      <c r="G147" s="853"/>
      <c r="H147" s="853"/>
      <c r="I147" s="853"/>
      <c r="J147" s="853"/>
    </row>
    <row r="148" spans="1:10" hidden="1">
      <c r="A148" s="878" t="s">
        <v>667</v>
      </c>
      <c r="B148" s="858" t="s">
        <v>668</v>
      </c>
      <c r="C148" s="879" t="s">
        <v>669</v>
      </c>
      <c r="D148" s="853"/>
      <c r="E148" s="853"/>
      <c r="F148" s="853"/>
      <c r="G148" s="853"/>
      <c r="H148" s="853"/>
      <c r="I148" s="853"/>
      <c r="J148" s="853"/>
    </row>
    <row r="149" spans="1:10" ht="25.5" hidden="1">
      <c r="A149" s="878" t="s">
        <v>670</v>
      </c>
      <c r="B149" s="857" t="s">
        <v>1707</v>
      </c>
      <c r="C149" s="879" t="s">
        <v>316</v>
      </c>
      <c r="D149" s="853"/>
      <c r="E149" s="853"/>
      <c r="F149" s="853"/>
      <c r="G149" s="853"/>
      <c r="H149" s="853"/>
      <c r="I149" s="853"/>
      <c r="J149" s="853"/>
    </row>
    <row r="150" spans="1:10" hidden="1">
      <c r="A150" s="878" t="s">
        <v>317</v>
      </c>
      <c r="B150" s="857" t="s">
        <v>1708</v>
      </c>
      <c r="C150" s="879" t="s">
        <v>319</v>
      </c>
      <c r="D150" s="853"/>
      <c r="E150" s="853"/>
      <c r="F150" s="853"/>
      <c r="G150" s="853"/>
      <c r="H150" s="853"/>
      <c r="I150" s="853"/>
      <c r="J150" s="853"/>
    </row>
    <row r="151" spans="1:10" hidden="1">
      <c r="A151" s="878" t="s">
        <v>320</v>
      </c>
      <c r="B151" s="855" t="s">
        <v>321</v>
      </c>
      <c r="C151" s="880" t="s">
        <v>361</v>
      </c>
      <c r="D151" s="853">
        <v>0</v>
      </c>
      <c r="E151" s="853"/>
      <c r="F151" s="853">
        <v>0</v>
      </c>
      <c r="G151" s="853">
        <v>0</v>
      </c>
      <c r="H151" s="853">
        <v>0</v>
      </c>
      <c r="I151" s="853">
        <v>0</v>
      </c>
      <c r="J151" s="853">
        <v>0</v>
      </c>
    </row>
    <row r="152" spans="1:10" hidden="1">
      <c r="A152" s="878" t="s">
        <v>322</v>
      </c>
      <c r="B152" s="858" t="s">
        <v>1116</v>
      </c>
      <c r="C152" s="879" t="s">
        <v>323</v>
      </c>
      <c r="D152" s="853"/>
      <c r="E152" s="853"/>
      <c r="F152" s="853"/>
      <c r="G152" s="853"/>
      <c r="H152" s="853"/>
      <c r="I152" s="853"/>
      <c r="J152" s="853"/>
    </row>
    <row r="153" spans="1:10" hidden="1">
      <c r="A153" s="881" t="s">
        <v>324</v>
      </c>
      <c r="B153" s="882" t="s">
        <v>325</v>
      </c>
      <c r="C153" s="880" t="s">
        <v>361</v>
      </c>
      <c r="D153" s="853">
        <v>0</v>
      </c>
      <c r="E153" s="853"/>
      <c r="F153" s="853">
        <v>0</v>
      </c>
      <c r="G153" s="853">
        <v>0</v>
      </c>
      <c r="H153" s="853">
        <v>0</v>
      </c>
      <c r="I153" s="853">
        <v>0</v>
      </c>
      <c r="J153" s="853">
        <v>0</v>
      </c>
    </row>
    <row r="154" spans="1:10" hidden="1">
      <c r="A154" s="878" t="s">
        <v>326</v>
      </c>
      <c r="B154" s="858" t="s">
        <v>1117</v>
      </c>
      <c r="C154" s="879" t="s">
        <v>327</v>
      </c>
      <c r="D154" s="853"/>
      <c r="E154" s="853"/>
      <c r="F154" s="853"/>
      <c r="G154" s="853"/>
      <c r="H154" s="853"/>
      <c r="I154" s="853"/>
      <c r="J154" s="853"/>
    </row>
    <row r="155" spans="1:10" hidden="1">
      <c r="A155" s="878" t="s">
        <v>328</v>
      </c>
      <c r="B155" s="858" t="s">
        <v>1118</v>
      </c>
      <c r="C155" s="879" t="s">
        <v>329</v>
      </c>
      <c r="D155" s="853"/>
      <c r="E155" s="853"/>
      <c r="F155" s="853"/>
      <c r="G155" s="853"/>
      <c r="H155" s="853"/>
      <c r="I155" s="853"/>
      <c r="J155" s="853"/>
    </row>
    <row r="156" spans="1:10" hidden="1">
      <c r="A156" s="878" t="s">
        <v>330</v>
      </c>
      <c r="B156" s="857" t="s">
        <v>1709</v>
      </c>
      <c r="C156" s="879" t="s">
        <v>332</v>
      </c>
      <c r="D156" s="853"/>
      <c r="E156" s="853"/>
      <c r="F156" s="853"/>
      <c r="G156" s="853"/>
      <c r="H156" s="853"/>
      <c r="I156" s="853"/>
      <c r="J156" s="853"/>
    </row>
    <row r="157" spans="1:10" ht="13.5" thickBot="1">
      <c r="A157" s="883">
        <v>1244000</v>
      </c>
      <c r="B157" s="884" t="s">
        <v>1710</v>
      </c>
      <c r="C157" s="885" t="s">
        <v>1145</v>
      </c>
      <c r="D157" s="1198"/>
      <c r="E157" s="1198"/>
      <c r="F157" s="1198"/>
      <c r="G157" s="1198"/>
      <c r="H157" s="1198"/>
      <c r="I157" s="1198"/>
      <c r="J157" s="1198"/>
    </row>
    <row r="158" spans="1:10" ht="26.25" thickBot="1">
      <c r="A158" s="886">
        <v>1000000</v>
      </c>
      <c r="B158" s="887" t="s">
        <v>1146</v>
      </c>
      <c r="C158" s="888" t="s">
        <v>361</v>
      </c>
      <c r="D158" s="1199">
        <f t="shared" ref="D158:J158" si="0">D32</f>
        <v>3000</v>
      </c>
      <c r="E158" s="1199">
        <f t="shared" si="0"/>
        <v>0</v>
      </c>
      <c r="F158" s="1199">
        <f t="shared" si="0"/>
        <v>3000</v>
      </c>
      <c r="G158" s="1199">
        <f t="shared" si="0"/>
        <v>750</v>
      </c>
      <c r="H158" s="1199">
        <f t="shared" si="0"/>
        <v>1500</v>
      </c>
      <c r="I158" s="1199">
        <f t="shared" si="0"/>
        <v>2250</v>
      </c>
      <c r="J158" s="1815">
        <f t="shared" si="0"/>
        <v>3000</v>
      </c>
    </row>
    <row r="159" spans="1:10" ht="11.25" customHeight="1">
      <c r="A159" s="889"/>
      <c r="B159" s="890"/>
      <c r="C159" s="891"/>
      <c r="D159" s="738"/>
      <c r="E159" s="738"/>
      <c r="F159" s="738"/>
      <c r="G159" s="738"/>
      <c r="H159" s="738"/>
      <c r="I159" s="738"/>
      <c r="J159" s="738"/>
    </row>
    <row r="160" spans="1:10" ht="12.75" customHeight="1">
      <c r="A160" s="2559"/>
      <c r="B160" s="2559"/>
      <c r="C160" s="2559"/>
      <c r="D160" s="2559"/>
      <c r="E160" s="2559"/>
      <c r="F160" s="2559"/>
      <c r="G160" s="2559"/>
      <c r="H160" s="2559"/>
      <c r="I160" s="2559"/>
      <c r="J160" s="2559"/>
    </row>
    <row r="161" spans="1:10" s="738" customFormat="1">
      <c r="A161" s="2517" t="s">
        <v>2250</v>
      </c>
      <c r="B161" s="2517"/>
      <c r="C161" s="2517"/>
      <c r="D161" s="2517"/>
      <c r="E161" s="2517"/>
      <c r="F161" s="2517"/>
      <c r="G161" s="2517"/>
      <c r="H161" s="2517"/>
      <c r="I161" s="2517"/>
      <c r="J161" s="2517"/>
    </row>
    <row r="162" spans="1:10" ht="12.75" customHeight="1">
      <c r="A162" s="2573" t="s">
        <v>1125</v>
      </c>
      <c r="B162" s="2573"/>
      <c r="C162" s="2573"/>
      <c r="D162" s="2573"/>
      <c r="E162" s="2573"/>
      <c r="F162" s="2573"/>
      <c r="G162" s="2573"/>
      <c r="H162" s="2573"/>
      <c r="I162" s="2573"/>
      <c r="J162" s="2573"/>
    </row>
    <row r="163" spans="1:10" ht="12.75" customHeight="1">
      <c r="A163" s="1225" t="s">
        <v>1799</v>
      </c>
      <c r="B163" s="1225"/>
      <c r="C163" s="644"/>
      <c r="D163" s="1225"/>
      <c r="E163" s="1225"/>
      <c r="F163" s="1225"/>
      <c r="G163" s="1225" t="s">
        <v>1156</v>
      </c>
      <c r="H163" s="1225"/>
      <c r="I163" s="1225"/>
      <c r="J163" s="1225"/>
    </row>
    <row r="164" spans="1:10" ht="12.75" customHeight="1">
      <c r="A164" s="894" t="s">
        <v>1712</v>
      </c>
      <c r="B164" s="894"/>
      <c r="C164" s="894"/>
      <c r="D164" s="738"/>
      <c r="E164" s="734" t="s">
        <v>311</v>
      </c>
      <c r="F164" s="738"/>
      <c r="G164" s="734" t="s">
        <v>312</v>
      </c>
      <c r="H164" s="738"/>
      <c r="I164" s="738"/>
      <c r="J164" s="894"/>
    </row>
    <row r="165" spans="1:10" ht="12.75" hidden="1" customHeight="1">
      <c r="A165" s="1630" t="s">
        <v>1729</v>
      </c>
      <c r="B165" s="1630"/>
      <c r="C165" s="1631"/>
      <c r="D165" s="1630"/>
      <c r="E165" s="1630"/>
      <c r="F165" s="1630"/>
      <c r="G165" s="1630"/>
      <c r="H165" s="1630"/>
      <c r="I165" s="1630"/>
      <c r="J165" s="1630"/>
    </row>
    <row r="166" spans="1:10" ht="14.25">
      <c r="A166" s="892" t="s">
        <v>2120</v>
      </c>
      <c r="B166" s="892"/>
      <c r="C166" s="893"/>
      <c r="D166" s="892"/>
      <c r="E166" s="892"/>
      <c r="F166" s="892"/>
      <c r="G166" s="892" t="s">
        <v>1158</v>
      </c>
      <c r="H166" s="892"/>
      <c r="I166" s="892"/>
      <c r="J166" s="892"/>
    </row>
    <row r="167" spans="1:10" ht="14.25">
      <c r="A167" s="894" t="s">
        <v>1715</v>
      </c>
      <c r="B167" s="893" t="s">
        <v>646</v>
      </c>
      <c r="C167" s="896"/>
      <c r="D167" s="738"/>
      <c r="E167" s="734" t="s">
        <v>311</v>
      </c>
      <c r="F167" s="738"/>
      <c r="G167" s="734" t="s">
        <v>312</v>
      </c>
      <c r="H167" s="738"/>
      <c r="I167" s="738"/>
      <c r="J167" s="894"/>
    </row>
    <row r="168" spans="1:10" ht="12.75" customHeight="1">
      <c r="A168" s="748"/>
      <c r="B168" s="739"/>
      <c r="C168" s="749"/>
      <c r="D168" s="738"/>
      <c r="E168" s="738"/>
      <c r="F168" s="738"/>
      <c r="G168" s="738"/>
      <c r="H168" s="738"/>
      <c r="I168" s="738"/>
      <c r="J168" s="738"/>
    </row>
    <row r="169" spans="1:10" ht="12.75" customHeight="1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 ht="12.75" customHeight="1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  <row r="171" spans="1:10" ht="12.75" customHeight="1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</sheetData>
  <mergeCells count="17">
    <mergeCell ref="F1:J1"/>
    <mergeCell ref="F3:J3"/>
    <mergeCell ref="A10:E10"/>
    <mergeCell ref="A11:E11"/>
    <mergeCell ref="A13:J13"/>
    <mergeCell ref="A12:B12"/>
    <mergeCell ref="A8:E8"/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 ht="12" customHeight="1">
      <c r="A8" s="28" t="s">
        <v>1157</v>
      </c>
      <c r="F8" s="179"/>
      <c r="G8" s="179"/>
    </row>
    <row r="9" spans="1:10" s="28" customFormat="1" ht="9.75" customHeight="1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477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1206</v>
      </c>
      <c r="B14" s="359" t="s">
        <v>1207</v>
      </c>
      <c r="F14" s="179"/>
      <c r="G14" s="179"/>
    </row>
    <row r="15" spans="1:10" ht="21.75" customHeight="1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21" customHeight="1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21.75" customHeight="1">
      <c r="A17" s="188" t="s">
        <v>1204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222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335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634</v>
      </c>
      <c r="C21" s="199"/>
      <c r="G21" s="204" t="s">
        <v>935</v>
      </c>
    </row>
    <row r="22" spans="1:10" s="204" customFormat="1" ht="9.75" customHeight="1" thickBot="1">
      <c r="A22" s="38" t="s">
        <v>557</v>
      </c>
      <c r="C22" s="208"/>
      <c r="D22" s="209"/>
      <c r="G22" s="204" t="s">
        <v>558</v>
      </c>
    </row>
    <row r="23" spans="1:10" s="173" customFormat="1" ht="15.75" customHeigh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2.75" customHeight="1">
      <c r="A24" s="38" t="s">
        <v>309</v>
      </c>
      <c r="B24" s="211"/>
      <c r="C24" s="212"/>
      <c r="F24" s="213"/>
      <c r="G24" s="204" t="s">
        <v>956</v>
      </c>
    </row>
    <row r="25" spans="1:10" s="173" customFormat="1" ht="15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96.7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266</v>
      </c>
      <c r="C32" s="69" t="s">
        <v>361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808</v>
      </c>
      <c r="C33" s="69" t="s">
        <v>361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809</v>
      </c>
      <c r="C34" s="74" t="s">
        <v>361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677</v>
      </c>
      <c r="C35" s="77" t="s">
        <v>810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273</v>
      </c>
      <c r="C36" s="81" t="s">
        <v>811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812</v>
      </c>
      <c r="C37" s="81" t="s">
        <v>813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619</v>
      </c>
      <c r="C39" s="81" t="s">
        <v>391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1034</v>
      </c>
      <c r="C40" s="83" t="s">
        <v>392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644</v>
      </c>
      <c r="C41" s="86" t="s">
        <v>20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21</v>
      </c>
      <c r="C42" s="69" t="s">
        <v>361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385</v>
      </c>
      <c r="C45" s="81" t="s">
        <v>386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775</v>
      </c>
      <c r="C46" s="83" t="s">
        <v>387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776</v>
      </c>
      <c r="C47" s="81" t="s">
        <v>388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389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390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773</v>
      </c>
      <c r="C51" s="74" t="s">
        <v>361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774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1031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1032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361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559</v>
      </c>
      <c r="C59" s="83" t="s">
        <v>371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372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374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709</v>
      </c>
      <c r="C68" s="100" t="s">
        <v>1041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1042</v>
      </c>
      <c r="C69" s="74" t="s">
        <v>361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993</v>
      </c>
      <c r="C70" s="77" t="s">
        <v>1043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994</v>
      </c>
      <c r="C71" s="83" t="s">
        <v>1044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393</v>
      </c>
      <c r="C72" s="83" t="s">
        <v>394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995</v>
      </c>
      <c r="C73" s="81" t="s">
        <v>395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953</v>
      </c>
      <c r="C74" s="83" t="s">
        <v>396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397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231</v>
      </c>
      <c r="C76" s="83" t="s">
        <v>398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483</v>
      </c>
      <c r="C77" s="86" t="s">
        <v>399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301</v>
      </c>
      <c r="C83" s="111" t="s">
        <v>361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736</v>
      </c>
      <c r="C92" s="74" t="s">
        <v>361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686</v>
      </c>
      <c r="C93" s="74" t="s">
        <v>361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521</v>
      </c>
      <c r="C96" s="230" t="s">
        <v>361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765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766</v>
      </c>
      <c r="C99" s="236" t="s">
        <v>361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507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1005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1006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1007</v>
      </c>
      <c r="C108" s="230" t="s">
        <v>361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1136</v>
      </c>
      <c r="C119" s="123" t="s">
        <v>361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1137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837</v>
      </c>
      <c r="C123" s="83" t="s">
        <v>838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839</v>
      </c>
      <c r="C124" s="83" t="s">
        <v>840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877</v>
      </c>
      <c r="C127" s="83" t="s">
        <v>878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879</v>
      </c>
      <c r="C128" s="83" t="s">
        <v>880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804</v>
      </c>
      <c r="C130" s="86" t="s">
        <v>805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881</v>
      </c>
      <c r="C131" s="74" t="s">
        <v>361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1027</v>
      </c>
      <c r="C135" s="111" t="s">
        <v>361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1113</v>
      </c>
      <c r="C136" s="99" t="s">
        <v>1028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1114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1029</v>
      </c>
      <c r="C138" s="83" t="s">
        <v>1030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361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1099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1100</v>
      </c>
      <c r="C142" s="111" t="s">
        <v>361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1115</v>
      </c>
      <c r="C143" s="83" t="s">
        <v>1101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449</v>
      </c>
      <c r="C144" s="83" t="s">
        <v>450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561</v>
      </c>
      <c r="C145" s="111" t="s">
        <v>361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591</v>
      </c>
      <c r="C149" s="111" t="s">
        <v>361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263</v>
      </c>
      <c r="B151" s="143" t="s">
        <v>652</v>
      </c>
      <c r="C151" s="144" t="s">
        <v>361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654</v>
      </c>
      <c r="B152" s="150" t="s">
        <v>655</v>
      </c>
      <c r="C152" s="74" t="s">
        <v>361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656</v>
      </c>
      <c r="B153" s="134" t="s">
        <v>996</v>
      </c>
      <c r="C153" s="241" t="s">
        <v>997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998</v>
      </c>
      <c r="B154" s="134" t="s">
        <v>974</v>
      </c>
      <c r="C154" s="241" t="s">
        <v>975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976</v>
      </c>
      <c r="B155" s="134" t="s">
        <v>977</v>
      </c>
      <c r="C155" s="241" t="s">
        <v>978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979</v>
      </c>
      <c r="B156" s="134" t="s">
        <v>1109</v>
      </c>
      <c r="C156" s="241" t="s">
        <v>1110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965</v>
      </c>
      <c r="C158" s="241" t="s">
        <v>904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905</v>
      </c>
      <c r="B159" s="134" t="s">
        <v>906</v>
      </c>
      <c r="C159" s="241" t="s">
        <v>907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806</v>
      </c>
      <c r="B160" s="243" t="s">
        <v>660</v>
      </c>
      <c r="C160" s="244" t="s">
        <v>661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807</v>
      </c>
      <c r="B161" s="245" t="s">
        <v>1074</v>
      </c>
      <c r="C161" s="228" t="s">
        <v>1075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1076</v>
      </c>
      <c r="B162" s="245" t="s">
        <v>1077</v>
      </c>
      <c r="C162" s="228" t="s">
        <v>1078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9" customFormat="1" hidden="1">
      <c r="A163" s="401" t="s">
        <v>662</v>
      </c>
      <c r="B163" s="402" t="s">
        <v>663</v>
      </c>
      <c r="C163" s="403" t="s">
        <v>361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4">
        <v>0</v>
      </c>
    </row>
    <row r="164" spans="1:10" hidden="1">
      <c r="A164" s="277" t="s">
        <v>664</v>
      </c>
      <c r="B164" s="135" t="s">
        <v>665</v>
      </c>
      <c r="C164" s="241" t="s">
        <v>666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667</v>
      </c>
      <c r="B165" s="135" t="s">
        <v>668</v>
      </c>
      <c r="C165" s="241" t="s">
        <v>669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670</v>
      </c>
      <c r="B166" s="134" t="s">
        <v>315</v>
      </c>
      <c r="C166" s="241" t="s">
        <v>316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317</v>
      </c>
      <c r="B167" s="134" t="s">
        <v>318</v>
      </c>
      <c r="C167" s="241" t="s">
        <v>319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320</v>
      </c>
      <c r="B168" s="132" t="s">
        <v>321</v>
      </c>
      <c r="C168" s="123" t="s">
        <v>361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322</v>
      </c>
      <c r="B169" s="135" t="s">
        <v>1116</v>
      </c>
      <c r="C169" s="241" t="s">
        <v>323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324</v>
      </c>
      <c r="B170" s="155" t="s">
        <v>1079</v>
      </c>
      <c r="C170" s="123" t="s">
        <v>361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326</v>
      </c>
      <c r="B171" s="135" t="s">
        <v>1117</v>
      </c>
      <c r="C171" s="241" t="s">
        <v>327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328</v>
      </c>
      <c r="B172" s="135" t="s">
        <v>1118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1080</v>
      </c>
      <c r="C174" s="244" t="s">
        <v>1145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1081</v>
      </c>
      <c r="C175" s="248" t="s">
        <v>361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577"/>
      <c r="B176" s="2577"/>
      <c r="C176" s="2577"/>
      <c r="D176" s="2577"/>
      <c r="E176" s="2577"/>
      <c r="F176" s="2577"/>
      <c r="G176" s="2577"/>
      <c r="H176" s="2577"/>
      <c r="I176" s="2577"/>
      <c r="J176" s="2577"/>
    </row>
    <row r="177" spans="1:10" ht="18.75" customHeight="1">
      <c r="A177" s="2589" t="s">
        <v>1282</v>
      </c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6" t="s">
        <v>1153</v>
      </c>
      <c r="B179" s="2586"/>
      <c r="C179" s="2586"/>
      <c r="D179" s="2586"/>
      <c r="E179" s="2586"/>
      <c r="F179" s="2586"/>
      <c r="G179" s="2586"/>
      <c r="H179" s="2586"/>
      <c r="I179" s="2586"/>
      <c r="J179" s="2586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588" t="s">
        <v>313</v>
      </c>
      <c r="B181" s="2588"/>
      <c r="C181" s="2588"/>
      <c r="D181" s="2588"/>
      <c r="E181" s="2588"/>
      <c r="F181" s="2588"/>
      <c r="G181" s="2588"/>
      <c r="H181" s="2588"/>
      <c r="I181" s="2588"/>
      <c r="J181" s="2588"/>
    </row>
    <row r="182" spans="1:10">
      <c r="A182" s="2586" t="s">
        <v>1003</v>
      </c>
      <c r="B182" s="2586"/>
      <c r="C182" s="2586"/>
      <c r="D182" s="2586"/>
      <c r="E182" s="2586"/>
      <c r="F182" s="2586"/>
      <c r="G182" s="2586"/>
      <c r="H182" s="2586"/>
      <c r="I182" s="2586"/>
      <c r="J182" s="2586"/>
    </row>
    <row r="183" spans="1:10">
      <c r="A183" s="2586" t="s">
        <v>473</v>
      </c>
      <c r="B183" s="2586"/>
      <c r="C183" s="2586"/>
      <c r="D183" s="2586"/>
      <c r="E183" s="2586"/>
      <c r="F183" s="2586"/>
      <c r="G183" s="2586"/>
      <c r="H183" s="2586"/>
      <c r="I183" s="2586"/>
      <c r="J183" s="2586"/>
    </row>
    <row r="184" spans="1:10" ht="14.25">
      <c r="A184" s="2591" t="s">
        <v>1130</v>
      </c>
      <c r="B184" s="2591"/>
      <c r="C184" s="2591"/>
      <c r="D184" s="2591"/>
      <c r="E184" s="2591"/>
      <c r="F184" s="2591"/>
      <c r="G184" s="2591"/>
      <c r="H184" s="2591"/>
      <c r="I184" s="2591"/>
      <c r="J184" s="2591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0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78:J178"/>
    <mergeCell ref="A179:J179"/>
    <mergeCell ref="A180:J180"/>
    <mergeCell ref="A181:J181"/>
    <mergeCell ref="A177:J177"/>
    <mergeCell ref="A176:J176"/>
    <mergeCell ref="A9:E9"/>
    <mergeCell ref="B15:E15"/>
    <mergeCell ref="B16:F16"/>
    <mergeCell ref="F29:F30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N174"/>
  <sheetViews>
    <sheetView topLeftCell="A28" workbookViewId="0">
      <selection activeCell="I158" sqref="I158"/>
    </sheetView>
  </sheetViews>
  <sheetFormatPr defaultRowHeight="12.75"/>
  <cols>
    <col min="1" max="1" width="7" style="632" customWidth="1"/>
    <col min="2" max="2" width="37.7109375" style="632" customWidth="1"/>
    <col min="3" max="3" width="8.140625" style="632" customWidth="1"/>
    <col min="4" max="4" width="12.140625" style="632" customWidth="1"/>
    <col min="5" max="5" width="9.85546875" style="632" customWidth="1"/>
    <col min="6" max="6" width="10.42578125" style="632" customWidth="1"/>
    <col min="7" max="7" width="11.42578125" style="632" customWidth="1"/>
    <col min="8" max="8" width="10.5703125" style="632" customWidth="1"/>
    <col min="9" max="9" width="12.140625" style="632" customWidth="1"/>
    <col min="10" max="10" width="10.5703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 ht="14.25">
      <c r="A6" s="2542"/>
      <c r="B6" s="2543"/>
      <c r="C6" s="2543"/>
      <c r="D6" s="2543"/>
      <c r="E6" s="2543"/>
      <c r="F6" s="743" t="s">
        <v>945</v>
      </c>
      <c r="G6" s="738"/>
      <c r="H6" s="738"/>
      <c r="I6" s="738"/>
      <c r="J6" s="748"/>
      <c r="K6" s="738"/>
      <c r="L6" s="738"/>
    </row>
    <row r="7" spans="1:12" s="738" customFormat="1">
      <c r="A7" s="748" t="s">
        <v>2284</v>
      </c>
      <c r="B7" s="739"/>
      <c r="C7" s="749"/>
      <c r="F7" s="741"/>
      <c r="G7" s="741"/>
    </row>
    <row r="8" spans="1:12" s="748" customFormat="1" ht="10.5">
      <c r="A8" s="2542" t="s">
        <v>1129</v>
      </c>
      <c r="B8" s="2542"/>
      <c r="C8" s="2542"/>
      <c r="D8" s="2542"/>
      <c r="E8" s="2542"/>
    </row>
    <row r="9" spans="1:12" ht="14.25">
      <c r="A9" s="898" t="s">
        <v>1717</v>
      </c>
      <c r="B9" s="890"/>
      <c r="C9" s="899"/>
      <c r="D9" s="900"/>
      <c r="E9" s="901"/>
      <c r="F9" s="901"/>
      <c r="G9" s="748"/>
      <c r="H9" s="738"/>
      <c r="I9" s="738"/>
      <c r="J9" s="738"/>
      <c r="K9" s="738"/>
      <c r="L9" s="738"/>
    </row>
    <row r="10" spans="1:12">
      <c r="A10" s="738"/>
      <c r="B10" s="739"/>
      <c r="C10" s="740"/>
      <c r="D10" s="738"/>
      <c r="E10" s="741"/>
      <c r="F10" s="741"/>
      <c r="G10" s="738"/>
      <c r="H10" s="738"/>
      <c r="I10" s="738"/>
      <c r="J10" s="738"/>
      <c r="K10" s="738"/>
      <c r="L10" s="738"/>
    </row>
    <row r="11" spans="1:12">
      <c r="A11" s="2544" t="s">
        <v>1159</v>
      </c>
      <c r="B11" s="2544"/>
      <c r="C11" s="2544"/>
      <c r="D11" s="2544"/>
      <c r="E11" s="2544"/>
      <c r="F11" s="741"/>
      <c r="G11" s="750" t="s">
        <v>209</v>
      </c>
      <c r="H11" s="738"/>
      <c r="I11" s="738"/>
      <c r="J11" s="738"/>
      <c r="K11" s="738"/>
      <c r="L11" s="738"/>
    </row>
    <row r="12" spans="1:12">
      <c r="A12" s="2539" t="s">
        <v>910</v>
      </c>
      <c r="B12" s="2539"/>
      <c r="C12" s="2539"/>
      <c r="D12" s="2539"/>
      <c r="E12" s="2539"/>
      <c r="F12" s="741"/>
      <c r="G12" s="738"/>
      <c r="H12" s="738"/>
      <c r="I12" s="738"/>
      <c r="J12" s="738"/>
      <c r="K12" s="738"/>
      <c r="L12" s="738"/>
    </row>
    <row r="13" spans="1:12" s="917" customFormat="1">
      <c r="A13" s="2545" t="s">
        <v>2282</v>
      </c>
      <c r="B13" s="2546"/>
      <c r="C13" s="1769"/>
      <c r="F13" s="1770"/>
      <c r="G13" s="1770"/>
    </row>
    <row r="14" spans="1:12" ht="18">
      <c r="A14" s="2547" t="s">
        <v>822</v>
      </c>
      <c r="B14" s="2547"/>
      <c r="C14" s="2547"/>
      <c r="D14" s="2547"/>
      <c r="E14" s="2547"/>
      <c r="F14" s="2547"/>
      <c r="G14" s="2547"/>
      <c r="H14" s="2547"/>
      <c r="I14" s="2547"/>
      <c r="J14" s="2547"/>
      <c r="K14" s="738"/>
      <c r="L14" s="738"/>
    </row>
    <row r="15" spans="1:12" ht="14.25">
      <c r="A15" s="2548" t="s">
        <v>1046</v>
      </c>
      <c r="B15" s="2549"/>
      <c r="C15" s="2549"/>
      <c r="D15" s="2549"/>
      <c r="E15" s="2549"/>
      <c r="F15" s="2549"/>
      <c r="G15" s="2549"/>
      <c r="H15" s="2549"/>
      <c r="I15" s="2549"/>
      <c r="J15" s="2549"/>
      <c r="K15" s="738"/>
      <c r="L15" s="738"/>
    </row>
    <row r="16" spans="1:12" ht="16.5">
      <c r="A16" s="2550" t="s">
        <v>1674</v>
      </c>
      <c r="B16" s="2550"/>
      <c r="C16" s="2550"/>
      <c r="D16" s="2550"/>
      <c r="E16" s="2550"/>
      <c r="F16" s="2550"/>
      <c r="G16" s="2550"/>
      <c r="H16" s="2550"/>
      <c r="I16" s="2550"/>
      <c r="J16" s="2550"/>
      <c r="K16" s="738"/>
      <c r="L16" s="738"/>
    </row>
    <row r="17" spans="1:14" ht="3.75" customHeight="1">
      <c r="A17" s="2551" t="s">
        <v>2249</v>
      </c>
      <c r="B17" s="2551"/>
      <c r="C17" s="2551"/>
      <c r="D17" s="2551"/>
      <c r="E17" s="2551"/>
      <c r="F17" s="2551"/>
      <c r="G17" s="2551"/>
      <c r="H17" s="2548"/>
      <c r="I17" s="2548"/>
      <c r="J17" s="2548"/>
      <c r="K17" s="748"/>
      <c r="L17" s="748"/>
    </row>
    <row r="18" spans="1:14" ht="19.5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  <c r="K18" s="748"/>
      <c r="L18" s="748"/>
    </row>
    <row r="19" spans="1:14">
      <c r="A19" s="753" t="s">
        <v>1015</v>
      </c>
      <c r="B19" s="754"/>
      <c r="C19" s="754"/>
      <c r="D19" s="754"/>
      <c r="E19" s="748"/>
      <c r="F19" s="755" t="s">
        <v>334</v>
      </c>
      <c r="G19" s="748"/>
      <c r="H19" s="748"/>
      <c r="I19" s="748"/>
      <c r="J19" s="748"/>
      <c r="K19" s="748"/>
      <c r="L19" s="748"/>
    </row>
    <row r="20" spans="1:14">
      <c r="A20" s="753" t="s">
        <v>258</v>
      </c>
      <c r="B20" s="756"/>
      <c r="C20" s="756"/>
      <c r="D20" s="756"/>
      <c r="E20" s="756"/>
      <c r="F20" s="753" t="s">
        <v>335</v>
      </c>
      <c r="G20" s="704" t="s">
        <v>562</v>
      </c>
      <c r="H20" s="684" t="s">
        <v>746</v>
      </c>
      <c r="I20" s="685">
        <v>1</v>
      </c>
      <c r="J20" s="756"/>
      <c r="K20" s="756"/>
      <c r="L20" s="756"/>
    </row>
    <row r="21" spans="1:14">
      <c r="A21" s="753" t="s">
        <v>336</v>
      </c>
      <c r="B21" s="753"/>
      <c r="C21" s="753"/>
      <c r="D21" s="753"/>
      <c r="E21" s="753"/>
      <c r="F21" s="756"/>
      <c r="G21" s="753"/>
      <c r="H21" s="756"/>
      <c r="I21" s="753"/>
      <c r="J21" s="753"/>
      <c r="K21" s="753"/>
      <c r="L21" s="753"/>
    </row>
    <row r="22" spans="1:14">
      <c r="A22" s="753" t="s">
        <v>936</v>
      </c>
      <c r="B22" s="753"/>
      <c r="C22" s="753"/>
      <c r="D22" s="757"/>
      <c r="E22" s="757"/>
      <c r="F22" s="753" t="s">
        <v>1864</v>
      </c>
      <c r="G22" s="753"/>
      <c r="H22" s="753"/>
      <c r="I22" s="753"/>
      <c r="J22" s="753"/>
      <c r="K22" s="753"/>
      <c r="L22" s="753"/>
    </row>
    <row r="23" spans="1:14" ht="24" customHeight="1">
      <c r="A23" s="753" t="s">
        <v>1675</v>
      </c>
      <c r="B23" s="756"/>
      <c r="C23" s="756"/>
      <c r="D23" s="756"/>
      <c r="E23" s="756"/>
      <c r="F23" s="753" t="s">
        <v>947</v>
      </c>
      <c r="G23" s="753"/>
      <c r="H23" s="753"/>
      <c r="I23" s="756"/>
      <c r="J23" s="758"/>
      <c r="K23" s="756"/>
      <c r="L23" s="756"/>
    </row>
    <row r="24" spans="1:14" ht="17.25" customHeight="1">
      <c r="A24" s="756" t="s">
        <v>208</v>
      </c>
      <c r="B24" s="758"/>
      <c r="C24" s="759"/>
      <c r="D24" s="756"/>
      <c r="E24" s="756"/>
      <c r="F24" s="2553" t="s">
        <v>952</v>
      </c>
      <c r="G24" s="2553"/>
      <c r="H24" s="2553"/>
      <c r="I24" s="2553"/>
      <c r="J24" s="2553"/>
      <c r="K24" s="756"/>
      <c r="L24" s="756"/>
    </row>
    <row r="25" spans="1:14" ht="13.5" thickBot="1">
      <c r="A25" s="755" t="s">
        <v>926</v>
      </c>
      <c r="B25" s="760"/>
      <c r="C25" s="761"/>
      <c r="D25" s="760"/>
      <c r="E25" s="756"/>
      <c r="F25" s="2553"/>
      <c r="G25" s="2553"/>
      <c r="H25" s="2553"/>
      <c r="I25" s="2553"/>
      <c r="J25" s="2553"/>
      <c r="K25" s="756"/>
      <c r="L25" s="756"/>
    </row>
    <row r="26" spans="1:14" ht="13.5" thickBot="1">
      <c r="A26" s="753" t="s">
        <v>116</v>
      </c>
      <c r="B26" s="756"/>
      <c r="C26" s="759"/>
      <c r="D26" s="758"/>
      <c r="E26" s="762"/>
      <c r="G26" s="763"/>
      <c r="H26" s="764"/>
      <c r="I26" s="765"/>
      <c r="K26" s="758"/>
      <c r="L26" s="758"/>
    </row>
    <row r="27" spans="1:14" ht="13.5" thickBot="1">
      <c r="A27" s="753" t="s">
        <v>421</v>
      </c>
      <c r="B27" s="756"/>
      <c r="C27" s="756"/>
      <c r="D27" s="760"/>
      <c r="E27" s="760"/>
      <c r="F27" s="760"/>
      <c r="G27" s="766" t="s">
        <v>422</v>
      </c>
      <c r="H27" s="756"/>
      <c r="I27" s="758"/>
      <c r="J27" s="758"/>
      <c r="K27" s="760"/>
      <c r="L27" s="760"/>
    </row>
    <row r="28" spans="1:14" ht="13.5" thickBot="1">
      <c r="A28" s="753" t="s">
        <v>423</v>
      </c>
      <c r="B28" s="767"/>
      <c r="C28" s="768"/>
      <c r="D28" s="759"/>
      <c r="E28" s="769"/>
      <c r="F28" s="770"/>
      <c r="G28" s="748"/>
      <c r="H28" s="2560">
        <v>900272000531</v>
      </c>
      <c r="I28" s="2560"/>
      <c r="J28" s="2560"/>
      <c r="K28" s="748"/>
      <c r="L28" s="748"/>
    </row>
    <row r="29" spans="1:14" ht="4.5" customHeight="1" thickBot="1"/>
    <row r="30" spans="1:14" ht="49.5" customHeight="1" thickBot="1">
      <c r="A30" s="771" t="s">
        <v>409</v>
      </c>
      <c r="B30" s="772" t="s">
        <v>424</v>
      </c>
      <c r="C30" s="773"/>
      <c r="D30" s="772" t="s">
        <v>425</v>
      </c>
      <c r="E30" s="774"/>
      <c r="F30" s="2554" t="s">
        <v>365</v>
      </c>
      <c r="G30" s="2556" t="s">
        <v>366</v>
      </c>
      <c r="H30" s="2557"/>
      <c r="I30" s="2557"/>
      <c r="J30" s="2558"/>
    </row>
    <row r="31" spans="1:14" ht="69.75" customHeight="1" thickBot="1">
      <c r="A31" s="775"/>
      <c r="B31" s="776" t="s">
        <v>351</v>
      </c>
      <c r="C31" s="777" t="s">
        <v>675</v>
      </c>
      <c r="D31" s="778" t="s">
        <v>802</v>
      </c>
      <c r="E31" s="779" t="s">
        <v>981</v>
      </c>
      <c r="F31" s="2555"/>
      <c r="G31" s="778" t="s">
        <v>982</v>
      </c>
      <c r="H31" s="778" t="s">
        <v>983</v>
      </c>
      <c r="I31" s="778" t="s">
        <v>984</v>
      </c>
      <c r="J31" s="778" t="s">
        <v>985</v>
      </c>
      <c r="M31" s="764"/>
      <c r="N31" s="758"/>
    </row>
    <row r="32" spans="1:14" ht="18" customHeight="1" thickBot="1">
      <c r="A32" s="780" t="s">
        <v>986</v>
      </c>
      <c r="B32" s="781" t="s">
        <v>987</v>
      </c>
      <c r="C32" s="782" t="s">
        <v>988</v>
      </c>
      <c r="D32" s="783" t="s">
        <v>745</v>
      </c>
      <c r="E32" s="783" t="s">
        <v>746</v>
      </c>
      <c r="F32" s="783" t="s">
        <v>676</v>
      </c>
      <c r="G32" s="784">
        <v>4</v>
      </c>
      <c r="H32" s="785">
        <v>5</v>
      </c>
      <c r="I32" s="786">
        <v>6</v>
      </c>
      <c r="J32" s="785">
        <v>7</v>
      </c>
    </row>
    <row r="33" spans="1:10" ht="23.25" customHeight="1" thickBot="1">
      <c r="A33" s="780">
        <v>1100000</v>
      </c>
      <c r="B33" s="787" t="s">
        <v>1676</v>
      </c>
      <c r="C33" s="788" t="s">
        <v>361</v>
      </c>
      <c r="D33" s="902">
        <f t="shared" ref="D33:J33" si="0">D68</f>
        <v>0</v>
      </c>
      <c r="E33" s="902">
        <f t="shared" si="0"/>
        <v>0</v>
      </c>
      <c r="F33" s="902">
        <f t="shared" si="0"/>
        <v>0</v>
      </c>
      <c r="G33" s="902">
        <f t="shared" si="0"/>
        <v>0</v>
      </c>
      <c r="H33" s="902">
        <f t="shared" si="0"/>
        <v>0</v>
      </c>
      <c r="I33" s="902">
        <f t="shared" si="0"/>
        <v>0</v>
      </c>
      <c r="J33" s="902">
        <f t="shared" si="0"/>
        <v>0</v>
      </c>
    </row>
    <row r="34" spans="1:10" ht="102.75" hidden="1" thickBot="1">
      <c r="A34" s="780">
        <v>1110000</v>
      </c>
      <c r="B34" s="790" t="s">
        <v>1677</v>
      </c>
      <c r="C34" s="788" t="s">
        <v>361</v>
      </c>
      <c r="D34" s="903">
        <v>0</v>
      </c>
      <c r="E34" s="903"/>
      <c r="F34" s="903">
        <v>0</v>
      </c>
      <c r="G34" s="903">
        <v>0</v>
      </c>
      <c r="H34" s="903">
        <v>0</v>
      </c>
      <c r="I34" s="903">
        <v>0</v>
      </c>
      <c r="J34" s="903">
        <v>0</v>
      </c>
    </row>
    <row r="35" spans="1:10" ht="28.5" hidden="1">
      <c r="A35" s="792">
        <v>1110000</v>
      </c>
      <c r="B35" s="793" t="s">
        <v>809</v>
      </c>
      <c r="C35" s="794" t="s">
        <v>361</v>
      </c>
      <c r="D35" s="904">
        <v>0</v>
      </c>
      <c r="E35" s="904"/>
      <c r="F35" s="904">
        <v>0</v>
      </c>
      <c r="G35" s="904">
        <v>0</v>
      </c>
      <c r="H35" s="904">
        <v>0</v>
      </c>
      <c r="I35" s="904">
        <v>0</v>
      </c>
      <c r="J35" s="904">
        <v>0</v>
      </c>
    </row>
    <row r="36" spans="1:10" ht="25.5" hidden="1">
      <c r="A36" s="796">
        <v>1111000</v>
      </c>
      <c r="B36" s="797" t="s">
        <v>677</v>
      </c>
      <c r="C36" s="798" t="s">
        <v>810</v>
      </c>
      <c r="D36" s="905"/>
      <c r="E36" s="905"/>
      <c r="F36" s="905"/>
      <c r="G36" s="905"/>
      <c r="H36" s="905"/>
      <c r="I36" s="905"/>
      <c r="J36" s="905"/>
    </row>
    <row r="37" spans="1:10" ht="25.5" hidden="1">
      <c r="A37" s="800">
        <v>1112000</v>
      </c>
      <c r="B37" s="801" t="s">
        <v>273</v>
      </c>
      <c r="C37" s="802" t="s">
        <v>811</v>
      </c>
      <c r="D37" s="906"/>
      <c r="E37" s="906"/>
      <c r="F37" s="906"/>
      <c r="G37" s="906"/>
      <c r="H37" s="906"/>
      <c r="I37" s="906"/>
      <c r="J37" s="906"/>
    </row>
    <row r="38" spans="1:10" ht="38.25" hidden="1">
      <c r="A38" s="800">
        <v>1113000</v>
      </c>
      <c r="B38" s="801" t="s">
        <v>812</v>
      </c>
      <c r="C38" s="802" t="s">
        <v>813</v>
      </c>
      <c r="D38" s="906"/>
      <c r="E38" s="906"/>
      <c r="F38" s="906"/>
      <c r="G38" s="906"/>
      <c r="H38" s="906"/>
      <c r="I38" s="906"/>
      <c r="J38" s="906"/>
    </row>
    <row r="39" spans="1:10" ht="51" hidden="1">
      <c r="A39" s="800">
        <v>1114000</v>
      </c>
      <c r="B39" s="801" t="s">
        <v>401</v>
      </c>
      <c r="C39" s="802" t="s">
        <v>402</v>
      </c>
      <c r="D39" s="906"/>
      <c r="E39" s="906"/>
      <c r="F39" s="906"/>
      <c r="G39" s="906"/>
      <c r="H39" s="906"/>
      <c r="I39" s="906"/>
      <c r="J39" s="906"/>
    </row>
    <row r="40" spans="1:10" hidden="1">
      <c r="A40" s="800">
        <v>1115000</v>
      </c>
      <c r="B40" s="801" t="s">
        <v>619</v>
      </c>
      <c r="C40" s="802" t="s">
        <v>391</v>
      </c>
      <c r="D40" s="906"/>
      <c r="E40" s="906"/>
      <c r="F40" s="906"/>
      <c r="G40" s="906"/>
      <c r="H40" s="906"/>
      <c r="I40" s="906"/>
      <c r="J40" s="906"/>
    </row>
    <row r="41" spans="1:10" ht="25.5" hidden="1">
      <c r="A41" s="800">
        <v>1116000</v>
      </c>
      <c r="B41" s="801" t="s">
        <v>1034</v>
      </c>
      <c r="C41" s="802" t="s">
        <v>392</v>
      </c>
      <c r="D41" s="906"/>
      <c r="E41" s="906"/>
      <c r="F41" s="906"/>
      <c r="G41" s="906"/>
      <c r="H41" s="906"/>
      <c r="I41" s="906"/>
      <c r="J41" s="906"/>
    </row>
    <row r="42" spans="1:10" ht="39" hidden="1" thickBot="1">
      <c r="A42" s="804">
        <v>1117000</v>
      </c>
      <c r="B42" s="805" t="s">
        <v>19</v>
      </c>
      <c r="C42" s="806" t="s">
        <v>20</v>
      </c>
      <c r="D42" s="907"/>
      <c r="E42" s="907"/>
      <c r="F42" s="907"/>
      <c r="G42" s="907"/>
      <c r="H42" s="907"/>
      <c r="I42" s="907"/>
      <c r="J42" s="907"/>
    </row>
    <row r="43" spans="1:10" ht="29.25" hidden="1" thickBot="1">
      <c r="A43" s="808">
        <v>1120000</v>
      </c>
      <c r="B43" s="809" t="s">
        <v>21</v>
      </c>
      <c r="C43" s="788" t="s">
        <v>361</v>
      </c>
      <c r="D43" s="908">
        <v>0</v>
      </c>
      <c r="E43" s="908"/>
      <c r="F43" s="908">
        <v>0</v>
      </c>
      <c r="G43" s="908">
        <v>0</v>
      </c>
      <c r="H43" s="908">
        <v>0</v>
      </c>
      <c r="I43" s="908">
        <v>0</v>
      </c>
      <c r="J43" s="908">
        <v>0</v>
      </c>
    </row>
    <row r="44" spans="1:10" ht="14.25" hidden="1">
      <c r="A44" s="792">
        <v>1121000</v>
      </c>
      <c r="B44" s="811" t="s">
        <v>22</v>
      </c>
      <c r="C44" s="812"/>
      <c r="D44" s="905">
        <v>0</v>
      </c>
      <c r="E44" s="905"/>
      <c r="F44" s="905">
        <v>0</v>
      </c>
      <c r="G44" s="905">
        <v>0</v>
      </c>
      <c r="H44" s="905">
        <v>0</v>
      </c>
      <c r="I44" s="905">
        <v>0</v>
      </c>
      <c r="J44" s="905">
        <v>0</v>
      </c>
    </row>
    <row r="45" spans="1:10" ht="25.5" hidden="1">
      <c r="A45" s="800">
        <v>1121100</v>
      </c>
      <c r="B45" s="813" t="s">
        <v>383</v>
      </c>
      <c r="C45" s="802" t="s">
        <v>384</v>
      </c>
      <c r="D45" s="906">
        <v>0</v>
      </c>
      <c r="E45" s="906"/>
      <c r="F45" s="906"/>
      <c r="G45" s="906"/>
      <c r="H45" s="906"/>
      <c r="I45" s="906"/>
      <c r="J45" s="906"/>
    </row>
    <row r="46" spans="1:10" hidden="1">
      <c r="A46" s="800">
        <v>1121200</v>
      </c>
      <c r="B46" s="814" t="s">
        <v>1678</v>
      </c>
      <c r="C46" s="802" t="s">
        <v>386</v>
      </c>
      <c r="D46" s="906">
        <v>0</v>
      </c>
      <c r="E46" s="906"/>
      <c r="F46" s="906"/>
      <c r="G46" s="906"/>
      <c r="H46" s="906"/>
      <c r="I46" s="906"/>
      <c r="J46" s="906"/>
    </row>
    <row r="47" spans="1:10" hidden="1">
      <c r="A47" s="800">
        <v>1121300</v>
      </c>
      <c r="B47" s="813" t="s">
        <v>775</v>
      </c>
      <c r="C47" s="802" t="s">
        <v>387</v>
      </c>
      <c r="D47" s="906">
        <v>0</v>
      </c>
      <c r="E47" s="906"/>
      <c r="F47" s="906"/>
      <c r="G47" s="906"/>
      <c r="H47" s="906"/>
      <c r="I47" s="906"/>
      <c r="J47" s="906"/>
    </row>
    <row r="48" spans="1:10" hidden="1">
      <c r="A48" s="800">
        <v>1121400</v>
      </c>
      <c r="B48" s="813" t="s">
        <v>776</v>
      </c>
      <c r="C48" s="802" t="s">
        <v>388</v>
      </c>
      <c r="D48" s="906">
        <v>0</v>
      </c>
      <c r="E48" s="906"/>
      <c r="F48" s="906"/>
      <c r="G48" s="906"/>
      <c r="H48" s="906"/>
      <c r="I48" s="906"/>
      <c r="J48" s="906"/>
    </row>
    <row r="49" spans="1:10" hidden="1">
      <c r="A49" s="800">
        <v>1121500</v>
      </c>
      <c r="B49" s="813" t="s">
        <v>69</v>
      </c>
      <c r="C49" s="802" t="s">
        <v>389</v>
      </c>
      <c r="D49" s="906">
        <v>0</v>
      </c>
      <c r="E49" s="906"/>
      <c r="F49" s="905"/>
      <c r="G49" s="905"/>
      <c r="H49" s="905"/>
      <c r="I49" s="905"/>
      <c r="J49" s="905"/>
    </row>
    <row r="50" spans="1:10" ht="25.5" hidden="1">
      <c r="A50" s="800">
        <v>1121600</v>
      </c>
      <c r="B50" s="813" t="s">
        <v>70</v>
      </c>
      <c r="C50" s="802" t="s">
        <v>390</v>
      </c>
      <c r="D50" s="906">
        <v>0</v>
      </c>
      <c r="E50" s="906"/>
      <c r="F50" s="906"/>
      <c r="G50" s="906"/>
      <c r="H50" s="906"/>
      <c r="I50" s="906"/>
      <c r="J50" s="906"/>
    </row>
    <row r="51" spans="1:10" ht="13.5" hidden="1" thickBot="1">
      <c r="A51" s="816">
        <v>1121700</v>
      </c>
      <c r="B51" s="817" t="s">
        <v>71</v>
      </c>
      <c r="C51" s="806" t="s">
        <v>772</v>
      </c>
      <c r="D51" s="907">
        <v>0</v>
      </c>
      <c r="E51" s="907"/>
      <c r="F51" s="907"/>
      <c r="G51" s="907"/>
      <c r="H51" s="907"/>
      <c r="I51" s="907"/>
      <c r="J51" s="907"/>
    </row>
    <row r="52" spans="1:10" ht="28.5" hidden="1">
      <c r="A52" s="792">
        <v>1122000</v>
      </c>
      <c r="B52" s="818" t="s">
        <v>773</v>
      </c>
      <c r="C52" s="794" t="s">
        <v>361</v>
      </c>
      <c r="D52" s="911">
        <v>0</v>
      </c>
      <c r="E52" s="911"/>
      <c r="F52" s="911">
        <v>0</v>
      </c>
      <c r="G52" s="911">
        <v>0</v>
      </c>
      <c r="H52" s="911">
        <v>0</v>
      </c>
      <c r="I52" s="911">
        <v>0</v>
      </c>
      <c r="J52" s="911">
        <v>0</v>
      </c>
    </row>
    <row r="53" spans="1:10" hidden="1">
      <c r="A53" s="820">
        <v>1122100</v>
      </c>
      <c r="B53" s="813" t="s">
        <v>72</v>
      </c>
      <c r="C53" s="798" t="s">
        <v>774</v>
      </c>
      <c r="D53" s="906"/>
      <c r="E53" s="906"/>
      <c r="F53" s="906"/>
      <c r="G53" s="906"/>
      <c r="H53" s="906"/>
      <c r="I53" s="906"/>
      <c r="J53" s="906"/>
    </row>
    <row r="54" spans="1:10" ht="25.5" hidden="1">
      <c r="A54" s="820">
        <v>1122200</v>
      </c>
      <c r="B54" s="813" t="s">
        <v>490</v>
      </c>
      <c r="C54" s="802" t="s">
        <v>1031</v>
      </c>
      <c r="D54" s="906"/>
      <c r="E54" s="906"/>
      <c r="F54" s="906"/>
      <c r="G54" s="906"/>
      <c r="H54" s="906"/>
      <c r="I54" s="906"/>
      <c r="J54" s="906"/>
    </row>
    <row r="55" spans="1:10" ht="13.5" hidden="1" thickBot="1">
      <c r="A55" s="808">
        <v>1122300</v>
      </c>
      <c r="B55" s="817" t="s">
        <v>148</v>
      </c>
      <c r="C55" s="806" t="s">
        <v>1032</v>
      </c>
      <c r="D55" s="907"/>
      <c r="E55" s="907"/>
      <c r="F55" s="907"/>
      <c r="G55" s="907"/>
      <c r="H55" s="907"/>
      <c r="I55" s="907"/>
      <c r="J55" s="907"/>
    </row>
    <row r="56" spans="1:10" ht="28.5" hidden="1">
      <c r="A56" s="792">
        <v>1123000</v>
      </c>
      <c r="B56" s="818" t="s">
        <v>367</v>
      </c>
      <c r="C56" s="794" t="s">
        <v>361</v>
      </c>
      <c r="D56" s="911">
        <v>0</v>
      </c>
      <c r="E56" s="911"/>
      <c r="F56" s="911">
        <v>0</v>
      </c>
      <c r="G56" s="911">
        <v>0</v>
      </c>
      <c r="H56" s="911">
        <v>0</v>
      </c>
      <c r="I56" s="911">
        <v>0</v>
      </c>
      <c r="J56" s="911">
        <v>0</v>
      </c>
    </row>
    <row r="57" spans="1:10" hidden="1">
      <c r="A57" s="820">
        <v>1123100</v>
      </c>
      <c r="B57" s="813" t="s">
        <v>149</v>
      </c>
      <c r="C57" s="798" t="s">
        <v>368</v>
      </c>
      <c r="D57" s="906">
        <v>0</v>
      </c>
      <c r="E57" s="906"/>
      <c r="F57" s="906"/>
      <c r="G57" s="906"/>
      <c r="H57" s="906"/>
      <c r="I57" s="906"/>
      <c r="J57" s="906"/>
    </row>
    <row r="58" spans="1:10" hidden="1">
      <c r="A58" s="820">
        <v>1123200</v>
      </c>
      <c r="B58" s="813" t="s">
        <v>150</v>
      </c>
      <c r="C58" s="802" t="s">
        <v>369</v>
      </c>
      <c r="D58" s="906">
        <v>0</v>
      </c>
      <c r="E58" s="906"/>
      <c r="F58" s="906"/>
      <c r="G58" s="906"/>
      <c r="H58" s="906"/>
      <c r="I58" s="906"/>
      <c r="J58" s="906"/>
    </row>
    <row r="59" spans="1:10" ht="25.5" hidden="1">
      <c r="A59" s="820">
        <v>1123300</v>
      </c>
      <c r="B59" s="813" t="s">
        <v>151</v>
      </c>
      <c r="C59" s="802" t="s">
        <v>370</v>
      </c>
      <c r="D59" s="906">
        <v>0</v>
      </c>
      <c r="E59" s="906"/>
      <c r="F59" s="906"/>
      <c r="G59" s="906"/>
      <c r="H59" s="906"/>
      <c r="I59" s="906"/>
      <c r="J59" s="906"/>
    </row>
    <row r="60" spans="1:10" hidden="1">
      <c r="A60" s="820">
        <v>1123400</v>
      </c>
      <c r="B60" s="813" t="s">
        <v>559</v>
      </c>
      <c r="C60" s="802" t="s">
        <v>371</v>
      </c>
      <c r="D60" s="906">
        <v>0</v>
      </c>
      <c r="E60" s="906"/>
      <c r="F60" s="906"/>
      <c r="G60" s="906"/>
      <c r="H60" s="906"/>
      <c r="I60" s="906"/>
      <c r="J60" s="906"/>
    </row>
    <row r="61" spans="1:10" hidden="1">
      <c r="A61" s="820">
        <v>1123500</v>
      </c>
      <c r="B61" s="821" t="s">
        <v>560</v>
      </c>
      <c r="C61" s="822">
        <v>423500</v>
      </c>
      <c r="D61" s="906">
        <v>0</v>
      </c>
      <c r="E61" s="906"/>
      <c r="F61" s="906"/>
      <c r="G61" s="906"/>
      <c r="H61" s="906"/>
      <c r="I61" s="906"/>
      <c r="J61" s="906"/>
    </row>
    <row r="62" spans="1:10" ht="25.5" hidden="1">
      <c r="A62" s="820">
        <v>1123600</v>
      </c>
      <c r="B62" s="813" t="s">
        <v>187</v>
      </c>
      <c r="C62" s="802" t="s">
        <v>372</v>
      </c>
      <c r="D62" s="906">
        <v>0</v>
      </c>
      <c r="E62" s="906"/>
      <c r="F62" s="906"/>
      <c r="G62" s="906"/>
      <c r="H62" s="906"/>
      <c r="I62" s="906"/>
      <c r="J62" s="906"/>
    </row>
    <row r="63" spans="1:10" hidden="1">
      <c r="A63" s="820">
        <v>1123700</v>
      </c>
      <c r="B63" s="813" t="s">
        <v>188</v>
      </c>
      <c r="C63" s="802" t="s">
        <v>373</v>
      </c>
      <c r="D63" s="906">
        <v>0</v>
      </c>
      <c r="E63" s="906"/>
      <c r="F63" s="906"/>
      <c r="G63" s="906"/>
      <c r="H63" s="906"/>
      <c r="I63" s="906"/>
      <c r="J63" s="906"/>
    </row>
    <row r="64" spans="1:10" ht="13.5" hidden="1" thickBot="1">
      <c r="A64" s="808">
        <v>1123800</v>
      </c>
      <c r="B64" s="817" t="s">
        <v>189</v>
      </c>
      <c r="C64" s="806" t="s">
        <v>374</v>
      </c>
      <c r="D64" s="907">
        <v>0</v>
      </c>
      <c r="E64" s="907"/>
      <c r="F64" s="907"/>
      <c r="G64" s="907"/>
      <c r="H64" s="907"/>
      <c r="I64" s="907"/>
      <c r="J64" s="907"/>
    </row>
    <row r="65" spans="1:10" ht="28.5" hidden="1">
      <c r="A65" s="792">
        <v>1124000</v>
      </c>
      <c r="B65" s="818" t="s">
        <v>214</v>
      </c>
      <c r="C65" s="794" t="s">
        <v>361</v>
      </c>
      <c r="D65" s="911">
        <v>0</v>
      </c>
      <c r="E65" s="911"/>
      <c r="F65" s="911">
        <v>0</v>
      </c>
      <c r="G65" s="911">
        <v>0</v>
      </c>
      <c r="H65" s="911">
        <v>0</v>
      </c>
      <c r="I65" s="911">
        <v>0</v>
      </c>
      <c r="J65" s="911">
        <v>0</v>
      </c>
    </row>
    <row r="66" spans="1:10" ht="13.5" hidden="1" thickBot="1">
      <c r="A66" s="808">
        <v>1124100</v>
      </c>
      <c r="B66" s="817" t="s">
        <v>190</v>
      </c>
      <c r="C66" s="806" t="s">
        <v>215</v>
      </c>
      <c r="D66" s="907">
        <v>0</v>
      </c>
      <c r="E66" s="907"/>
      <c r="F66" s="907"/>
      <c r="G66" s="907"/>
      <c r="H66" s="907"/>
      <c r="I66" s="907"/>
      <c r="J66" s="907"/>
    </row>
    <row r="67" spans="1:10" ht="42.75" hidden="1">
      <c r="A67" s="792">
        <v>1125000</v>
      </c>
      <c r="B67" s="818" t="s">
        <v>928</v>
      </c>
      <c r="C67" s="794" t="s">
        <v>361</v>
      </c>
      <c r="D67" s="911">
        <v>0</v>
      </c>
      <c r="E67" s="911"/>
      <c r="F67" s="911">
        <v>0</v>
      </c>
      <c r="G67" s="911">
        <v>0</v>
      </c>
      <c r="H67" s="911">
        <v>0</v>
      </c>
      <c r="I67" s="911">
        <v>0</v>
      </c>
      <c r="J67" s="911">
        <v>0</v>
      </c>
    </row>
    <row r="68" spans="1:10" ht="25.5" hidden="1">
      <c r="A68" s="820">
        <v>1125100</v>
      </c>
      <c r="B68" s="813" t="s">
        <v>191</v>
      </c>
      <c r="C68" s="798" t="s">
        <v>929</v>
      </c>
      <c r="D68" s="920">
        <v>0</v>
      </c>
      <c r="E68" s="921">
        <v>0</v>
      </c>
      <c r="F68" s="921">
        <f>D68+E68</f>
        <v>0</v>
      </c>
      <c r="G68" s="921">
        <v>0</v>
      </c>
      <c r="H68" s="921">
        <v>0</v>
      </c>
      <c r="I68" s="921">
        <v>0</v>
      </c>
      <c r="J68" s="920">
        <f>F68</f>
        <v>0</v>
      </c>
    </row>
    <row r="69" spans="1:10" ht="26.25" hidden="1" thickBot="1">
      <c r="A69" s="808">
        <v>1125200</v>
      </c>
      <c r="B69" s="817" t="s">
        <v>709</v>
      </c>
      <c r="C69" s="806" t="s">
        <v>1041</v>
      </c>
      <c r="D69" s="907">
        <v>0</v>
      </c>
      <c r="E69" s="907"/>
      <c r="F69" s="907"/>
      <c r="G69" s="907"/>
      <c r="H69" s="907"/>
      <c r="I69" s="907"/>
      <c r="J69" s="907"/>
    </row>
    <row r="70" spans="1:10" ht="14.25" hidden="1">
      <c r="A70" s="792">
        <v>1126000</v>
      </c>
      <c r="B70" s="818" t="s">
        <v>1042</v>
      </c>
      <c r="C70" s="794" t="s">
        <v>361</v>
      </c>
      <c r="D70" s="911">
        <v>0</v>
      </c>
      <c r="E70" s="911"/>
      <c r="F70" s="911">
        <v>0</v>
      </c>
      <c r="G70" s="911">
        <v>0</v>
      </c>
      <c r="H70" s="911">
        <v>0</v>
      </c>
      <c r="I70" s="911">
        <v>0</v>
      </c>
      <c r="J70" s="911">
        <v>0</v>
      </c>
    </row>
    <row r="71" spans="1:10" hidden="1">
      <c r="A71" s="792">
        <v>1126100</v>
      </c>
      <c r="B71" s="813" t="s">
        <v>993</v>
      </c>
      <c r="C71" s="798" t="s">
        <v>1043</v>
      </c>
      <c r="D71" s="906">
        <v>0</v>
      </c>
      <c r="E71" s="906"/>
      <c r="F71" s="906"/>
      <c r="G71" s="906"/>
      <c r="H71" s="906"/>
      <c r="I71" s="906"/>
      <c r="J71" s="906"/>
    </row>
    <row r="72" spans="1:10" hidden="1">
      <c r="A72" s="792">
        <v>1126200</v>
      </c>
      <c r="B72" s="813" t="s">
        <v>994</v>
      </c>
      <c r="C72" s="802" t="s">
        <v>1044</v>
      </c>
      <c r="D72" s="906">
        <v>0</v>
      </c>
      <c r="E72" s="906"/>
      <c r="F72" s="906"/>
      <c r="G72" s="906"/>
      <c r="H72" s="906"/>
      <c r="I72" s="906"/>
      <c r="J72" s="906"/>
    </row>
    <row r="73" spans="1:10" ht="25.5" hidden="1">
      <c r="A73" s="792">
        <v>1126300</v>
      </c>
      <c r="B73" s="813" t="s">
        <v>393</v>
      </c>
      <c r="C73" s="802" t="s">
        <v>394</v>
      </c>
      <c r="D73" s="906">
        <v>0</v>
      </c>
      <c r="E73" s="906"/>
      <c r="F73" s="906"/>
      <c r="G73" s="906"/>
      <c r="H73" s="906"/>
      <c r="I73" s="906"/>
      <c r="J73" s="906"/>
    </row>
    <row r="74" spans="1:10" hidden="1">
      <c r="A74" s="800">
        <v>1126400</v>
      </c>
      <c r="B74" s="823" t="s">
        <v>995</v>
      </c>
      <c r="C74" s="802" t="s">
        <v>395</v>
      </c>
      <c r="D74" s="906">
        <v>0</v>
      </c>
      <c r="E74" s="906"/>
      <c r="F74" s="906"/>
      <c r="G74" s="906"/>
      <c r="H74" s="906"/>
      <c r="I74" s="906"/>
      <c r="J74" s="906"/>
    </row>
    <row r="75" spans="1:10" ht="25.5" hidden="1">
      <c r="A75" s="804">
        <v>1126500</v>
      </c>
      <c r="B75" s="824" t="s">
        <v>953</v>
      </c>
      <c r="C75" s="802" t="s">
        <v>396</v>
      </c>
      <c r="D75" s="906">
        <v>0</v>
      </c>
      <c r="E75" s="906"/>
      <c r="F75" s="906"/>
      <c r="G75" s="906"/>
      <c r="H75" s="906"/>
      <c r="I75" s="906"/>
      <c r="J75" s="906"/>
    </row>
    <row r="76" spans="1:10" ht="25.5" hidden="1">
      <c r="A76" s="800">
        <v>1126600</v>
      </c>
      <c r="B76" s="823" t="s">
        <v>230</v>
      </c>
      <c r="C76" s="802" t="s">
        <v>397</v>
      </c>
      <c r="D76" s="906">
        <v>0</v>
      </c>
      <c r="E76" s="906"/>
      <c r="F76" s="906"/>
      <c r="G76" s="906"/>
      <c r="H76" s="906"/>
      <c r="I76" s="906"/>
      <c r="J76" s="906"/>
    </row>
    <row r="77" spans="1:10" hidden="1">
      <c r="A77" s="800">
        <v>1126700</v>
      </c>
      <c r="B77" s="823" t="s">
        <v>231</v>
      </c>
      <c r="C77" s="802" t="s">
        <v>398</v>
      </c>
      <c r="D77" s="906">
        <v>0</v>
      </c>
      <c r="E77" s="906"/>
      <c r="F77" s="906"/>
      <c r="G77" s="906"/>
      <c r="H77" s="906"/>
      <c r="I77" s="906"/>
      <c r="J77" s="906"/>
    </row>
    <row r="78" spans="1:10" ht="13.5" hidden="1" thickBot="1">
      <c r="A78" s="816">
        <v>1126800</v>
      </c>
      <c r="B78" s="825" t="s">
        <v>483</v>
      </c>
      <c r="C78" s="806" t="s">
        <v>399</v>
      </c>
      <c r="D78" s="907">
        <v>0</v>
      </c>
      <c r="E78" s="907"/>
      <c r="F78" s="907"/>
      <c r="G78" s="907"/>
      <c r="H78" s="907"/>
      <c r="I78" s="907"/>
      <c r="J78" s="907"/>
    </row>
    <row r="79" spans="1:10" ht="14.25" hidden="1">
      <c r="A79" s="826">
        <v>1130000</v>
      </c>
      <c r="B79" s="827" t="s">
        <v>296</v>
      </c>
      <c r="C79" s="794" t="s">
        <v>361</v>
      </c>
      <c r="D79" s="911">
        <v>0</v>
      </c>
      <c r="E79" s="911"/>
      <c r="F79" s="911">
        <v>0</v>
      </c>
      <c r="G79" s="911">
        <v>0</v>
      </c>
      <c r="H79" s="911">
        <v>0</v>
      </c>
      <c r="I79" s="911">
        <v>0</v>
      </c>
      <c r="J79" s="911">
        <v>0</v>
      </c>
    </row>
    <row r="80" spans="1:10" hidden="1">
      <c r="A80" s="826">
        <v>1130100</v>
      </c>
      <c r="B80" s="823" t="s">
        <v>484</v>
      </c>
      <c r="C80" s="798" t="s">
        <v>297</v>
      </c>
      <c r="D80" s="906"/>
      <c r="E80" s="906"/>
      <c r="F80" s="906"/>
      <c r="G80" s="906"/>
      <c r="H80" s="906"/>
      <c r="I80" s="906"/>
      <c r="J80" s="906"/>
    </row>
    <row r="81" spans="1:10" hidden="1">
      <c r="A81" s="826">
        <v>1130200</v>
      </c>
      <c r="B81" s="823" t="s">
        <v>485</v>
      </c>
      <c r="C81" s="802" t="s">
        <v>298</v>
      </c>
      <c r="D81" s="906"/>
      <c r="E81" s="906"/>
      <c r="F81" s="906"/>
      <c r="G81" s="906"/>
      <c r="H81" s="906"/>
      <c r="I81" s="906"/>
      <c r="J81" s="906"/>
    </row>
    <row r="82" spans="1:10" ht="25.5" hidden="1">
      <c r="A82" s="826">
        <v>1130300</v>
      </c>
      <c r="B82" s="823" t="s">
        <v>486</v>
      </c>
      <c r="C82" s="802" t="s">
        <v>299</v>
      </c>
      <c r="D82" s="906"/>
      <c r="E82" s="906"/>
      <c r="F82" s="906"/>
      <c r="G82" s="906"/>
      <c r="H82" s="906"/>
      <c r="I82" s="906"/>
      <c r="J82" s="906"/>
    </row>
    <row r="83" spans="1:10" ht="25.5" hidden="1">
      <c r="A83" s="826">
        <v>1130400</v>
      </c>
      <c r="B83" s="828" t="s">
        <v>487</v>
      </c>
      <c r="C83" s="829" t="s">
        <v>300</v>
      </c>
      <c r="D83" s="905"/>
      <c r="E83" s="905"/>
      <c r="F83" s="905"/>
      <c r="G83" s="905"/>
      <c r="H83" s="905"/>
      <c r="I83" s="905"/>
      <c r="J83" s="905"/>
    </row>
    <row r="84" spans="1:10" ht="28.5" hidden="1">
      <c r="A84" s="800">
        <v>1131000</v>
      </c>
      <c r="B84" s="830" t="s">
        <v>301</v>
      </c>
      <c r="C84" s="831" t="s">
        <v>361</v>
      </c>
      <c r="D84" s="1002"/>
      <c r="E84" s="1002"/>
      <c r="F84" s="1002"/>
      <c r="G84" s="1002"/>
      <c r="H84" s="1002"/>
      <c r="I84" s="1002"/>
      <c r="J84" s="1002"/>
    </row>
    <row r="85" spans="1:10" ht="25.5" hidden="1">
      <c r="A85" s="800">
        <v>1131100</v>
      </c>
      <c r="B85" s="823" t="s">
        <v>592</v>
      </c>
      <c r="C85" s="798" t="s">
        <v>302</v>
      </c>
      <c r="D85" s="906"/>
      <c r="E85" s="906"/>
      <c r="F85" s="906"/>
      <c r="G85" s="906"/>
      <c r="H85" s="906"/>
      <c r="I85" s="906"/>
      <c r="J85" s="906"/>
    </row>
    <row r="86" spans="1:10" hidden="1">
      <c r="A86" s="800">
        <v>1131200</v>
      </c>
      <c r="B86" s="823" t="s">
        <v>593</v>
      </c>
      <c r="C86" s="802" t="s">
        <v>303</v>
      </c>
      <c r="D86" s="906"/>
      <c r="E86" s="906"/>
      <c r="F86" s="906"/>
      <c r="G86" s="906"/>
      <c r="H86" s="906"/>
      <c r="I86" s="906"/>
      <c r="J86" s="906"/>
    </row>
    <row r="87" spans="1:10" ht="13.5" hidden="1" thickBot="1">
      <c r="A87" s="800">
        <v>1131300</v>
      </c>
      <c r="B87" s="825" t="s">
        <v>594</v>
      </c>
      <c r="C87" s="806" t="s">
        <v>304</v>
      </c>
      <c r="D87" s="907"/>
      <c r="E87" s="907"/>
      <c r="F87" s="907"/>
      <c r="G87" s="907"/>
      <c r="H87" s="907"/>
      <c r="I87" s="907"/>
      <c r="J87" s="907"/>
    </row>
    <row r="88" spans="1:10" ht="14.25" hidden="1">
      <c r="A88" s="833">
        <v>1140000</v>
      </c>
      <c r="B88" s="827" t="s">
        <v>305</v>
      </c>
      <c r="C88" s="794" t="s">
        <v>361</v>
      </c>
      <c r="D88" s="911">
        <v>0</v>
      </c>
      <c r="E88" s="911"/>
      <c r="F88" s="911">
        <v>0</v>
      </c>
      <c r="G88" s="911">
        <v>0</v>
      </c>
      <c r="H88" s="911">
        <v>0</v>
      </c>
      <c r="I88" s="911">
        <v>0</v>
      </c>
      <c r="J88" s="911">
        <v>0</v>
      </c>
    </row>
    <row r="89" spans="1:10" ht="25.5" hidden="1">
      <c r="A89" s="833">
        <v>1141000</v>
      </c>
      <c r="B89" s="823" t="s">
        <v>306</v>
      </c>
      <c r="C89" s="798" t="s">
        <v>1013</v>
      </c>
      <c r="D89" s="906"/>
      <c r="E89" s="906"/>
      <c r="F89" s="906"/>
      <c r="G89" s="906"/>
      <c r="H89" s="906"/>
      <c r="I89" s="906"/>
      <c r="J89" s="906"/>
    </row>
    <row r="90" spans="1:10" ht="25.5" hidden="1">
      <c r="A90" s="833">
        <v>1142000</v>
      </c>
      <c r="B90" s="823" t="s">
        <v>42</v>
      </c>
      <c r="C90" s="802" t="s">
        <v>43</v>
      </c>
      <c r="D90" s="906"/>
      <c r="E90" s="906"/>
      <c r="F90" s="906"/>
      <c r="G90" s="906"/>
      <c r="H90" s="906"/>
      <c r="I90" s="906"/>
      <c r="J90" s="906"/>
    </row>
    <row r="91" spans="1:10" ht="25.5" hidden="1">
      <c r="A91" s="833">
        <v>1143000</v>
      </c>
      <c r="B91" s="823" t="s">
        <v>44</v>
      </c>
      <c r="C91" s="802" t="s">
        <v>45</v>
      </c>
      <c r="D91" s="906"/>
      <c r="E91" s="906"/>
      <c r="F91" s="906"/>
      <c r="G91" s="906"/>
      <c r="H91" s="906"/>
      <c r="I91" s="906"/>
      <c r="J91" s="906"/>
    </row>
    <row r="92" spans="1:10" ht="26.25" hidden="1" thickBot="1">
      <c r="A92" s="833">
        <v>1144000</v>
      </c>
      <c r="B92" s="825" t="s">
        <v>46</v>
      </c>
      <c r="C92" s="806" t="s">
        <v>442</v>
      </c>
      <c r="D92" s="907"/>
      <c r="E92" s="907"/>
      <c r="F92" s="907"/>
      <c r="G92" s="907"/>
      <c r="H92" s="907"/>
      <c r="I92" s="907"/>
      <c r="J92" s="907"/>
    </row>
    <row r="93" spans="1:10" ht="14.25" hidden="1">
      <c r="A93" s="833">
        <v>1150000</v>
      </c>
      <c r="B93" s="834" t="s">
        <v>736</v>
      </c>
      <c r="C93" s="794" t="s">
        <v>361</v>
      </c>
      <c r="D93" s="911">
        <v>0</v>
      </c>
      <c r="E93" s="911"/>
      <c r="F93" s="911">
        <v>0</v>
      </c>
      <c r="G93" s="911">
        <v>0</v>
      </c>
      <c r="H93" s="911">
        <v>0</v>
      </c>
      <c r="I93" s="911">
        <v>0</v>
      </c>
      <c r="J93" s="911">
        <v>0</v>
      </c>
    </row>
    <row r="94" spans="1:10" ht="25.5" hidden="1">
      <c r="A94" s="835">
        <v>1151000</v>
      </c>
      <c r="B94" s="823" t="s">
        <v>814</v>
      </c>
      <c r="C94" s="798" t="s">
        <v>815</v>
      </c>
      <c r="D94" s="906"/>
      <c r="E94" s="906"/>
      <c r="F94" s="906"/>
      <c r="G94" s="906"/>
      <c r="H94" s="906"/>
      <c r="I94" s="906"/>
      <c r="J94" s="906"/>
    </row>
    <row r="95" spans="1:10" ht="25.5" hidden="1">
      <c r="A95" s="835">
        <v>1152000</v>
      </c>
      <c r="B95" s="823" t="s">
        <v>1112</v>
      </c>
      <c r="C95" s="802" t="s">
        <v>816</v>
      </c>
      <c r="D95" s="906"/>
      <c r="E95" s="906"/>
      <c r="F95" s="906"/>
      <c r="G95" s="906"/>
      <c r="H95" s="906"/>
      <c r="I95" s="906"/>
      <c r="J95" s="906"/>
    </row>
    <row r="96" spans="1:10" ht="25.5" hidden="1">
      <c r="A96" s="835">
        <v>1153000</v>
      </c>
      <c r="B96" s="823" t="s">
        <v>836</v>
      </c>
      <c r="C96" s="802" t="s">
        <v>817</v>
      </c>
      <c r="D96" s="906"/>
      <c r="E96" s="906"/>
      <c r="F96" s="906"/>
      <c r="G96" s="906"/>
      <c r="H96" s="906"/>
      <c r="I96" s="906"/>
      <c r="J96" s="906"/>
    </row>
    <row r="97" spans="1:10" ht="25.5" hidden="1">
      <c r="A97" s="835">
        <v>1154000</v>
      </c>
      <c r="B97" s="823" t="s">
        <v>743</v>
      </c>
      <c r="C97" s="802" t="s">
        <v>818</v>
      </c>
      <c r="D97" s="906"/>
      <c r="E97" s="906"/>
      <c r="F97" s="906"/>
      <c r="G97" s="906"/>
      <c r="H97" s="906"/>
      <c r="I97" s="906"/>
      <c r="J97" s="906"/>
    </row>
    <row r="98" spans="1:10" ht="25.5" hidden="1">
      <c r="A98" s="820">
        <v>1155000</v>
      </c>
      <c r="B98" s="836" t="s">
        <v>1679</v>
      </c>
      <c r="C98" s="802" t="s">
        <v>733</v>
      </c>
      <c r="D98" s="920"/>
      <c r="E98" s="920"/>
      <c r="F98" s="920"/>
      <c r="G98" s="920"/>
      <c r="H98" s="920"/>
      <c r="I98" s="920"/>
      <c r="J98" s="920"/>
    </row>
    <row r="99" spans="1:10" ht="39" hidden="1" thickBot="1">
      <c r="A99" s="808">
        <v>1156000</v>
      </c>
      <c r="B99" s="838" t="s">
        <v>1680</v>
      </c>
      <c r="C99" s="806" t="s">
        <v>824</v>
      </c>
      <c r="D99" s="915"/>
      <c r="E99" s="915"/>
      <c r="F99" s="915"/>
      <c r="G99" s="915"/>
      <c r="H99" s="915"/>
      <c r="I99" s="915"/>
      <c r="J99" s="915"/>
    </row>
    <row r="100" spans="1:10" hidden="1">
      <c r="A100" s="792">
        <v>1160000</v>
      </c>
      <c r="B100" s="840" t="s">
        <v>825</v>
      </c>
      <c r="C100" s="794" t="s">
        <v>361</v>
      </c>
      <c r="D100" s="918">
        <v>0</v>
      </c>
      <c r="E100" s="918"/>
      <c r="F100" s="918">
        <v>0</v>
      </c>
      <c r="G100" s="918">
        <v>0</v>
      </c>
      <c r="H100" s="918">
        <v>0</v>
      </c>
      <c r="I100" s="918">
        <v>0</v>
      </c>
      <c r="J100" s="918">
        <v>0</v>
      </c>
    </row>
    <row r="101" spans="1:10" ht="51" hidden="1">
      <c r="A101" s="820">
        <v>1161000</v>
      </c>
      <c r="B101" s="842" t="s">
        <v>207</v>
      </c>
      <c r="C101" s="843" t="s">
        <v>361</v>
      </c>
      <c r="D101" s="920">
        <v>0</v>
      </c>
      <c r="E101" s="920"/>
      <c r="F101" s="920">
        <v>0</v>
      </c>
      <c r="G101" s="920">
        <v>0</v>
      </c>
      <c r="H101" s="920">
        <v>0</v>
      </c>
      <c r="I101" s="920">
        <v>0</v>
      </c>
      <c r="J101" s="920">
        <v>0</v>
      </c>
    </row>
    <row r="102" spans="1:10" ht="38.25" hidden="1">
      <c r="A102" s="820">
        <v>1161100</v>
      </c>
      <c r="B102" s="801" t="s">
        <v>1681</v>
      </c>
      <c r="C102" s="822">
        <v>471100</v>
      </c>
      <c r="D102" s="920"/>
      <c r="E102" s="920"/>
      <c r="F102" s="920"/>
      <c r="G102" s="920"/>
      <c r="H102" s="920"/>
      <c r="I102" s="920"/>
      <c r="J102" s="920"/>
    </row>
    <row r="103" spans="1:10" ht="38.25" hidden="1">
      <c r="A103" s="820">
        <v>1161200</v>
      </c>
      <c r="B103" s="836" t="s">
        <v>1682</v>
      </c>
      <c r="C103" s="822">
        <v>471200</v>
      </c>
      <c r="D103" s="920"/>
      <c r="E103" s="920"/>
      <c r="F103" s="920"/>
      <c r="G103" s="920"/>
      <c r="H103" s="920"/>
      <c r="I103" s="920"/>
      <c r="J103" s="920"/>
    </row>
    <row r="104" spans="1:10" ht="38.25" hidden="1">
      <c r="A104" s="820">
        <v>1162000</v>
      </c>
      <c r="B104" s="842" t="s">
        <v>1136</v>
      </c>
      <c r="C104" s="843" t="s">
        <v>361</v>
      </c>
      <c r="D104" s="920">
        <v>0</v>
      </c>
      <c r="E104" s="920"/>
      <c r="F104" s="920">
        <v>0</v>
      </c>
      <c r="G104" s="920">
        <v>0</v>
      </c>
      <c r="H104" s="920">
        <v>0</v>
      </c>
      <c r="I104" s="920">
        <v>0</v>
      </c>
      <c r="J104" s="920">
        <v>0</v>
      </c>
    </row>
    <row r="105" spans="1:10" ht="25.5" hidden="1">
      <c r="A105" s="820">
        <v>1162100</v>
      </c>
      <c r="B105" s="836" t="s">
        <v>1683</v>
      </c>
      <c r="C105" s="802" t="s">
        <v>130</v>
      </c>
      <c r="D105" s="920"/>
      <c r="E105" s="920"/>
      <c r="F105" s="920"/>
      <c r="G105" s="920"/>
      <c r="H105" s="920"/>
      <c r="I105" s="920"/>
      <c r="J105" s="920"/>
    </row>
    <row r="106" spans="1:10" hidden="1">
      <c r="A106" s="820">
        <v>1162200</v>
      </c>
      <c r="B106" s="836" t="s">
        <v>1684</v>
      </c>
      <c r="C106" s="802" t="s">
        <v>24</v>
      </c>
      <c r="D106" s="920"/>
      <c r="E106" s="920"/>
      <c r="F106" s="920"/>
      <c r="G106" s="920"/>
      <c r="H106" s="920"/>
      <c r="I106" s="920"/>
      <c r="J106" s="920"/>
    </row>
    <row r="107" spans="1:10" ht="25.5" hidden="1">
      <c r="A107" s="820">
        <v>1162300</v>
      </c>
      <c r="B107" s="836" t="s">
        <v>1685</v>
      </c>
      <c r="C107" s="802" t="s">
        <v>26</v>
      </c>
      <c r="D107" s="920"/>
      <c r="E107" s="920"/>
      <c r="F107" s="920"/>
      <c r="G107" s="920"/>
      <c r="H107" s="920"/>
      <c r="I107" s="920"/>
      <c r="J107" s="920"/>
    </row>
    <row r="108" spans="1:10" hidden="1">
      <c r="A108" s="820">
        <v>1162400</v>
      </c>
      <c r="B108" s="836" t="s">
        <v>1686</v>
      </c>
      <c r="C108" s="802" t="s">
        <v>838</v>
      </c>
      <c r="D108" s="920"/>
      <c r="E108" s="920"/>
      <c r="F108" s="920"/>
      <c r="G108" s="920"/>
      <c r="H108" s="920"/>
      <c r="I108" s="920"/>
      <c r="J108" s="920"/>
    </row>
    <row r="109" spans="1:10" ht="25.5" hidden="1">
      <c r="A109" s="820">
        <v>1162500</v>
      </c>
      <c r="B109" s="836" t="s">
        <v>1687</v>
      </c>
      <c r="C109" s="802" t="s">
        <v>840</v>
      </c>
      <c r="D109" s="920"/>
      <c r="E109" s="920"/>
      <c r="F109" s="920"/>
      <c r="G109" s="920"/>
      <c r="H109" s="920"/>
      <c r="I109" s="920"/>
      <c r="J109" s="920"/>
    </row>
    <row r="110" spans="1:10" ht="25.5" hidden="1">
      <c r="A110" s="820">
        <v>1162600</v>
      </c>
      <c r="B110" s="836" t="s">
        <v>1688</v>
      </c>
      <c r="C110" s="802" t="s">
        <v>514</v>
      </c>
      <c r="D110" s="920"/>
      <c r="E110" s="920"/>
      <c r="F110" s="920"/>
      <c r="G110" s="920"/>
      <c r="H110" s="920"/>
      <c r="I110" s="920"/>
      <c r="J110" s="920"/>
    </row>
    <row r="111" spans="1:10" ht="25.5" hidden="1">
      <c r="A111" s="820">
        <v>1162700</v>
      </c>
      <c r="B111" s="801" t="s">
        <v>1689</v>
      </c>
      <c r="C111" s="802" t="s">
        <v>516</v>
      </c>
      <c r="D111" s="920"/>
      <c r="E111" s="920"/>
      <c r="F111" s="920"/>
      <c r="G111" s="920"/>
      <c r="H111" s="920"/>
      <c r="I111" s="920"/>
      <c r="J111" s="920"/>
    </row>
    <row r="112" spans="1:10" hidden="1">
      <c r="A112" s="820">
        <v>1162800</v>
      </c>
      <c r="B112" s="836" t="s">
        <v>1690</v>
      </c>
      <c r="C112" s="802" t="s">
        <v>878</v>
      </c>
      <c r="D112" s="1009"/>
      <c r="E112" s="1009"/>
      <c r="F112" s="1009"/>
      <c r="G112" s="1009"/>
      <c r="H112" s="1009"/>
      <c r="I112" s="1009"/>
      <c r="J112" s="1009"/>
    </row>
    <row r="113" spans="1:10" ht="13.5" hidden="1" thickBot="1">
      <c r="A113" s="845">
        <v>1162900</v>
      </c>
      <c r="B113" s="838" t="s">
        <v>1691</v>
      </c>
      <c r="C113" s="806" t="s">
        <v>880</v>
      </c>
      <c r="D113" s="1013"/>
      <c r="E113" s="1013"/>
      <c r="F113" s="1013"/>
      <c r="G113" s="1013"/>
      <c r="H113" s="1013"/>
      <c r="I113" s="1013"/>
      <c r="J113" s="1013"/>
    </row>
    <row r="114" spans="1:10" hidden="1">
      <c r="A114" s="847">
        <v>1170000</v>
      </c>
      <c r="B114" s="848" t="s">
        <v>881</v>
      </c>
      <c r="C114" s="849" t="s">
        <v>361</v>
      </c>
      <c r="D114" s="1027">
        <v>0</v>
      </c>
      <c r="E114" s="1027"/>
      <c r="F114" s="1027">
        <v>0</v>
      </c>
      <c r="G114" s="1027">
        <v>0</v>
      </c>
      <c r="H114" s="1027">
        <v>0</v>
      </c>
      <c r="I114" s="1027">
        <v>0</v>
      </c>
      <c r="J114" s="1027">
        <v>0</v>
      </c>
    </row>
    <row r="115" spans="1:10" ht="38.25" hidden="1">
      <c r="A115" s="851">
        <v>1171000</v>
      </c>
      <c r="B115" s="852" t="s">
        <v>216</v>
      </c>
      <c r="C115" s="794" t="s">
        <v>361</v>
      </c>
      <c r="D115" s="925">
        <v>0</v>
      </c>
      <c r="E115" s="925"/>
      <c r="F115" s="925">
        <v>0</v>
      </c>
      <c r="G115" s="925">
        <v>0</v>
      </c>
      <c r="H115" s="925">
        <v>0</v>
      </c>
      <c r="I115" s="925">
        <v>0</v>
      </c>
      <c r="J115" s="925">
        <v>0</v>
      </c>
    </row>
    <row r="116" spans="1:10" ht="51" hidden="1">
      <c r="A116" s="851">
        <v>1171100</v>
      </c>
      <c r="B116" s="801" t="s">
        <v>1692</v>
      </c>
      <c r="C116" s="798" t="s">
        <v>482</v>
      </c>
      <c r="D116" s="1009">
        <v>0</v>
      </c>
      <c r="E116" s="1009"/>
      <c r="F116" s="1009"/>
      <c r="G116" s="1009"/>
      <c r="H116" s="1009"/>
      <c r="I116" s="1009"/>
      <c r="J116" s="1009"/>
    </row>
    <row r="117" spans="1:10" ht="25.5" hidden="1">
      <c r="A117" s="851">
        <v>1171200</v>
      </c>
      <c r="B117" s="836" t="s">
        <v>1693</v>
      </c>
      <c r="C117" s="854" t="s">
        <v>354</v>
      </c>
      <c r="D117" s="1009">
        <v>0</v>
      </c>
      <c r="E117" s="1009"/>
      <c r="F117" s="1009"/>
      <c r="G117" s="1009"/>
      <c r="H117" s="1009"/>
      <c r="I117" s="1009"/>
      <c r="J117" s="1009"/>
    </row>
    <row r="118" spans="1:10" ht="63.75" hidden="1">
      <c r="A118" s="820">
        <v>1172000</v>
      </c>
      <c r="B118" s="855" t="s">
        <v>1027</v>
      </c>
      <c r="C118" s="831" t="s">
        <v>361</v>
      </c>
      <c r="D118" s="1027">
        <v>0</v>
      </c>
      <c r="E118" s="1027"/>
      <c r="F118" s="1027">
        <v>0</v>
      </c>
      <c r="G118" s="1027">
        <v>0</v>
      </c>
      <c r="H118" s="1027">
        <v>0</v>
      </c>
      <c r="I118" s="1027">
        <v>0</v>
      </c>
      <c r="J118" s="1027">
        <v>0</v>
      </c>
    </row>
    <row r="119" spans="1:10" hidden="1">
      <c r="A119" s="820">
        <v>1172100</v>
      </c>
      <c r="B119" s="823" t="s">
        <v>1113</v>
      </c>
      <c r="C119" s="798" t="s">
        <v>1028</v>
      </c>
      <c r="D119" s="1009">
        <v>0</v>
      </c>
      <c r="E119" s="1009"/>
      <c r="F119" s="1009"/>
      <c r="G119" s="1009"/>
      <c r="H119" s="1009"/>
      <c r="I119" s="1009"/>
      <c r="J119" s="1009"/>
    </row>
    <row r="120" spans="1:10" hidden="1">
      <c r="A120" s="820">
        <v>1172200</v>
      </c>
      <c r="B120" s="823" t="s">
        <v>1114</v>
      </c>
      <c r="C120" s="856">
        <v>482200</v>
      </c>
      <c r="D120" s="1009">
        <v>0</v>
      </c>
      <c r="E120" s="1009"/>
      <c r="F120" s="1009"/>
      <c r="G120" s="1009"/>
      <c r="H120" s="1009"/>
      <c r="I120" s="1009"/>
      <c r="J120" s="1009"/>
    </row>
    <row r="121" spans="1:10" hidden="1">
      <c r="A121" s="820">
        <v>1172300</v>
      </c>
      <c r="B121" s="836" t="s">
        <v>1694</v>
      </c>
      <c r="C121" s="802" t="s">
        <v>1030</v>
      </c>
      <c r="D121" s="1009">
        <v>0</v>
      </c>
      <c r="E121" s="1009"/>
      <c r="F121" s="1009"/>
      <c r="G121" s="1009"/>
      <c r="H121" s="1009"/>
      <c r="I121" s="1009"/>
      <c r="J121" s="1009"/>
    </row>
    <row r="122" spans="1:10" ht="38.25" hidden="1">
      <c r="A122" s="820">
        <v>1172400</v>
      </c>
      <c r="B122" s="857" t="s">
        <v>1695</v>
      </c>
      <c r="C122" s="802" t="s">
        <v>125</v>
      </c>
      <c r="D122" s="925">
        <v>0</v>
      </c>
      <c r="E122" s="925"/>
      <c r="F122" s="925"/>
      <c r="G122" s="925"/>
      <c r="H122" s="925"/>
      <c r="I122" s="925"/>
      <c r="J122" s="925"/>
    </row>
    <row r="123" spans="1:10" ht="38.25" hidden="1">
      <c r="A123" s="820">
        <v>1173000</v>
      </c>
      <c r="B123" s="855" t="s">
        <v>126</v>
      </c>
      <c r="C123" s="831" t="s">
        <v>361</v>
      </c>
      <c r="D123" s="925">
        <v>0</v>
      </c>
      <c r="E123" s="925"/>
      <c r="F123" s="925">
        <v>0</v>
      </c>
      <c r="G123" s="925">
        <v>0</v>
      </c>
      <c r="H123" s="925">
        <v>0</v>
      </c>
      <c r="I123" s="925">
        <v>0</v>
      </c>
      <c r="J123" s="925">
        <v>0</v>
      </c>
    </row>
    <row r="124" spans="1:10" ht="25.5" hidden="1">
      <c r="A124" s="851">
        <v>1173100</v>
      </c>
      <c r="B124" s="858" t="s">
        <v>127</v>
      </c>
      <c r="C124" s="802" t="s">
        <v>1099</v>
      </c>
      <c r="D124" s="925">
        <v>0</v>
      </c>
      <c r="E124" s="925"/>
      <c r="F124" s="925"/>
      <c r="G124" s="925"/>
      <c r="H124" s="925"/>
      <c r="I124" s="925"/>
      <c r="J124" s="925"/>
    </row>
    <row r="125" spans="1:10" ht="51" hidden="1">
      <c r="A125" s="851">
        <v>1174000</v>
      </c>
      <c r="B125" s="855" t="s">
        <v>1100</v>
      </c>
      <c r="C125" s="831" t="s">
        <v>361</v>
      </c>
      <c r="D125" s="925">
        <v>0</v>
      </c>
      <c r="E125" s="925"/>
      <c r="F125" s="925">
        <v>0</v>
      </c>
      <c r="G125" s="925">
        <v>0</v>
      </c>
      <c r="H125" s="925">
        <v>0</v>
      </c>
      <c r="I125" s="925">
        <v>0</v>
      </c>
      <c r="J125" s="925">
        <v>0</v>
      </c>
    </row>
    <row r="126" spans="1:10" ht="38.25" hidden="1">
      <c r="A126" s="851">
        <v>1174100</v>
      </c>
      <c r="B126" s="858" t="s">
        <v>1115</v>
      </c>
      <c r="C126" s="802" t="s">
        <v>1101</v>
      </c>
      <c r="D126" s="925">
        <v>0</v>
      </c>
      <c r="E126" s="925"/>
      <c r="F126" s="925"/>
      <c r="G126" s="925"/>
      <c r="H126" s="925"/>
      <c r="I126" s="925"/>
      <c r="J126" s="925"/>
    </row>
    <row r="127" spans="1:10" ht="25.5" hidden="1">
      <c r="A127" s="851">
        <v>1174200</v>
      </c>
      <c r="B127" s="857" t="s">
        <v>1696</v>
      </c>
      <c r="C127" s="802" t="s">
        <v>450</v>
      </c>
      <c r="D127" s="925">
        <v>0</v>
      </c>
      <c r="E127" s="925"/>
      <c r="F127" s="925"/>
      <c r="G127" s="925"/>
      <c r="H127" s="925"/>
      <c r="I127" s="925"/>
      <c r="J127" s="925"/>
    </row>
    <row r="128" spans="1:10" ht="51" hidden="1">
      <c r="A128" s="851">
        <v>1175000</v>
      </c>
      <c r="B128" s="855" t="s">
        <v>561</v>
      </c>
      <c r="C128" s="831" t="s">
        <v>361</v>
      </c>
      <c r="D128" s="925">
        <v>0</v>
      </c>
      <c r="E128" s="925"/>
      <c r="F128" s="925">
        <v>0</v>
      </c>
      <c r="G128" s="925">
        <v>0</v>
      </c>
      <c r="H128" s="925">
        <v>0</v>
      </c>
      <c r="I128" s="925">
        <v>0</v>
      </c>
      <c r="J128" s="925">
        <v>0</v>
      </c>
    </row>
    <row r="129" spans="1:14" ht="51" hidden="1">
      <c r="A129" s="851">
        <v>1175100</v>
      </c>
      <c r="B129" s="857" t="s">
        <v>1697</v>
      </c>
      <c r="C129" s="802" t="s">
        <v>228</v>
      </c>
      <c r="D129" s="925">
        <v>0</v>
      </c>
      <c r="E129" s="925"/>
      <c r="F129" s="925"/>
      <c r="G129" s="925"/>
      <c r="H129" s="925"/>
      <c r="I129" s="925"/>
      <c r="J129" s="925"/>
    </row>
    <row r="130" spans="1:14" hidden="1">
      <c r="A130" s="851">
        <v>1176000</v>
      </c>
      <c r="B130" s="855" t="s">
        <v>229</v>
      </c>
      <c r="C130" s="831" t="s">
        <v>361</v>
      </c>
      <c r="D130" s="925">
        <v>0</v>
      </c>
      <c r="E130" s="925"/>
      <c r="F130" s="925">
        <v>0</v>
      </c>
      <c r="G130" s="925">
        <v>0</v>
      </c>
      <c r="H130" s="925">
        <v>0</v>
      </c>
      <c r="I130" s="925">
        <v>0</v>
      </c>
      <c r="J130" s="925">
        <v>0</v>
      </c>
    </row>
    <row r="131" spans="1:14" hidden="1">
      <c r="A131" s="851">
        <v>1176100</v>
      </c>
      <c r="B131" s="857" t="s">
        <v>1698</v>
      </c>
      <c r="C131" s="802" t="s">
        <v>8</v>
      </c>
      <c r="D131" s="925">
        <v>0</v>
      </c>
      <c r="E131" s="925"/>
      <c r="F131" s="925"/>
      <c r="G131" s="925"/>
      <c r="H131" s="925"/>
      <c r="I131" s="925"/>
      <c r="J131" s="925"/>
    </row>
    <row r="132" spans="1:14" hidden="1">
      <c r="A132" s="851">
        <v>1177000</v>
      </c>
      <c r="B132" s="855" t="s">
        <v>591</v>
      </c>
      <c r="C132" s="831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25">
        <v>0</v>
      </c>
    </row>
    <row r="133" spans="1:14" ht="13.5" thickBot="1">
      <c r="A133" s="845">
        <v>1177100</v>
      </c>
      <c r="B133" s="859" t="s">
        <v>1699</v>
      </c>
      <c r="C133" s="806" t="s">
        <v>260</v>
      </c>
      <c r="D133" s="927">
        <v>0</v>
      </c>
      <c r="E133" s="927"/>
      <c r="F133" s="927"/>
      <c r="G133" s="927"/>
      <c r="H133" s="927"/>
      <c r="I133" s="927"/>
      <c r="J133" s="927"/>
    </row>
    <row r="134" spans="1:14" ht="13.5" thickBot="1">
      <c r="A134" s="861" t="s">
        <v>261</v>
      </c>
      <c r="B134" s="862" t="s">
        <v>262</v>
      </c>
      <c r="C134" s="863"/>
      <c r="D134" s="929"/>
      <c r="E134" s="929"/>
      <c r="F134" s="929"/>
      <c r="G134" s="929"/>
      <c r="H134" s="929"/>
      <c r="I134" s="929"/>
      <c r="J134" s="929"/>
    </row>
    <row r="135" spans="1:14" ht="26.25" thickBot="1">
      <c r="A135" s="865" t="s">
        <v>263</v>
      </c>
      <c r="B135" s="866" t="s">
        <v>652</v>
      </c>
      <c r="C135" s="867" t="s">
        <v>361</v>
      </c>
      <c r="D135" s="931">
        <f>D138</f>
        <v>26019</v>
      </c>
      <c r="E135" s="931">
        <f>E141</f>
        <v>0</v>
      </c>
      <c r="F135" s="931">
        <f>F138</f>
        <v>26019</v>
      </c>
      <c r="G135" s="931">
        <f>G138</f>
        <v>26019</v>
      </c>
      <c r="H135" s="931">
        <f>H138</f>
        <v>26019</v>
      </c>
      <c r="I135" s="931">
        <f>I138</f>
        <v>26019</v>
      </c>
      <c r="J135" s="931">
        <f>J138</f>
        <v>26019</v>
      </c>
    </row>
    <row r="136" spans="1:14" ht="13.5" thickBot="1">
      <c r="A136" s="868"/>
      <c r="B136" s="869" t="s">
        <v>653</v>
      </c>
      <c r="C136" s="870"/>
      <c r="D136" s="1632"/>
      <c r="E136" s="1632"/>
      <c r="F136" s="1632"/>
      <c r="G136" s="1632"/>
      <c r="H136" s="1632"/>
      <c r="I136" s="1632"/>
      <c r="J136" s="1632"/>
    </row>
    <row r="137" spans="1:14">
      <c r="A137" s="861" t="s">
        <v>261</v>
      </c>
      <c r="B137" s="862" t="s">
        <v>262</v>
      </c>
      <c r="C137" s="872"/>
      <c r="D137" s="1633"/>
      <c r="E137" s="1633"/>
      <c r="F137" s="1633"/>
      <c r="G137" s="1633"/>
      <c r="H137" s="1633"/>
      <c r="I137" s="1633"/>
      <c r="J137" s="1633"/>
    </row>
    <row r="138" spans="1:14" ht="23.25" customHeight="1">
      <c r="A138" s="874" t="s">
        <v>654</v>
      </c>
      <c r="B138" s="875" t="s">
        <v>655</v>
      </c>
      <c r="C138" s="876" t="s">
        <v>361</v>
      </c>
      <c r="D138" s="1058">
        <f>D140+D141+D142</f>
        <v>26019</v>
      </c>
      <c r="E138" s="1058"/>
      <c r="F138" s="1058">
        <f>F140+F141+F142</f>
        <v>26019</v>
      </c>
      <c r="G138" s="1058">
        <f>G140+G141+G142</f>
        <v>26019</v>
      </c>
      <c r="H138" s="1058">
        <f>H140+H141+H142</f>
        <v>26019</v>
      </c>
      <c r="I138" s="1058">
        <f>I140+I141+I142</f>
        <v>26019</v>
      </c>
      <c r="J138" s="1058">
        <f>F138</f>
        <v>26019</v>
      </c>
    </row>
    <row r="139" spans="1:14">
      <c r="A139" s="878" t="s">
        <v>656</v>
      </c>
      <c r="B139" s="857" t="s">
        <v>1700</v>
      </c>
      <c r="C139" s="879" t="s">
        <v>997</v>
      </c>
      <c r="D139" s="923">
        <v>0</v>
      </c>
      <c r="E139" s="923"/>
      <c r="F139" s="923"/>
      <c r="G139" s="923"/>
      <c r="H139" s="923"/>
      <c r="I139" s="923"/>
      <c r="J139" s="923"/>
    </row>
    <row r="140" spans="1:14">
      <c r="A140" s="878" t="s">
        <v>998</v>
      </c>
      <c r="B140" s="857" t="s">
        <v>1701</v>
      </c>
      <c r="C140" s="879" t="s">
        <v>975</v>
      </c>
      <c r="D140" s="924">
        <v>0</v>
      </c>
      <c r="E140" s="923">
        <v>0</v>
      </c>
      <c r="F140" s="923">
        <f>D140+E140</f>
        <v>0</v>
      </c>
      <c r="G140" s="920" t="s">
        <v>744</v>
      </c>
      <c r="H140" s="920">
        <v>0</v>
      </c>
      <c r="I140" s="920">
        <v>0</v>
      </c>
      <c r="J140" s="920">
        <f>F140</f>
        <v>0</v>
      </c>
      <c r="L140" s="632" t="s">
        <v>89</v>
      </c>
    </row>
    <row r="141" spans="1:14" ht="25.5">
      <c r="A141" s="878" t="s">
        <v>976</v>
      </c>
      <c r="B141" s="857" t="s">
        <v>1702</v>
      </c>
      <c r="C141" s="1400" t="s">
        <v>978</v>
      </c>
      <c r="D141" s="924">
        <v>0</v>
      </c>
      <c r="E141" s="924">
        <v>0</v>
      </c>
      <c r="F141" s="921">
        <f>D141+E141</f>
        <v>0</v>
      </c>
      <c r="G141" s="918">
        <v>0</v>
      </c>
      <c r="H141" s="918">
        <v>0</v>
      </c>
      <c r="I141" s="918">
        <v>0</v>
      </c>
      <c r="J141" s="923">
        <f>F141</f>
        <v>0</v>
      </c>
    </row>
    <row r="142" spans="1:14" ht="18" customHeight="1">
      <c r="A142" s="878" t="s">
        <v>979</v>
      </c>
      <c r="B142" s="857" t="s">
        <v>1703</v>
      </c>
      <c r="C142" s="879" t="s">
        <v>1110</v>
      </c>
      <c r="D142" s="924">
        <v>26019</v>
      </c>
      <c r="E142" s="924">
        <v>0</v>
      </c>
      <c r="F142" s="923">
        <f>D142+E142</f>
        <v>26019</v>
      </c>
      <c r="G142" s="924">
        <v>26019</v>
      </c>
      <c r="H142" s="924">
        <v>26019</v>
      </c>
      <c r="I142" s="923">
        <v>26019</v>
      </c>
      <c r="J142" s="923">
        <f>F142</f>
        <v>26019</v>
      </c>
      <c r="K142" s="2595" t="s">
        <v>2273</v>
      </c>
      <c r="L142" s="2518"/>
      <c r="M142" s="2518"/>
      <c r="N142" s="2518"/>
    </row>
    <row r="143" spans="1:14" ht="12.75" hidden="1" customHeight="1">
      <c r="A143" s="878" t="s">
        <v>138</v>
      </c>
      <c r="B143" s="858" t="s">
        <v>139</v>
      </c>
      <c r="C143" s="879" t="s">
        <v>140</v>
      </c>
      <c r="D143" s="923">
        <v>0</v>
      </c>
      <c r="E143" s="923"/>
      <c r="F143" s="923"/>
      <c r="G143" s="923"/>
      <c r="H143" s="923"/>
      <c r="I143" s="923"/>
      <c r="J143" s="923"/>
      <c r="K143" s="2595"/>
      <c r="L143" s="2518"/>
      <c r="M143" s="2518"/>
      <c r="N143" s="2518"/>
    </row>
    <row r="144" spans="1:14" ht="12.75" hidden="1" customHeight="1">
      <c r="A144" s="878" t="s">
        <v>141</v>
      </c>
      <c r="B144" s="857" t="s">
        <v>1704</v>
      </c>
      <c r="C144" s="879" t="s">
        <v>904</v>
      </c>
      <c r="D144" s="923">
        <v>0</v>
      </c>
      <c r="E144" s="923"/>
      <c r="F144" s="923"/>
      <c r="G144" s="923"/>
      <c r="H144" s="923"/>
      <c r="I144" s="923"/>
      <c r="J144" s="923"/>
      <c r="K144" s="2595"/>
      <c r="L144" s="2518"/>
      <c r="M144" s="2518"/>
      <c r="N144" s="2518"/>
    </row>
    <row r="145" spans="1:14" ht="12.75" hidden="1" customHeight="1">
      <c r="A145" s="878" t="s">
        <v>905</v>
      </c>
      <c r="B145" s="857" t="s">
        <v>1705</v>
      </c>
      <c r="C145" s="879" t="s">
        <v>907</v>
      </c>
      <c r="D145" s="923">
        <v>0</v>
      </c>
      <c r="E145" s="923"/>
      <c r="F145" s="923"/>
      <c r="G145" s="923"/>
      <c r="H145" s="923"/>
      <c r="I145" s="923"/>
      <c r="J145" s="923"/>
      <c r="K145" s="2595"/>
      <c r="L145" s="2518"/>
      <c r="M145" s="2518"/>
      <c r="N145" s="2518"/>
    </row>
    <row r="146" spans="1:14" ht="12.75" hidden="1" customHeight="1">
      <c r="A146" s="878" t="s">
        <v>659</v>
      </c>
      <c r="B146" s="857" t="s">
        <v>1706</v>
      </c>
      <c r="C146" s="879" t="s">
        <v>661</v>
      </c>
      <c r="D146" s="923">
        <v>0</v>
      </c>
      <c r="E146" s="923"/>
      <c r="F146" s="923"/>
      <c r="G146" s="923"/>
      <c r="H146" s="923"/>
      <c r="I146" s="923"/>
      <c r="J146" s="923"/>
      <c r="K146" s="2595"/>
      <c r="L146" s="2518"/>
      <c r="M146" s="2518"/>
      <c r="N146" s="2518"/>
    </row>
    <row r="147" spans="1:14" ht="12.75" hidden="1" customHeight="1">
      <c r="A147" s="878" t="s">
        <v>662</v>
      </c>
      <c r="B147" s="855" t="s">
        <v>663</v>
      </c>
      <c r="C147" s="880" t="s">
        <v>361</v>
      </c>
      <c r="D147" s="923">
        <v>0</v>
      </c>
      <c r="E147" s="923"/>
      <c r="F147" s="923">
        <v>0</v>
      </c>
      <c r="G147" s="923"/>
      <c r="H147" s="923">
        <v>0</v>
      </c>
      <c r="I147" s="923">
        <v>0</v>
      </c>
      <c r="J147" s="923">
        <v>0</v>
      </c>
      <c r="K147" s="2595"/>
      <c r="L147" s="2518"/>
      <c r="M147" s="2518"/>
      <c r="N147" s="2518"/>
    </row>
    <row r="148" spans="1:14" ht="12.75" hidden="1" customHeight="1">
      <c r="A148" s="878" t="s">
        <v>664</v>
      </c>
      <c r="B148" s="858" t="s">
        <v>665</v>
      </c>
      <c r="C148" s="879" t="s">
        <v>666</v>
      </c>
      <c r="D148" s="923">
        <v>0</v>
      </c>
      <c r="E148" s="923"/>
      <c r="F148" s="923"/>
      <c r="G148" s="923"/>
      <c r="H148" s="923"/>
      <c r="I148" s="923"/>
      <c r="J148" s="923"/>
      <c r="K148" s="2595"/>
      <c r="L148" s="2518"/>
      <c r="M148" s="2518"/>
      <c r="N148" s="2518"/>
    </row>
    <row r="149" spans="1:14" ht="12.75" hidden="1" customHeight="1">
      <c r="A149" s="878" t="s">
        <v>667</v>
      </c>
      <c r="B149" s="858" t="s">
        <v>668</v>
      </c>
      <c r="C149" s="879" t="s">
        <v>669</v>
      </c>
      <c r="D149" s="923">
        <v>0</v>
      </c>
      <c r="E149" s="923"/>
      <c r="F149" s="923"/>
      <c r="G149" s="923"/>
      <c r="H149" s="923"/>
      <c r="I149" s="923"/>
      <c r="J149" s="923"/>
      <c r="K149" s="2595"/>
      <c r="L149" s="2518"/>
      <c r="M149" s="2518"/>
      <c r="N149" s="2518"/>
    </row>
    <row r="150" spans="1:14" ht="25.5" hidden="1" customHeight="1">
      <c r="A150" s="878" t="s">
        <v>670</v>
      </c>
      <c r="B150" s="857" t="s">
        <v>1707</v>
      </c>
      <c r="C150" s="879" t="s">
        <v>316</v>
      </c>
      <c r="D150" s="923">
        <v>0</v>
      </c>
      <c r="E150" s="923"/>
      <c r="F150" s="923"/>
      <c r="G150" s="923"/>
      <c r="H150" s="923"/>
      <c r="I150" s="923"/>
      <c r="J150" s="923"/>
      <c r="K150" s="2595"/>
      <c r="L150" s="2518"/>
      <c r="M150" s="2518"/>
      <c r="N150" s="2518"/>
    </row>
    <row r="151" spans="1:14" ht="25.5" hidden="1" customHeight="1">
      <c r="A151" s="878" t="s">
        <v>317</v>
      </c>
      <c r="B151" s="857" t="s">
        <v>1708</v>
      </c>
      <c r="C151" s="879" t="s">
        <v>319</v>
      </c>
      <c r="D151" s="923">
        <v>0</v>
      </c>
      <c r="E151" s="923"/>
      <c r="F151" s="923"/>
      <c r="G151" s="923"/>
      <c r="H151" s="923"/>
      <c r="I151" s="923"/>
      <c r="J151" s="923"/>
      <c r="K151" s="2595"/>
      <c r="L151" s="2518"/>
      <c r="M151" s="2518"/>
      <c r="N151" s="2518"/>
    </row>
    <row r="152" spans="1:14" ht="12.75" hidden="1" customHeight="1">
      <c r="A152" s="878" t="s">
        <v>320</v>
      </c>
      <c r="B152" s="855" t="s">
        <v>321</v>
      </c>
      <c r="C152" s="880" t="s">
        <v>361</v>
      </c>
      <c r="D152" s="923">
        <v>0</v>
      </c>
      <c r="E152" s="923"/>
      <c r="F152" s="923">
        <v>0</v>
      </c>
      <c r="G152" s="923">
        <v>0</v>
      </c>
      <c r="H152" s="923">
        <v>0</v>
      </c>
      <c r="I152" s="923">
        <v>0</v>
      </c>
      <c r="J152" s="923">
        <v>0</v>
      </c>
      <c r="K152" s="2595"/>
      <c r="L152" s="2518"/>
      <c r="M152" s="2518"/>
      <c r="N152" s="2518"/>
    </row>
    <row r="153" spans="1:14" ht="12.75" hidden="1" customHeight="1">
      <c r="A153" s="878" t="s">
        <v>322</v>
      </c>
      <c r="B153" s="858" t="s">
        <v>1116</v>
      </c>
      <c r="C153" s="879" t="s">
        <v>323</v>
      </c>
      <c r="D153" s="923">
        <v>0</v>
      </c>
      <c r="E153" s="923"/>
      <c r="F153" s="923"/>
      <c r="G153" s="923"/>
      <c r="H153" s="923"/>
      <c r="I153" s="923"/>
      <c r="J153" s="923"/>
      <c r="K153" s="2595"/>
      <c r="L153" s="2518"/>
      <c r="M153" s="2518"/>
      <c r="N153" s="2518"/>
    </row>
    <row r="154" spans="1:14" ht="12.75" hidden="1" customHeight="1">
      <c r="A154" s="881" t="s">
        <v>324</v>
      </c>
      <c r="B154" s="882" t="s">
        <v>325</v>
      </c>
      <c r="C154" s="880" t="s">
        <v>361</v>
      </c>
      <c r="D154" s="923">
        <v>0</v>
      </c>
      <c r="E154" s="923"/>
      <c r="F154" s="923">
        <v>0</v>
      </c>
      <c r="G154" s="923">
        <v>0</v>
      </c>
      <c r="H154" s="923">
        <v>0</v>
      </c>
      <c r="I154" s="923">
        <v>0</v>
      </c>
      <c r="J154" s="923">
        <v>0</v>
      </c>
      <c r="K154" s="2595"/>
      <c r="L154" s="2518"/>
      <c r="M154" s="2518"/>
      <c r="N154" s="2518"/>
    </row>
    <row r="155" spans="1:14" ht="12.75" hidden="1" customHeight="1">
      <c r="A155" s="878" t="s">
        <v>326</v>
      </c>
      <c r="B155" s="858" t="s">
        <v>1117</v>
      </c>
      <c r="C155" s="879" t="s">
        <v>327</v>
      </c>
      <c r="D155" s="923">
        <v>0</v>
      </c>
      <c r="E155" s="923"/>
      <c r="F155" s="923"/>
      <c r="G155" s="923"/>
      <c r="H155" s="923"/>
      <c r="I155" s="923"/>
      <c r="J155" s="923"/>
      <c r="K155" s="2595"/>
      <c r="L155" s="2518"/>
      <c r="M155" s="2518"/>
      <c r="N155" s="2518"/>
    </row>
    <row r="156" spans="1:14" ht="12.75" hidden="1" customHeight="1">
      <c r="A156" s="878" t="s">
        <v>328</v>
      </c>
      <c r="B156" s="858" t="s">
        <v>1118</v>
      </c>
      <c r="C156" s="879" t="s">
        <v>329</v>
      </c>
      <c r="D156" s="923">
        <v>0</v>
      </c>
      <c r="E156" s="923"/>
      <c r="F156" s="923"/>
      <c r="G156" s="923"/>
      <c r="H156" s="923"/>
      <c r="I156" s="923"/>
      <c r="J156" s="923"/>
      <c r="K156" s="2595"/>
      <c r="L156" s="2518"/>
      <c r="M156" s="2518"/>
      <c r="N156" s="2518"/>
    </row>
    <row r="157" spans="1:14" ht="12.75" hidden="1" customHeight="1">
      <c r="A157" s="878" t="s">
        <v>330</v>
      </c>
      <c r="B157" s="857" t="s">
        <v>1709</v>
      </c>
      <c r="C157" s="879" t="s">
        <v>332</v>
      </c>
      <c r="D157" s="923">
        <v>0</v>
      </c>
      <c r="E157" s="923"/>
      <c r="F157" s="923"/>
      <c r="G157" s="923"/>
      <c r="H157" s="923"/>
      <c r="I157" s="923"/>
      <c r="J157" s="923"/>
      <c r="K157" s="2595"/>
      <c r="L157" s="2518"/>
      <c r="M157" s="2518"/>
      <c r="N157" s="2518"/>
    </row>
    <row r="158" spans="1:14" ht="26.25" thickBot="1">
      <c r="A158" s="883">
        <v>1244000</v>
      </c>
      <c r="B158" s="884" t="s">
        <v>1710</v>
      </c>
      <c r="C158" s="885" t="s">
        <v>1145</v>
      </c>
      <c r="D158" s="1007">
        <v>0</v>
      </c>
      <c r="E158" s="1007"/>
      <c r="F158" s="1007"/>
      <c r="G158" s="1007"/>
      <c r="H158" s="1007"/>
      <c r="I158" s="1007"/>
      <c r="J158" s="1007"/>
      <c r="K158" s="2595"/>
      <c r="L158" s="2518"/>
      <c r="M158" s="2518"/>
      <c r="N158" s="2518"/>
    </row>
    <row r="159" spans="1:14" ht="39" thickBot="1">
      <c r="A159" s="886">
        <v>1000000</v>
      </c>
      <c r="B159" s="887" t="s">
        <v>1146</v>
      </c>
      <c r="C159" s="888" t="s">
        <v>361</v>
      </c>
      <c r="D159" s="1634">
        <f t="shared" ref="D159:I159" si="1">D33+D135</f>
        <v>26019</v>
      </c>
      <c r="E159" s="1634">
        <f t="shared" si="1"/>
        <v>0</v>
      </c>
      <c r="F159" s="1634">
        <f t="shared" si="1"/>
        <v>26019</v>
      </c>
      <c r="G159" s="1634">
        <f t="shared" si="1"/>
        <v>26019</v>
      </c>
      <c r="H159" s="1634">
        <f t="shared" si="1"/>
        <v>26019</v>
      </c>
      <c r="I159" s="1634">
        <f t="shared" si="1"/>
        <v>26019</v>
      </c>
      <c r="J159" s="1816">
        <f>F159</f>
        <v>26019</v>
      </c>
      <c r="K159" s="2595"/>
      <c r="L159" s="2518"/>
      <c r="M159" s="2518"/>
      <c r="N159" s="2518"/>
    </row>
    <row r="160" spans="1:14">
      <c r="A160" s="889"/>
      <c r="B160" s="890"/>
      <c r="C160" s="891"/>
      <c r="D160" s="738"/>
      <c r="E160" s="738"/>
      <c r="F160" s="738"/>
      <c r="G160" s="738"/>
      <c r="H160" s="738"/>
      <c r="I160" s="738"/>
      <c r="J160" s="738"/>
    </row>
    <row r="161" spans="1:10" ht="14.25">
      <c r="A161" s="2559"/>
      <c r="B161" s="2559"/>
      <c r="C161" s="2559"/>
      <c r="D161" s="2559"/>
      <c r="E161" s="2559"/>
      <c r="F161" s="2559"/>
      <c r="G161" s="2559"/>
      <c r="H161" s="2559"/>
      <c r="I161" s="2559"/>
      <c r="J161" s="2559"/>
    </row>
    <row r="162" spans="1:10" s="738" customFormat="1">
      <c r="A162" s="2517" t="s">
        <v>2250</v>
      </c>
      <c r="B162" s="2517"/>
      <c r="C162" s="2517"/>
      <c r="D162" s="2517"/>
      <c r="E162" s="2517"/>
      <c r="F162" s="2517"/>
      <c r="G162" s="2517"/>
      <c r="H162" s="2517"/>
      <c r="I162" s="2517"/>
      <c r="J162" s="2517"/>
    </row>
    <row r="163" spans="1:10">
      <c r="A163" s="2552" t="s">
        <v>1125</v>
      </c>
      <c r="B163" s="2552"/>
      <c r="C163" s="2552"/>
      <c r="D163" s="2552"/>
      <c r="E163" s="2552"/>
      <c r="F163" s="2552"/>
      <c r="G163" s="2552"/>
      <c r="H163" s="2552"/>
      <c r="I163" s="2552"/>
      <c r="J163" s="2552"/>
    </row>
    <row r="164" spans="1:10" ht="14.25">
      <c r="A164" s="892" t="s">
        <v>1711</v>
      </c>
      <c r="B164" s="892"/>
      <c r="C164" s="893"/>
      <c r="D164" s="892"/>
      <c r="E164" s="892"/>
      <c r="F164" s="892"/>
      <c r="G164" s="892" t="s">
        <v>1154</v>
      </c>
      <c r="H164" s="892"/>
      <c r="I164" s="892"/>
      <c r="J164" s="892"/>
    </row>
    <row r="165" spans="1:10" ht="13.5" customHeight="1">
      <c r="A165" s="894" t="s">
        <v>1712</v>
      </c>
      <c r="B165" s="894"/>
      <c r="C165" s="894"/>
      <c r="D165" s="738"/>
      <c r="E165" s="734" t="s">
        <v>311</v>
      </c>
      <c r="F165" s="738"/>
      <c r="G165" s="734" t="s">
        <v>312</v>
      </c>
      <c r="H165" s="894"/>
      <c r="I165" s="894"/>
      <c r="J165" s="894"/>
    </row>
    <row r="166" spans="1:10" ht="14.25" hidden="1">
      <c r="A166" s="895"/>
      <c r="B166" s="895"/>
      <c r="C166" s="894"/>
      <c r="D166" s="895"/>
      <c r="E166" s="895"/>
      <c r="F166" s="895"/>
      <c r="G166" s="895"/>
      <c r="H166" s="895"/>
      <c r="I166" s="895"/>
      <c r="J166" s="895"/>
    </row>
    <row r="167" spans="1:10" ht="14.25">
      <c r="A167" s="892" t="s">
        <v>2120</v>
      </c>
      <c r="B167" s="892"/>
      <c r="C167" s="893"/>
      <c r="D167" s="892"/>
      <c r="E167" s="892"/>
      <c r="F167" s="892"/>
      <c r="G167" s="892" t="s">
        <v>1158</v>
      </c>
      <c r="H167" s="892"/>
      <c r="I167" s="892"/>
      <c r="J167" s="892"/>
    </row>
    <row r="168" spans="1:10" ht="14.25">
      <c r="A168" s="894" t="s">
        <v>1715</v>
      </c>
      <c r="B168" s="893" t="s">
        <v>646</v>
      </c>
      <c r="C168" s="896"/>
      <c r="D168" s="738"/>
      <c r="E168" s="734" t="s">
        <v>311</v>
      </c>
      <c r="F168" s="738"/>
      <c r="G168" s="734" t="s">
        <v>312</v>
      </c>
      <c r="H168" s="738"/>
      <c r="I168" s="738"/>
      <c r="J168" s="894"/>
    </row>
    <row r="169" spans="1:10" ht="4.5" customHeight="1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 hidden="1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  <row r="171" spans="1:10" hidden="1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  <row r="172" spans="1:10" hidden="1">
      <c r="A172" s="748"/>
      <c r="B172" s="739"/>
      <c r="C172" s="749"/>
      <c r="D172" s="738"/>
      <c r="E172" s="738"/>
      <c r="F172" s="738"/>
      <c r="G172" s="738"/>
      <c r="H172" s="738"/>
      <c r="I172" s="738"/>
      <c r="J172" s="738"/>
    </row>
    <row r="173" spans="1:10" hidden="1"/>
    <row r="174" spans="1:10">
      <c r="B174" s="917"/>
    </row>
  </sheetData>
  <mergeCells count="20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K142:N159"/>
    <mergeCell ref="A162:J162"/>
    <mergeCell ref="A163:J163"/>
    <mergeCell ref="F24:J25"/>
    <mergeCell ref="F30:F31"/>
    <mergeCell ref="G30:J30"/>
    <mergeCell ref="H28:J28"/>
    <mergeCell ref="A161:J161"/>
  </mergeCells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1:N172"/>
  <sheetViews>
    <sheetView topLeftCell="A33" workbookViewId="0">
      <selection activeCell="E113" sqref="E113"/>
    </sheetView>
  </sheetViews>
  <sheetFormatPr defaultRowHeight="12.75"/>
  <cols>
    <col min="1" max="1" width="7" style="632" customWidth="1"/>
    <col min="2" max="2" width="39.140625" style="632" customWidth="1"/>
    <col min="3" max="3" width="8.140625" style="632" customWidth="1"/>
    <col min="4" max="4" width="11" style="632" customWidth="1"/>
    <col min="5" max="5" width="13.28515625" style="917" customWidth="1"/>
    <col min="6" max="6" width="14.140625" style="632" customWidth="1"/>
    <col min="7" max="7" width="11.42578125" style="632" customWidth="1"/>
    <col min="8" max="8" width="13.85546875" style="632" customWidth="1"/>
    <col min="9" max="9" width="12.140625" style="632" customWidth="1"/>
    <col min="10" max="10" width="12" style="632" customWidth="1"/>
    <col min="11" max="11" width="9.140625" style="632"/>
    <col min="12" max="12" width="15.140625" style="632" customWidth="1"/>
    <col min="13" max="16384" width="9.140625" style="632"/>
  </cols>
  <sheetData>
    <row r="1" spans="1:10">
      <c r="A1" s="738"/>
      <c r="B1" s="739"/>
      <c r="C1" s="740"/>
      <c r="D1" s="738"/>
      <c r="E1" s="1770"/>
      <c r="F1" s="2540" t="s">
        <v>32</v>
      </c>
      <c r="G1" s="2540"/>
      <c r="H1" s="2540"/>
      <c r="I1" s="2540"/>
      <c r="J1" s="2540"/>
    </row>
    <row r="2" spans="1:10">
      <c r="A2" s="738"/>
      <c r="B2" s="739"/>
      <c r="C2" s="740"/>
      <c r="D2" s="738"/>
      <c r="E2" s="1770"/>
      <c r="F2" s="742"/>
      <c r="G2" s="742"/>
      <c r="H2" s="742"/>
      <c r="I2" s="742"/>
      <c r="J2" s="742"/>
    </row>
    <row r="3" spans="1:10">
      <c r="A3" s="738"/>
      <c r="B3" s="739"/>
      <c r="C3" s="740"/>
      <c r="D3" s="738"/>
      <c r="E3" s="1770"/>
      <c r="F3" s="2541" t="s">
        <v>897</v>
      </c>
      <c r="G3" s="2541"/>
      <c r="H3" s="2541"/>
      <c r="I3" s="2541"/>
      <c r="J3" s="2541"/>
    </row>
    <row r="4" spans="1:10">
      <c r="A4" s="738"/>
      <c r="B4" s="739"/>
      <c r="C4" s="740"/>
      <c r="D4" s="738"/>
      <c r="E4" s="1770"/>
      <c r="F4" s="743" t="s">
        <v>34</v>
      </c>
      <c r="G4" s="743"/>
      <c r="H4" s="738"/>
      <c r="I4" s="738"/>
      <c r="J4" s="738"/>
    </row>
    <row r="5" spans="1:10" ht="14.25">
      <c r="A5" s="738"/>
      <c r="B5" s="744" t="s">
        <v>35</v>
      </c>
      <c r="C5" s="740"/>
      <c r="D5" s="738"/>
      <c r="E5" s="1770"/>
      <c r="F5" s="741"/>
      <c r="G5" s="745" t="s">
        <v>175</v>
      </c>
      <c r="H5" s="738"/>
      <c r="I5" s="738"/>
      <c r="J5" s="738"/>
    </row>
    <row r="6" spans="1:10" ht="14.25">
      <c r="A6" s="2542"/>
      <c r="B6" s="2543"/>
      <c r="C6" s="2543"/>
      <c r="D6" s="2543"/>
      <c r="E6" s="2543"/>
      <c r="F6" s="743" t="s">
        <v>945</v>
      </c>
      <c r="G6" s="738"/>
      <c r="H6" s="738"/>
      <c r="I6" s="738"/>
      <c r="J6" s="748"/>
    </row>
    <row r="7" spans="1:10" s="738" customFormat="1">
      <c r="A7" s="748" t="s">
        <v>2242</v>
      </c>
      <c r="B7" s="739"/>
      <c r="C7" s="749"/>
      <c r="E7" s="917"/>
      <c r="F7" s="741"/>
      <c r="G7" s="741"/>
    </row>
    <row r="8" spans="1:10" s="748" customFormat="1" ht="10.5">
      <c r="A8" s="2542" t="s">
        <v>1129</v>
      </c>
      <c r="B8" s="2542"/>
      <c r="C8" s="2542"/>
      <c r="D8" s="2542"/>
      <c r="E8" s="2542"/>
    </row>
    <row r="9" spans="1:10" ht="14.25">
      <c r="A9" s="898" t="s">
        <v>1717</v>
      </c>
      <c r="B9" s="890"/>
      <c r="C9" s="899"/>
      <c r="D9" s="900"/>
      <c r="E9" s="1961"/>
      <c r="F9" s="901"/>
      <c r="G9" s="748"/>
      <c r="H9" s="738"/>
      <c r="I9" s="738"/>
      <c r="J9" s="738"/>
    </row>
    <row r="10" spans="1:10">
      <c r="A10" s="738"/>
      <c r="B10" s="739"/>
      <c r="C10" s="740"/>
      <c r="D10" s="738"/>
      <c r="E10" s="1770"/>
      <c r="F10" s="741"/>
      <c r="G10" s="738"/>
      <c r="H10" s="738"/>
      <c r="I10" s="738"/>
      <c r="J10" s="738"/>
    </row>
    <row r="11" spans="1:10">
      <c r="A11" s="2544" t="s">
        <v>1159</v>
      </c>
      <c r="B11" s="2544"/>
      <c r="C11" s="2544"/>
      <c r="D11" s="2544"/>
      <c r="E11" s="2544"/>
      <c r="F11" s="741"/>
      <c r="G11" s="750" t="s">
        <v>209</v>
      </c>
      <c r="H11" s="738"/>
      <c r="I11" s="738"/>
      <c r="J11" s="738"/>
    </row>
    <row r="12" spans="1:10">
      <c r="A12" s="2539" t="s">
        <v>910</v>
      </c>
      <c r="B12" s="2539"/>
      <c r="C12" s="2539"/>
      <c r="D12" s="2539"/>
      <c r="E12" s="2539"/>
      <c r="F12" s="741"/>
      <c r="G12" s="738"/>
      <c r="H12" s="738"/>
      <c r="I12" s="738"/>
      <c r="J12" s="738"/>
    </row>
    <row r="13" spans="1:10" s="917" customFormat="1">
      <c r="A13" s="2545" t="s">
        <v>2246</v>
      </c>
      <c r="B13" s="2546"/>
      <c r="C13" s="1769"/>
      <c r="F13" s="1770"/>
      <c r="G13" s="1770"/>
    </row>
    <row r="14" spans="1:10" ht="18">
      <c r="A14" s="2547" t="s">
        <v>822</v>
      </c>
      <c r="B14" s="2547"/>
      <c r="C14" s="2547"/>
      <c r="D14" s="2547"/>
      <c r="E14" s="2547"/>
      <c r="F14" s="2547"/>
      <c r="G14" s="2547"/>
      <c r="H14" s="2547"/>
      <c r="I14" s="2547"/>
      <c r="J14" s="2547"/>
    </row>
    <row r="15" spans="1:10" ht="14.25">
      <c r="A15" s="2548" t="s">
        <v>1046</v>
      </c>
      <c r="B15" s="2549"/>
      <c r="C15" s="2549"/>
      <c r="D15" s="2549"/>
      <c r="E15" s="2549"/>
      <c r="F15" s="2549"/>
      <c r="G15" s="2549"/>
      <c r="H15" s="2549"/>
      <c r="I15" s="2549"/>
      <c r="J15" s="2549"/>
    </row>
    <row r="16" spans="1:10" ht="16.5">
      <c r="A16" s="2550" t="s">
        <v>1674</v>
      </c>
      <c r="B16" s="2550"/>
      <c r="C16" s="2550"/>
      <c r="D16" s="2550"/>
      <c r="E16" s="2550"/>
      <c r="F16" s="2550"/>
      <c r="G16" s="2550"/>
      <c r="H16" s="2550"/>
      <c r="I16" s="2550"/>
      <c r="J16" s="2550"/>
    </row>
    <row r="17" spans="1:14" ht="3.75" customHeight="1">
      <c r="A17" s="2551" t="s">
        <v>2249</v>
      </c>
      <c r="B17" s="2551"/>
      <c r="C17" s="2551"/>
      <c r="D17" s="2551"/>
      <c r="E17" s="2551"/>
      <c r="F17" s="2551"/>
      <c r="G17" s="2551"/>
      <c r="H17" s="2548"/>
      <c r="I17" s="2548"/>
      <c r="J17" s="2548"/>
    </row>
    <row r="18" spans="1:14" ht="19.5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</row>
    <row r="19" spans="1:14">
      <c r="A19" s="753" t="s">
        <v>1015</v>
      </c>
      <c r="B19" s="754"/>
      <c r="C19" s="754"/>
      <c r="D19" s="754"/>
      <c r="E19" s="1061"/>
      <c r="F19" s="755" t="s">
        <v>334</v>
      </c>
      <c r="G19" s="748"/>
      <c r="H19" s="748"/>
      <c r="I19" s="748"/>
      <c r="J19" s="748"/>
    </row>
    <row r="20" spans="1:14">
      <c r="A20" s="753" t="s">
        <v>258</v>
      </c>
      <c r="B20" s="756"/>
      <c r="C20" s="756"/>
      <c r="D20" s="756"/>
      <c r="E20" s="1962"/>
      <c r="F20" s="753" t="s">
        <v>335</v>
      </c>
      <c r="G20" s="704" t="s">
        <v>562</v>
      </c>
      <c r="H20" s="684" t="s">
        <v>746</v>
      </c>
      <c r="I20" s="685">
        <v>1</v>
      </c>
      <c r="J20" s="756"/>
    </row>
    <row r="21" spans="1:14">
      <c r="A21" s="753" t="s">
        <v>336</v>
      </c>
      <c r="B21" s="753"/>
      <c r="C21" s="753"/>
      <c r="D21" s="753"/>
      <c r="E21" s="1963"/>
      <c r="F21" s="756"/>
      <c r="G21" s="753"/>
      <c r="H21" s="756"/>
      <c r="I21" s="753"/>
      <c r="J21" s="753"/>
    </row>
    <row r="22" spans="1:14">
      <c r="A22" s="753" t="s">
        <v>936</v>
      </c>
      <c r="B22" s="753"/>
      <c r="C22" s="753"/>
      <c r="D22" s="757"/>
      <c r="E22" s="1964"/>
      <c r="F22" s="753" t="s">
        <v>1864</v>
      </c>
      <c r="G22" s="753"/>
      <c r="H22" s="753"/>
      <c r="I22" s="753"/>
      <c r="J22" s="753"/>
    </row>
    <row r="23" spans="1:14" ht="24" customHeight="1">
      <c r="A23" s="753" t="s">
        <v>1675</v>
      </c>
      <c r="B23" s="756"/>
      <c r="C23" s="756"/>
      <c r="D23" s="756"/>
      <c r="E23" s="1962"/>
      <c r="F23" s="753" t="s">
        <v>947</v>
      </c>
      <c r="G23" s="753"/>
      <c r="H23" s="753"/>
      <c r="I23" s="756"/>
      <c r="J23" s="758"/>
    </row>
    <row r="24" spans="1:14" ht="17.25" customHeight="1">
      <c r="A24" s="756" t="s">
        <v>208</v>
      </c>
      <c r="B24" s="758"/>
      <c r="C24" s="759"/>
      <c r="D24" s="756"/>
      <c r="E24" s="1962"/>
      <c r="F24" s="2553" t="s">
        <v>952</v>
      </c>
      <c r="G24" s="2553"/>
      <c r="H24" s="2553"/>
      <c r="I24" s="2553"/>
      <c r="J24" s="2553"/>
    </row>
    <row r="25" spans="1:14" ht="13.5" thickBot="1">
      <c r="A25" s="755" t="s">
        <v>926</v>
      </c>
      <c r="B25" s="760"/>
      <c r="C25" s="761"/>
      <c r="D25" s="760"/>
      <c r="E25" s="1962"/>
      <c r="F25" s="2553"/>
      <c r="G25" s="2553"/>
      <c r="H25" s="2553"/>
      <c r="I25" s="2553"/>
      <c r="J25" s="2553"/>
    </row>
    <row r="26" spans="1:14" ht="13.5" thickBot="1">
      <c r="A26" s="753" t="s">
        <v>116</v>
      </c>
      <c r="B26" s="756"/>
      <c r="C26" s="759"/>
      <c r="D26" s="758"/>
      <c r="E26" s="1965"/>
      <c r="G26" s="763"/>
      <c r="H26" s="764"/>
      <c r="I26" s="765"/>
    </row>
    <row r="27" spans="1:14" ht="13.5" thickBot="1">
      <c r="A27" s="753" t="s">
        <v>421</v>
      </c>
      <c r="B27" s="756"/>
      <c r="C27" s="756"/>
      <c r="D27" s="760"/>
      <c r="E27" s="1966"/>
      <c r="F27" s="760"/>
      <c r="G27" s="766" t="s">
        <v>422</v>
      </c>
      <c r="H27" s="756"/>
      <c r="I27" s="758"/>
      <c r="J27" s="758"/>
    </row>
    <row r="28" spans="1:14" ht="13.5" thickBot="1">
      <c r="A28" s="753" t="s">
        <v>423</v>
      </c>
      <c r="B28" s="767"/>
      <c r="C28" s="768"/>
      <c r="D28" s="759"/>
      <c r="E28" s="1967"/>
      <c r="F28" s="770"/>
      <c r="G28" s="748"/>
      <c r="H28" s="2560" t="s">
        <v>2336</v>
      </c>
      <c r="I28" s="2560"/>
      <c r="J28" s="2560"/>
    </row>
    <row r="29" spans="1:14" ht="4.5" customHeight="1" thickBot="1"/>
    <row r="30" spans="1:14" ht="49.5" customHeight="1" thickBot="1">
      <c r="A30" s="771" t="s">
        <v>409</v>
      </c>
      <c r="B30" s="772" t="s">
        <v>424</v>
      </c>
      <c r="C30" s="773"/>
      <c r="D30" s="772" t="s">
        <v>425</v>
      </c>
      <c r="E30" s="1687"/>
      <c r="F30" s="2554" t="s">
        <v>365</v>
      </c>
      <c r="G30" s="2556" t="s">
        <v>366</v>
      </c>
      <c r="H30" s="2557"/>
      <c r="I30" s="2557"/>
      <c r="J30" s="2558"/>
    </row>
    <row r="31" spans="1:14" ht="69.75" customHeight="1" thickBot="1">
      <c r="A31" s="775"/>
      <c r="B31" s="776" t="s">
        <v>351</v>
      </c>
      <c r="C31" s="777" t="s">
        <v>675</v>
      </c>
      <c r="D31" s="778" t="s">
        <v>802</v>
      </c>
      <c r="E31" s="1688" t="s">
        <v>981</v>
      </c>
      <c r="F31" s="2555"/>
      <c r="G31" s="778" t="s">
        <v>982</v>
      </c>
      <c r="H31" s="778" t="s">
        <v>983</v>
      </c>
      <c r="I31" s="778" t="s">
        <v>984</v>
      </c>
      <c r="J31" s="778" t="s">
        <v>985</v>
      </c>
      <c r="M31" s="764"/>
      <c r="N31" s="758"/>
    </row>
    <row r="32" spans="1:14" ht="13.5" thickBot="1">
      <c r="A32" s="780" t="s">
        <v>986</v>
      </c>
      <c r="B32" s="781" t="s">
        <v>987</v>
      </c>
      <c r="C32" s="782" t="s">
        <v>988</v>
      </c>
      <c r="D32" s="783" t="s">
        <v>745</v>
      </c>
      <c r="E32" s="1689" t="s">
        <v>746</v>
      </c>
      <c r="F32" s="783" t="s">
        <v>676</v>
      </c>
      <c r="G32" s="784">
        <v>4</v>
      </c>
      <c r="H32" s="785">
        <v>5</v>
      </c>
      <c r="I32" s="786">
        <v>6</v>
      </c>
      <c r="J32" s="785">
        <v>7</v>
      </c>
    </row>
    <row r="33" spans="1:10" ht="30" customHeight="1" thickBot="1">
      <c r="A33" s="780">
        <v>1100000</v>
      </c>
      <c r="B33" s="787" t="s">
        <v>1676</v>
      </c>
      <c r="C33" s="788" t="s">
        <v>361</v>
      </c>
      <c r="D33" s="902">
        <f t="shared" ref="D33" si="0">D68</f>
        <v>0</v>
      </c>
      <c r="E33" s="1181">
        <f t="shared" ref="E33:J33" si="1">E100</f>
        <v>0</v>
      </c>
      <c r="F33" s="902">
        <f t="shared" si="1"/>
        <v>100159.26</v>
      </c>
      <c r="G33" s="902">
        <f t="shared" si="1"/>
        <v>0</v>
      </c>
      <c r="H33" s="902">
        <f t="shared" si="1"/>
        <v>93808.255000000005</v>
      </c>
      <c r="I33" s="902">
        <f t="shared" si="1"/>
        <v>100159.26</v>
      </c>
      <c r="J33" s="902">
        <f t="shared" si="1"/>
        <v>100159.26</v>
      </c>
    </row>
    <row r="34" spans="1:10" ht="102.75" hidden="1" thickBot="1">
      <c r="A34" s="780">
        <v>1110000</v>
      </c>
      <c r="B34" s="790" t="s">
        <v>1677</v>
      </c>
      <c r="C34" s="788" t="s">
        <v>361</v>
      </c>
      <c r="D34" s="903">
        <v>0</v>
      </c>
      <c r="E34" s="1200"/>
      <c r="F34" s="903">
        <v>0</v>
      </c>
      <c r="G34" s="903">
        <v>0</v>
      </c>
      <c r="H34" s="903">
        <v>0</v>
      </c>
      <c r="I34" s="903">
        <v>0</v>
      </c>
      <c r="J34" s="903">
        <v>0</v>
      </c>
    </row>
    <row r="35" spans="1:10" ht="28.5" hidden="1">
      <c r="A35" s="792">
        <v>1110000</v>
      </c>
      <c r="B35" s="793" t="s">
        <v>809</v>
      </c>
      <c r="C35" s="794" t="s">
        <v>361</v>
      </c>
      <c r="D35" s="904">
        <v>0</v>
      </c>
      <c r="E35" s="1690"/>
      <c r="F35" s="904">
        <v>0</v>
      </c>
      <c r="G35" s="904">
        <v>0</v>
      </c>
      <c r="H35" s="904">
        <v>0</v>
      </c>
      <c r="I35" s="904">
        <v>0</v>
      </c>
      <c r="J35" s="904">
        <v>0</v>
      </c>
    </row>
    <row r="36" spans="1:10" ht="25.5" hidden="1">
      <c r="A36" s="796">
        <v>1111000</v>
      </c>
      <c r="B36" s="797" t="s">
        <v>677</v>
      </c>
      <c r="C36" s="798" t="s">
        <v>810</v>
      </c>
      <c r="D36" s="905"/>
      <c r="E36" s="942"/>
      <c r="F36" s="905"/>
      <c r="G36" s="905"/>
      <c r="H36" s="905"/>
      <c r="I36" s="905"/>
      <c r="J36" s="905"/>
    </row>
    <row r="37" spans="1:10" ht="25.5" hidden="1">
      <c r="A37" s="800">
        <v>1112000</v>
      </c>
      <c r="B37" s="801" t="s">
        <v>273</v>
      </c>
      <c r="C37" s="802" t="s">
        <v>811</v>
      </c>
      <c r="D37" s="906"/>
      <c r="E37" s="913"/>
      <c r="F37" s="906"/>
      <c r="G37" s="906"/>
      <c r="H37" s="906"/>
      <c r="I37" s="906"/>
      <c r="J37" s="906"/>
    </row>
    <row r="38" spans="1:10" ht="38.25" hidden="1">
      <c r="A38" s="800">
        <v>1113000</v>
      </c>
      <c r="B38" s="801" t="s">
        <v>812</v>
      </c>
      <c r="C38" s="802" t="s">
        <v>813</v>
      </c>
      <c r="D38" s="906"/>
      <c r="E38" s="913"/>
      <c r="F38" s="906"/>
      <c r="G38" s="906"/>
      <c r="H38" s="906"/>
      <c r="I38" s="906"/>
      <c r="J38" s="906"/>
    </row>
    <row r="39" spans="1:10" ht="51" hidden="1">
      <c r="A39" s="800">
        <v>1114000</v>
      </c>
      <c r="B39" s="801" t="s">
        <v>401</v>
      </c>
      <c r="C39" s="802" t="s">
        <v>402</v>
      </c>
      <c r="D39" s="906"/>
      <c r="E39" s="913"/>
      <c r="F39" s="906"/>
      <c r="G39" s="906"/>
      <c r="H39" s="906"/>
      <c r="I39" s="906"/>
      <c r="J39" s="906"/>
    </row>
    <row r="40" spans="1:10" hidden="1">
      <c r="A40" s="800">
        <v>1115000</v>
      </c>
      <c r="B40" s="801" t="s">
        <v>619</v>
      </c>
      <c r="C40" s="802" t="s">
        <v>391</v>
      </c>
      <c r="D40" s="906"/>
      <c r="E40" s="913"/>
      <c r="F40" s="906"/>
      <c r="G40" s="906"/>
      <c r="H40" s="906"/>
      <c r="I40" s="906"/>
      <c r="J40" s="906"/>
    </row>
    <row r="41" spans="1:10" ht="25.5" hidden="1">
      <c r="A41" s="800">
        <v>1116000</v>
      </c>
      <c r="B41" s="801" t="s">
        <v>1034</v>
      </c>
      <c r="C41" s="802" t="s">
        <v>392</v>
      </c>
      <c r="D41" s="906"/>
      <c r="E41" s="913"/>
      <c r="F41" s="906"/>
      <c r="G41" s="906"/>
      <c r="H41" s="906"/>
      <c r="I41" s="906"/>
      <c r="J41" s="906"/>
    </row>
    <row r="42" spans="1:10" ht="39" hidden="1" thickBot="1">
      <c r="A42" s="804">
        <v>1117000</v>
      </c>
      <c r="B42" s="805" t="s">
        <v>19</v>
      </c>
      <c r="C42" s="806" t="s">
        <v>20</v>
      </c>
      <c r="D42" s="907"/>
      <c r="E42" s="912"/>
      <c r="F42" s="907"/>
      <c r="G42" s="907"/>
      <c r="H42" s="907"/>
      <c r="I42" s="907"/>
      <c r="J42" s="907"/>
    </row>
    <row r="43" spans="1:10" ht="29.25" hidden="1" thickBot="1">
      <c r="A43" s="808">
        <v>1120000</v>
      </c>
      <c r="B43" s="809" t="s">
        <v>21</v>
      </c>
      <c r="C43" s="788" t="s">
        <v>361</v>
      </c>
      <c r="D43" s="908">
        <v>0</v>
      </c>
      <c r="E43" s="1116"/>
      <c r="F43" s="908">
        <v>0</v>
      </c>
      <c r="G43" s="908">
        <v>0</v>
      </c>
      <c r="H43" s="908">
        <v>0</v>
      </c>
      <c r="I43" s="908">
        <v>0</v>
      </c>
      <c r="J43" s="908">
        <v>0</v>
      </c>
    </row>
    <row r="44" spans="1:10" ht="14.25" hidden="1">
      <c r="A44" s="792">
        <v>1121000</v>
      </c>
      <c r="B44" s="811" t="s">
        <v>22</v>
      </c>
      <c r="C44" s="812"/>
      <c r="D44" s="905">
        <v>0</v>
      </c>
      <c r="E44" s="942"/>
      <c r="F44" s="905">
        <v>0</v>
      </c>
      <c r="G44" s="905">
        <v>0</v>
      </c>
      <c r="H44" s="905">
        <v>0</v>
      </c>
      <c r="I44" s="905">
        <v>0</v>
      </c>
      <c r="J44" s="905">
        <v>0</v>
      </c>
    </row>
    <row r="45" spans="1:10" ht="25.5" hidden="1">
      <c r="A45" s="800">
        <v>1121100</v>
      </c>
      <c r="B45" s="813" t="s">
        <v>383</v>
      </c>
      <c r="C45" s="802" t="s">
        <v>384</v>
      </c>
      <c r="D45" s="906">
        <v>0</v>
      </c>
      <c r="E45" s="913"/>
      <c r="F45" s="906"/>
      <c r="G45" s="906"/>
      <c r="H45" s="906"/>
      <c r="I45" s="906"/>
      <c r="J45" s="906"/>
    </row>
    <row r="46" spans="1:10" hidden="1">
      <c r="A46" s="800">
        <v>1121200</v>
      </c>
      <c r="B46" s="814" t="s">
        <v>1678</v>
      </c>
      <c r="C46" s="802" t="s">
        <v>386</v>
      </c>
      <c r="D46" s="906">
        <v>0</v>
      </c>
      <c r="E46" s="913"/>
      <c r="F46" s="906"/>
      <c r="G46" s="906"/>
      <c r="H46" s="906"/>
      <c r="I46" s="906"/>
      <c r="J46" s="906"/>
    </row>
    <row r="47" spans="1:10" hidden="1">
      <c r="A47" s="800">
        <v>1121300</v>
      </c>
      <c r="B47" s="813" t="s">
        <v>775</v>
      </c>
      <c r="C47" s="802" t="s">
        <v>387</v>
      </c>
      <c r="D47" s="906">
        <v>0</v>
      </c>
      <c r="E47" s="913"/>
      <c r="F47" s="906"/>
      <c r="G47" s="906"/>
      <c r="H47" s="906"/>
      <c r="I47" s="906"/>
      <c r="J47" s="906"/>
    </row>
    <row r="48" spans="1:10" hidden="1">
      <c r="A48" s="800">
        <v>1121400</v>
      </c>
      <c r="B48" s="813" t="s">
        <v>776</v>
      </c>
      <c r="C48" s="802" t="s">
        <v>388</v>
      </c>
      <c r="D48" s="906">
        <v>0</v>
      </c>
      <c r="E48" s="913"/>
      <c r="F48" s="906"/>
      <c r="G48" s="906"/>
      <c r="H48" s="906"/>
      <c r="I48" s="906"/>
      <c r="J48" s="906"/>
    </row>
    <row r="49" spans="1:10" hidden="1">
      <c r="A49" s="800">
        <v>1121500</v>
      </c>
      <c r="B49" s="813" t="s">
        <v>69</v>
      </c>
      <c r="C49" s="802" t="s">
        <v>389</v>
      </c>
      <c r="D49" s="906">
        <v>0</v>
      </c>
      <c r="E49" s="913"/>
      <c r="F49" s="905"/>
      <c r="G49" s="905"/>
      <c r="H49" s="905"/>
      <c r="I49" s="905"/>
      <c r="J49" s="905"/>
    </row>
    <row r="50" spans="1:10" ht="25.5" hidden="1">
      <c r="A50" s="800">
        <v>1121600</v>
      </c>
      <c r="B50" s="813" t="s">
        <v>70</v>
      </c>
      <c r="C50" s="802" t="s">
        <v>390</v>
      </c>
      <c r="D50" s="906">
        <v>0</v>
      </c>
      <c r="E50" s="913"/>
      <c r="F50" s="906"/>
      <c r="G50" s="906"/>
      <c r="H50" s="906"/>
      <c r="I50" s="906"/>
      <c r="J50" s="906"/>
    </row>
    <row r="51" spans="1:10" ht="12" hidden="1" customHeight="1" thickBot="1">
      <c r="A51" s="816">
        <v>1121700</v>
      </c>
      <c r="B51" s="817" t="s">
        <v>71</v>
      </c>
      <c r="C51" s="806" t="s">
        <v>772</v>
      </c>
      <c r="D51" s="907">
        <v>0</v>
      </c>
      <c r="E51" s="912"/>
      <c r="F51" s="907"/>
      <c r="G51" s="907"/>
      <c r="H51" s="907"/>
      <c r="I51" s="907"/>
      <c r="J51" s="907"/>
    </row>
    <row r="52" spans="1:10" ht="28.5" hidden="1">
      <c r="A52" s="792">
        <v>1122000</v>
      </c>
      <c r="B52" s="818" t="s">
        <v>773</v>
      </c>
      <c r="C52" s="794" t="s">
        <v>361</v>
      </c>
      <c r="D52" s="911">
        <v>0</v>
      </c>
      <c r="E52" s="914"/>
      <c r="F52" s="911">
        <v>0</v>
      </c>
      <c r="G52" s="911">
        <v>0</v>
      </c>
      <c r="H52" s="911">
        <v>0</v>
      </c>
      <c r="I52" s="911">
        <v>0</v>
      </c>
      <c r="J52" s="911">
        <v>0</v>
      </c>
    </row>
    <row r="53" spans="1:10" hidden="1">
      <c r="A53" s="820">
        <v>1122100</v>
      </c>
      <c r="B53" s="813" t="s">
        <v>72</v>
      </c>
      <c r="C53" s="798" t="s">
        <v>774</v>
      </c>
      <c r="D53" s="906"/>
      <c r="E53" s="913"/>
      <c r="F53" s="906"/>
      <c r="G53" s="906"/>
      <c r="H53" s="906"/>
      <c r="I53" s="906"/>
      <c r="J53" s="906"/>
    </row>
    <row r="54" spans="1:10" ht="25.5" hidden="1">
      <c r="A54" s="820">
        <v>1122200</v>
      </c>
      <c r="B54" s="813" t="s">
        <v>490</v>
      </c>
      <c r="C54" s="802" t="s">
        <v>1031</v>
      </c>
      <c r="D54" s="906"/>
      <c r="E54" s="913"/>
      <c r="F54" s="906"/>
      <c r="G54" s="906"/>
      <c r="H54" s="906"/>
      <c r="I54" s="906"/>
      <c r="J54" s="906"/>
    </row>
    <row r="55" spans="1:10" ht="13.5" hidden="1" thickBot="1">
      <c r="A55" s="808">
        <v>1122300</v>
      </c>
      <c r="B55" s="817" t="s">
        <v>148</v>
      </c>
      <c r="C55" s="806" t="s">
        <v>1032</v>
      </c>
      <c r="D55" s="907"/>
      <c r="E55" s="912"/>
      <c r="F55" s="907"/>
      <c r="G55" s="907"/>
      <c r="H55" s="907"/>
      <c r="I55" s="907"/>
      <c r="J55" s="907"/>
    </row>
    <row r="56" spans="1:10" ht="28.5" hidden="1">
      <c r="A56" s="792">
        <v>1123000</v>
      </c>
      <c r="B56" s="818" t="s">
        <v>367</v>
      </c>
      <c r="C56" s="794" t="s">
        <v>361</v>
      </c>
      <c r="D56" s="911">
        <v>0</v>
      </c>
      <c r="E56" s="914"/>
      <c r="F56" s="911">
        <v>0</v>
      </c>
      <c r="G56" s="911">
        <v>0</v>
      </c>
      <c r="H56" s="911">
        <v>0</v>
      </c>
      <c r="I56" s="911">
        <v>0</v>
      </c>
      <c r="J56" s="911">
        <v>0</v>
      </c>
    </row>
    <row r="57" spans="1:10" hidden="1">
      <c r="A57" s="820">
        <v>1123100</v>
      </c>
      <c r="B57" s="813" t="s">
        <v>149</v>
      </c>
      <c r="C57" s="798" t="s">
        <v>368</v>
      </c>
      <c r="D57" s="906">
        <v>0</v>
      </c>
      <c r="E57" s="913"/>
      <c r="F57" s="906"/>
      <c r="G57" s="906"/>
      <c r="H57" s="906"/>
      <c r="I57" s="906"/>
      <c r="J57" s="906"/>
    </row>
    <row r="58" spans="1:10" hidden="1">
      <c r="A58" s="820">
        <v>1123200</v>
      </c>
      <c r="B58" s="813" t="s">
        <v>150</v>
      </c>
      <c r="C58" s="802" t="s">
        <v>369</v>
      </c>
      <c r="D58" s="906">
        <v>0</v>
      </c>
      <c r="E58" s="913"/>
      <c r="F58" s="906"/>
      <c r="G58" s="906"/>
      <c r="H58" s="906"/>
      <c r="I58" s="906"/>
      <c r="J58" s="906"/>
    </row>
    <row r="59" spans="1:10" ht="25.5" hidden="1">
      <c r="A59" s="820">
        <v>1123300</v>
      </c>
      <c r="B59" s="813" t="s">
        <v>151</v>
      </c>
      <c r="C59" s="802" t="s">
        <v>370</v>
      </c>
      <c r="D59" s="906">
        <v>0</v>
      </c>
      <c r="E59" s="913"/>
      <c r="F59" s="906"/>
      <c r="G59" s="906"/>
      <c r="H59" s="906"/>
      <c r="I59" s="906"/>
      <c r="J59" s="906"/>
    </row>
    <row r="60" spans="1:10" hidden="1">
      <c r="A60" s="820">
        <v>1123400</v>
      </c>
      <c r="B60" s="813" t="s">
        <v>559</v>
      </c>
      <c r="C60" s="802" t="s">
        <v>371</v>
      </c>
      <c r="D60" s="906">
        <v>0</v>
      </c>
      <c r="E60" s="913"/>
      <c r="F60" s="906"/>
      <c r="G60" s="906"/>
      <c r="H60" s="906"/>
      <c r="I60" s="906"/>
      <c r="J60" s="906"/>
    </row>
    <row r="61" spans="1:10" hidden="1">
      <c r="A61" s="820">
        <v>1123500</v>
      </c>
      <c r="B61" s="821" t="s">
        <v>560</v>
      </c>
      <c r="C61" s="822">
        <v>423500</v>
      </c>
      <c r="D61" s="906">
        <v>0</v>
      </c>
      <c r="E61" s="913"/>
      <c r="F61" s="906"/>
      <c r="G61" s="906"/>
      <c r="H61" s="906"/>
      <c r="I61" s="906"/>
      <c r="J61" s="906"/>
    </row>
    <row r="62" spans="1:10" ht="25.5" hidden="1">
      <c r="A62" s="820">
        <v>1123600</v>
      </c>
      <c r="B62" s="813" t="s">
        <v>187</v>
      </c>
      <c r="C62" s="802" t="s">
        <v>372</v>
      </c>
      <c r="D62" s="906">
        <v>0</v>
      </c>
      <c r="E62" s="913"/>
      <c r="F62" s="906"/>
      <c r="G62" s="906"/>
      <c r="H62" s="906"/>
      <c r="I62" s="906"/>
      <c r="J62" s="906"/>
    </row>
    <row r="63" spans="1:10" hidden="1">
      <c r="A63" s="820">
        <v>1123700</v>
      </c>
      <c r="B63" s="813" t="s">
        <v>188</v>
      </c>
      <c r="C63" s="802" t="s">
        <v>373</v>
      </c>
      <c r="D63" s="906">
        <v>0</v>
      </c>
      <c r="E63" s="913"/>
      <c r="F63" s="906"/>
      <c r="G63" s="906"/>
      <c r="H63" s="906"/>
      <c r="I63" s="906"/>
      <c r="J63" s="906"/>
    </row>
    <row r="64" spans="1:10" ht="13.5" hidden="1" thickBot="1">
      <c r="A64" s="808">
        <v>1123800</v>
      </c>
      <c r="B64" s="817" t="s">
        <v>189</v>
      </c>
      <c r="C64" s="806" t="s">
        <v>374</v>
      </c>
      <c r="D64" s="907">
        <v>0</v>
      </c>
      <c r="E64" s="912"/>
      <c r="F64" s="907"/>
      <c r="G64" s="907"/>
      <c r="H64" s="907"/>
      <c r="I64" s="907"/>
      <c r="J64" s="907"/>
    </row>
    <row r="65" spans="1:10" ht="28.5" hidden="1">
      <c r="A65" s="792">
        <v>1124000</v>
      </c>
      <c r="B65" s="818" t="s">
        <v>214</v>
      </c>
      <c r="C65" s="794" t="s">
        <v>361</v>
      </c>
      <c r="D65" s="911">
        <v>0</v>
      </c>
      <c r="E65" s="914"/>
      <c r="F65" s="911">
        <v>0</v>
      </c>
      <c r="G65" s="911">
        <v>0</v>
      </c>
      <c r="H65" s="911">
        <v>0</v>
      </c>
      <c r="I65" s="911">
        <v>0</v>
      </c>
      <c r="J65" s="911">
        <v>0</v>
      </c>
    </row>
    <row r="66" spans="1:10" ht="13.5" hidden="1" thickBot="1">
      <c r="A66" s="808">
        <v>1124100</v>
      </c>
      <c r="B66" s="817" t="s">
        <v>190</v>
      </c>
      <c r="C66" s="806" t="s">
        <v>215</v>
      </c>
      <c r="D66" s="907">
        <v>0</v>
      </c>
      <c r="E66" s="912"/>
      <c r="F66" s="907"/>
      <c r="G66" s="907"/>
      <c r="H66" s="907"/>
      <c r="I66" s="907"/>
      <c r="J66" s="907"/>
    </row>
    <row r="67" spans="1:10" ht="42.75" hidden="1">
      <c r="A67" s="792">
        <v>1125000</v>
      </c>
      <c r="B67" s="818" t="s">
        <v>928</v>
      </c>
      <c r="C67" s="794" t="s">
        <v>361</v>
      </c>
      <c r="D67" s="911">
        <v>0</v>
      </c>
      <c r="E67" s="914"/>
      <c r="F67" s="911">
        <v>0</v>
      </c>
      <c r="G67" s="911">
        <v>0</v>
      </c>
      <c r="H67" s="911">
        <v>0</v>
      </c>
      <c r="I67" s="911">
        <v>0</v>
      </c>
      <c r="J67" s="911">
        <v>0</v>
      </c>
    </row>
    <row r="68" spans="1:10" ht="25.5" hidden="1">
      <c r="A68" s="820">
        <v>1125100</v>
      </c>
      <c r="B68" s="813" t="s">
        <v>191</v>
      </c>
      <c r="C68" s="798" t="s">
        <v>929</v>
      </c>
      <c r="D68" s="920">
        <v>0</v>
      </c>
      <c r="E68" s="921">
        <v>0</v>
      </c>
      <c r="F68" s="921">
        <f>D68+E68</f>
        <v>0</v>
      </c>
      <c r="G68" s="921">
        <v>0</v>
      </c>
      <c r="H68" s="921">
        <v>0</v>
      </c>
      <c r="I68" s="921">
        <v>0</v>
      </c>
      <c r="J68" s="920">
        <f>F68</f>
        <v>0</v>
      </c>
    </row>
    <row r="69" spans="1:10" ht="26.25" hidden="1" thickBot="1">
      <c r="A69" s="808">
        <v>1125200</v>
      </c>
      <c r="B69" s="817" t="s">
        <v>709</v>
      </c>
      <c r="C69" s="806" t="s">
        <v>1041</v>
      </c>
      <c r="D69" s="907">
        <v>0</v>
      </c>
      <c r="E69" s="912"/>
      <c r="F69" s="907"/>
      <c r="G69" s="907"/>
      <c r="H69" s="907"/>
      <c r="I69" s="907"/>
      <c r="J69" s="907"/>
    </row>
    <row r="70" spans="1:10" ht="14.25" hidden="1">
      <c r="A70" s="792">
        <v>1126000</v>
      </c>
      <c r="B70" s="818" t="s">
        <v>1042</v>
      </c>
      <c r="C70" s="794" t="s">
        <v>361</v>
      </c>
      <c r="D70" s="911">
        <v>0</v>
      </c>
      <c r="E70" s="914"/>
      <c r="F70" s="911">
        <v>0</v>
      </c>
      <c r="G70" s="911">
        <v>0</v>
      </c>
      <c r="H70" s="911">
        <v>0</v>
      </c>
      <c r="I70" s="911">
        <v>0</v>
      </c>
      <c r="J70" s="911">
        <v>0</v>
      </c>
    </row>
    <row r="71" spans="1:10" hidden="1">
      <c r="A71" s="792">
        <v>1126100</v>
      </c>
      <c r="B71" s="813" t="s">
        <v>993</v>
      </c>
      <c r="C71" s="798" t="s">
        <v>1043</v>
      </c>
      <c r="D71" s="906">
        <v>0</v>
      </c>
      <c r="E71" s="913"/>
      <c r="F71" s="906"/>
      <c r="G71" s="906"/>
      <c r="H71" s="906"/>
      <c r="I71" s="906"/>
      <c r="J71" s="906"/>
    </row>
    <row r="72" spans="1:10" hidden="1">
      <c r="A72" s="792">
        <v>1126200</v>
      </c>
      <c r="B72" s="813" t="s">
        <v>994</v>
      </c>
      <c r="C72" s="802" t="s">
        <v>1044</v>
      </c>
      <c r="D72" s="906">
        <v>0</v>
      </c>
      <c r="E72" s="913"/>
      <c r="F72" s="906"/>
      <c r="G72" s="906"/>
      <c r="H72" s="906"/>
      <c r="I72" s="906"/>
      <c r="J72" s="906"/>
    </row>
    <row r="73" spans="1:10" ht="25.5" hidden="1">
      <c r="A73" s="792">
        <v>1126300</v>
      </c>
      <c r="B73" s="813" t="s">
        <v>393</v>
      </c>
      <c r="C73" s="802" t="s">
        <v>394</v>
      </c>
      <c r="D73" s="906">
        <v>0</v>
      </c>
      <c r="E73" s="913"/>
      <c r="F73" s="906"/>
      <c r="G73" s="906"/>
      <c r="H73" s="906"/>
      <c r="I73" s="906"/>
      <c r="J73" s="906"/>
    </row>
    <row r="74" spans="1:10" hidden="1">
      <c r="A74" s="800">
        <v>1126400</v>
      </c>
      <c r="B74" s="823" t="s">
        <v>995</v>
      </c>
      <c r="C74" s="802" t="s">
        <v>395</v>
      </c>
      <c r="D74" s="906">
        <v>0</v>
      </c>
      <c r="E74" s="913"/>
      <c r="F74" s="906"/>
      <c r="G74" s="906"/>
      <c r="H74" s="906"/>
      <c r="I74" s="906"/>
      <c r="J74" s="906"/>
    </row>
    <row r="75" spans="1:10" ht="25.5" hidden="1">
      <c r="A75" s="804">
        <v>1126500</v>
      </c>
      <c r="B75" s="824" t="s">
        <v>953</v>
      </c>
      <c r="C75" s="802" t="s">
        <v>396</v>
      </c>
      <c r="D75" s="906">
        <v>0</v>
      </c>
      <c r="E75" s="913"/>
      <c r="F75" s="906"/>
      <c r="G75" s="906"/>
      <c r="H75" s="906"/>
      <c r="I75" s="906"/>
      <c r="J75" s="906"/>
    </row>
    <row r="76" spans="1:10" hidden="1">
      <c r="A76" s="800">
        <v>1126600</v>
      </c>
      <c r="B76" s="823" t="s">
        <v>230</v>
      </c>
      <c r="C76" s="802" t="s">
        <v>397</v>
      </c>
      <c r="D76" s="906">
        <v>0</v>
      </c>
      <c r="E76" s="913"/>
      <c r="F76" s="906"/>
      <c r="G76" s="906"/>
      <c r="H76" s="906"/>
      <c r="I76" s="906"/>
      <c r="J76" s="906"/>
    </row>
    <row r="77" spans="1:10" hidden="1">
      <c r="A77" s="800">
        <v>1126700</v>
      </c>
      <c r="B77" s="823" t="s">
        <v>231</v>
      </c>
      <c r="C77" s="802" t="s">
        <v>398</v>
      </c>
      <c r="D77" s="906">
        <v>0</v>
      </c>
      <c r="E77" s="913"/>
      <c r="F77" s="906"/>
      <c r="G77" s="906"/>
      <c r="H77" s="906"/>
      <c r="I77" s="906"/>
      <c r="J77" s="906"/>
    </row>
    <row r="78" spans="1:10" ht="13.5" hidden="1" thickBot="1">
      <c r="A78" s="816">
        <v>1126800</v>
      </c>
      <c r="B78" s="825" t="s">
        <v>483</v>
      </c>
      <c r="C78" s="806" t="s">
        <v>399</v>
      </c>
      <c r="D78" s="907">
        <v>0</v>
      </c>
      <c r="E78" s="912"/>
      <c r="F78" s="907"/>
      <c r="G78" s="907"/>
      <c r="H78" s="907"/>
      <c r="I78" s="907"/>
      <c r="J78" s="907"/>
    </row>
    <row r="79" spans="1:10" ht="14.25" hidden="1">
      <c r="A79" s="826">
        <v>1130000</v>
      </c>
      <c r="B79" s="827" t="s">
        <v>296</v>
      </c>
      <c r="C79" s="794" t="s">
        <v>361</v>
      </c>
      <c r="D79" s="911">
        <v>0</v>
      </c>
      <c r="E79" s="914"/>
      <c r="F79" s="911">
        <v>0</v>
      </c>
      <c r="G79" s="911">
        <v>0</v>
      </c>
      <c r="H79" s="911">
        <v>0</v>
      </c>
      <c r="I79" s="911">
        <v>0</v>
      </c>
      <c r="J79" s="911">
        <v>0</v>
      </c>
    </row>
    <row r="80" spans="1:10" hidden="1">
      <c r="A80" s="826">
        <v>1130100</v>
      </c>
      <c r="B80" s="823" t="s">
        <v>484</v>
      </c>
      <c r="C80" s="798" t="s">
        <v>297</v>
      </c>
      <c r="D80" s="906"/>
      <c r="E80" s="913"/>
      <c r="F80" s="906"/>
      <c r="G80" s="906"/>
      <c r="H80" s="906"/>
      <c r="I80" s="906"/>
      <c r="J80" s="906"/>
    </row>
    <row r="81" spans="1:10" hidden="1">
      <c r="A81" s="826">
        <v>1130200</v>
      </c>
      <c r="B81" s="823" t="s">
        <v>485</v>
      </c>
      <c r="C81" s="802" t="s">
        <v>298</v>
      </c>
      <c r="D81" s="906"/>
      <c r="E81" s="913"/>
      <c r="F81" s="906"/>
      <c r="G81" s="906"/>
      <c r="H81" s="906"/>
      <c r="I81" s="906"/>
      <c r="J81" s="906"/>
    </row>
    <row r="82" spans="1:10" ht="25.5" hidden="1">
      <c r="A82" s="826">
        <v>1130300</v>
      </c>
      <c r="B82" s="823" t="s">
        <v>486</v>
      </c>
      <c r="C82" s="802" t="s">
        <v>299</v>
      </c>
      <c r="D82" s="906"/>
      <c r="E82" s="913"/>
      <c r="F82" s="906"/>
      <c r="G82" s="906"/>
      <c r="H82" s="906"/>
      <c r="I82" s="906"/>
      <c r="J82" s="906"/>
    </row>
    <row r="83" spans="1:10" ht="25.5" hidden="1">
      <c r="A83" s="826">
        <v>1130400</v>
      </c>
      <c r="B83" s="828" t="s">
        <v>487</v>
      </c>
      <c r="C83" s="829" t="s">
        <v>300</v>
      </c>
      <c r="D83" s="905"/>
      <c r="E83" s="942"/>
      <c r="F83" s="905"/>
      <c r="G83" s="905"/>
      <c r="H83" s="905"/>
      <c r="I83" s="905"/>
      <c r="J83" s="905"/>
    </row>
    <row r="84" spans="1:10" ht="28.5" hidden="1">
      <c r="A84" s="800">
        <v>1131000</v>
      </c>
      <c r="B84" s="830" t="s">
        <v>301</v>
      </c>
      <c r="C84" s="831" t="s">
        <v>361</v>
      </c>
      <c r="D84" s="1002"/>
      <c r="E84" s="1051"/>
      <c r="F84" s="1002"/>
      <c r="G84" s="1002"/>
      <c r="H84" s="1002"/>
      <c r="I84" s="1002"/>
      <c r="J84" s="1002"/>
    </row>
    <row r="85" spans="1:10" ht="25.5" hidden="1">
      <c r="A85" s="800">
        <v>1131100</v>
      </c>
      <c r="B85" s="823" t="s">
        <v>592</v>
      </c>
      <c r="C85" s="798" t="s">
        <v>302</v>
      </c>
      <c r="D85" s="906"/>
      <c r="E85" s="913"/>
      <c r="F85" s="906"/>
      <c r="G85" s="906"/>
      <c r="H85" s="906"/>
      <c r="I85" s="906"/>
      <c r="J85" s="906"/>
    </row>
    <row r="86" spans="1:10" hidden="1">
      <c r="A86" s="800">
        <v>1131200</v>
      </c>
      <c r="B86" s="823" t="s">
        <v>593</v>
      </c>
      <c r="C86" s="802" t="s">
        <v>303</v>
      </c>
      <c r="D86" s="906"/>
      <c r="E86" s="913"/>
      <c r="F86" s="906"/>
      <c r="G86" s="906"/>
      <c r="H86" s="906"/>
      <c r="I86" s="906"/>
      <c r="J86" s="906"/>
    </row>
    <row r="87" spans="1:10" ht="13.5" hidden="1" thickBot="1">
      <c r="A87" s="800">
        <v>1131300</v>
      </c>
      <c r="B87" s="825" t="s">
        <v>594</v>
      </c>
      <c r="C87" s="806" t="s">
        <v>304</v>
      </c>
      <c r="D87" s="907"/>
      <c r="E87" s="912"/>
      <c r="F87" s="907"/>
      <c r="G87" s="907"/>
      <c r="H87" s="907"/>
      <c r="I87" s="907"/>
      <c r="J87" s="907"/>
    </row>
    <row r="88" spans="1:10" ht="14.25" hidden="1">
      <c r="A88" s="833">
        <v>1140000</v>
      </c>
      <c r="B88" s="827" t="s">
        <v>305</v>
      </c>
      <c r="C88" s="794" t="s">
        <v>361</v>
      </c>
      <c r="D88" s="911">
        <v>0</v>
      </c>
      <c r="E88" s="914"/>
      <c r="F88" s="911">
        <v>0</v>
      </c>
      <c r="G88" s="911">
        <v>0</v>
      </c>
      <c r="H88" s="911">
        <v>0</v>
      </c>
      <c r="I88" s="911">
        <v>0</v>
      </c>
      <c r="J88" s="911">
        <v>0</v>
      </c>
    </row>
    <row r="89" spans="1:10" ht="25.5" hidden="1">
      <c r="A89" s="833">
        <v>1141000</v>
      </c>
      <c r="B89" s="823" t="s">
        <v>306</v>
      </c>
      <c r="C89" s="798" t="s">
        <v>1013</v>
      </c>
      <c r="D89" s="906"/>
      <c r="E89" s="913"/>
      <c r="F89" s="906"/>
      <c r="G89" s="906"/>
      <c r="H89" s="906"/>
      <c r="I89" s="906"/>
      <c r="J89" s="906"/>
    </row>
    <row r="90" spans="1:10" ht="25.5" hidden="1">
      <c r="A90" s="833">
        <v>1142000</v>
      </c>
      <c r="B90" s="823" t="s">
        <v>42</v>
      </c>
      <c r="C90" s="802" t="s">
        <v>43</v>
      </c>
      <c r="D90" s="906"/>
      <c r="E90" s="913"/>
      <c r="F90" s="906"/>
      <c r="G90" s="906"/>
      <c r="H90" s="906"/>
      <c r="I90" s="906"/>
      <c r="J90" s="906"/>
    </row>
    <row r="91" spans="1:10" ht="25.5" hidden="1">
      <c r="A91" s="833">
        <v>1143000</v>
      </c>
      <c r="B91" s="823" t="s">
        <v>44</v>
      </c>
      <c r="C91" s="802" t="s">
        <v>45</v>
      </c>
      <c r="D91" s="906"/>
      <c r="E91" s="913"/>
      <c r="F91" s="906"/>
      <c r="G91" s="906"/>
      <c r="H91" s="906"/>
      <c r="I91" s="906"/>
      <c r="J91" s="906"/>
    </row>
    <row r="92" spans="1:10" ht="26.25" hidden="1" thickBot="1">
      <c r="A92" s="833">
        <v>1144000</v>
      </c>
      <c r="B92" s="825" t="s">
        <v>46</v>
      </c>
      <c r="C92" s="806" t="s">
        <v>442</v>
      </c>
      <c r="D92" s="907"/>
      <c r="E92" s="912"/>
      <c r="F92" s="907"/>
      <c r="G92" s="907"/>
      <c r="H92" s="907"/>
      <c r="I92" s="907"/>
      <c r="J92" s="907"/>
    </row>
    <row r="93" spans="1:10" ht="14.25" hidden="1">
      <c r="A93" s="833">
        <v>1150000</v>
      </c>
      <c r="B93" s="834" t="s">
        <v>736</v>
      </c>
      <c r="C93" s="794" t="s">
        <v>361</v>
      </c>
      <c r="D93" s="911">
        <v>0</v>
      </c>
      <c r="E93" s="914"/>
      <c r="F93" s="911">
        <v>0</v>
      </c>
      <c r="G93" s="911">
        <v>0</v>
      </c>
      <c r="H93" s="911">
        <v>0</v>
      </c>
      <c r="I93" s="911">
        <v>0</v>
      </c>
      <c r="J93" s="911">
        <v>0</v>
      </c>
    </row>
    <row r="94" spans="1:10" ht="25.5" hidden="1">
      <c r="A94" s="835">
        <v>1151000</v>
      </c>
      <c r="B94" s="823" t="s">
        <v>814</v>
      </c>
      <c r="C94" s="798" t="s">
        <v>815</v>
      </c>
      <c r="D94" s="906"/>
      <c r="E94" s="913"/>
      <c r="F94" s="906"/>
      <c r="G94" s="906"/>
      <c r="H94" s="906"/>
      <c r="I94" s="906"/>
      <c r="J94" s="906"/>
    </row>
    <row r="95" spans="1:10" ht="25.5" hidden="1">
      <c r="A95" s="835">
        <v>1152000</v>
      </c>
      <c r="B95" s="823" t="s">
        <v>1112</v>
      </c>
      <c r="C95" s="802" t="s">
        <v>816</v>
      </c>
      <c r="D95" s="906"/>
      <c r="E95" s="913"/>
      <c r="F95" s="906"/>
      <c r="G95" s="906"/>
      <c r="H95" s="906"/>
      <c r="I95" s="906"/>
      <c r="J95" s="906"/>
    </row>
    <row r="96" spans="1:10" ht="25.5" hidden="1">
      <c r="A96" s="835">
        <v>1153000</v>
      </c>
      <c r="B96" s="823" t="s">
        <v>836</v>
      </c>
      <c r="C96" s="802" t="s">
        <v>817</v>
      </c>
      <c r="D96" s="906"/>
      <c r="E96" s="913"/>
      <c r="F96" s="906"/>
      <c r="G96" s="906"/>
      <c r="H96" s="906"/>
      <c r="I96" s="906"/>
      <c r="J96" s="906"/>
    </row>
    <row r="97" spans="1:10" ht="25.5" hidden="1">
      <c r="A97" s="835">
        <v>1154000</v>
      </c>
      <c r="B97" s="823" t="s">
        <v>743</v>
      </c>
      <c r="C97" s="802" t="s">
        <v>818</v>
      </c>
      <c r="D97" s="906"/>
      <c r="E97" s="913"/>
      <c r="F97" s="906"/>
      <c r="G97" s="906"/>
      <c r="H97" s="906"/>
      <c r="I97" s="906"/>
      <c r="J97" s="906"/>
    </row>
    <row r="98" spans="1:10" ht="25.5" hidden="1">
      <c r="A98" s="820">
        <v>1155000</v>
      </c>
      <c r="B98" s="836" t="s">
        <v>1679</v>
      </c>
      <c r="C98" s="802" t="s">
        <v>733</v>
      </c>
      <c r="D98" s="920"/>
      <c r="E98" s="921"/>
      <c r="F98" s="920"/>
      <c r="G98" s="920"/>
      <c r="H98" s="920"/>
      <c r="I98" s="920"/>
      <c r="J98" s="920"/>
    </row>
    <row r="99" spans="1:10" ht="26.25" hidden="1" thickBot="1">
      <c r="A99" s="808">
        <v>1156000</v>
      </c>
      <c r="B99" s="838" t="s">
        <v>1680</v>
      </c>
      <c r="C99" s="806" t="s">
        <v>824</v>
      </c>
      <c r="D99" s="915"/>
      <c r="E99" s="916"/>
      <c r="F99" s="915"/>
      <c r="G99" s="915"/>
      <c r="H99" s="915"/>
      <c r="I99" s="915"/>
      <c r="J99" s="915"/>
    </row>
    <row r="100" spans="1:10" ht="25.5" customHeight="1">
      <c r="A100" s="792">
        <v>1160000</v>
      </c>
      <c r="B100" s="840" t="s">
        <v>825</v>
      </c>
      <c r="C100" s="794" t="s">
        <v>361</v>
      </c>
      <c r="D100" s="918">
        <v>0</v>
      </c>
      <c r="E100" s="919">
        <f t="shared" ref="E100:J100" si="2">E113</f>
        <v>0</v>
      </c>
      <c r="F100" s="918">
        <f t="shared" si="2"/>
        <v>100159.26</v>
      </c>
      <c r="G100" s="918">
        <f t="shared" si="2"/>
        <v>0</v>
      </c>
      <c r="H100" s="918">
        <f t="shared" si="2"/>
        <v>93808.255000000005</v>
      </c>
      <c r="I100" s="918">
        <f t="shared" si="2"/>
        <v>100159.26</v>
      </c>
      <c r="J100" s="918">
        <f t="shared" si="2"/>
        <v>100159.26</v>
      </c>
    </row>
    <row r="101" spans="1:10" ht="34.5" customHeight="1">
      <c r="A101" s="820">
        <v>1161000</v>
      </c>
      <c r="B101" s="842" t="s">
        <v>207</v>
      </c>
      <c r="C101" s="843" t="s">
        <v>361</v>
      </c>
      <c r="D101" s="920">
        <v>0</v>
      </c>
      <c r="E101" s="921"/>
      <c r="F101" s="920">
        <v>0</v>
      </c>
      <c r="G101" s="920">
        <v>0</v>
      </c>
      <c r="H101" s="920">
        <v>0</v>
      </c>
      <c r="I101" s="920">
        <v>0</v>
      </c>
      <c r="J101" s="920">
        <v>0</v>
      </c>
    </row>
    <row r="102" spans="1:10" ht="38.25" hidden="1">
      <c r="A102" s="820">
        <v>1161100</v>
      </c>
      <c r="B102" s="801" t="s">
        <v>1681</v>
      </c>
      <c r="C102" s="822">
        <v>471100</v>
      </c>
      <c r="D102" s="920"/>
      <c r="E102" s="921"/>
      <c r="F102" s="920"/>
      <c r="G102" s="920"/>
      <c r="H102" s="920"/>
      <c r="I102" s="920"/>
      <c r="J102" s="920"/>
    </row>
    <row r="103" spans="1:10" ht="38.25" hidden="1">
      <c r="A103" s="820">
        <v>1161200</v>
      </c>
      <c r="B103" s="836" t="s">
        <v>1682</v>
      </c>
      <c r="C103" s="822">
        <v>471200</v>
      </c>
      <c r="D103" s="920"/>
      <c r="E103" s="921"/>
      <c r="F103" s="920"/>
      <c r="G103" s="920"/>
      <c r="H103" s="920"/>
      <c r="I103" s="920"/>
      <c r="J103" s="920"/>
    </row>
    <row r="104" spans="1:10" ht="38.25" hidden="1">
      <c r="A104" s="820">
        <v>1162000</v>
      </c>
      <c r="B104" s="842" t="s">
        <v>1136</v>
      </c>
      <c r="C104" s="843" t="s">
        <v>361</v>
      </c>
      <c r="D104" s="920">
        <v>0</v>
      </c>
      <c r="E104" s="921"/>
      <c r="F104" s="920">
        <v>0</v>
      </c>
      <c r="G104" s="920">
        <v>0</v>
      </c>
      <c r="H104" s="920">
        <v>0</v>
      </c>
      <c r="I104" s="920">
        <v>0</v>
      </c>
      <c r="J104" s="920">
        <v>0</v>
      </c>
    </row>
    <row r="105" spans="1:10" ht="25.5" hidden="1">
      <c r="A105" s="820">
        <v>1162100</v>
      </c>
      <c r="B105" s="836" t="s">
        <v>1683</v>
      </c>
      <c r="C105" s="802" t="s">
        <v>130</v>
      </c>
      <c r="D105" s="920"/>
      <c r="E105" s="921"/>
      <c r="F105" s="920"/>
      <c r="G105" s="920"/>
      <c r="H105" s="920"/>
      <c r="I105" s="920"/>
      <c r="J105" s="920"/>
    </row>
    <row r="106" spans="1:10" hidden="1">
      <c r="A106" s="820">
        <v>1162200</v>
      </c>
      <c r="B106" s="836" t="s">
        <v>1684</v>
      </c>
      <c r="C106" s="802" t="s">
        <v>24</v>
      </c>
      <c r="D106" s="920"/>
      <c r="E106" s="921"/>
      <c r="F106" s="920"/>
      <c r="G106" s="920"/>
      <c r="H106" s="920"/>
      <c r="I106" s="920"/>
      <c r="J106" s="920"/>
    </row>
    <row r="107" spans="1:10" ht="25.5" hidden="1">
      <c r="A107" s="820">
        <v>1162300</v>
      </c>
      <c r="B107" s="836" t="s">
        <v>1685</v>
      </c>
      <c r="C107" s="802" t="s">
        <v>26</v>
      </c>
      <c r="D107" s="920"/>
      <c r="E107" s="921"/>
      <c r="F107" s="920"/>
      <c r="G107" s="920"/>
      <c r="H107" s="920"/>
      <c r="I107" s="920"/>
      <c r="J107" s="920"/>
    </row>
    <row r="108" spans="1:10" hidden="1">
      <c r="A108" s="820">
        <v>1162400</v>
      </c>
      <c r="B108" s="836" t="s">
        <v>1686</v>
      </c>
      <c r="C108" s="802" t="s">
        <v>838</v>
      </c>
      <c r="D108" s="920"/>
      <c r="E108" s="921"/>
      <c r="F108" s="920"/>
      <c r="G108" s="920"/>
      <c r="H108" s="920"/>
      <c r="I108" s="920"/>
      <c r="J108" s="920"/>
    </row>
    <row r="109" spans="1:10" ht="25.5" hidden="1">
      <c r="A109" s="820">
        <v>1162500</v>
      </c>
      <c r="B109" s="836" t="s">
        <v>1687</v>
      </c>
      <c r="C109" s="802" t="s">
        <v>840</v>
      </c>
      <c r="D109" s="920"/>
      <c r="E109" s="921"/>
      <c r="F109" s="920"/>
      <c r="G109" s="920"/>
      <c r="H109" s="920"/>
      <c r="I109" s="920"/>
      <c r="J109" s="920"/>
    </row>
    <row r="110" spans="1:10" ht="25.5" hidden="1">
      <c r="A110" s="820">
        <v>1162600</v>
      </c>
      <c r="B110" s="836" t="s">
        <v>1688</v>
      </c>
      <c r="C110" s="802" t="s">
        <v>514</v>
      </c>
      <c r="D110" s="920"/>
      <c r="E110" s="921"/>
      <c r="F110" s="920"/>
      <c r="G110" s="920"/>
      <c r="H110" s="920"/>
      <c r="I110" s="920"/>
      <c r="J110" s="920"/>
    </row>
    <row r="111" spans="1:10" ht="25.5">
      <c r="A111" s="820">
        <v>1162700</v>
      </c>
      <c r="B111" s="801" t="s">
        <v>1689</v>
      </c>
      <c r="C111" s="802" t="s">
        <v>516</v>
      </c>
      <c r="D111" s="920"/>
      <c r="E111" s="921"/>
      <c r="F111" s="920"/>
      <c r="G111" s="920"/>
      <c r="H111" s="920"/>
      <c r="I111" s="920"/>
      <c r="J111" s="920"/>
    </row>
    <row r="112" spans="1:10">
      <c r="A112" s="820">
        <v>1162800</v>
      </c>
      <c r="B112" s="836" t="s">
        <v>1690</v>
      </c>
      <c r="C112" s="802" t="s">
        <v>878</v>
      </c>
      <c r="D112" s="1009"/>
      <c r="E112" s="1052"/>
      <c r="F112" s="1009"/>
      <c r="G112" s="1009"/>
      <c r="H112" s="1009"/>
      <c r="I112" s="1009"/>
      <c r="J112" s="1009"/>
    </row>
    <row r="113" spans="1:10" ht="24" customHeight="1" thickBot="1">
      <c r="A113" s="845">
        <v>1162900</v>
      </c>
      <c r="B113" s="838" t="s">
        <v>1691</v>
      </c>
      <c r="C113" s="806" t="s">
        <v>880</v>
      </c>
      <c r="D113" s="1013">
        <v>100159.26</v>
      </c>
      <c r="E113" s="916">
        <v>0</v>
      </c>
      <c r="F113" s="915">
        <f>D113+E113</f>
        <v>100159.26</v>
      </c>
      <c r="G113" s="915">
        <v>0</v>
      </c>
      <c r="H113" s="916">
        <v>93808.255000000005</v>
      </c>
      <c r="I113" s="916">
        <v>100159.26</v>
      </c>
      <c r="J113" s="915">
        <f>F113</f>
        <v>100159.26</v>
      </c>
    </row>
    <row r="114" spans="1:10" ht="12" customHeight="1">
      <c r="A114" s="847">
        <v>1170000</v>
      </c>
      <c r="B114" s="848" t="s">
        <v>881</v>
      </c>
      <c r="C114" s="849" t="s">
        <v>361</v>
      </c>
      <c r="D114" s="1027">
        <v>0</v>
      </c>
      <c r="E114" s="1054"/>
      <c r="F114" s="1027">
        <v>0</v>
      </c>
      <c r="G114" s="1027">
        <v>0</v>
      </c>
      <c r="H114" s="1027">
        <v>0</v>
      </c>
      <c r="I114" s="1027">
        <v>0</v>
      </c>
      <c r="J114" s="1027">
        <v>0</v>
      </c>
    </row>
    <row r="115" spans="1:10" ht="38.25" hidden="1">
      <c r="A115" s="851">
        <v>1171000</v>
      </c>
      <c r="B115" s="852" t="s">
        <v>216</v>
      </c>
      <c r="C115" s="794" t="s">
        <v>361</v>
      </c>
      <c r="D115" s="925">
        <v>0</v>
      </c>
      <c r="E115" s="926"/>
      <c r="F115" s="925">
        <v>0</v>
      </c>
      <c r="G115" s="925">
        <v>0</v>
      </c>
      <c r="H115" s="925">
        <v>0</v>
      </c>
      <c r="I115" s="925">
        <v>0</v>
      </c>
      <c r="J115" s="925">
        <v>0</v>
      </c>
    </row>
    <row r="116" spans="1:10" ht="51" hidden="1">
      <c r="A116" s="851">
        <v>1171100</v>
      </c>
      <c r="B116" s="801" t="s">
        <v>1692</v>
      </c>
      <c r="C116" s="798" t="s">
        <v>482</v>
      </c>
      <c r="D116" s="1009">
        <v>0</v>
      </c>
      <c r="E116" s="1052"/>
      <c r="F116" s="1009"/>
      <c r="G116" s="1009"/>
      <c r="H116" s="1009"/>
      <c r="I116" s="1009"/>
      <c r="J116" s="1009"/>
    </row>
    <row r="117" spans="1:10" ht="25.5" hidden="1">
      <c r="A117" s="851">
        <v>1171200</v>
      </c>
      <c r="B117" s="836" t="s">
        <v>1693</v>
      </c>
      <c r="C117" s="854" t="s">
        <v>354</v>
      </c>
      <c r="D117" s="1009">
        <v>0</v>
      </c>
      <c r="E117" s="1052"/>
      <c r="F117" s="1009"/>
      <c r="G117" s="1009"/>
      <c r="H117" s="1009"/>
      <c r="I117" s="1009"/>
      <c r="J117" s="1009"/>
    </row>
    <row r="118" spans="1:10" ht="51" hidden="1">
      <c r="A118" s="820">
        <v>1172000</v>
      </c>
      <c r="B118" s="855" t="s">
        <v>1027</v>
      </c>
      <c r="C118" s="831" t="s">
        <v>361</v>
      </c>
      <c r="D118" s="1027">
        <v>0</v>
      </c>
      <c r="E118" s="1054"/>
      <c r="F118" s="1027">
        <v>0</v>
      </c>
      <c r="G118" s="1027">
        <v>0</v>
      </c>
      <c r="H118" s="1027">
        <v>0</v>
      </c>
      <c r="I118" s="1027">
        <v>0</v>
      </c>
      <c r="J118" s="1027">
        <v>0</v>
      </c>
    </row>
    <row r="119" spans="1:10" hidden="1">
      <c r="A119" s="820">
        <v>1172100</v>
      </c>
      <c r="B119" s="823" t="s">
        <v>1113</v>
      </c>
      <c r="C119" s="798" t="s">
        <v>1028</v>
      </c>
      <c r="D119" s="1009">
        <v>0</v>
      </c>
      <c r="E119" s="1052"/>
      <c r="F119" s="1009"/>
      <c r="G119" s="1009"/>
      <c r="H119" s="1009"/>
      <c r="I119" s="1009"/>
      <c r="J119" s="1009"/>
    </row>
    <row r="120" spans="1:10" hidden="1">
      <c r="A120" s="820">
        <v>1172200</v>
      </c>
      <c r="B120" s="823" t="s">
        <v>1114</v>
      </c>
      <c r="C120" s="856">
        <v>482200</v>
      </c>
      <c r="D120" s="1009">
        <v>0</v>
      </c>
      <c r="E120" s="1052"/>
      <c r="F120" s="1009"/>
      <c r="G120" s="1009"/>
      <c r="H120" s="1009"/>
      <c r="I120" s="1009"/>
      <c r="J120" s="1009"/>
    </row>
    <row r="121" spans="1:10" hidden="1">
      <c r="A121" s="820">
        <v>1172300</v>
      </c>
      <c r="B121" s="836" t="s">
        <v>1694</v>
      </c>
      <c r="C121" s="802" t="s">
        <v>1030</v>
      </c>
      <c r="D121" s="1009">
        <v>0</v>
      </c>
      <c r="E121" s="1052"/>
      <c r="F121" s="1009"/>
      <c r="G121" s="1009"/>
      <c r="H121" s="1009"/>
      <c r="I121" s="1009"/>
      <c r="J121" s="1009"/>
    </row>
    <row r="122" spans="1:10" ht="38.25" hidden="1">
      <c r="A122" s="820">
        <v>1172400</v>
      </c>
      <c r="B122" s="857" t="s">
        <v>1695</v>
      </c>
      <c r="C122" s="802" t="s">
        <v>125</v>
      </c>
      <c r="D122" s="925">
        <v>0</v>
      </c>
      <c r="E122" s="926"/>
      <c r="F122" s="925"/>
      <c r="G122" s="925"/>
      <c r="H122" s="925"/>
      <c r="I122" s="925"/>
      <c r="J122" s="925"/>
    </row>
    <row r="123" spans="1:10" ht="38.25" hidden="1">
      <c r="A123" s="820">
        <v>1173000</v>
      </c>
      <c r="B123" s="855" t="s">
        <v>126</v>
      </c>
      <c r="C123" s="831" t="s">
        <v>361</v>
      </c>
      <c r="D123" s="925">
        <v>0</v>
      </c>
      <c r="E123" s="926"/>
      <c r="F123" s="925">
        <v>0</v>
      </c>
      <c r="G123" s="925">
        <v>0</v>
      </c>
      <c r="H123" s="925">
        <v>0</v>
      </c>
      <c r="I123" s="925">
        <v>0</v>
      </c>
      <c r="J123" s="925">
        <v>0</v>
      </c>
    </row>
    <row r="124" spans="1:10" ht="25.5" hidden="1">
      <c r="A124" s="851">
        <v>1173100</v>
      </c>
      <c r="B124" s="858" t="s">
        <v>127</v>
      </c>
      <c r="C124" s="802" t="s">
        <v>1099</v>
      </c>
      <c r="D124" s="925">
        <v>0</v>
      </c>
      <c r="E124" s="926"/>
      <c r="F124" s="925"/>
      <c r="G124" s="925"/>
      <c r="H124" s="925"/>
      <c r="I124" s="925"/>
      <c r="J124" s="925"/>
    </row>
    <row r="125" spans="1:10" ht="51" hidden="1">
      <c r="A125" s="851">
        <v>1174000</v>
      </c>
      <c r="B125" s="855" t="s">
        <v>1100</v>
      </c>
      <c r="C125" s="831" t="s">
        <v>361</v>
      </c>
      <c r="D125" s="925">
        <v>0</v>
      </c>
      <c r="E125" s="926"/>
      <c r="F125" s="925">
        <v>0</v>
      </c>
      <c r="G125" s="925">
        <v>0</v>
      </c>
      <c r="H125" s="925">
        <v>0</v>
      </c>
      <c r="I125" s="925">
        <v>0</v>
      </c>
      <c r="J125" s="925">
        <v>0</v>
      </c>
    </row>
    <row r="126" spans="1:10" ht="38.25" hidden="1">
      <c r="A126" s="851">
        <v>1174100</v>
      </c>
      <c r="B126" s="858" t="s">
        <v>1115</v>
      </c>
      <c r="C126" s="802" t="s">
        <v>1101</v>
      </c>
      <c r="D126" s="925">
        <v>0</v>
      </c>
      <c r="E126" s="926"/>
      <c r="F126" s="925"/>
      <c r="G126" s="925"/>
      <c r="H126" s="925"/>
      <c r="I126" s="925"/>
      <c r="J126" s="925"/>
    </row>
    <row r="127" spans="1:10" ht="25.5" hidden="1">
      <c r="A127" s="851">
        <v>1174200</v>
      </c>
      <c r="B127" s="857" t="s">
        <v>1696</v>
      </c>
      <c r="C127" s="802" t="s">
        <v>450</v>
      </c>
      <c r="D127" s="925">
        <v>0</v>
      </c>
      <c r="E127" s="926"/>
      <c r="F127" s="925"/>
      <c r="G127" s="925"/>
      <c r="H127" s="925"/>
      <c r="I127" s="925"/>
      <c r="J127" s="925"/>
    </row>
    <row r="128" spans="1:10" ht="51" hidden="1">
      <c r="A128" s="851">
        <v>1175000</v>
      </c>
      <c r="B128" s="855" t="s">
        <v>561</v>
      </c>
      <c r="C128" s="831" t="s">
        <v>361</v>
      </c>
      <c r="D128" s="925">
        <v>0</v>
      </c>
      <c r="E128" s="926"/>
      <c r="F128" s="925">
        <v>0</v>
      </c>
      <c r="G128" s="925">
        <v>0</v>
      </c>
      <c r="H128" s="925">
        <v>0</v>
      </c>
      <c r="I128" s="925">
        <v>0</v>
      </c>
      <c r="J128" s="925">
        <v>0</v>
      </c>
    </row>
    <row r="129" spans="1:10" ht="51" hidden="1">
      <c r="A129" s="851">
        <v>1175100</v>
      </c>
      <c r="B129" s="857" t="s">
        <v>1697</v>
      </c>
      <c r="C129" s="802" t="s">
        <v>228</v>
      </c>
      <c r="D129" s="925">
        <v>0</v>
      </c>
      <c r="E129" s="926"/>
      <c r="F129" s="925"/>
      <c r="G129" s="925"/>
      <c r="H129" s="925"/>
      <c r="I129" s="925"/>
      <c r="J129" s="925"/>
    </row>
    <row r="130" spans="1:10">
      <c r="A130" s="851">
        <v>1176000</v>
      </c>
      <c r="B130" s="855" t="s">
        <v>229</v>
      </c>
      <c r="C130" s="831" t="s">
        <v>361</v>
      </c>
      <c r="D130" s="925">
        <v>0</v>
      </c>
      <c r="E130" s="926"/>
      <c r="F130" s="925">
        <v>0</v>
      </c>
      <c r="G130" s="925">
        <v>0</v>
      </c>
      <c r="H130" s="925">
        <v>0</v>
      </c>
      <c r="I130" s="925">
        <v>0</v>
      </c>
      <c r="J130" s="925">
        <v>0</v>
      </c>
    </row>
    <row r="131" spans="1:10">
      <c r="A131" s="851">
        <v>1176100</v>
      </c>
      <c r="B131" s="857" t="s">
        <v>1698</v>
      </c>
      <c r="C131" s="802" t="s">
        <v>8</v>
      </c>
      <c r="D131" s="925">
        <v>0</v>
      </c>
      <c r="E131" s="926"/>
      <c r="F131" s="925"/>
      <c r="G131" s="925"/>
      <c r="H131" s="925"/>
      <c r="I131" s="925"/>
      <c r="J131" s="925"/>
    </row>
    <row r="132" spans="1:10">
      <c r="A132" s="851">
        <v>1177000</v>
      </c>
      <c r="B132" s="855" t="s">
        <v>591</v>
      </c>
      <c r="C132" s="831" t="s">
        <v>361</v>
      </c>
      <c r="D132" s="925">
        <v>0</v>
      </c>
      <c r="E132" s="926"/>
      <c r="F132" s="925">
        <v>0</v>
      </c>
      <c r="G132" s="925">
        <v>0</v>
      </c>
      <c r="H132" s="925">
        <v>0</v>
      </c>
      <c r="I132" s="925">
        <v>0</v>
      </c>
      <c r="J132" s="925">
        <v>0</v>
      </c>
    </row>
    <row r="133" spans="1:10" ht="13.5" thickBot="1">
      <c r="A133" s="845">
        <v>1177100</v>
      </c>
      <c r="B133" s="859" t="s">
        <v>1699</v>
      </c>
      <c r="C133" s="806" t="s">
        <v>260</v>
      </c>
      <c r="D133" s="927">
        <v>0</v>
      </c>
      <c r="E133" s="928"/>
      <c r="F133" s="927"/>
      <c r="G133" s="927"/>
      <c r="H133" s="927"/>
      <c r="I133" s="927"/>
      <c r="J133" s="927"/>
    </row>
    <row r="134" spans="1:10" ht="13.5" thickBot="1">
      <c r="A134" s="861" t="s">
        <v>261</v>
      </c>
      <c r="B134" s="862" t="s">
        <v>262</v>
      </c>
      <c r="C134" s="863"/>
      <c r="D134" s="929"/>
      <c r="E134" s="930"/>
      <c r="F134" s="929"/>
      <c r="G134" s="929"/>
      <c r="H134" s="929"/>
      <c r="I134" s="929"/>
      <c r="J134" s="929"/>
    </row>
    <row r="135" spans="1:10" ht="29.25" customHeight="1" thickBot="1">
      <c r="A135" s="865" t="s">
        <v>263</v>
      </c>
      <c r="B135" s="866" t="s">
        <v>652</v>
      </c>
      <c r="C135" s="867" t="s">
        <v>361</v>
      </c>
      <c r="D135" s="931">
        <f>D138</f>
        <v>0</v>
      </c>
      <c r="E135" s="932">
        <f>E141</f>
        <v>0</v>
      </c>
      <c r="F135" s="931">
        <f>F138</f>
        <v>0</v>
      </c>
      <c r="G135" s="931">
        <f>G138</f>
        <v>0</v>
      </c>
      <c r="H135" s="931">
        <f>H138</f>
        <v>0</v>
      </c>
      <c r="I135" s="931">
        <f>I138</f>
        <v>0</v>
      </c>
      <c r="J135" s="931">
        <f>J138</f>
        <v>0</v>
      </c>
    </row>
    <row r="136" spans="1:10" ht="13.5" thickBot="1">
      <c r="A136" s="868"/>
      <c r="B136" s="869" t="s">
        <v>653</v>
      </c>
      <c r="C136" s="870"/>
      <c r="D136" s="1632"/>
      <c r="E136" s="2155"/>
      <c r="F136" s="1632"/>
      <c r="G136" s="1632"/>
      <c r="H136" s="1632"/>
      <c r="I136" s="1632"/>
      <c r="J136" s="1632"/>
    </row>
    <row r="137" spans="1:10">
      <c r="A137" s="861" t="s">
        <v>261</v>
      </c>
      <c r="B137" s="862" t="s">
        <v>262</v>
      </c>
      <c r="C137" s="872"/>
      <c r="D137" s="1633"/>
      <c r="E137" s="2156"/>
      <c r="F137" s="1633"/>
      <c r="G137" s="1633"/>
      <c r="H137" s="1633"/>
      <c r="I137" s="1633"/>
      <c r="J137" s="1633"/>
    </row>
    <row r="138" spans="1:10">
      <c r="A138" s="874" t="s">
        <v>654</v>
      </c>
      <c r="B138" s="1948" t="s">
        <v>655</v>
      </c>
      <c r="C138" s="876" t="s">
        <v>361</v>
      </c>
      <c r="D138" s="1058">
        <f>D140+D141+D142</f>
        <v>0</v>
      </c>
      <c r="E138" s="1059"/>
      <c r="F138" s="1058">
        <f>F140+F141+F142</f>
        <v>0</v>
      </c>
      <c r="G138" s="1058">
        <f>G140+G141+G142</f>
        <v>0</v>
      </c>
      <c r="H138" s="1058">
        <f>H140+H141+H142</f>
        <v>0</v>
      </c>
      <c r="I138" s="1058">
        <f>I140+I141+I142</f>
        <v>0</v>
      </c>
      <c r="J138" s="1058">
        <f>F138</f>
        <v>0</v>
      </c>
    </row>
    <row r="139" spans="1:10">
      <c r="A139" s="878" t="s">
        <v>656</v>
      </c>
      <c r="B139" s="857" t="s">
        <v>1700</v>
      </c>
      <c r="C139" s="879" t="s">
        <v>997</v>
      </c>
      <c r="D139" s="923">
        <v>0</v>
      </c>
      <c r="E139" s="924"/>
      <c r="F139" s="923"/>
      <c r="G139" s="923"/>
      <c r="H139" s="923"/>
      <c r="I139" s="923"/>
      <c r="J139" s="923"/>
    </row>
    <row r="140" spans="1:10">
      <c r="A140" s="878" t="s">
        <v>998</v>
      </c>
      <c r="B140" s="857" t="s">
        <v>1701</v>
      </c>
      <c r="C140" s="879" t="s">
        <v>975</v>
      </c>
      <c r="D140" s="924">
        <v>0</v>
      </c>
      <c r="E140" s="924">
        <v>0</v>
      </c>
      <c r="F140" s="923">
        <f>D140+E140</f>
        <v>0</v>
      </c>
      <c r="G140" s="920" t="s">
        <v>744</v>
      </c>
      <c r="H140" s="920">
        <v>0</v>
      </c>
      <c r="I140" s="920">
        <v>0</v>
      </c>
      <c r="J140" s="920">
        <f>F140</f>
        <v>0</v>
      </c>
    </row>
    <row r="141" spans="1:10" ht="25.5">
      <c r="A141" s="878" t="s">
        <v>976</v>
      </c>
      <c r="B141" s="857" t="s">
        <v>1702</v>
      </c>
      <c r="C141" s="1400" t="s">
        <v>978</v>
      </c>
      <c r="D141" s="924">
        <v>0</v>
      </c>
      <c r="E141" s="924">
        <v>0</v>
      </c>
      <c r="F141" s="921">
        <f>D141+E141</f>
        <v>0</v>
      </c>
      <c r="G141" s="918">
        <v>0</v>
      </c>
      <c r="H141" s="918">
        <v>0</v>
      </c>
      <c r="I141" s="918">
        <v>0</v>
      </c>
      <c r="J141" s="923">
        <f>F141</f>
        <v>0</v>
      </c>
    </row>
    <row r="142" spans="1:10" ht="21.75" customHeight="1">
      <c r="A142" s="878" t="s">
        <v>979</v>
      </c>
      <c r="B142" s="857" t="s">
        <v>1703</v>
      </c>
      <c r="C142" s="879" t="s">
        <v>1110</v>
      </c>
      <c r="D142" s="924">
        <v>0</v>
      </c>
      <c r="E142" s="924">
        <v>0</v>
      </c>
      <c r="F142" s="923">
        <f>D142+E142</f>
        <v>0</v>
      </c>
      <c r="G142" s="923">
        <v>0</v>
      </c>
      <c r="H142" s="923">
        <v>0</v>
      </c>
      <c r="I142" s="923">
        <v>0</v>
      </c>
      <c r="J142" s="923">
        <f>F142</f>
        <v>0</v>
      </c>
    </row>
    <row r="143" spans="1:10" ht="15.75" customHeight="1">
      <c r="A143" s="878" t="s">
        <v>138</v>
      </c>
      <c r="B143" s="858" t="s">
        <v>139</v>
      </c>
      <c r="C143" s="879" t="s">
        <v>140</v>
      </c>
      <c r="D143" s="923">
        <v>0</v>
      </c>
      <c r="E143" s="924"/>
      <c r="F143" s="923"/>
      <c r="G143" s="923"/>
      <c r="H143" s="923"/>
      <c r="I143" s="923"/>
      <c r="J143" s="923"/>
    </row>
    <row r="144" spans="1:10" ht="0.75" hidden="1" customHeight="1">
      <c r="A144" s="878" t="s">
        <v>141</v>
      </c>
      <c r="B144" s="857" t="s">
        <v>1704</v>
      </c>
      <c r="C144" s="879" t="s">
        <v>904</v>
      </c>
      <c r="D144" s="923">
        <v>0</v>
      </c>
      <c r="E144" s="924"/>
      <c r="F144" s="923"/>
      <c r="G144" s="923"/>
      <c r="H144" s="923"/>
      <c r="I144" s="923"/>
      <c r="J144" s="923"/>
    </row>
    <row r="145" spans="1:10" hidden="1">
      <c r="A145" s="878" t="s">
        <v>905</v>
      </c>
      <c r="B145" s="857" t="s">
        <v>1705</v>
      </c>
      <c r="C145" s="879" t="s">
        <v>907</v>
      </c>
      <c r="D145" s="923">
        <v>0</v>
      </c>
      <c r="E145" s="924"/>
      <c r="F145" s="923"/>
      <c r="G145" s="923"/>
      <c r="H145" s="923"/>
      <c r="I145" s="923"/>
      <c r="J145" s="923"/>
    </row>
    <row r="146" spans="1:10" hidden="1">
      <c r="A146" s="878" t="s">
        <v>659</v>
      </c>
      <c r="B146" s="857" t="s">
        <v>1706</v>
      </c>
      <c r="C146" s="879" t="s">
        <v>661</v>
      </c>
      <c r="D146" s="923">
        <v>0</v>
      </c>
      <c r="E146" s="924"/>
      <c r="F146" s="923"/>
      <c r="G146" s="923"/>
      <c r="H146" s="923"/>
      <c r="I146" s="923"/>
      <c r="J146" s="923"/>
    </row>
    <row r="147" spans="1:10" hidden="1">
      <c r="A147" s="878" t="s">
        <v>662</v>
      </c>
      <c r="B147" s="855" t="s">
        <v>663</v>
      </c>
      <c r="C147" s="880" t="s">
        <v>361</v>
      </c>
      <c r="D147" s="923">
        <v>0</v>
      </c>
      <c r="E147" s="924"/>
      <c r="F147" s="923">
        <v>0</v>
      </c>
      <c r="G147" s="923"/>
      <c r="H147" s="923">
        <v>0</v>
      </c>
      <c r="I147" s="923">
        <v>0</v>
      </c>
      <c r="J147" s="923">
        <v>0</v>
      </c>
    </row>
    <row r="148" spans="1:10" hidden="1">
      <c r="A148" s="878" t="s">
        <v>664</v>
      </c>
      <c r="B148" s="858" t="s">
        <v>665</v>
      </c>
      <c r="C148" s="879" t="s">
        <v>666</v>
      </c>
      <c r="D148" s="923">
        <v>0</v>
      </c>
      <c r="E148" s="924"/>
      <c r="F148" s="923"/>
      <c r="G148" s="923"/>
      <c r="H148" s="923"/>
      <c r="I148" s="923"/>
      <c r="J148" s="923"/>
    </row>
    <row r="149" spans="1:10" hidden="1">
      <c r="A149" s="878" t="s">
        <v>667</v>
      </c>
      <c r="B149" s="858" t="s">
        <v>668</v>
      </c>
      <c r="C149" s="879" t="s">
        <v>669</v>
      </c>
      <c r="D149" s="923">
        <v>0</v>
      </c>
      <c r="E149" s="924"/>
      <c r="F149" s="923"/>
      <c r="G149" s="923"/>
      <c r="H149" s="923"/>
      <c r="I149" s="923"/>
      <c r="J149" s="923"/>
    </row>
    <row r="150" spans="1:10" ht="25.5" hidden="1">
      <c r="A150" s="878" t="s">
        <v>670</v>
      </c>
      <c r="B150" s="857" t="s">
        <v>1707</v>
      </c>
      <c r="C150" s="879" t="s">
        <v>316</v>
      </c>
      <c r="D150" s="923">
        <v>0</v>
      </c>
      <c r="E150" s="924"/>
      <c r="F150" s="923"/>
      <c r="G150" s="923"/>
      <c r="H150" s="923"/>
      <c r="I150" s="923"/>
      <c r="J150" s="923"/>
    </row>
    <row r="151" spans="1:10" ht="25.5" hidden="1">
      <c r="A151" s="878" t="s">
        <v>317</v>
      </c>
      <c r="B151" s="857" t="s">
        <v>1708</v>
      </c>
      <c r="C151" s="1949" t="s">
        <v>319</v>
      </c>
      <c r="D151" s="920">
        <v>0</v>
      </c>
      <c r="E151" s="924"/>
      <c r="F151" s="923"/>
      <c r="G151" s="923"/>
      <c r="H151" s="923"/>
      <c r="I151" s="923"/>
      <c r="J151" s="923"/>
    </row>
    <row r="152" spans="1:10" ht="0.75" customHeight="1">
      <c r="A152" s="878" t="s">
        <v>320</v>
      </c>
      <c r="B152" s="855" t="s">
        <v>321</v>
      </c>
      <c r="C152" s="1950" t="s">
        <v>361</v>
      </c>
      <c r="D152" s="920">
        <v>0</v>
      </c>
      <c r="E152" s="924"/>
      <c r="F152" s="923">
        <v>0</v>
      </c>
      <c r="G152" s="923">
        <v>0</v>
      </c>
      <c r="H152" s="923">
        <v>0</v>
      </c>
      <c r="I152" s="923">
        <v>0</v>
      </c>
      <c r="J152" s="923">
        <v>0</v>
      </c>
    </row>
    <row r="153" spans="1:10" hidden="1">
      <c r="A153" s="878" t="s">
        <v>322</v>
      </c>
      <c r="B153" s="858" t="s">
        <v>1116</v>
      </c>
      <c r="C153" s="1951" t="s">
        <v>323</v>
      </c>
      <c r="D153" s="920">
        <v>0</v>
      </c>
      <c r="E153" s="924"/>
      <c r="F153" s="923"/>
      <c r="G153" s="923"/>
      <c r="H153" s="923"/>
      <c r="I153" s="923"/>
      <c r="J153" s="923"/>
    </row>
    <row r="154" spans="1:10" hidden="1">
      <c r="A154" s="881" t="s">
        <v>324</v>
      </c>
      <c r="B154" s="882" t="s">
        <v>325</v>
      </c>
      <c r="C154" s="1950" t="s">
        <v>361</v>
      </c>
      <c r="D154" s="920">
        <v>0</v>
      </c>
      <c r="E154" s="924"/>
      <c r="F154" s="923">
        <v>0</v>
      </c>
      <c r="G154" s="923">
        <v>0</v>
      </c>
      <c r="H154" s="923">
        <v>0</v>
      </c>
      <c r="I154" s="923">
        <v>0</v>
      </c>
      <c r="J154" s="923">
        <v>0</v>
      </c>
    </row>
    <row r="155" spans="1:10" hidden="1">
      <c r="A155" s="878" t="s">
        <v>326</v>
      </c>
      <c r="B155" s="858" t="s">
        <v>1117</v>
      </c>
      <c r="C155" s="1951" t="s">
        <v>327</v>
      </c>
      <c r="D155" s="920">
        <v>0</v>
      </c>
      <c r="E155" s="924"/>
      <c r="F155" s="923"/>
      <c r="G155" s="923"/>
      <c r="H155" s="923"/>
      <c r="I155" s="923"/>
      <c r="J155" s="923"/>
    </row>
    <row r="156" spans="1:10" hidden="1">
      <c r="A156" s="878" t="s">
        <v>328</v>
      </c>
      <c r="B156" s="858" t="s">
        <v>1118</v>
      </c>
      <c r="C156" s="1951" t="s">
        <v>329</v>
      </c>
      <c r="D156" s="920">
        <v>0</v>
      </c>
      <c r="E156" s="924"/>
      <c r="F156" s="923"/>
      <c r="G156" s="923"/>
      <c r="H156" s="923"/>
      <c r="I156" s="923"/>
      <c r="J156" s="923"/>
    </row>
    <row r="157" spans="1:10" hidden="1">
      <c r="A157" s="878" t="s">
        <v>330</v>
      </c>
      <c r="B157" s="857" t="s">
        <v>1709</v>
      </c>
      <c r="C157" s="1951" t="s">
        <v>332</v>
      </c>
      <c r="D157" s="920">
        <v>0</v>
      </c>
      <c r="E157" s="924"/>
      <c r="F157" s="923"/>
      <c r="G157" s="923"/>
      <c r="H157" s="923"/>
      <c r="I157" s="923"/>
      <c r="J157" s="923"/>
    </row>
    <row r="158" spans="1:10" ht="26.25" thickBot="1">
      <c r="A158" s="883">
        <v>1244000</v>
      </c>
      <c r="B158" s="884" t="s">
        <v>1710</v>
      </c>
      <c r="C158" s="1952" t="s">
        <v>1145</v>
      </c>
      <c r="D158" s="920">
        <v>0</v>
      </c>
      <c r="E158" s="924"/>
      <c r="F158" s="923"/>
      <c r="G158" s="923"/>
      <c r="H158" s="923"/>
      <c r="I158" s="923"/>
      <c r="J158" s="923"/>
    </row>
    <row r="159" spans="1:10" ht="39" thickBot="1">
      <c r="A159" s="886">
        <v>1000000</v>
      </c>
      <c r="B159" s="887" t="s">
        <v>1146</v>
      </c>
      <c r="C159" s="1953" t="s">
        <v>361</v>
      </c>
      <c r="D159" s="1182">
        <f t="shared" ref="D159:I159" si="3">D33+D135</f>
        <v>0</v>
      </c>
      <c r="E159" s="1955">
        <f t="shared" si="3"/>
        <v>0</v>
      </c>
      <c r="F159" s="1954">
        <f t="shared" si="3"/>
        <v>100159.26</v>
      </c>
      <c r="G159" s="1954">
        <f t="shared" si="3"/>
        <v>0</v>
      </c>
      <c r="H159" s="1954">
        <f t="shared" si="3"/>
        <v>93808.255000000005</v>
      </c>
      <c r="I159" s="1954">
        <f t="shared" si="3"/>
        <v>100159.26</v>
      </c>
      <c r="J159" s="1955">
        <f>F159</f>
        <v>100159.26</v>
      </c>
    </row>
    <row r="160" spans="1:10">
      <c r="A160" s="889"/>
      <c r="B160" s="890"/>
      <c r="C160" s="891"/>
      <c r="D160" s="738"/>
      <c r="F160" s="738"/>
      <c r="G160" s="738"/>
      <c r="H160" s="738"/>
      <c r="I160" s="738"/>
      <c r="J160" s="738"/>
    </row>
    <row r="161" spans="1:10" ht="14.25">
      <c r="A161" s="2559"/>
      <c r="B161" s="2559"/>
      <c r="C161" s="2559"/>
      <c r="D161" s="2559"/>
      <c r="E161" s="2559"/>
      <c r="F161" s="2559"/>
      <c r="G161" s="2559"/>
      <c r="H161" s="2559"/>
      <c r="I161" s="2559"/>
      <c r="J161" s="2559"/>
    </row>
    <row r="162" spans="1:10" s="738" customFormat="1">
      <c r="A162" s="2517" t="s">
        <v>2250</v>
      </c>
      <c r="B162" s="2517"/>
      <c r="C162" s="2517"/>
      <c r="D162" s="2517"/>
      <c r="E162" s="2517"/>
      <c r="F162" s="2517"/>
      <c r="G162" s="2517"/>
      <c r="H162" s="2517"/>
      <c r="I162" s="2517"/>
      <c r="J162" s="2517"/>
    </row>
    <row r="163" spans="1:10">
      <c r="A163" s="2552" t="s">
        <v>1125</v>
      </c>
      <c r="B163" s="2552"/>
      <c r="C163" s="2552"/>
      <c r="D163" s="2552"/>
      <c r="E163" s="2552"/>
      <c r="F163" s="2552"/>
      <c r="G163" s="2552"/>
      <c r="H163" s="2552"/>
      <c r="I163" s="2552"/>
      <c r="J163" s="2552"/>
    </row>
    <row r="164" spans="1:10" ht="14.25">
      <c r="A164" s="892" t="s">
        <v>1711</v>
      </c>
      <c r="B164" s="892"/>
      <c r="C164" s="893"/>
      <c r="D164" s="892"/>
      <c r="E164" s="1958"/>
      <c r="F164" s="892"/>
      <c r="G164" s="892" t="s">
        <v>1154</v>
      </c>
      <c r="H164" s="892"/>
      <c r="I164" s="892"/>
      <c r="J164" s="892"/>
    </row>
    <row r="165" spans="1:10" ht="12.75" customHeight="1">
      <c r="A165" s="894" t="s">
        <v>1712</v>
      </c>
      <c r="B165" s="894"/>
      <c r="C165" s="894"/>
      <c r="D165" s="738"/>
      <c r="E165" s="1959" t="s">
        <v>311</v>
      </c>
      <c r="F165" s="738"/>
      <c r="G165" s="734" t="s">
        <v>312</v>
      </c>
      <c r="H165" s="738"/>
      <c r="I165" s="738"/>
      <c r="J165" s="894"/>
    </row>
    <row r="166" spans="1:10" ht="14.25" hidden="1">
      <c r="A166" s="895"/>
      <c r="B166" s="895"/>
      <c r="C166" s="894"/>
      <c r="D166" s="895"/>
      <c r="E166" s="2154"/>
      <c r="F166" s="895"/>
      <c r="G166" s="895"/>
      <c r="H166" s="895"/>
      <c r="I166" s="895"/>
      <c r="J166" s="895"/>
    </row>
    <row r="167" spans="1:10" ht="14.25">
      <c r="A167" s="892" t="s">
        <v>2120</v>
      </c>
      <c r="B167" s="892"/>
      <c r="C167" s="893"/>
      <c r="D167" s="892"/>
      <c r="E167" s="1958"/>
      <c r="F167" s="892"/>
      <c r="G167" s="892" t="s">
        <v>1158</v>
      </c>
      <c r="H167" s="892"/>
      <c r="I167" s="892"/>
      <c r="J167" s="892"/>
    </row>
    <row r="168" spans="1:10" ht="14.25">
      <c r="A168" s="894" t="s">
        <v>1715</v>
      </c>
      <c r="B168" s="893" t="s">
        <v>646</v>
      </c>
      <c r="C168" s="896"/>
      <c r="D168" s="738"/>
      <c r="E168" s="1959" t="s">
        <v>311</v>
      </c>
      <c r="F168" s="738"/>
      <c r="G168" s="734" t="s">
        <v>312</v>
      </c>
      <c r="H168" s="738"/>
      <c r="I168" s="738"/>
      <c r="J168" s="894"/>
    </row>
    <row r="169" spans="1:10">
      <c r="A169" s="748"/>
      <c r="B169" s="739"/>
      <c r="C169" s="749"/>
      <c r="D169" s="738"/>
      <c r="F169" s="738"/>
      <c r="G169" s="738"/>
      <c r="H169" s="738"/>
      <c r="I169" s="738"/>
      <c r="J169" s="738"/>
    </row>
    <row r="170" spans="1:10">
      <c r="A170" s="748"/>
      <c r="B170" s="739"/>
      <c r="C170" s="749"/>
      <c r="D170" s="738"/>
      <c r="F170" s="738"/>
      <c r="G170" s="738"/>
      <c r="H170" s="738"/>
      <c r="I170" s="738"/>
      <c r="J170" s="738"/>
    </row>
    <row r="171" spans="1:10">
      <c r="A171" s="748"/>
      <c r="B171" s="739"/>
      <c r="C171" s="749"/>
      <c r="D171" s="738"/>
      <c r="F171" s="738"/>
      <c r="G171" s="738"/>
      <c r="H171" s="738"/>
      <c r="I171" s="738"/>
      <c r="J171" s="738"/>
    </row>
    <row r="172" spans="1:10">
      <c r="A172" s="748"/>
      <c r="B172" s="739"/>
      <c r="C172" s="749"/>
      <c r="D172" s="738"/>
      <c r="F172" s="738"/>
      <c r="G172" s="738"/>
      <c r="H172" s="738"/>
      <c r="I172" s="738"/>
      <c r="J172" s="738"/>
    </row>
  </sheetData>
  <mergeCells count="19">
    <mergeCell ref="A162:J162"/>
    <mergeCell ref="A163:J163"/>
    <mergeCell ref="F24:J25"/>
    <mergeCell ref="F30:F31"/>
    <mergeCell ref="G30:J30"/>
    <mergeCell ref="A161:J161"/>
    <mergeCell ref="H28:J28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0000"/>
  </sheetPr>
  <dimension ref="A1:N174"/>
  <sheetViews>
    <sheetView topLeftCell="A24" workbookViewId="0">
      <selection activeCell="L159" sqref="L159"/>
    </sheetView>
  </sheetViews>
  <sheetFormatPr defaultRowHeight="12.75"/>
  <cols>
    <col min="1" max="1" width="7" style="632" customWidth="1"/>
    <col min="2" max="2" width="40.5703125" style="632" customWidth="1"/>
    <col min="3" max="3" width="8.140625" style="632" customWidth="1"/>
    <col min="4" max="4" width="11" style="632" customWidth="1"/>
    <col min="5" max="5" width="10.5703125" style="632" customWidth="1"/>
    <col min="6" max="6" width="10.42578125" style="632" customWidth="1"/>
    <col min="7" max="7" width="10.7109375" style="632" customWidth="1"/>
    <col min="8" max="8" width="10.28515625" style="632" customWidth="1"/>
    <col min="9" max="9" width="11.28515625" style="632" customWidth="1"/>
    <col min="10" max="10" width="9.855468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 ht="14.25">
      <c r="A6" s="2542"/>
      <c r="B6" s="2543"/>
      <c r="C6" s="2543"/>
      <c r="D6" s="2543"/>
      <c r="E6" s="2543"/>
      <c r="F6" s="743" t="s">
        <v>945</v>
      </c>
      <c r="G6" s="738"/>
      <c r="H6" s="738"/>
      <c r="I6" s="738"/>
      <c r="J6" s="748"/>
      <c r="K6" s="738"/>
      <c r="L6" s="738"/>
    </row>
    <row r="7" spans="1:12" s="738" customFormat="1">
      <c r="A7" s="748" t="s">
        <v>2285</v>
      </c>
      <c r="B7" s="739"/>
      <c r="C7" s="749"/>
      <c r="F7" s="741"/>
      <c r="G7" s="741"/>
    </row>
    <row r="8" spans="1:12" s="748" customFormat="1" ht="10.5">
      <c r="A8" s="2542" t="s">
        <v>1129</v>
      </c>
      <c r="B8" s="2542"/>
      <c r="C8" s="2542"/>
      <c r="D8" s="2542"/>
      <c r="E8" s="2542"/>
    </row>
    <row r="9" spans="1:12" ht="14.25">
      <c r="A9" s="898" t="s">
        <v>1717</v>
      </c>
      <c r="B9" s="890"/>
      <c r="C9" s="899"/>
      <c r="D9" s="900"/>
      <c r="E9" s="901"/>
      <c r="F9" s="901"/>
      <c r="G9" s="748"/>
      <c r="H9" s="738"/>
      <c r="I9" s="738"/>
      <c r="J9" s="738"/>
      <c r="K9" s="738"/>
      <c r="L9" s="738"/>
    </row>
    <row r="10" spans="1:12">
      <c r="A10" s="738"/>
      <c r="B10" s="739"/>
      <c r="C10" s="740"/>
      <c r="D10" s="738"/>
      <c r="E10" s="741"/>
      <c r="F10" s="741"/>
      <c r="G10" s="738"/>
      <c r="H10" s="738"/>
      <c r="I10" s="738"/>
      <c r="J10" s="738"/>
      <c r="K10" s="738"/>
      <c r="L10" s="738"/>
    </row>
    <row r="11" spans="1:12">
      <c r="A11" s="2544" t="s">
        <v>1159</v>
      </c>
      <c r="B11" s="2544"/>
      <c r="C11" s="2544"/>
      <c r="D11" s="2544"/>
      <c r="E11" s="2544"/>
      <c r="F11" s="741"/>
      <c r="G11" s="750" t="s">
        <v>209</v>
      </c>
      <c r="H11" s="738"/>
      <c r="I11" s="738"/>
      <c r="J11" s="738"/>
      <c r="K11" s="738"/>
      <c r="L11" s="738"/>
    </row>
    <row r="12" spans="1:12">
      <c r="A12" s="2539" t="s">
        <v>910</v>
      </c>
      <c r="B12" s="2539"/>
      <c r="C12" s="2539"/>
      <c r="D12" s="2539"/>
      <c r="E12" s="2539"/>
      <c r="F12" s="741"/>
      <c r="G12" s="738"/>
      <c r="H12" s="738"/>
      <c r="I12" s="738"/>
      <c r="J12" s="738"/>
      <c r="K12" s="738"/>
      <c r="L12" s="738"/>
    </row>
    <row r="13" spans="1:12" s="917" customFormat="1">
      <c r="A13" s="2545" t="s">
        <v>2282</v>
      </c>
      <c r="B13" s="2546"/>
      <c r="C13" s="1769"/>
      <c r="F13" s="1770"/>
      <c r="G13" s="1770"/>
    </row>
    <row r="14" spans="1:12" ht="18">
      <c r="A14" s="2547" t="s">
        <v>822</v>
      </c>
      <c r="B14" s="2547"/>
      <c r="C14" s="2547"/>
      <c r="D14" s="2547"/>
      <c r="E14" s="2547"/>
      <c r="F14" s="2547"/>
      <c r="G14" s="2547"/>
      <c r="H14" s="2547"/>
      <c r="I14" s="2547"/>
      <c r="J14" s="2547"/>
      <c r="K14" s="738"/>
      <c r="L14" s="738"/>
    </row>
    <row r="15" spans="1:12" ht="14.25">
      <c r="A15" s="2548" t="s">
        <v>1046</v>
      </c>
      <c r="B15" s="2549"/>
      <c r="C15" s="2549"/>
      <c r="D15" s="2549"/>
      <c r="E15" s="2549"/>
      <c r="F15" s="2549"/>
      <c r="G15" s="2549"/>
      <c r="H15" s="2549"/>
      <c r="I15" s="2549"/>
      <c r="J15" s="2549"/>
      <c r="K15" s="738"/>
      <c r="L15" s="738"/>
    </row>
    <row r="16" spans="1:12" ht="16.5">
      <c r="A16" s="2550" t="s">
        <v>1674</v>
      </c>
      <c r="B16" s="2550"/>
      <c r="C16" s="2550"/>
      <c r="D16" s="2550"/>
      <c r="E16" s="2550"/>
      <c r="F16" s="2550"/>
      <c r="G16" s="2550"/>
      <c r="H16" s="2550"/>
      <c r="I16" s="2550"/>
      <c r="J16" s="2550"/>
      <c r="K16" s="738"/>
      <c r="L16" s="738"/>
    </row>
    <row r="17" spans="1:14" ht="3.75" customHeight="1">
      <c r="A17" s="2551" t="s">
        <v>2249</v>
      </c>
      <c r="B17" s="2551"/>
      <c r="C17" s="2551"/>
      <c r="D17" s="2551"/>
      <c r="E17" s="2551"/>
      <c r="F17" s="2551"/>
      <c r="G17" s="2551"/>
      <c r="H17" s="2548"/>
      <c r="I17" s="2548"/>
      <c r="J17" s="2548"/>
      <c r="K17" s="748"/>
      <c r="L17" s="748"/>
    </row>
    <row r="18" spans="1:14" ht="19.5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  <c r="K18" s="748"/>
      <c r="L18" s="748"/>
    </row>
    <row r="19" spans="1:14">
      <c r="A19" s="753" t="s">
        <v>1015</v>
      </c>
      <c r="B19" s="754"/>
      <c r="C19" s="754"/>
      <c r="D19" s="754"/>
      <c r="E19" s="748"/>
      <c r="F19" s="755" t="s">
        <v>334</v>
      </c>
      <c r="G19" s="748"/>
      <c r="H19" s="748"/>
      <c r="I19" s="748"/>
      <c r="J19" s="748"/>
      <c r="K19" s="748"/>
      <c r="L19" s="748"/>
    </row>
    <row r="20" spans="1:14">
      <c r="A20" s="753" t="s">
        <v>258</v>
      </c>
      <c r="B20" s="756"/>
      <c r="C20" s="756"/>
      <c r="D20" s="756"/>
      <c r="E20" s="756"/>
      <c r="F20" s="753" t="s">
        <v>335</v>
      </c>
      <c r="G20" s="704" t="s">
        <v>562</v>
      </c>
      <c r="H20" s="684">
        <v>5</v>
      </c>
      <c r="I20" s="685">
        <v>1</v>
      </c>
      <c r="J20" s="756"/>
      <c r="K20" s="756"/>
      <c r="L20" s="756"/>
    </row>
    <row r="21" spans="1:14">
      <c r="A21" s="753" t="s">
        <v>336</v>
      </c>
      <c r="B21" s="753"/>
      <c r="C21" s="753"/>
      <c r="D21" s="753"/>
      <c r="E21" s="753"/>
      <c r="F21" s="756"/>
      <c r="G21" s="753"/>
      <c r="H21" s="756"/>
      <c r="I21" s="753"/>
      <c r="J21" s="753"/>
      <c r="K21" s="753"/>
      <c r="L21" s="753"/>
    </row>
    <row r="22" spans="1:14">
      <c r="A22" s="753" t="s">
        <v>936</v>
      </c>
      <c r="B22" s="753"/>
      <c r="C22" s="753"/>
      <c r="D22" s="757"/>
      <c r="E22" s="757"/>
      <c r="F22" s="753" t="s">
        <v>1864</v>
      </c>
      <c r="G22" s="753"/>
      <c r="H22" s="753"/>
      <c r="I22" s="753"/>
      <c r="J22" s="753"/>
      <c r="K22" s="753"/>
      <c r="L22" s="753"/>
    </row>
    <row r="23" spans="1:14" ht="24" customHeight="1">
      <c r="A23" s="753" t="s">
        <v>1675</v>
      </c>
      <c r="B23" s="756"/>
      <c r="C23" s="756"/>
      <c r="D23" s="756"/>
      <c r="E23" s="756"/>
      <c r="F23" s="753" t="s">
        <v>947</v>
      </c>
      <c r="G23" s="753"/>
      <c r="H23" s="753"/>
      <c r="I23" s="756"/>
      <c r="J23" s="758"/>
      <c r="K23" s="756"/>
      <c r="L23" s="756"/>
    </row>
    <row r="24" spans="1:14" ht="17.25" customHeight="1">
      <c r="A24" s="756" t="s">
        <v>208</v>
      </c>
      <c r="B24" s="758"/>
      <c r="C24" s="759"/>
      <c r="D24" s="756"/>
      <c r="E24" s="756"/>
      <c r="F24" s="2553" t="s">
        <v>952</v>
      </c>
      <c r="G24" s="2553"/>
      <c r="H24" s="2553"/>
      <c r="I24" s="2553"/>
      <c r="J24" s="2553"/>
      <c r="K24" s="756"/>
      <c r="L24" s="756"/>
    </row>
    <row r="25" spans="1:14" ht="13.5" thickBot="1">
      <c r="A25" s="755" t="s">
        <v>926</v>
      </c>
      <c r="B25" s="760"/>
      <c r="C25" s="761"/>
      <c r="D25" s="760"/>
      <c r="E25" s="756"/>
      <c r="F25" s="2553"/>
      <c r="G25" s="2553"/>
      <c r="H25" s="2553"/>
      <c r="I25" s="2553"/>
      <c r="J25" s="2553"/>
      <c r="K25" s="756"/>
      <c r="L25" s="756"/>
    </row>
    <row r="26" spans="1:14" ht="13.5" thickBot="1">
      <c r="A26" s="753" t="s">
        <v>116</v>
      </c>
      <c r="B26" s="756"/>
      <c r="C26" s="759"/>
      <c r="D26" s="758"/>
      <c r="E26" s="762"/>
      <c r="G26" s="763"/>
      <c r="H26" s="764"/>
      <c r="I26" s="765"/>
      <c r="K26" s="758"/>
      <c r="L26" s="758"/>
    </row>
    <row r="27" spans="1:14" ht="13.5" thickBot="1">
      <c r="A27" s="753" t="s">
        <v>421</v>
      </c>
      <c r="B27" s="756"/>
      <c r="C27" s="756"/>
      <c r="D27" s="760"/>
      <c r="E27" s="760"/>
      <c r="F27" s="760"/>
      <c r="G27" s="766" t="s">
        <v>422</v>
      </c>
      <c r="H27" s="756"/>
      <c r="I27" s="758"/>
      <c r="J27" s="758"/>
      <c r="K27" s="760"/>
      <c r="L27" s="760"/>
    </row>
    <row r="28" spans="1:14" ht="13.5" thickBot="1">
      <c r="A28" s="753" t="s">
        <v>423</v>
      </c>
      <c r="B28" s="767"/>
      <c r="C28" s="768"/>
      <c r="D28" s="759"/>
      <c r="E28" s="769"/>
      <c r="F28" s="770"/>
      <c r="G28" s="748"/>
      <c r="H28" s="2560">
        <v>900272000507</v>
      </c>
      <c r="I28" s="2560"/>
      <c r="J28" s="2560"/>
      <c r="K28" s="748"/>
      <c r="L28" s="748"/>
    </row>
    <row r="29" spans="1:14" ht="4.5" customHeight="1" thickBot="1"/>
    <row r="30" spans="1:14" ht="49.5" customHeight="1" thickBot="1">
      <c r="A30" s="771" t="s">
        <v>409</v>
      </c>
      <c r="B30" s="772" t="s">
        <v>424</v>
      </c>
      <c r="C30" s="773"/>
      <c r="D30" s="772" t="s">
        <v>425</v>
      </c>
      <c r="E30" s="774"/>
      <c r="F30" s="2554" t="s">
        <v>365</v>
      </c>
      <c r="G30" s="2556" t="s">
        <v>366</v>
      </c>
      <c r="H30" s="2557"/>
      <c r="I30" s="2557"/>
      <c r="J30" s="2558"/>
    </row>
    <row r="31" spans="1:14" ht="69.75" customHeight="1" thickBot="1">
      <c r="A31" s="775"/>
      <c r="B31" s="776" t="s">
        <v>351</v>
      </c>
      <c r="C31" s="777" t="s">
        <v>675</v>
      </c>
      <c r="D31" s="778" t="s">
        <v>802</v>
      </c>
      <c r="E31" s="779" t="s">
        <v>981</v>
      </c>
      <c r="F31" s="2555"/>
      <c r="G31" s="778" t="s">
        <v>982</v>
      </c>
      <c r="H31" s="778" t="s">
        <v>983</v>
      </c>
      <c r="I31" s="778" t="s">
        <v>984</v>
      </c>
      <c r="J31" s="778" t="s">
        <v>985</v>
      </c>
      <c r="M31" s="764"/>
      <c r="N31" s="758"/>
    </row>
    <row r="32" spans="1:14" ht="18" customHeight="1" thickBot="1">
      <c r="A32" s="780" t="s">
        <v>986</v>
      </c>
      <c r="B32" s="781" t="s">
        <v>987</v>
      </c>
      <c r="C32" s="782" t="s">
        <v>988</v>
      </c>
      <c r="D32" s="783" t="s">
        <v>745</v>
      </c>
      <c r="E32" s="783" t="s">
        <v>746</v>
      </c>
      <c r="F32" s="783" t="s">
        <v>676</v>
      </c>
      <c r="G32" s="784">
        <v>4</v>
      </c>
      <c r="H32" s="785">
        <v>5</v>
      </c>
      <c r="I32" s="786">
        <v>6</v>
      </c>
      <c r="J32" s="785">
        <v>7</v>
      </c>
    </row>
    <row r="33" spans="1:10" ht="29.25" customHeight="1" thickBot="1">
      <c r="A33" s="780">
        <v>1100000</v>
      </c>
      <c r="B33" s="787" t="s">
        <v>1676</v>
      </c>
      <c r="C33" s="788" t="s">
        <v>361</v>
      </c>
      <c r="D33" s="902">
        <f t="shared" ref="D33:J33" si="0">D68</f>
        <v>0</v>
      </c>
      <c r="E33" s="902">
        <f t="shared" si="0"/>
        <v>0</v>
      </c>
      <c r="F33" s="902">
        <f t="shared" si="0"/>
        <v>0</v>
      </c>
      <c r="G33" s="902">
        <f t="shared" si="0"/>
        <v>0</v>
      </c>
      <c r="H33" s="902">
        <f t="shared" si="0"/>
        <v>0</v>
      </c>
      <c r="I33" s="902">
        <f t="shared" si="0"/>
        <v>0</v>
      </c>
      <c r="J33" s="902">
        <f t="shared" si="0"/>
        <v>0</v>
      </c>
    </row>
    <row r="34" spans="1:10" ht="90" hidden="1" thickBot="1">
      <c r="A34" s="780">
        <v>1110000</v>
      </c>
      <c r="B34" s="790" t="s">
        <v>1677</v>
      </c>
      <c r="C34" s="788" t="s">
        <v>361</v>
      </c>
      <c r="D34" s="903">
        <v>0</v>
      </c>
      <c r="E34" s="903"/>
      <c r="F34" s="903">
        <v>0</v>
      </c>
      <c r="G34" s="903">
        <v>0</v>
      </c>
      <c r="H34" s="903">
        <v>0</v>
      </c>
      <c r="I34" s="903">
        <v>0</v>
      </c>
      <c r="J34" s="903">
        <v>0</v>
      </c>
    </row>
    <row r="35" spans="1:10" ht="14.25" hidden="1">
      <c r="A35" s="792">
        <v>1110000</v>
      </c>
      <c r="B35" s="793" t="s">
        <v>809</v>
      </c>
      <c r="C35" s="794" t="s">
        <v>361</v>
      </c>
      <c r="D35" s="904">
        <v>0</v>
      </c>
      <c r="E35" s="904"/>
      <c r="F35" s="904">
        <v>0</v>
      </c>
      <c r="G35" s="904">
        <v>0</v>
      </c>
      <c r="H35" s="904">
        <v>0</v>
      </c>
      <c r="I35" s="904">
        <v>0</v>
      </c>
      <c r="J35" s="904">
        <v>0</v>
      </c>
    </row>
    <row r="36" spans="1:10" ht="25.5" hidden="1">
      <c r="A36" s="796">
        <v>1111000</v>
      </c>
      <c r="B36" s="797" t="s">
        <v>677</v>
      </c>
      <c r="C36" s="798" t="s">
        <v>810</v>
      </c>
      <c r="D36" s="905"/>
      <c r="E36" s="905"/>
      <c r="F36" s="905"/>
      <c r="G36" s="905"/>
      <c r="H36" s="905"/>
      <c r="I36" s="905"/>
      <c r="J36" s="905"/>
    </row>
    <row r="37" spans="1:10" ht="25.5" hidden="1">
      <c r="A37" s="800">
        <v>1112000</v>
      </c>
      <c r="B37" s="801" t="s">
        <v>273</v>
      </c>
      <c r="C37" s="802" t="s">
        <v>811</v>
      </c>
      <c r="D37" s="906"/>
      <c r="E37" s="906"/>
      <c r="F37" s="906"/>
      <c r="G37" s="906"/>
      <c r="H37" s="906"/>
      <c r="I37" s="906"/>
      <c r="J37" s="906"/>
    </row>
    <row r="38" spans="1:10" ht="38.25" hidden="1">
      <c r="A38" s="800">
        <v>1113000</v>
      </c>
      <c r="B38" s="801" t="s">
        <v>812</v>
      </c>
      <c r="C38" s="802" t="s">
        <v>813</v>
      </c>
      <c r="D38" s="906"/>
      <c r="E38" s="906"/>
      <c r="F38" s="906"/>
      <c r="G38" s="906"/>
      <c r="H38" s="906"/>
      <c r="I38" s="906"/>
      <c r="J38" s="906"/>
    </row>
    <row r="39" spans="1:10" ht="51" hidden="1">
      <c r="A39" s="800">
        <v>1114000</v>
      </c>
      <c r="B39" s="801" t="s">
        <v>401</v>
      </c>
      <c r="C39" s="802" t="s">
        <v>402</v>
      </c>
      <c r="D39" s="906"/>
      <c r="E39" s="906"/>
      <c r="F39" s="906"/>
      <c r="G39" s="906"/>
      <c r="H39" s="906"/>
      <c r="I39" s="906"/>
      <c r="J39" s="906"/>
    </row>
    <row r="40" spans="1:10" hidden="1">
      <c r="A40" s="800">
        <v>1115000</v>
      </c>
      <c r="B40" s="801" t="s">
        <v>619</v>
      </c>
      <c r="C40" s="802" t="s">
        <v>391</v>
      </c>
      <c r="D40" s="906"/>
      <c r="E40" s="906"/>
      <c r="F40" s="906"/>
      <c r="G40" s="906"/>
      <c r="H40" s="906"/>
      <c r="I40" s="906"/>
      <c r="J40" s="906"/>
    </row>
    <row r="41" spans="1:10" ht="25.5" hidden="1">
      <c r="A41" s="800">
        <v>1116000</v>
      </c>
      <c r="B41" s="801" t="s">
        <v>1034</v>
      </c>
      <c r="C41" s="802" t="s">
        <v>392</v>
      </c>
      <c r="D41" s="906"/>
      <c r="E41" s="906"/>
      <c r="F41" s="906"/>
      <c r="G41" s="906"/>
      <c r="H41" s="906"/>
      <c r="I41" s="906"/>
      <c r="J41" s="906"/>
    </row>
    <row r="42" spans="1:10" ht="10.5" hidden="1" customHeight="1" thickBot="1">
      <c r="A42" s="804">
        <v>1117000</v>
      </c>
      <c r="B42" s="805" t="s">
        <v>19</v>
      </c>
      <c r="C42" s="806" t="s">
        <v>20</v>
      </c>
      <c r="D42" s="907"/>
      <c r="E42" s="907"/>
      <c r="F42" s="907"/>
      <c r="G42" s="907"/>
      <c r="H42" s="907"/>
      <c r="I42" s="907"/>
      <c r="J42" s="907"/>
    </row>
    <row r="43" spans="1:10" ht="29.25" hidden="1" thickBot="1">
      <c r="A43" s="808">
        <v>1120000</v>
      </c>
      <c r="B43" s="809" t="s">
        <v>21</v>
      </c>
      <c r="C43" s="788" t="s">
        <v>361</v>
      </c>
      <c r="D43" s="908">
        <v>1500</v>
      </c>
      <c r="E43" s="908"/>
      <c r="F43" s="908">
        <v>1500</v>
      </c>
      <c r="G43" s="908">
        <v>0</v>
      </c>
      <c r="H43" s="908">
        <v>0</v>
      </c>
      <c r="I43" s="908">
        <v>1500</v>
      </c>
      <c r="J43" s="908">
        <v>1500</v>
      </c>
    </row>
    <row r="44" spans="1:10" ht="14.25" hidden="1">
      <c r="A44" s="792">
        <v>1121000</v>
      </c>
      <c r="B44" s="811" t="s">
        <v>22</v>
      </c>
      <c r="C44" s="812"/>
      <c r="D44" s="905">
        <v>0</v>
      </c>
      <c r="E44" s="905"/>
      <c r="F44" s="905">
        <v>0</v>
      </c>
      <c r="G44" s="905">
        <v>0</v>
      </c>
      <c r="H44" s="905">
        <v>0</v>
      </c>
      <c r="I44" s="905">
        <v>0</v>
      </c>
      <c r="J44" s="905">
        <v>0</v>
      </c>
    </row>
    <row r="45" spans="1:10" ht="25.5" hidden="1">
      <c r="A45" s="800">
        <v>1121100</v>
      </c>
      <c r="B45" s="813" t="s">
        <v>383</v>
      </c>
      <c r="C45" s="802" t="s">
        <v>384</v>
      </c>
      <c r="D45" s="906">
        <v>0</v>
      </c>
      <c r="E45" s="906"/>
      <c r="F45" s="906"/>
      <c r="G45" s="906"/>
      <c r="H45" s="906"/>
      <c r="I45" s="906"/>
      <c r="J45" s="906"/>
    </row>
    <row r="46" spans="1:10" hidden="1">
      <c r="A46" s="800">
        <v>1121200</v>
      </c>
      <c r="B46" s="814" t="s">
        <v>1678</v>
      </c>
      <c r="C46" s="802" t="s">
        <v>386</v>
      </c>
      <c r="D46" s="906">
        <v>0</v>
      </c>
      <c r="E46" s="906"/>
      <c r="F46" s="906"/>
      <c r="G46" s="906"/>
      <c r="H46" s="906"/>
      <c r="I46" s="906"/>
      <c r="J46" s="906"/>
    </row>
    <row r="47" spans="1:10" hidden="1">
      <c r="A47" s="800">
        <v>1121300</v>
      </c>
      <c r="B47" s="813" t="s">
        <v>775</v>
      </c>
      <c r="C47" s="802" t="s">
        <v>387</v>
      </c>
      <c r="D47" s="906">
        <v>0</v>
      </c>
      <c r="E47" s="906"/>
      <c r="F47" s="906"/>
      <c r="G47" s="906"/>
      <c r="H47" s="906"/>
      <c r="I47" s="906"/>
      <c r="J47" s="906"/>
    </row>
    <row r="48" spans="1:10" hidden="1">
      <c r="A48" s="800">
        <v>1121400</v>
      </c>
      <c r="B48" s="813" t="s">
        <v>776</v>
      </c>
      <c r="C48" s="802" t="s">
        <v>388</v>
      </c>
      <c r="D48" s="906">
        <v>0</v>
      </c>
      <c r="E48" s="906"/>
      <c r="F48" s="906"/>
      <c r="G48" s="906"/>
      <c r="H48" s="906"/>
      <c r="I48" s="906"/>
      <c r="J48" s="906"/>
    </row>
    <row r="49" spans="1:10" hidden="1">
      <c r="A49" s="800">
        <v>1121500</v>
      </c>
      <c r="B49" s="813" t="s">
        <v>69</v>
      </c>
      <c r="C49" s="802" t="s">
        <v>389</v>
      </c>
      <c r="D49" s="906">
        <v>0</v>
      </c>
      <c r="E49" s="906"/>
      <c r="F49" s="905"/>
      <c r="G49" s="905"/>
      <c r="H49" s="905"/>
      <c r="I49" s="905"/>
      <c r="J49" s="905"/>
    </row>
    <row r="50" spans="1:10" ht="25.5" hidden="1">
      <c r="A50" s="800">
        <v>1121600</v>
      </c>
      <c r="B50" s="813" t="s">
        <v>70</v>
      </c>
      <c r="C50" s="802" t="s">
        <v>390</v>
      </c>
      <c r="D50" s="906">
        <v>0</v>
      </c>
      <c r="E50" s="906"/>
      <c r="F50" s="906"/>
      <c r="G50" s="906"/>
      <c r="H50" s="906"/>
      <c r="I50" s="906"/>
      <c r="J50" s="906"/>
    </row>
    <row r="51" spans="1:10" ht="13.5" hidden="1" thickBot="1">
      <c r="A51" s="816">
        <v>1121700</v>
      </c>
      <c r="B51" s="817" t="s">
        <v>71</v>
      </c>
      <c r="C51" s="806" t="s">
        <v>772</v>
      </c>
      <c r="D51" s="907">
        <v>0</v>
      </c>
      <c r="E51" s="907"/>
      <c r="F51" s="907"/>
      <c r="G51" s="907"/>
      <c r="H51" s="907"/>
      <c r="I51" s="907"/>
      <c r="J51" s="907"/>
    </row>
    <row r="52" spans="1:10" ht="28.5" hidden="1">
      <c r="A52" s="792">
        <v>1122000</v>
      </c>
      <c r="B52" s="818" t="s">
        <v>773</v>
      </c>
      <c r="C52" s="794" t="s">
        <v>361</v>
      </c>
      <c r="D52" s="911">
        <v>0</v>
      </c>
      <c r="E52" s="911"/>
      <c r="F52" s="911">
        <v>0</v>
      </c>
      <c r="G52" s="911">
        <v>0</v>
      </c>
      <c r="H52" s="911">
        <v>0</v>
      </c>
      <c r="I52" s="911">
        <v>0</v>
      </c>
      <c r="J52" s="911">
        <v>0</v>
      </c>
    </row>
    <row r="53" spans="1:10" hidden="1">
      <c r="A53" s="820">
        <v>1122100</v>
      </c>
      <c r="B53" s="813" t="s">
        <v>72</v>
      </c>
      <c r="C53" s="798" t="s">
        <v>774</v>
      </c>
      <c r="D53" s="906"/>
      <c r="E53" s="906"/>
      <c r="F53" s="906"/>
      <c r="G53" s="906"/>
      <c r="H53" s="906"/>
      <c r="I53" s="906"/>
      <c r="J53" s="906"/>
    </row>
    <row r="54" spans="1:10" ht="25.5" hidden="1">
      <c r="A54" s="820">
        <v>1122200</v>
      </c>
      <c r="B54" s="813" t="s">
        <v>490</v>
      </c>
      <c r="C54" s="802" t="s">
        <v>1031</v>
      </c>
      <c r="D54" s="906"/>
      <c r="E54" s="906"/>
      <c r="F54" s="906"/>
      <c r="G54" s="906"/>
      <c r="H54" s="906"/>
      <c r="I54" s="906"/>
      <c r="J54" s="906"/>
    </row>
    <row r="55" spans="1:10" ht="13.5" hidden="1" thickBot="1">
      <c r="A55" s="808">
        <v>1122300</v>
      </c>
      <c r="B55" s="817" t="s">
        <v>148</v>
      </c>
      <c r="C55" s="806" t="s">
        <v>1032</v>
      </c>
      <c r="D55" s="907"/>
      <c r="E55" s="907"/>
      <c r="F55" s="907"/>
      <c r="G55" s="907"/>
      <c r="H55" s="907"/>
      <c r="I55" s="907"/>
      <c r="J55" s="907"/>
    </row>
    <row r="56" spans="1:10" ht="28.5" hidden="1">
      <c r="A56" s="792">
        <v>1123000</v>
      </c>
      <c r="B56" s="818" t="s">
        <v>367</v>
      </c>
      <c r="C56" s="794" t="s">
        <v>361</v>
      </c>
      <c r="D56" s="911">
        <v>0</v>
      </c>
      <c r="E56" s="911"/>
      <c r="F56" s="911">
        <v>0</v>
      </c>
      <c r="G56" s="911">
        <v>0</v>
      </c>
      <c r="H56" s="911">
        <v>0</v>
      </c>
      <c r="I56" s="911">
        <v>0</v>
      </c>
      <c r="J56" s="911">
        <v>0</v>
      </c>
    </row>
    <row r="57" spans="1:10" hidden="1">
      <c r="A57" s="820">
        <v>1123100</v>
      </c>
      <c r="B57" s="813" t="s">
        <v>149</v>
      </c>
      <c r="C57" s="798" t="s">
        <v>368</v>
      </c>
      <c r="D57" s="906">
        <v>0</v>
      </c>
      <c r="E57" s="906"/>
      <c r="F57" s="906"/>
      <c r="G57" s="906"/>
      <c r="H57" s="906"/>
      <c r="I57" s="906"/>
      <c r="J57" s="906"/>
    </row>
    <row r="58" spans="1:10" hidden="1">
      <c r="A58" s="820">
        <v>1123200</v>
      </c>
      <c r="B58" s="813" t="s">
        <v>150</v>
      </c>
      <c r="C58" s="802" t="s">
        <v>369</v>
      </c>
      <c r="D58" s="906">
        <v>0</v>
      </c>
      <c r="E58" s="906"/>
      <c r="F58" s="906"/>
      <c r="G58" s="906"/>
      <c r="H58" s="906"/>
      <c r="I58" s="906"/>
      <c r="J58" s="906"/>
    </row>
    <row r="59" spans="1:10" ht="25.5" hidden="1">
      <c r="A59" s="820">
        <v>1123300</v>
      </c>
      <c r="B59" s="813" t="s">
        <v>151</v>
      </c>
      <c r="C59" s="802" t="s">
        <v>370</v>
      </c>
      <c r="D59" s="906">
        <v>0</v>
      </c>
      <c r="E59" s="906"/>
      <c r="F59" s="906"/>
      <c r="G59" s="906"/>
      <c r="H59" s="906"/>
      <c r="I59" s="906"/>
      <c r="J59" s="906"/>
    </row>
    <row r="60" spans="1:10" hidden="1">
      <c r="A60" s="820">
        <v>1123400</v>
      </c>
      <c r="B60" s="813" t="s">
        <v>559</v>
      </c>
      <c r="C60" s="802" t="s">
        <v>371</v>
      </c>
      <c r="D60" s="906">
        <v>0</v>
      </c>
      <c r="E60" s="906"/>
      <c r="F60" s="906"/>
      <c r="G60" s="906"/>
      <c r="H60" s="906"/>
      <c r="I60" s="906"/>
      <c r="J60" s="906"/>
    </row>
    <row r="61" spans="1:10" hidden="1">
      <c r="A61" s="820">
        <v>1123500</v>
      </c>
      <c r="B61" s="821" t="s">
        <v>560</v>
      </c>
      <c r="C61" s="822">
        <v>423500</v>
      </c>
      <c r="D61" s="906">
        <v>0</v>
      </c>
      <c r="E61" s="906"/>
      <c r="F61" s="906"/>
      <c r="G61" s="906"/>
      <c r="H61" s="906"/>
      <c r="I61" s="906"/>
      <c r="J61" s="906"/>
    </row>
    <row r="62" spans="1:10" ht="25.5" hidden="1">
      <c r="A62" s="820">
        <v>1123600</v>
      </c>
      <c r="B62" s="813" t="s">
        <v>187</v>
      </c>
      <c r="C62" s="802" t="s">
        <v>372</v>
      </c>
      <c r="D62" s="906">
        <v>0</v>
      </c>
      <c r="E62" s="906"/>
      <c r="F62" s="906"/>
      <c r="G62" s="906"/>
      <c r="H62" s="906"/>
      <c r="I62" s="906"/>
      <c r="J62" s="906"/>
    </row>
    <row r="63" spans="1:10" hidden="1">
      <c r="A63" s="820">
        <v>1123700</v>
      </c>
      <c r="B63" s="813" t="s">
        <v>188</v>
      </c>
      <c r="C63" s="802" t="s">
        <v>373</v>
      </c>
      <c r="D63" s="906">
        <v>0</v>
      </c>
      <c r="E63" s="906"/>
      <c r="F63" s="906"/>
      <c r="G63" s="906"/>
      <c r="H63" s="906"/>
      <c r="I63" s="906"/>
      <c r="J63" s="906"/>
    </row>
    <row r="64" spans="1:10" ht="13.5" hidden="1" thickBot="1">
      <c r="A64" s="808">
        <v>1123800</v>
      </c>
      <c r="B64" s="817" t="s">
        <v>189</v>
      </c>
      <c r="C64" s="806" t="s">
        <v>374</v>
      </c>
      <c r="D64" s="907">
        <v>0</v>
      </c>
      <c r="E64" s="907"/>
      <c r="F64" s="907"/>
      <c r="G64" s="907"/>
      <c r="H64" s="907"/>
      <c r="I64" s="907"/>
      <c r="J64" s="907"/>
    </row>
    <row r="65" spans="1:10" ht="28.5" hidden="1">
      <c r="A65" s="792">
        <v>1124000</v>
      </c>
      <c r="B65" s="818" t="s">
        <v>214</v>
      </c>
      <c r="C65" s="794" t="s">
        <v>361</v>
      </c>
      <c r="D65" s="911">
        <v>0</v>
      </c>
      <c r="E65" s="911"/>
      <c r="F65" s="911">
        <v>0</v>
      </c>
      <c r="G65" s="911">
        <v>0</v>
      </c>
      <c r="H65" s="911">
        <v>0</v>
      </c>
      <c r="I65" s="911">
        <v>0</v>
      </c>
      <c r="J65" s="911">
        <v>0</v>
      </c>
    </row>
    <row r="66" spans="1:10" ht="12.75" hidden="1" customHeight="1" thickBot="1">
      <c r="A66" s="808">
        <v>1124100</v>
      </c>
      <c r="B66" s="817" t="s">
        <v>190</v>
      </c>
      <c r="C66" s="806" t="s">
        <v>215</v>
      </c>
      <c r="D66" s="907">
        <v>0</v>
      </c>
      <c r="E66" s="907"/>
      <c r="F66" s="907"/>
      <c r="G66" s="907"/>
      <c r="H66" s="907"/>
      <c r="I66" s="907"/>
      <c r="J66" s="907"/>
    </row>
    <row r="67" spans="1:10" ht="42.75" hidden="1">
      <c r="A67" s="792">
        <v>1125000</v>
      </c>
      <c r="B67" s="818" t="s">
        <v>928</v>
      </c>
      <c r="C67" s="794" t="s">
        <v>361</v>
      </c>
      <c r="D67" s="911">
        <v>0</v>
      </c>
      <c r="E67" s="911"/>
      <c r="F67" s="911">
        <v>0</v>
      </c>
      <c r="G67" s="911">
        <v>0</v>
      </c>
      <c r="H67" s="911">
        <v>0</v>
      </c>
      <c r="I67" s="911">
        <v>0</v>
      </c>
      <c r="J67" s="911">
        <v>0</v>
      </c>
    </row>
    <row r="68" spans="1:10" ht="25.5" hidden="1">
      <c r="A68" s="820">
        <v>1125100</v>
      </c>
      <c r="B68" s="813" t="s">
        <v>191</v>
      </c>
      <c r="C68" s="798" t="s">
        <v>929</v>
      </c>
      <c r="D68" s="920">
        <v>0</v>
      </c>
      <c r="E68" s="921">
        <v>0</v>
      </c>
      <c r="F68" s="921">
        <f>D68+E68</f>
        <v>0</v>
      </c>
      <c r="G68" s="921">
        <v>0</v>
      </c>
      <c r="H68" s="921">
        <v>0</v>
      </c>
      <c r="I68" s="921">
        <v>0</v>
      </c>
      <c r="J68" s="920">
        <f>F68</f>
        <v>0</v>
      </c>
    </row>
    <row r="69" spans="1:10" ht="26.25" hidden="1" thickBot="1">
      <c r="A69" s="808">
        <v>1125200</v>
      </c>
      <c r="B69" s="817" t="s">
        <v>709</v>
      </c>
      <c r="C69" s="806" t="s">
        <v>1041</v>
      </c>
      <c r="D69" s="907">
        <v>0</v>
      </c>
      <c r="E69" s="907"/>
      <c r="F69" s="907"/>
      <c r="G69" s="907"/>
      <c r="H69" s="907"/>
      <c r="I69" s="907"/>
      <c r="J69" s="907"/>
    </row>
    <row r="70" spans="1:10" ht="14.25" hidden="1">
      <c r="A70" s="792">
        <v>1126000</v>
      </c>
      <c r="B70" s="818" t="s">
        <v>1042</v>
      </c>
      <c r="C70" s="794" t="s">
        <v>361</v>
      </c>
      <c r="D70" s="911">
        <v>0</v>
      </c>
      <c r="E70" s="911"/>
      <c r="F70" s="911">
        <v>0</v>
      </c>
      <c r="G70" s="911">
        <v>0</v>
      </c>
      <c r="H70" s="911">
        <v>0</v>
      </c>
      <c r="I70" s="911">
        <v>0</v>
      </c>
      <c r="J70" s="911">
        <v>0</v>
      </c>
    </row>
    <row r="71" spans="1:10" hidden="1">
      <c r="A71" s="792">
        <v>1126100</v>
      </c>
      <c r="B71" s="813" t="s">
        <v>993</v>
      </c>
      <c r="C71" s="798" t="s">
        <v>1043</v>
      </c>
      <c r="D71" s="906">
        <v>0</v>
      </c>
      <c r="E71" s="906"/>
      <c r="F71" s="906"/>
      <c r="G71" s="906"/>
      <c r="H71" s="906"/>
      <c r="I71" s="906"/>
      <c r="J71" s="906"/>
    </row>
    <row r="72" spans="1:10" ht="0.75" hidden="1" customHeight="1">
      <c r="A72" s="792">
        <v>1126200</v>
      </c>
      <c r="B72" s="813" t="s">
        <v>994</v>
      </c>
      <c r="C72" s="802" t="s">
        <v>1044</v>
      </c>
      <c r="D72" s="906">
        <v>0</v>
      </c>
      <c r="E72" s="906"/>
      <c r="F72" s="906"/>
      <c r="G72" s="906"/>
      <c r="H72" s="906"/>
      <c r="I72" s="906"/>
      <c r="J72" s="906"/>
    </row>
    <row r="73" spans="1:10" ht="13.5" hidden="1" thickBot="1">
      <c r="A73" s="792">
        <v>1126300</v>
      </c>
      <c r="B73" s="813" t="s">
        <v>393</v>
      </c>
      <c r="C73" s="802" t="s">
        <v>394</v>
      </c>
      <c r="D73" s="906">
        <v>0</v>
      </c>
      <c r="E73" s="906"/>
      <c r="F73" s="906"/>
      <c r="G73" s="906"/>
      <c r="H73" s="906"/>
      <c r="I73" s="906"/>
      <c r="J73" s="906"/>
    </row>
    <row r="74" spans="1:10" ht="13.5" hidden="1" thickBot="1">
      <c r="A74" s="800">
        <v>1126400</v>
      </c>
      <c r="B74" s="823" t="s">
        <v>995</v>
      </c>
      <c r="C74" s="802" t="s">
        <v>395</v>
      </c>
      <c r="D74" s="906">
        <v>0</v>
      </c>
      <c r="E74" s="906"/>
      <c r="F74" s="906"/>
      <c r="G74" s="906"/>
      <c r="H74" s="906"/>
      <c r="I74" s="906"/>
      <c r="J74" s="906"/>
    </row>
    <row r="75" spans="1:10" ht="26.25" hidden="1" thickBot="1">
      <c r="A75" s="804">
        <v>1126500</v>
      </c>
      <c r="B75" s="824" t="s">
        <v>953</v>
      </c>
      <c r="C75" s="802" t="s">
        <v>396</v>
      </c>
      <c r="D75" s="906">
        <v>0</v>
      </c>
      <c r="E75" s="906"/>
      <c r="F75" s="906"/>
      <c r="G75" s="906"/>
      <c r="H75" s="906"/>
      <c r="I75" s="906"/>
      <c r="J75" s="906"/>
    </row>
    <row r="76" spans="1:10" ht="13.5" hidden="1" thickBot="1">
      <c r="A76" s="800">
        <v>1126600</v>
      </c>
      <c r="B76" s="823" t="s">
        <v>230</v>
      </c>
      <c r="C76" s="802" t="s">
        <v>397</v>
      </c>
      <c r="D76" s="906">
        <v>0</v>
      </c>
      <c r="E76" s="906"/>
      <c r="F76" s="906"/>
      <c r="G76" s="906"/>
      <c r="H76" s="906"/>
      <c r="I76" s="906"/>
      <c r="J76" s="906"/>
    </row>
    <row r="77" spans="1:10" ht="13.5" hidden="1" thickBot="1">
      <c r="A77" s="800">
        <v>1126700</v>
      </c>
      <c r="B77" s="823" t="s">
        <v>231</v>
      </c>
      <c r="C77" s="802" t="s">
        <v>398</v>
      </c>
      <c r="D77" s="906">
        <v>0</v>
      </c>
      <c r="E77" s="906"/>
      <c r="F77" s="906"/>
      <c r="G77" s="906"/>
      <c r="H77" s="906"/>
      <c r="I77" s="906"/>
      <c r="J77" s="906"/>
    </row>
    <row r="78" spans="1:10" ht="12" hidden="1" customHeight="1" thickBot="1">
      <c r="A78" s="816">
        <v>1126800</v>
      </c>
      <c r="B78" s="825" t="s">
        <v>483</v>
      </c>
      <c r="C78" s="806" t="s">
        <v>399</v>
      </c>
      <c r="D78" s="907">
        <v>0</v>
      </c>
      <c r="E78" s="907"/>
      <c r="F78" s="907"/>
      <c r="G78" s="907"/>
      <c r="H78" s="907"/>
      <c r="I78" s="907"/>
      <c r="J78" s="907"/>
    </row>
    <row r="79" spans="1:10" ht="14.25" hidden="1">
      <c r="A79" s="826">
        <v>1130000</v>
      </c>
      <c r="B79" s="827" t="s">
        <v>296</v>
      </c>
      <c r="C79" s="794" t="s">
        <v>361</v>
      </c>
      <c r="D79" s="911">
        <v>0</v>
      </c>
      <c r="E79" s="911"/>
      <c r="F79" s="911">
        <v>0</v>
      </c>
      <c r="G79" s="911">
        <v>0</v>
      </c>
      <c r="H79" s="911">
        <v>0</v>
      </c>
      <c r="I79" s="911">
        <v>0</v>
      </c>
      <c r="J79" s="911">
        <v>0</v>
      </c>
    </row>
    <row r="80" spans="1:10" hidden="1">
      <c r="A80" s="826">
        <v>1130100</v>
      </c>
      <c r="B80" s="823" t="s">
        <v>484</v>
      </c>
      <c r="C80" s="798" t="s">
        <v>297</v>
      </c>
      <c r="D80" s="906"/>
      <c r="E80" s="906"/>
      <c r="F80" s="906"/>
      <c r="G80" s="906"/>
      <c r="H80" s="906"/>
      <c r="I80" s="906"/>
      <c r="J80" s="906"/>
    </row>
    <row r="81" spans="1:10" hidden="1">
      <c r="A81" s="826">
        <v>1130200</v>
      </c>
      <c r="B81" s="823" t="s">
        <v>485</v>
      </c>
      <c r="C81" s="802" t="s">
        <v>298</v>
      </c>
      <c r="D81" s="906"/>
      <c r="E81" s="906"/>
      <c r="F81" s="906"/>
      <c r="G81" s="906"/>
      <c r="H81" s="906"/>
      <c r="I81" s="906"/>
      <c r="J81" s="906"/>
    </row>
    <row r="82" spans="1:10" ht="25.5" hidden="1">
      <c r="A82" s="826">
        <v>1130300</v>
      </c>
      <c r="B82" s="823" t="s">
        <v>486</v>
      </c>
      <c r="C82" s="802" t="s">
        <v>299</v>
      </c>
      <c r="D82" s="906"/>
      <c r="E82" s="906"/>
      <c r="F82" s="906"/>
      <c r="G82" s="906"/>
      <c r="H82" s="906"/>
      <c r="I82" s="906"/>
      <c r="J82" s="906"/>
    </row>
    <row r="83" spans="1:10" hidden="1">
      <c r="A83" s="826">
        <v>1130400</v>
      </c>
      <c r="B83" s="828" t="s">
        <v>487</v>
      </c>
      <c r="C83" s="829" t="s">
        <v>300</v>
      </c>
      <c r="D83" s="905"/>
      <c r="E83" s="905"/>
      <c r="F83" s="905"/>
      <c r="G83" s="905"/>
      <c r="H83" s="905"/>
      <c r="I83" s="905"/>
      <c r="J83" s="905"/>
    </row>
    <row r="84" spans="1:10" ht="28.5" hidden="1">
      <c r="A84" s="800">
        <v>1131000</v>
      </c>
      <c r="B84" s="830" t="s">
        <v>301</v>
      </c>
      <c r="C84" s="831" t="s">
        <v>361</v>
      </c>
      <c r="D84" s="1002"/>
      <c r="E84" s="1002"/>
      <c r="F84" s="1002"/>
      <c r="G84" s="1002"/>
      <c r="H84" s="1002"/>
      <c r="I84" s="1002"/>
      <c r="J84" s="1002"/>
    </row>
    <row r="85" spans="1:10" ht="25.5" hidden="1">
      <c r="A85" s="800">
        <v>1131100</v>
      </c>
      <c r="B85" s="823" t="s">
        <v>592</v>
      </c>
      <c r="C85" s="798" t="s">
        <v>302</v>
      </c>
      <c r="D85" s="906"/>
      <c r="E85" s="906"/>
      <c r="F85" s="906"/>
      <c r="G85" s="906"/>
      <c r="H85" s="906"/>
      <c r="I85" s="906"/>
      <c r="J85" s="906"/>
    </row>
    <row r="86" spans="1:10" hidden="1">
      <c r="A86" s="800">
        <v>1131200</v>
      </c>
      <c r="B86" s="823" t="s">
        <v>593</v>
      </c>
      <c r="C86" s="802" t="s">
        <v>303</v>
      </c>
      <c r="D86" s="906"/>
      <c r="E86" s="906"/>
      <c r="F86" s="906"/>
      <c r="G86" s="906"/>
      <c r="H86" s="906"/>
      <c r="I86" s="906"/>
      <c r="J86" s="906"/>
    </row>
    <row r="87" spans="1:10" ht="13.5" hidden="1" thickBot="1">
      <c r="A87" s="800">
        <v>1131300</v>
      </c>
      <c r="B87" s="825" t="s">
        <v>594</v>
      </c>
      <c r="C87" s="806" t="s">
        <v>304</v>
      </c>
      <c r="D87" s="907"/>
      <c r="E87" s="907"/>
      <c r="F87" s="907"/>
      <c r="G87" s="907"/>
      <c r="H87" s="907"/>
      <c r="I87" s="907"/>
      <c r="J87" s="907"/>
    </row>
    <row r="88" spans="1:10" ht="14.25" hidden="1">
      <c r="A88" s="833">
        <v>1140000</v>
      </c>
      <c r="B88" s="827" t="s">
        <v>305</v>
      </c>
      <c r="C88" s="794" t="s">
        <v>361</v>
      </c>
      <c r="D88" s="911">
        <v>0</v>
      </c>
      <c r="E88" s="911"/>
      <c r="F88" s="911">
        <v>0</v>
      </c>
      <c r="G88" s="911">
        <v>0</v>
      </c>
      <c r="H88" s="911">
        <v>0</v>
      </c>
      <c r="I88" s="911">
        <v>0</v>
      </c>
      <c r="J88" s="911">
        <v>0</v>
      </c>
    </row>
    <row r="89" spans="1:10" ht="25.5" hidden="1">
      <c r="A89" s="833">
        <v>1141000</v>
      </c>
      <c r="B89" s="823" t="s">
        <v>306</v>
      </c>
      <c r="C89" s="798" t="s">
        <v>1013</v>
      </c>
      <c r="D89" s="906"/>
      <c r="E89" s="906"/>
      <c r="F89" s="906"/>
      <c r="G89" s="906"/>
      <c r="H89" s="906"/>
      <c r="I89" s="906"/>
      <c r="J89" s="906"/>
    </row>
    <row r="90" spans="1:10" ht="25.5" hidden="1">
      <c r="A90" s="833">
        <v>1142000</v>
      </c>
      <c r="B90" s="823" t="s">
        <v>42</v>
      </c>
      <c r="C90" s="802" t="s">
        <v>43</v>
      </c>
      <c r="D90" s="906"/>
      <c r="E90" s="906"/>
      <c r="F90" s="906"/>
      <c r="G90" s="906"/>
      <c r="H90" s="906"/>
      <c r="I90" s="906"/>
      <c r="J90" s="906"/>
    </row>
    <row r="91" spans="1:10" ht="25.5" hidden="1">
      <c r="A91" s="833">
        <v>1143000</v>
      </c>
      <c r="B91" s="823" t="s">
        <v>44</v>
      </c>
      <c r="C91" s="802" t="s">
        <v>45</v>
      </c>
      <c r="D91" s="906"/>
      <c r="E91" s="906"/>
      <c r="F91" s="906"/>
      <c r="G91" s="906"/>
      <c r="H91" s="906"/>
      <c r="I91" s="906"/>
      <c r="J91" s="906"/>
    </row>
    <row r="92" spans="1:10" ht="26.25" hidden="1" thickBot="1">
      <c r="A92" s="833">
        <v>1144000</v>
      </c>
      <c r="B92" s="825" t="s">
        <v>46</v>
      </c>
      <c r="C92" s="806" t="s">
        <v>442</v>
      </c>
      <c r="D92" s="907"/>
      <c r="E92" s="907"/>
      <c r="F92" s="907"/>
      <c r="G92" s="907"/>
      <c r="H92" s="907"/>
      <c r="I92" s="907"/>
      <c r="J92" s="907"/>
    </row>
    <row r="93" spans="1:10" ht="14.25" hidden="1">
      <c r="A93" s="833">
        <v>1150000</v>
      </c>
      <c r="B93" s="834" t="s">
        <v>736</v>
      </c>
      <c r="C93" s="794" t="s">
        <v>361</v>
      </c>
      <c r="D93" s="911">
        <v>0</v>
      </c>
      <c r="E93" s="911"/>
      <c r="F93" s="911">
        <v>0</v>
      </c>
      <c r="G93" s="911">
        <v>0</v>
      </c>
      <c r="H93" s="911">
        <v>0</v>
      </c>
      <c r="I93" s="911">
        <v>0</v>
      </c>
      <c r="J93" s="911">
        <v>0</v>
      </c>
    </row>
    <row r="94" spans="1:10" ht="25.5" hidden="1">
      <c r="A94" s="835">
        <v>1151000</v>
      </c>
      <c r="B94" s="823" t="s">
        <v>814</v>
      </c>
      <c r="C94" s="798" t="s">
        <v>815</v>
      </c>
      <c r="D94" s="906"/>
      <c r="E94" s="906"/>
      <c r="F94" s="906"/>
      <c r="G94" s="906"/>
      <c r="H94" s="906"/>
      <c r="I94" s="906"/>
      <c r="J94" s="906"/>
    </row>
    <row r="95" spans="1:10" ht="25.5" hidden="1">
      <c r="A95" s="835">
        <v>1152000</v>
      </c>
      <c r="B95" s="823" t="s">
        <v>1112</v>
      </c>
      <c r="C95" s="802" t="s">
        <v>816</v>
      </c>
      <c r="D95" s="906"/>
      <c r="E95" s="906"/>
      <c r="F95" s="906"/>
      <c r="G95" s="906"/>
      <c r="H95" s="906"/>
      <c r="I95" s="906"/>
      <c r="J95" s="906"/>
    </row>
    <row r="96" spans="1:10" ht="25.5" hidden="1">
      <c r="A96" s="835">
        <v>1153000</v>
      </c>
      <c r="B96" s="823" t="s">
        <v>836</v>
      </c>
      <c r="C96" s="802" t="s">
        <v>817</v>
      </c>
      <c r="D96" s="906"/>
      <c r="E96" s="906"/>
      <c r="F96" s="906"/>
      <c r="G96" s="906"/>
      <c r="H96" s="906"/>
      <c r="I96" s="906"/>
      <c r="J96" s="906"/>
    </row>
    <row r="97" spans="1:10" ht="25.5" hidden="1">
      <c r="A97" s="835">
        <v>1154000</v>
      </c>
      <c r="B97" s="823" t="s">
        <v>743</v>
      </c>
      <c r="C97" s="802" t="s">
        <v>818</v>
      </c>
      <c r="D97" s="906"/>
      <c r="E97" s="906"/>
      <c r="F97" s="906"/>
      <c r="G97" s="906"/>
      <c r="H97" s="906"/>
      <c r="I97" s="906"/>
      <c r="J97" s="906"/>
    </row>
    <row r="98" spans="1:10" ht="25.5" hidden="1">
      <c r="A98" s="820">
        <v>1155000</v>
      </c>
      <c r="B98" s="836" t="s">
        <v>1679</v>
      </c>
      <c r="C98" s="802" t="s">
        <v>733</v>
      </c>
      <c r="D98" s="920"/>
      <c r="E98" s="920"/>
      <c r="F98" s="920"/>
      <c r="G98" s="920"/>
      <c r="H98" s="920"/>
      <c r="I98" s="920"/>
      <c r="J98" s="920"/>
    </row>
    <row r="99" spans="1:10" ht="26.25" hidden="1" thickBot="1">
      <c r="A99" s="808">
        <v>1156000</v>
      </c>
      <c r="B99" s="838" t="s">
        <v>1680</v>
      </c>
      <c r="C99" s="806" t="s">
        <v>824</v>
      </c>
      <c r="D99" s="915"/>
      <c r="E99" s="915"/>
      <c r="F99" s="915"/>
      <c r="G99" s="915"/>
      <c r="H99" s="915"/>
      <c r="I99" s="915"/>
      <c r="J99" s="915"/>
    </row>
    <row r="100" spans="1:10" ht="13.5" hidden="1" thickBot="1">
      <c r="A100" s="792">
        <v>1160000</v>
      </c>
      <c r="B100" s="840" t="s">
        <v>825</v>
      </c>
      <c r="C100" s="794" t="s">
        <v>361</v>
      </c>
      <c r="D100" s="918">
        <v>0</v>
      </c>
      <c r="E100" s="918"/>
      <c r="F100" s="918">
        <v>0</v>
      </c>
      <c r="G100" s="918">
        <v>0</v>
      </c>
      <c r="H100" s="918">
        <v>0</v>
      </c>
      <c r="I100" s="918">
        <v>0</v>
      </c>
      <c r="J100" s="918">
        <v>0</v>
      </c>
    </row>
    <row r="101" spans="1:10" ht="51.75" hidden="1" thickBot="1">
      <c r="A101" s="820">
        <v>1161000</v>
      </c>
      <c r="B101" s="842" t="s">
        <v>207</v>
      </c>
      <c r="C101" s="843" t="s">
        <v>361</v>
      </c>
      <c r="D101" s="920">
        <v>0</v>
      </c>
      <c r="E101" s="920"/>
      <c r="F101" s="920">
        <v>0</v>
      </c>
      <c r="G101" s="920">
        <v>0</v>
      </c>
      <c r="H101" s="920">
        <v>0</v>
      </c>
      <c r="I101" s="920">
        <v>0</v>
      </c>
      <c r="J101" s="920">
        <v>0</v>
      </c>
    </row>
    <row r="102" spans="1:10" ht="39" hidden="1" thickBot="1">
      <c r="A102" s="820">
        <v>1161100</v>
      </c>
      <c r="B102" s="801" t="s">
        <v>1681</v>
      </c>
      <c r="C102" s="822">
        <v>471100</v>
      </c>
      <c r="D102" s="920"/>
      <c r="E102" s="920"/>
      <c r="F102" s="920"/>
      <c r="G102" s="920"/>
      <c r="H102" s="920"/>
      <c r="I102" s="920"/>
      <c r="J102" s="920"/>
    </row>
    <row r="103" spans="1:10" ht="39" hidden="1" thickBot="1">
      <c r="A103" s="820">
        <v>1161200</v>
      </c>
      <c r="B103" s="836" t="s">
        <v>1682</v>
      </c>
      <c r="C103" s="822">
        <v>471200</v>
      </c>
      <c r="D103" s="920"/>
      <c r="E103" s="920"/>
      <c r="F103" s="920"/>
      <c r="G103" s="920"/>
      <c r="H103" s="920"/>
      <c r="I103" s="920"/>
      <c r="J103" s="920"/>
    </row>
    <row r="104" spans="1:10" ht="39" hidden="1" thickBot="1">
      <c r="A104" s="820">
        <v>1162000</v>
      </c>
      <c r="B104" s="842" t="s">
        <v>1136</v>
      </c>
      <c r="C104" s="843" t="s">
        <v>361</v>
      </c>
      <c r="D104" s="920">
        <v>0</v>
      </c>
      <c r="E104" s="920"/>
      <c r="F104" s="920">
        <v>0</v>
      </c>
      <c r="G104" s="920">
        <v>0</v>
      </c>
      <c r="H104" s="920">
        <v>0</v>
      </c>
      <c r="I104" s="920">
        <v>0</v>
      </c>
      <c r="J104" s="920">
        <v>0</v>
      </c>
    </row>
    <row r="105" spans="1:10" ht="26.25" hidden="1" thickBot="1">
      <c r="A105" s="820">
        <v>1162100</v>
      </c>
      <c r="B105" s="836" t="s">
        <v>1683</v>
      </c>
      <c r="C105" s="802" t="s">
        <v>130</v>
      </c>
      <c r="D105" s="920"/>
      <c r="E105" s="920"/>
      <c r="F105" s="920"/>
      <c r="G105" s="920"/>
      <c r="H105" s="920"/>
      <c r="I105" s="920"/>
      <c r="J105" s="920"/>
    </row>
    <row r="106" spans="1:10" ht="13.5" hidden="1" thickBot="1">
      <c r="A106" s="820">
        <v>1162200</v>
      </c>
      <c r="B106" s="836" t="s">
        <v>1684</v>
      </c>
      <c r="C106" s="802" t="s">
        <v>24</v>
      </c>
      <c r="D106" s="920"/>
      <c r="E106" s="920"/>
      <c r="F106" s="920"/>
      <c r="G106" s="920"/>
      <c r="H106" s="920"/>
      <c r="I106" s="920"/>
      <c r="J106" s="920"/>
    </row>
    <row r="107" spans="1:10" ht="26.25" hidden="1" thickBot="1">
      <c r="A107" s="820">
        <v>1162300</v>
      </c>
      <c r="B107" s="836" t="s">
        <v>1685</v>
      </c>
      <c r="C107" s="802" t="s">
        <v>26</v>
      </c>
      <c r="D107" s="920"/>
      <c r="E107" s="920"/>
      <c r="F107" s="920"/>
      <c r="G107" s="920"/>
      <c r="H107" s="920"/>
      <c r="I107" s="920"/>
      <c r="J107" s="920"/>
    </row>
    <row r="108" spans="1:10" ht="13.5" hidden="1" thickBot="1">
      <c r="A108" s="820">
        <v>1162400</v>
      </c>
      <c r="B108" s="836" t="s">
        <v>1686</v>
      </c>
      <c r="C108" s="802" t="s">
        <v>838</v>
      </c>
      <c r="D108" s="920"/>
      <c r="E108" s="920"/>
      <c r="F108" s="920"/>
      <c r="G108" s="920"/>
      <c r="H108" s="920"/>
      <c r="I108" s="920"/>
      <c r="J108" s="920"/>
    </row>
    <row r="109" spans="1:10" ht="26.25" hidden="1" thickBot="1">
      <c r="A109" s="820">
        <v>1162500</v>
      </c>
      <c r="B109" s="836" t="s">
        <v>1687</v>
      </c>
      <c r="C109" s="802" t="s">
        <v>840</v>
      </c>
      <c r="D109" s="920"/>
      <c r="E109" s="920"/>
      <c r="F109" s="920"/>
      <c r="G109" s="920"/>
      <c r="H109" s="920"/>
      <c r="I109" s="920"/>
      <c r="J109" s="920"/>
    </row>
    <row r="110" spans="1:10" ht="13.5" hidden="1" thickBot="1">
      <c r="A110" s="820">
        <v>1162600</v>
      </c>
      <c r="B110" s="836" t="s">
        <v>1688</v>
      </c>
      <c r="C110" s="802" t="s">
        <v>514</v>
      </c>
      <c r="D110" s="920"/>
      <c r="E110" s="920"/>
      <c r="F110" s="920"/>
      <c r="G110" s="920"/>
      <c r="H110" s="920"/>
      <c r="I110" s="920"/>
      <c r="J110" s="920"/>
    </row>
    <row r="111" spans="1:10" ht="26.25" hidden="1" thickBot="1">
      <c r="A111" s="820">
        <v>1162700</v>
      </c>
      <c r="B111" s="801" t="s">
        <v>1689</v>
      </c>
      <c r="C111" s="802" t="s">
        <v>516</v>
      </c>
      <c r="D111" s="920"/>
      <c r="E111" s="920"/>
      <c r="F111" s="920"/>
      <c r="G111" s="920"/>
      <c r="H111" s="920"/>
      <c r="I111" s="920"/>
      <c r="J111" s="920"/>
    </row>
    <row r="112" spans="1:10" ht="13.5" hidden="1" thickBot="1">
      <c r="A112" s="820">
        <v>1162800</v>
      </c>
      <c r="B112" s="836" t="s">
        <v>1690</v>
      </c>
      <c r="C112" s="802" t="s">
        <v>878</v>
      </c>
      <c r="D112" s="1009"/>
      <c r="E112" s="1009"/>
      <c r="F112" s="1009"/>
      <c r="G112" s="1009"/>
      <c r="H112" s="1009"/>
      <c r="I112" s="1009"/>
      <c r="J112" s="1009"/>
    </row>
    <row r="113" spans="1:10" ht="13.5" hidden="1" thickBot="1">
      <c r="A113" s="845">
        <v>1162900</v>
      </c>
      <c r="B113" s="838" t="s">
        <v>1691</v>
      </c>
      <c r="C113" s="806" t="s">
        <v>880</v>
      </c>
      <c r="D113" s="1013"/>
      <c r="E113" s="1013"/>
      <c r="F113" s="1013"/>
      <c r="G113" s="1013"/>
      <c r="H113" s="1013"/>
      <c r="I113" s="1013"/>
      <c r="J113" s="1013"/>
    </row>
    <row r="114" spans="1:10" hidden="1">
      <c r="A114" s="847">
        <v>1170000</v>
      </c>
      <c r="B114" s="848" t="s">
        <v>881</v>
      </c>
      <c r="C114" s="849" t="s">
        <v>361</v>
      </c>
      <c r="D114" s="1027">
        <v>0</v>
      </c>
      <c r="E114" s="1027"/>
      <c r="F114" s="1027">
        <v>0</v>
      </c>
      <c r="G114" s="1027">
        <v>0</v>
      </c>
      <c r="H114" s="1027">
        <v>0</v>
      </c>
      <c r="I114" s="1027">
        <v>0</v>
      </c>
      <c r="J114" s="1027">
        <v>0</v>
      </c>
    </row>
    <row r="115" spans="1:10" ht="38.25" hidden="1">
      <c r="A115" s="851">
        <v>1171000</v>
      </c>
      <c r="B115" s="852" t="s">
        <v>216</v>
      </c>
      <c r="C115" s="794" t="s">
        <v>361</v>
      </c>
      <c r="D115" s="925">
        <v>0</v>
      </c>
      <c r="E115" s="925"/>
      <c r="F115" s="925">
        <v>0</v>
      </c>
      <c r="G115" s="925">
        <v>0</v>
      </c>
      <c r="H115" s="925">
        <v>0</v>
      </c>
      <c r="I115" s="925">
        <v>0</v>
      </c>
      <c r="J115" s="925">
        <v>0</v>
      </c>
    </row>
    <row r="116" spans="1:10" ht="51" hidden="1">
      <c r="A116" s="851">
        <v>1171100</v>
      </c>
      <c r="B116" s="801" t="s">
        <v>1692</v>
      </c>
      <c r="C116" s="798" t="s">
        <v>482</v>
      </c>
      <c r="D116" s="1009">
        <v>0</v>
      </c>
      <c r="E116" s="1009"/>
      <c r="F116" s="1009"/>
      <c r="G116" s="1009"/>
      <c r="H116" s="1009"/>
      <c r="I116" s="1009"/>
      <c r="J116" s="1009"/>
    </row>
    <row r="117" spans="1:10" ht="25.5" hidden="1">
      <c r="A117" s="851">
        <v>1171200</v>
      </c>
      <c r="B117" s="836" t="s">
        <v>1693</v>
      </c>
      <c r="C117" s="854" t="s">
        <v>354</v>
      </c>
      <c r="D117" s="1009">
        <v>0</v>
      </c>
      <c r="E117" s="1009"/>
      <c r="F117" s="1009"/>
      <c r="G117" s="1009"/>
      <c r="H117" s="1009"/>
      <c r="I117" s="1009"/>
      <c r="J117" s="1009"/>
    </row>
    <row r="118" spans="1:10" ht="51" hidden="1">
      <c r="A118" s="820">
        <v>1172000</v>
      </c>
      <c r="B118" s="855" t="s">
        <v>1027</v>
      </c>
      <c r="C118" s="831" t="s">
        <v>361</v>
      </c>
      <c r="D118" s="1027">
        <v>0</v>
      </c>
      <c r="E118" s="1027"/>
      <c r="F118" s="1027">
        <v>0</v>
      </c>
      <c r="G118" s="1027">
        <v>0</v>
      </c>
      <c r="H118" s="1027">
        <v>0</v>
      </c>
      <c r="I118" s="1027">
        <v>0</v>
      </c>
      <c r="J118" s="1027">
        <v>0</v>
      </c>
    </row>
    <row r="119" spans="1:10" hidden="1">
      <c r="A119" s="820">
        <v>1172100</v>
      </c>
      <c r="B119" s="823" t="s">
        <v>1113</v>
      </c>
      <c r="C119" s="798" t="s">
        <v>1028</v>
      </c>
      <c r="D119" s="1009">
        <v>0</v>
      </c>
      <c r="E119" s="1009"/>
      <c r="F119" s="1009"/>
      <c r="G119" s="1009"/>
      <c r="H119" s="1009"/>
      <c r="I119" s="1009"/>
      <c r="J119" s="1009"/>
    </row>
    <row r="120" spans="1:10" hidden="1">
      <c r="A120" s="820">
        <v>1172200</v>
      </c>
      <c r="B120" s="823" t="s">
        <v>1114</v>
      </c>
      <c r="C120" s="856">
        <v>482200</v>
      </c>
      <c r="D120" s="1009">
        <v>0</v>
      </c>
      <c r="E120" s="1009"/>
      <c r="F120" s="1009"/>
      <c r="G120" s="1009"/>
      <c r="H120" s="1009"/>
      <c r="I120" s="1009"/>
      <c r="J120" s="1009"/>
    </row>
    <row r="121" spans="1:10" hidden="1">
      <c r="A121" s="820">
        <v>1172300</v>
      </c>
      <c r="B121" s="836" t="s">
        <v>1694</v>
      </c>
      <c r="C121" s="802" t="s">
        <v>1030</v>
      </c>
      <c r="D121" s="1009">
        <v>0</v>
      </c>
      <c r="E121" s="1009"/>
      <c r="F121" s="1009"/>
      <c r="G121" s="1009"/>
      <c r="H121" s="1009"/>
      <c r="I121" s="1009"/>
      <c r="J121" s="1009"/>
    </row>
    <row r="122" spans="1:10" ht="38.25" hidden="1">
      <c r="A122" s="820">
        <v>1172400</v>
      </c>
      <c r="B122" s="857" t="s">
        <v>1695</v>
      </c>
      <c r="C122" s="802" t="s">
        <v>125</v>
      </c>
      <c r="D122" s="925">
        <v>0</v>
      </c>
      <c r="E122" s="925"/>
      <c r="F122" s="925"/>
      <c r="G122" s="925"/>
      <c r="H122" s="925"/>
      <c r="I122" s="925"/>
      <c r="J122" s="925"/>
    </row>
    <row r="123" spans="1:10" ht="25.5" hidden="1">
      <c r="A123" s="820">
        <v>1173000</v>
      </c>
      <c r="B123" s="855" t="s">
        <v>126</v>
      </c>
      <c r="C123" s="831" t="s">
        <v>361</v>
      </c>
      <c r="D123" s="925">
        <v>0</v>
      </c>
      <c r="E123" s="925"/>
      <c r="F123" s="925">
        <v>0</v>
      </c>
      <c r="G123" s="925">
        <v>0</v>
      </c>
      <c r="H123" s="925">
        <v>0</v>
      </c>
      <c r="I123" s="925">
        <v>0</v>
      </c>
      <c r="J123" s="925">
        <v>0</v>
      </c>
    </row>
    <row r="124" spans="1:10" ht="25.5" hidden="1">
      <c r="A124" s="851">
        <v>1173100</v>
      </c>
      <c r="B124" s="858" t="s">
        <v>127</v>
      </c>
      <c r="C124" s="802" t="s">
        <v>1099</v>
      </c>
      <c r="D124" s="925">
        <v>0</v>
      </c>
      <c r="E124" s="925"/>
      <c r="F124" s="925"/>
      <c r="G124" s="925"/>
      <c r="H124" s="925"/>
      <c r="I124" s="925"/>
      <c r="J124" s="925"/>
    </row>
    <row r="125" spans="1:10" ht="51" hidden="1">
      <c r="A125" s="851">
        <v>1174000</v>
      </c>
      <c r="B125" s="855" t="s">
        <v>1100</v>
      </c>
      <c r="C125" s="831" t="s">
        <v>361</v>
      </c>
      <c r="D125" s="925">
        <v>0</v>
      </c>
      <c r="E125" s="925"/>
      <c r="F125" s="925">
        <v>0</v>
      </c>
      <c r="G125" s="925">
        <v>0</v>
      </c>
      <c r="H125" s="925">
        <v>0</v>
      </c>
      <c r="I125" s="925">
        <v>0</v>
      </c>
      <c r="J125" s="925">
        <v>0</v>
      </c>
    </row>
    <row r="126" spans="1:10" ht="38.25" hidden="1">
      <c r="A126" s="851">
        <v>1174100</v>
      </c>
      <c r="B126" s="858" t="s">
        <v>1115</v>
      </c>
      <c r="C126" s="802" t="s">
        <v>1101</v>
      </c>
      <c r="D126" s="925">
        <v>0</v>
      </c>
      <c r="E126" s="925"/>
      <c r="F126" s="925"/>
      <c r="G126" s="925"/>
      <c r="H126" s="925"/>
      <c r="I126" s="925"/>
      <c r="J126" s="925"/>
    </row>
    <row r="127" spans="1:10" ht="25.5" hidden="1">
      <c r="A127" s="851">
        <v>1174200</v>
      </c>
      <c r="B127" s="857" t="s">
        <v>1696</v>
      </c>
      <c r="C127" s="802" t="s">
        <v>450</v>
      </c>
      <c r="D127" s="925">
        <v>0</v>
      </c>
      <c r="E127" s="925"/>
      <c r="F127" s="925"/>
      <c r="G127" s="925"/>
      <c r="H127" s="925"/>
      <c r="I127" s="925"/>
      <c r="J127" s="925"/>
    </row>
    <row r="128" spans="1:10" ht="51" hidden="1">
      <c r="A128" s="851">
        <v>1175000</v>
      </c>
      <c r="B128" s="855" t="s">
        <v>561</v>
      </c>
      <c r="C128" s="831" t="s">
        <v>361</v>
      </c>
      <c r="D128" s="925">
        <v>0</v>
      </c>
      <c r="E128" s="925"/>
      <c r="F128" s="925">
        <v>0</v>
      </c>
      <c r="G128" s="925">
        <v>0</v>
      </c>
      <c r="H128" s="925">
        <v>0</v>
      </c>
      <c r="I128" s="925">
        <v>0</v>
      </c>
      <c r="J128" s="925">
        <v>0</v>
      </c>
    </row>
    <row r="129" spans="1:14" ht="51" hidden="1">
      <c r="A129" s="851">
        <v>1175100</v>
      </c>
      <c r="B129" s="857" t="s">
        <v>1697</v>
      </c>
      <c r="C129" s="802" t="s">
        <v>228</v>
      </c>
      <c r="D129" s="925">
        <v>0</v>
      </c>
      <c r="E129" s="925"/>
      <c r="F129" s="925"/>
      <c r="G129" s="925"/>
      <c r="H129" s="925"/>
      <c r="I129" s="925"/>
      <c r="J129" s="925"/>
    </row>
    <row r="130" spans="1:14" hidden="1">
      <c r="A130" s="851">
        <v>1176000</v>
      </c>
      <c r="B130" s="855" t="s">
        <v>229</v>
      </c>
      <c r="C130" s="831" t="s">
        <v>361</v>
      </c>
      <c r="D130" s="925">
        <v>0</v>
      </c>
      <c r="E130" s="925"/>
      <c r="F130" s="925">
        <v>0</v>
      </c>
      <c r="G130" s="925">
        <v>0</v>
      </c>
      <c r="H130" s="925">
        <v>0</v>
      </c>
      <c r="I130" s="925">
        <v>0</v>
      </c>
      <c r="J130" s="925">
        <v>0</v>
      </c>
    </row>
    <row r="131" spans="1:14" hidden="1">
      <c r="A131" s="851">
        <v>1176100</v>
      </c>
      <c r="B131" s="857" t="s">
        <v>1698</v>
      </c>
      <c r="C131" s="802" t="s">
        <v>8</v>
      </c>
      <c r="D131" s="925">
        <v>0</v>
      </c>
      <c r="E131" s="925"/>
      <c r="F131" s="925"/>
      <c r="G131" s="925"/>
      <c r="H131" s="925"/>
      <c r="I131" s="925"/>
      <c r="J131" s="925"/>
    </row>
    <row r="132" spans="1:14" hidden="1">
      <c r="A132" s="851">
        <v>1177000</v>
      </c>
      <c r="B132" s="855" t="s">
        <v>591</v>
      </c>
      <c r="C132" s="831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25">
        <v>0</v>
      </c>
    </row>
    <row r="133" spans="1:14" ht="13.5" hidden="1" thickBot="1">
      <c r="A133" s="845">
        <v>1177100</v>
      </c>
      <c r="B133" s="859" t="s">
        <v>1699</v>
      </c>
      <c r="C133" s="806" t="s">
        <v>260</v>
      </c>
      <c r="D133" s="927">
        <v>0</v>
      </c>
      <c r="E133" s="927"/>
      <c r="F133" s="927"/>
      <c r="G133" s="927"/>
      <c r="H133" s="927"/>
      <c r="I133" s="927"/>
      <c r="J133" s="927"/>
    </row>
    <row r="134" spans="1:14" ht="13.5" thickBot="1">
      <c r="A134" s="861" t="s">
        <v>261</v>
      </c>
      <c r="B134" s="862" t="s">
        <v>262</v>
      </c>
      <c r="C134" s="863"/>
      <c r="D134" s="929"/>
      <c r="E134" s="929"/>
      <c r="F134" s="929"/>
      <c r="G134" s="929"/>
      <c r="H134" s="929"/>
      <c r="I134" s="929"/>
      <c r="J134" s="929"/>
    </row>
    <row r="135" spans="1:14" ht="26.25" thickBot="1">
      <c r="A135" s="865" t="s">
        <v>263</v>
      </c>
      <c r="B135" s="866" t="s">
        <v>652</v>
      </c>
      <c r="C135" s="867" t="s">
        <v>361</v>
      </c>
      <c r="D135" s="931">
        <f>D138</f>
        <v>268154</v>
      </c>
      <c r="E135" s="931">
        <f>E141</f>
        <v>0</v>
      </c>
      <c r="F135" s="931">
        <f>F138</f>
        <v>268154</v>
      </c>
      <c r="G135" s="931">
        <f>G138</f>
        <v>268154</v>
      </c>
      <c r="H135" s="931">
        <f>H138</f>
        <v>268154</v>
      </c>
      <c r="I135" s="931">
        <f>I138</f>
        <v>268154</v>
      </c>
      <c r="J135" s="931">
        <f>J138</f>
        <v>268154</v>
      </c>
    </row>
    <row r="136" spans="1:14" ht="13.5" thickBot="1">
      <c r="A136" s="868"/>
      <c r="B136" s="869" t="s">
        <v>653</v>
      </c>
      <c r="C136" s="870"/>
      <c r="D136" s="1632"/>
      <c r="E136" s="1632"/>
      <c r="F136" s="1632"/>
      <c r="G136" s="1632"/>
      <c r="H136" s="1632"/>
      <c r="I136" s="1632"/>
      <c r="J136" s="1632"/>
    </row>
    <row r="137" spans="1:14">
      <c r="A137" s="861" t="s">
        <v>261</v>
      </c>
      <c r="B137" s="862" t="s">
        <v>262</v>
      </c>
      <c r="C137" s="872"/>
      <c r="D137" s="1633"/>
      <c r="E137" s="1633"/>
      <c r="F137" s="1633"/>
      <c r="G137" s="1633"/>
      <c r="H137" s="1633"/>
      <c r="I137" s="1633"/>
      <c r="J137" s="1633"/>
    </row>
    <row r="138" spans="1:14" ht="24" customHeight="1">
      <c r="A138" s="874" t="s">
        <v>654</v>
      </c>
      <c r="B138" s="875" t="s">
        <v>655</v>
      </c>
      <c r="C138" s="876" t="s">
        <v>361</v>
      </c>
      <c r="D138" s="1058">
        <f>D140+D141+D142</f>
        <v>268154</v>
      </c>
      <c r="E138" s="1058"/>
      <c r="F138" s="1058">
        <f>F140+F141+F142</f>
        <v>268154</v>
      </c>
      <c r="G138" s="1058">
        <f>G140+G141+G142</f>
        <v>268154</v>
      </c>
      <c r="H138" s="1058">
        <f>H140+H141+H142</f>
        <v>268154</v>
      </c>
      <c r="I138" s="1058">
        <f>I140+I141+I142</f>
        <v>268154</v>
      </c>
      <c r="J138" s="1058">
        <f>F138</f>
        <v>268154</v>
      </c>
    </row>
    <row r="139" spans="1:14">
      <c r="A139" s="878" t="s">
        <v>656</v>
      </c>
      <c r="B139" s="857" t="s">
        <v>1700</v>
      </c>
      <c r="C139" s="879" t="s">
        <v>997</v>
      </c>
      <c r="D139" s="923">
        <v>0</v>
      </c>
      <c r="E139" s="923"/>
      <c r="F139" s="923"/>
      <c r="G139" s="923"/>
      <c r="H139" s="923"/>
      <c r="I139" s="923"/>
      <c r="J139" s="923"/>
    </row>
    <row r="140" spans="1:14">
      <c r="A140" s="878" t="s">
        <v>998</v>
      </c>
      <c r="B140" s="857" t="s">
        <v>1701</v>
      </c>
      <c r="C140" s="879" t="s">
        <v>975</v>
      </c>
      <c r="D140" s="924">
        <v>0</v>
      </c>
      <c r="E140" s="923">
        <v>0</v>
      </c>
      <c r="F140" s="923">
        <f>D140+E140</f>
        <v>0</v>
      </c>
      <c r="G140" s="920" t="s">
        <v>744</v>
      </c>
      <c r="H140" s="920">
        <v>0</v>
      </c>
      <c r="I140" s="920">
        <v>0</v>
      </c>
      <c r="J140" s="920">
        <f>F140</f>
        <v>0</v>
      </c>
      <c r="L140" s="632" t="s">
        <v>89</v>
      </c>
    </row>
    <row r="141" spans="1:14" ht="52.5" customHeight="1">
      <c r="A141" s="878" t="s">
        <v>976</v>
      </c>
      <c r="B141" s="857" t="s">
        <v>1702</v>
      </c>
      <c r="C141" s="1400" t="s">
        <v>978</v>
      </c>
      <c r="D141" s="924">
        <v>268154</v>
      </c>
      <c r="E141" s="924"/>
      <c r="F141" s="921">
        <f>D141+E141</f>
        <v>268154</v>
      </c>
      <c r="G141" s="918">
        <v>268154</v>
      </c>
      <c r="H141" s="918">
        <v>268154</v>
      </c>
      <c r="I141" s="918">
        <v>268154</v>
      </c>
      <c r="J141" s="923">
        <f>F141</f>
        <v>268154</v>
      </c>
      <c r="K141" s="2596" t="s">
        <v>2302</v>
      </c>
      <c r="L141" s="2597"/>
      <c r="M141" s="2597"/>
      <c r="N141" s="2597"/>
    </row>
    <row r="142" spans="1:14" ht="21" customHeight="1">
      <c r="A142" s="878" t="s">
        <v>979</v>
      </c>
      <c r="B142" s="857" t="s">
        <v>1703</v>
      </c>
      <c r="C142" s="879" t="s">
        <v>1110</v>
      </c>
      <c r="D142" s="924">
        <v>0</v>
      </c>
      <c r="E142" s="923"/>
      <c r="F142" s="923">
        <f>D142+E142</f>
        <v>0</v>
      </c>
      <c r="G142" s="923">
        <v>0</v>
      </c>
      <c r="H142" s="923">
        <v>0</v>
      </c>
      <c r="I142" s="923">
        <v>0</v>
      </c>
      <c r="J142" s="923">
        <f>F142</f>
        <v>0</v>
      </c>
      <c r="K142" s="2219"/>
      <c r="L142" s="2216"/>
      <c r="M142" s="2216"/>
      <c r="N142" s="2216"/>
    </row>
    <row r="143" spans="1:14">
      <c r="A143" s="878" t="s">
        <v>138</v>
      </c>
      <c r="B143" s="858" t="s">
        <v>139</v>
      </c>
      <c r="C143" s="879" t="s">
        <v>140</v>
      </c>
      <c r="D143" s="923">
        <v>0</v>
      </c>
      <c r="E143" s="923"/>
      <c r="F143" s="923"/>
      <c r="G143" s="923"/>
      <c r="H143" s="923"/>
      <c r="I143" s="923"/>
      <c r="J143" s="923"/>
      <c r="K143" s="2219"/>
      <c r="L143" s="2216"/>
      <c r="M143" s="2216"/>
      <c r="N143" s="2216"/>
    </row>
    <row r="144" spans="1:14" ht="12.75" hidden="1" customHeight="1">
      <c r="A144" s="878" t="s">
        <v>141</v>
      </c>
      <c r="B144" s="857" t="s">
        <v>1704</v>
      </c>
      <c r="C144" s="879" t="s">
        <v>904</v>
      </c>
      <c r="D144" s="923">
        <v>0</v>
      </c>
      <c r="E144" s="923"/>
      <c r="F144" s="923"/>
      <c r="G144" s="923"/>
      <c r="H144" s="923"/>
      <c r="I144" s="923"/>
      <c r="J144" s="923"/>
      <c r="K144" s="2219"/>
      <c r="L144" s="2216"/>
      <c r="M144" s="2216"/>
      <c r="N144" s="2216"/>
    </row>
    <row r="145" spans="1:14" ht="12.75" hidden="1" customHeight="1">
      <c r="A145" s="878" t="s">
        <v>905</v>
      </c>
      <c r="B145" s="857" t="s">
        <v>1705</v>
      </c>
      <c r="C145" s="879" t="s">
        <v>907</v>
      </c>
      <c r="D145" s="923">
        <v>0</v>
      </c>
      <c r="E145" s="923"/>
      <c r="F145" s="923"/>
      <c r="G145" s="923"/>
      <c r="H145" s="923"/>
      <c r="I145" s="923"/>
      <c r="J145" s="923"/>
      <c r="K145" s="2219"/>
      <c r="L145" s="2216"/>
      <c r="M145" s="2216"/>
      <c r="N145" s="2216"/>
    </row>
    <row r="146" spans="1:14" ht="12.75" hidden="1" customHeight="1">
      <c r="A146" s="878" t="s">
        <v>659</v>
      </c>
      <c r="B146" s="857" t="s">
        <v>1706</v>
      </c>
      <c r="C146" s="879" t="s">
        <v>661</v>
      </c>
      <c r="D146" s="923">
        <v>0</v>
      </c>
      <c r="E146" s="923"/>
      <c r="F146" s="923"/>
      <c r="G146" s="923"/>
      <c r="H146" s="923"/>
      <c r="I146" s="923"/>
      <c r="J146" s="923"/>
      <c r="K146" s="2219"/>
      <c r="L146" s="2216"/>
      <c r="M146" s="2216"/>
      <c r="N146" s="2216"/>
    </row>
    <row r="147" spans="1:14" ht="12.75" hidden="1" customHeight="1">
      <c r="A147" s="878" t="s">
        <v>662</v>
      </c>
      <c r="B147" s="855" t="s">
        <v>663</v>
      </c>
      <c r="C147" s="880" t="s">
        <v>361</v>
      </c>
      <c r="D147" s="923">
        <v>0</v>
      </c>
      <c r="E147" s="923"/>
      <c r="F147" s="923">
        <v>0</v>
      </c>
      <c r="G147" s="923"/>
      <c r="H147" s="923">
        <v>0</v>
      </c>
      <c r="I147" s="923">
        <v>0</v>
      </c>
      <c r="J147" s="923">
        <v>0</v>
      </c>
      <c r="K147" s="2219"/>
      <c r="L147" s="2216"/>
      <c r="M147" s="2216"/>
      <c r="N147" s="2216"/>
    </row>
    <row r="148" spans="1:14" ht="12.75" hidden="1" customHeight="1">
      <c r="A148" s="878" t="s">
        <v>664</v>
      </c>
      <c r="B148" s="858" t="s">
        <v>665</v>
      </c>
      <c r="C148" s="879" t="s">
        <v>666</v>
      </c>
      <c r="D148" s="923">
        <v>0</v>
      </c>
      <c r="E148" s="923"/>
      <c r="F148" s="923"/>
      <c r="G148" s="923"/>
      <c r="H148" s="923"/>
      <c r="I148" s="923"/>
      <c r="J148" s="923"/>
      <c r="K148" s="2219"/>
      <c r="L148" s="2216"/>
      <c r="M148" s="2216"/>
      <c r="N148" s="2216"/>
    </row>
    <row r="149" spans="1:14" ht="12.75" hidden="1" customHeight="1">
      <c r="A149" s="878" t="s">
        <v>667</v>
      </c>
      <c r="B149" s="858" t="s">
        <v>668</v>
      </c>
      <c r="C149" s="879" t="s">
        <v>669</v>
      </c>
      <c r="D149" s="923">
        <v>0</v>
      </c>
      <c r="E149" s="923"/>
      <c r="F149" s="923"/>
      <c r="G149" s="923"/>
      <c r="H149" s="923"/>
      <c r="I149" s="923"/>
      <c r="J149" s="923"/>
      <c r="K149" s="2219"/>
      <c r="L149" s="2216"/>
      <c r="M149" s="2216"/>
      <c r="N149" s="2216"/>
    </row>
    <row r="150" spans="1:14" ht="25.5" hidden="1" customHeight="1">
      <c r="A150" s="878" t="s">
        <v>670</v>
      </c>
      <c r="B150" s="857" t="s">
        <v>1707</v>
      </c>
      <c r="C150" s="879" t="s">
        <v>316</v>
      </c>
      <c r="D150" s="923">
        <v>0</v>
      </c>
      <c r="E150" s="923"/>
      <c r="F150" s="923"/>
      <c r="G150" s="923"/>
      <c r="H150" s="923"/>
      <c r="I150" s="923"/>
      <c r="J150" s="923"/>
      <c r="K150" s="2219"/>
      <c r="L150" s="2216"/>
      <c r="M150" s="2216"/>
      <c r="N150" s="2216"/>
    </row>
    <row r="151" spans="1:14" ht="25.5" hidden="1" customHeight="1">
      <c r="A151" s="878" t="s">
        <v>317</v>
      </c>
      <c r="B151" s="857" t="s">
        <v>1708</v>
      </c>
      <c r="C151" s="879" t="s">
        <v>319</v>
      </c>
      <c r="D151" s="923">
        <v>0</v>
      </c>
      <c r="E151" s="923"/>
      <c r="F151" s="923"/>
      <c r="G151" s="923"/>
      <c r="H151" s="923"/>
      <c r="I151" s="923"/>
      <c r="J151" s="923"/>
      <c r="K151" s="2219"/>
      <c r="L151" s="2216"/>
      <c r="M151" s="2216"/>
      <c r="N151" s="2216"/>
    </row>
    <row r="152" spans="1:14" ht="12.75" hidden="1" customHeight="1">
      <c r="A152" s="878" t="s">
        <v>320</v>
      </c>
      <c r="B152" s="855" t="s">
        <v>321</v>
      </c>
      <c r="C152" s="880" t="s">
        <v>361</v>
      </c>
      <c r="D152" s="923">
        <v>0</v>
      </c>
      <c r="E152" s="923"/>
      <c r="F152" s="923">
        <v>0</v>
      </c>
      <c r="G152" s="923">
        <v>0</v>
      </c>
      <c r="H152" s="923">
        <v>0</v>
      </c>
      <c r="I152" s="923">
        <v>0</v>
      </c>
      <c r="J152" s="923">
        <v>0</v>
      </c>
      <c r="K152" s="2219"/>
      <c r="L152" s="2216"/>
      <c r="M152" s="2216"/>
      <c r="N152" s="2216"/>
    </row>
    <row r="153" spans="1:14" ht="12.75" hidden="1" customHeight="1">
      <c r="A153" s="878" t="s">
        <v>322</v>
      </c>
      <c r="B153" s="858" t="s">
        <v>1116</v>
      </c>
      <c r="C153" s="879" t="s">
        <v>323</v>
      </c>
      <c r="D153" s="923">
        <v>0</v>
      </c>
      <c r="E153" s="923"/>
      <c r="F153" s="923"/>
      <c r="G153" s="923"/>
      <c r="H153" s="923"/>
      <c r="I153" s="923"/>
      <c r="J153" s="923"/>
      <c r="K153" s="2219"/>
      <c r="L153" s="2216"/>
      <c r="M153" s="2216"/>
      <c r="N153" s="2216"/>
    </row>
    <row r="154" spans="1:14" ht="12.75" hidden="1" customHeight="1">
      <c r="A154" s="881" t="s">
        <v>324</v>
      </c>
      <c r="B154" s="882" t="s">
        <v>325</v>
      </c>
      <c r="C154" s="880" t="s">
        <v>361</v>
      </c>
      <c r="D154" s="923">
        <v>0</v>
      </c>
      <c r="E154" s="923"/>
      <c r="F154" s="923">
        <v>0</v>
      </c>
      <c r="G154" s="923">
        <v>0</v>
      </c>
      <c r="H154" s="923">
        <v>0</v>
      </c>
      <c r="I154" s="923">
        <v>0</v>
      </c>
      <c r="J154" s="923">
        <v>0</v>
      </c>
      <c r="K154" s="2219"/>
      <c r="L154" s="2216"/>
      <c r="M154" s="2216"/>
      <c r="N154" s="2216"/>
    </row>
    <row r="155" spans="1:14" ht="12.75" hidden="1" customHeight="1">
      <c r="A155" s="878" t="s">
        <v>326</v>
      </c>
      <c r="B155" s="858" t="s">
        <v>1117</v>
      </c>
      <c r="C155" s="879" t="s">
        <v>327</v>
      </c>
      <c r="D155" s="923">
        <v>0</v>
      </c>
      <c r="E155" s="923"/>
      <c r="F155" s="923"/>
      <c r="G155" s="923"/>
      <c r="H155" s="923"/>
      <c r="I155" s="923"/>
      <c r="J155" s="923"/>
      <c r="K155" s="2219"/>
      <c r="L155" s="2216"/>
      <c r="M155" s="2216"/>
      <c r="N155" s="2216"/>
    </row>
    <row r="156" spans="1:14" ht="12.75" hidden="1" customHeight="1">
      <c r="A156" s="878" t="s">
        <v>328</v>
      </c>
      <c r="B156" s="858" t="s">
        <v>1118</v>
      </c>
      <c r="C156" s="879" t="s">
        <v>329</v>
      </c>
      <c r="D156" s="923">
        <v>0</v>
      </c>
      <c r="E156" s="923"/>
      <c r="F156" s="923"/>
      <c r="G156" s="923"/>
      <c r="H156" s="923"/>
      <c r="I156" s="923"/>
      <c r="J156" s="923"/>
      <c r="K156" s="2219"/>
      <c r="L156" s="2216"/>
      <c r="M156" s="2216"/>
      <c r="N156" s="2216"/>
    </row>
    <row r="157" spans="1:14" ht="12.75" hidden="1" customHeight="1">
      <c r="A157" s="878" t="s">
        <v>330</v>
      </c>
      <c r="B157" s="857" t="s">
        <v>1709</v>
      </c>
      <c r="C157" s="879" t="s">
        <v>332</v>
      </c>
      <c r="D157" s="923">
        <v>0</v>
      </c>
      <c r="E157" s="923"/>
      <c r="F157" s="923"/>
      <c r="G157" s="923"/>
      <c r="H157" s="923"/>
      <c r="I157" s="923"/>
      <c r="J157" s="923"/>
      <c r="K157" s="2219"/>
      <c r="L157" s="2216"/>
      <c r="M157" s="2216"/>
      <c r="N157" s="2216"/>
    </row>
    <row r="158" spans="1:14" ht="26.25" thickBot="1">
      <c r="A158" s="883">
        <v>1244000</v>
      </c>
      <c r="B158" s="884" t="s">
        <v>1710</v>
      </c>
      <c r="C158" s="885" t="s">
        <v>1145</v>
      </c>
      <c r="D158" s="1007">
        <v>0</v>
      </c>
      <c r="E158" s="1007"/>
      <c r="F158" s="1007"/>
      <c r="G158" s="1007"/>
      <c r="H158" s="1007"/>
      <c r="I158" s="1007"/>
      <c r="J158" s="1007"/>
      <c r="K158" s="2219"/>
      <c r="L158" s="2216"/>
      <c r="M158" s="2216"/>
      <c r="N158" s="2216"/>
    </row>
    <row r="159" spans="1:14" ht="39" thickBot="1">
      <c r="A159" s="886">
        <v>1000000</v>
      </c>
      <c r="B159" s="887" t="s">
        <v>1146</v>
      </c>
      <c r="C159" s="888" t="s">
        <v>361</v>
      </c>
      <c r="D159" s="1881">
        <f t="shared" ref="D159:I159" si="1">D33+D135</f>
        <v>268154</v>
      </c>
      <c r="E159" s="1881">
        <f t="shared" si="1"/>
        <v>0</v>
      </c>
      <c r="F159" s="1881">
        <f t="shared" si="1"/>
        <v>268154</v>
      </c>
      <c r="G159" s="1881">
        <f t="shared" si="1"/>
        <v>268154</v>
      </c>
      <c r="H159" s="1881">
        <f t="shared" si="1"/>
        <v>268154</v>
      </c>
      <c r="I159" s="1881">
        <f t="shared" si="1"/>
        <v>268154</v>
      </c>
      <c r="J159" s="1882">
        <f>F159</f>
        <v>268154</v>
      </c>
    </row>
    <row r="160" spans="1:14" ht="5.25" customHeight="1">
      <c r="A160" s="889"/>
      <c r="B160" s="890"/>
      <c r="C160" s="891"/>
      <c r="D160" s="738"/>
      <c r="E160" s="738"/>
      <c r="F160" s="738"/>
      <c r="G160" s="738"/>
      <c r="H160" s="738"/>
      <c r="I160" s="738"/>
      <c r="J160" s="738"/>
    </row>
    <row r="161" spans="1:10" ht="14.25" hidden="1">
      <c r="A161" s="2559"/>
      <c r="B161" s="2559"/>
      <c r="C161" s="2559"/>
      <c r="D161" s="2559"/>
      <c r="E161" s="2559"/>
      <c r="F161" s="2559"/>
      <c r="G161" s="2559"/>
      <c r="H161" s="2559"/>
      <c r="I161" s="2559"/>
      <c r="J161" s="2559"/>
    </row>
    <row r="162" spans="1:10" s="738" customFormat="1">
      <c r="A162" s="2517" t="s">
        <v>2250</v>
      </c>
      <c r="B162" s="2517"/>
      <c r="C162" s="2517"/>
      <c r="D162" s="2517"/>
      <c r="E162" s="2517"/>
      <c r="F162" s="2517"/>
      <c r="G162" s="2517"/>
      <c r="H162" s="2517"/>
      <c r="I162" s="2517"/>
      <c r="J162" s="2517"/>
    </row>
    <row r="163" spans="1:10">
      <c r="A163" s="2552" t="s">
        <v>1125</v>
      </c>
      <c r="B163" s="2552"/>
      <c r="C163" s="2552"/>
      <c r="D163" s="2552"/>
      <c r="E163" s="2552"/>
      <c r="F163" s="2552"/>
      <c r="G163" s="2552"/>
      <c r="H163" s="2552"/>
      <c r="I163" s="2552"/>
      <c r="J163" s="2552"/>
    </row>
    <row r="164" spans="1:10" ht="14.25">
      <c r="A164" s="892" t="s">
        <v>1711</v>
      </c>
      <c r="B164" s="892"/>
      <c r="C164" s="893"/>
      <c r="D164" s="892"/>
      <c r="E164" s="892"/>
      <c r="F164" s="892"/>
      <c r="G164" s="892" t="s">
        <v>1154</v>
      </c>
      <c r="H164" s="892"/>
      <c r="I164" s="892"/>
      <c r="J164" s="892"/>
    </row>
    <row r="165" spans="1:10" ht="12.75" customHeight="1">
      <c r="A165" s="894" t="s">
        <v>1712</v>
      </c>
      <c r="B165" s="894"/>
      <c r="C165" s="894"/>
      <c r="D165" s="738"/>
      <c r="E165" s="734" t="s">
        <v>311</v>
      </c>
      <c r="F165" s="738"/>
      <c r="G165" s="734" t="s">
        <v>312</v>
      </c>
      <c r="H165" s="738"/>
      <c r="I165" s="738"/>
      <c r="J165" s="894"/>
    </row>
    <row r="166" spans="1:10" ht="14.25" hidden="1">
      <c r="A166" s="895"/>
      <c r="B166" s="895"/>
      <c r="C166" s="894"/>
      <c r="D166" s="895"/>
      <c r="E166" s="895"/>
      <c r="F166" s="895"/>
      <c r="G166" s="895"/>
      <c r="H166" s="895"/>
      <c r="I166" s="895"/>
      <c r="J166" s="895"/>
    </row>
    <row r="167" spans="1:10" ht="14.25">
      <c r="A167" s="892" t="s">
        <v>2120</v>
      </c>
      <c r="B167" s="892"/>
      <c r="C167" s="893"/>
      <c r="D167" s="892"/>
      <c r="E167" s="892"/>
      <c r="F167" s="892"/>
      <c r="G167" s="892" t="s">
        <v>1158</v>
      </c>
      <c r="H167" s="892"/>
      <c r="I167" s="892"/>
      <c r="J167" s="892"/>
    </row>
    <row r="168" spans="1:10" ht="14.25">
      <c r="A168" s="894" t="s">
        <v>1715</v>
      </c>
      <c r="B168" s="893" t="s">
        <v>646</v>
      </c>
      <c r="C168" s="896"/>
      <c r="D168" s="738"/>
      <c r="E168" s="734" t="s">
        <v>311</v>
      </c>
      <c r="F168" s="738"/>
      <c r="G168" s="734" t="s">
        <v>312</v>
      </c>
      <c r="H168" s="738"/>
      <c r="I168" s="738"/>
      <c r="J168" s="894"/>
    </row>
    <row r="169" spans="1:10" hidden="1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 hidden="1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  <row r="171" spans="1:10" hidden="1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  <row r="172" spans="1:10" hidden="1">
      <c r="A172" s="748"/>
      <c r="B172" s="739"/>
      <c r="C172" s="749"/>
      <c r="D172" s="738"/>
      <c r="E172" s="738"/>
      <c r="F172" s="738"/>
      <c r="G172" s="738"/>
      <c r="H172" s="738"/>
      <c r="I172" s="738"/>
      <c r="J172" s="738"/>
    </row>
    <row r="173" spans="1:10" hidden="1"/>
    <row r="174" spans="1:10">
      <c r="B174" s="917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1:N14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72"/>
  <sheetViews>
    <sheetView topLeftCell="A30" workbookViewId="0">
      <selection activeCell="D141" sqref="D141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" style="632" customWidth="1"/>
    <col min="5" max="5" width="10.5703125" style="917" customWidth="1"/>
    <col min="6" max="6" width="10.42578125" style="632" customWidth="1"/>
    <col min="7" max="7" width="11.42578125" style="632" customWidth="1"/>
    <col min="8" max="8" width="11.7109375" style="632" customWidth="1"/>
    <col min="9" max="9" width="13.85546875" style="632" customWidth="1"/>
    <col min="10" max="10" width="15.42578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1770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1770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1770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1770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1770"/>
      <c r="F5" s="741"/>
      <c r="G5" s="745" t="s">
        <v>175</v>
      </c>
      <c r="H5" s="738"/>
      <c r="I5" s="738"/>
      <c r="J5" s="738"/>
      <c r="K5" s="738"/>
      <c r="L5" s="738"/>
    </row>
    <row r="6" spans="1:12" ht="14.25">
      <c r="A6" s="2542"/>
      <c r="B6" s="2543"/>
      <c r="C6" s="2543"/>
      <c r="D6" s="2543"/>
      <c r="E6" s="2543"/>
      <c r="F6" s="743" t="s">
        <v>945</v>
      </c>
      <c r="G6" s="738"/>
      <c r="H6" s="738"/>
      <c r="I6" s="738"/>
      <c r="J6" s="748"/>
      <c r="K6" s="738"/>
      <c r="L6" s="738"/>
    </row>
    <row r="7" spans="1:12" s="738" customFormat="1" ht="20.25" customHeight="1">
      <c r="A7" s="748" t="s">
        <v>2286</v>
      </c>
      <c r="B7" s="739"/>
      <c r="C7" s="749"/>
      <c r="E7" s="917"/>
      <c r="F7" s="741"/>
      <c r="G7" s="741"/>
    </row>
    <row r="8" spans="1:12" s="748" customFormat="1" ht="9.75" customHeight="1">
      <c r="A8" s="2542" t="s">
        <v>1129</v>
      </c>
      <c r="B8" s="2542"/>
      <c r="C8" s="2542"/>
      <c r="D8" s="2542"/>
      <c r="E8" s="2542"/>
    </row>
    <row r="9" spans="1:12" ht="13.5" customHeight="1">
      <c r="A9" s="898" t="s">
        <v>1717</v>
      </c>
      <c r="B9" s="890"/>
      <c r="C9" s="899"/>
      <c r="D9" s="900"/>
      <c r="E9" s="1961"/>
      <c r="F9" s="901"/>
      <c r="G9" s="748"/>
      <c r="H9" s="738"/>
      <c r="I9" s="738"/>
      <c r="J9" s="738"/>
      <c r="K9" s="738"/>
      <c r="L9" s="738"/>
    </row>
    <row r="10" spans="1:12" hidden="1">
      <c r="A10" s="738"/>
      <c r="B10" s="739"/>
      <c r="C10" s="740"/>
      <c r="D10" s="738"/>
      <c r="E10" s="1770"/>
      <c r="F10" s="741"/>
      <c r="G10" s="738"/>
      <c r="H10" s="738"/>
      <c r="I10" s="738"/>
      <c r="J10" s="738"/>
      <c r="K10" s="738"/>
      <c r="L10" s="738"/>
    </row>
    <row r="11" spans="1:12" ht="18.75" customHeight="1">
      <c r="A11" s="2544" t="s">
        <v>1159</v>
      </c>
      <c r="B11" s="2544"/>
      <c r="C11" s="2544"/>
      <c r="D11" s="2544"/>
      <c r="E11" s="2544"/>
      <c r="F11" s="741"/>
      <c r="G11" s="750" t="s">
        <v>209</v>
      </c>
      <c r="H11" s="738"/>
      <c r="I11" s="738"/>
      <c r="J11" s="738"/>
      <c r="K11" s="738"/>
      <c r="L11" s="738"/>
    </row>
    <row r="12" spans="1:12">
      <c r="A12" s="2539" t="s">
        <v>910</v>
      </c>
      <c r="B12" s="2539"/>
      <c r="C12" s="2539"/>
      <c r="D12" s="2539"/>
      <c r="E12" s="2539"/>
      <c r="F12" s="741"/>
      <c r="G12" s="738"/>
      <c r="H12" s="738"/>
      <c r="I12" s="738"/>
      <c r="J12" s="738"/>
      <c r="K12" s="738"/>
      <c r="L12" s="738"/>
    </row>
    <row r="13" spans="1:12" s="917" customFormat="1">
      <c r="A13" s="2545" t="s">
        <v>2282</v>
      </c>
      <c r="B13" s="2546"/>
      <c r="C13" s="1769"/>
      <c r="F13" s="1770"/>
      <c r="G13" s="1770"/>
    </row>
    <row r="14" spans="1:12" ht="18">
      <c r="A14" s="2547" t="s">
        <v>822</v>
      </c>
      <c r="B14" s="2547"/>
      <c r="C14" s="2547"/>
      <c r="D14" s="2547"/>
      <c r="E14" s="2547"/>
      <c r="F14" s="2547"/>
      <c r="G14" s="2547"/>
      <c r="H14" s="2547"/>
      <c r="I14" s="2547"/>
      <c r="J14" s="2547"/>
      <c r="K14" s="738"/>
      <c r="L14" s="738"/>
    </row>
    <row r="15" spans="1:12" ht="14.25">
      <c r="A15" s="2548" t="s">
        <v>1046</v>
      </c>
      <c r="B15" s="2549"/>
      <c r="C15" s="2549"/>
      <c r="D15" s="2549"/>
      <c r="E15" s="2549"/>
      <c r="F15" s="2549"/>
      <c r="G15" s="2549"/>
      <c r="H15" s="2549"/>
      <c r="I15" s="2549"/>
      <c r="J15" s="2549"/>
      <c r="K15" s="738"/>
      <c r="L15" s="738"/>
    </row>
    <row r="16" spans="1:12" ht="16.5">
      <c r="A16" s="2550" t="s">
        <v>1674</v>
      </c>
      <c r="B16" s="2550"/>
      <c r="C16" s="2550"/>
      <c r="D16" s="2550"/>
      <c r="E16" s="2550"/>
      <c r="F16" s="2550"/>
      <c r="G16" s="2550"/>
      <c r="H16" s="2550"/>
      <c r="I16" s="2550"/>
      <c r="J16" s="2550"/>
      <c r="K16" s="738"/>
      <c r="L16" s="738"/>
    </row>
    <row r="17" spans="1:14" ht="3.75" customHeight="1">
      <c r="A17" s="2551" t="s">
        <v>2249</v>
      </c>
      <c r="B17" s="2551"/>
      <c r="C17" s="2551"/>
      <c r="D17" s="2551"/>
      <c r="E17" s="2551"/>
      <c r="F17" s="2551"/>
      <c r="G17" s="2551"/>
      <c r="H17" s="2548"/>
      <c r="I17" s="2548"/>
      <c r="J17" s="2548"/>
      <c r="K17" s="748"/>
      <c r="L17" s="748"/>
    </row>
    <row r="18" spans="1:14" ht="19.5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  <c r="K18" s="748"/>
      <c r="L18" s="748"/>
    </row>
    <row r="19" spans="1:14">
      <c r="A19" s="753" t="s">
        <v>1015</v>
      </c>
      <c r="B19" s="754"/>
      <c r="C19" s="754"/>
      <c r="D19" s="754"/>
      <c r="E19" s="1061"/>
      <c r="F19" s="755" t="s">
        <v>334</v>
      </c>
      <c r="G19" s="748"/>
      <c r="H19" s="748"/>
      <c r="I19" s="748"/>
      <c r="J19" s="748"/>
      <c r="K19" s="748"/>
      <c r="L19" s="748"/>
    </row>
    <row r="20" spans="1:14">
      <c r="A20" s="753" t="s">
        <v>258</v>
      </c>
      <c r="B20" s="756"/>
      <c r="C20" s="756"/>
      <c r="D20" s="756"/>
      <c r="E20" s="1962"/>
      <c r="F20" s="753" t="s">
        <v>335</v>
      </c>
      <c r="G20" s="704" t="s">
        <v>562</v>
      </c>
      <c r="H20" s="684">
        <v>5</v>
      </c>
      <c r="I20" s="685">
        <v>1</v>
      </c>
      <c r="J20" s="756"/>
      <c r="K20" s="756"/>
      <c r="L20" s="756"/>
    </row>
    <row r="21" spans="1:14">
      <c r="A21" s="753" t="s">
        <v>336</v>
      </c>
      <c r="B21" s="753"/>
      <c r="C21" s="753"/>
      <c r="D21" s="753"/>
      <c r="E21" s="1963"/>
      <c r="F21" s="756"/>
      <c r="G21" s="753"/>
      <c r="H21" s="756"/>
      <c r="I21" s="753"/>
      <c r="J21" s="753"/>
      <c r="K21" s="753"/>
      <c r="L21" s="753"/>
    </row>
    <row r="22" spans="1:14">
      <c r="A22" s="753" t="s">
        <v>936</v>
      </c>
      <c r="B22" s="753"/>
      <c r="C22" s="753"/>
      <c r="D22" s="757"/>
      <c r="E22" s="1964"/>
      <c r="F22" s="753" t="s">
        <v>1196</v>
      </c>
      <c r="G22" s="753"/>
      <c r="H22" s="753"/>
      <c r="I22" s="753"/>
      <c r="J22" s="753"/>
      <c r="K22" s="753"/>
      <c r="L22" s="753"/>
    </row>
    <row r="23" spans="1:14" ht="24" customHeight="1">
      <c r="A23" s="753" t="s">
        <v>1675</v>
      </c>
      <c r="B23" s="756"/>
      <c r="C23" s="756"/>
      <c r="D23" s="756"/>
      <c r="E23" s="1962"/>
      <c r="F23" s="753" t="s">
        <v>947</v>
      </c>
      <c r="G23" s="753"/>
      <c r="H23" s="753"/>
      <c r="I23" s="756"/>
      <c r="J23" s="758"/>
      <c r="K23" s="756"/>
      <c r="L23" s="756"/>
    </row>
    <row r="24" spans="1:14" ht="17.25" customHeight="1">
      <c r="A24" s="756" t="s">
        <v>208</v>
      </c>
      <c r="B24" s="758"/>
      <c r="C24" s="759"/>
      <c r="D24" s="756"/>
      <c r="E24" s="1962"/>
      <c r="F24" s="2553" t="s">
        <v>952</v>
      </c>
      <c r="G24" s="2553"/>
      <c r="H24" s="2553"/>
      <c r="I24" s="2553"/>
      <c r="J24" s="2553"/>
      <c r="K24" s="756"/>
      <c r="L24" s="756"/>
    </row>
    <row r="25" spans="1:14" ht="13.5" thickBot="1">
      <c r="A25" s="755" t="s">
        <v>926</v>
      </c>
      <c r="B25" s="760"/>
      <c r="C25" s="761"/>
      <c r="D25" s="760"/>
      <c r="E25" s="1962"/>
      <c r="F25" s="2553"/>
      <c r="G25" s="2553"/>
      <c r="H25" s="2553"/>
      <c r="I25" s="2553"/>
      <c r="J25" s="2553"/>
      <c r="K25" s="756"/>
      <c r="L25" s="756"/>
    </row>
    <row r="26" spans="1:14" ht="13.5" thickBot="1">
      <c r="A26" s="753" t="s">
        <v>116</v>
      </c>
      <c r="B26" s="756"/>
      <c r="C26" s="759"/>
      <c r="D26" s="758"/>
      <c r="E26" s="1965"/>
      <c r="G26" s="763"/>
      <c r="H26" s="764"/>
      <c r="I26" s="765"/>
      <c r="K26" s="758"/>
      <c r="L26" s="758"/>
    </row>
    <row r="27" spans="1:14" ht="13.5" thickBot="1">
      <c r="A27" s="753" t="s">
        <v>421</v>
      </c>
      <c r="B27" s="756"/>
      <c r="C27" s="756"/>
      <c r="D27" s="760"/>
      <c r="E27" s="1966"/>
      <c r="F27" s="760"/>
      <c r="G27" s="766" t="s">
        <v>422</v>
      </c>
      <c r="H27" s="756"/>
      <c r="I27" s="758"/>
      <c r="J27" s="758"/>
      <c r="K27" s="760"/>
      <c r="L27" s="760"/>
    </row>
    <row r="28" spans="1:14" ht="13.5" thickBot="1">
      <c r="A28" s="753" t="s">
        <v>423</v>
      </c>
      <c r="B28" s="767"/>
      <c r="C28" s="768"/>
      <c r="D28" s="759"/>
      <c r="E28" s="1967"/>
      <c r="F28" s="770"/>
      <c r="G28" s="748"/>
      <c r="H28" s="2560">
        <v>900272360034</v>
      </c>
      <c r="I28" s="2560"/>
      <c r="J28" s="2560"/>
      <c r="K28" s="748"/>
      <c r="L28" s="748"/>
    </row>
    <row r="29" spans="1:14" ht="4.5" customHeight="1" thickBot="1"/>
    <row r="30" spans="1:14" ht="49.5" customHeight="1" thickBot="1">
      <c r="A30" s="771" t="s">
        <v>409</v>
      </c>
      <c r="B30" s="772" t="s">
        <v>424</v>
      </c>
      <c r="C30" s="773"/>
      <c r="D30" s="772" t="s">
        <v>425</v>
      </c>
      <c r="E30" s="1687"/>
      <c r="F30" s="2554" t="s">
        <v>365</v>
      </c>
      <c r="G30" s="2556" t="s">
        <v>366</v>
      </c>
      <c r="H30" s="2557"/>
      <c r="I30" s="2557"/>
      <c r="J30" s="2558"/>
    </row>
    <row r="31" spans="1:14" ht="69.75" customHeight="1" thickBot="1">
      <c r="A31" s="775"/>
      <c r="B31" s="776" t="s">
        <v>351</v>
      </c>
      <c r="C31" s="777" t="s">
        <v>675</v>
      </c>
      <c r="D31" s="778" t="s">
        <v>802</v>
      </c>
      <c r="E31" s="1688" t="s">
        <v>981</v>
      </c>
      <c r="F31" s="2555"/>
      <c r="G31" s="778" t="s">
        <v>982</v>
      </c>
      <c r="H31" s="778" t="s">
        <v>983</v>
      </c>
      <c r="I31" s="778" t="s">
        <v>984</v>
      </c>
      <c r="J31" s="778" t="s">
        <v>985</v>
      </c>
      <c r="M31" s="764"/>
      <c r="N31" s="758"/>
    </row>
    <row r="32" spans="1:14" ht="18" customHeight="1" thickBot="1">
      <c r="A32" s="780" t="s">
        <v>986</v>
      </c>
      <c r="B32" s="781" t="s">
        <v>987</v>
      </c>
      <c r="C32" s="782" t="s">
        <v>988</v>
      </c>
      <c r="D32" s="783" t="s">
        <v>745</v>
      </c>
      <c r="E32" s="1689" t="s">
        <v>746</v>
      </c>
      <c r="F32" s="783" t="s">
        <v>676</v>
      </c>
      <c r="G32" s="784">
        <v>4</v>
      </c>
      <c r="H32" s="785">
        <v>5</v>
      </c>
      <c r="I32" s="786">
        <v>6</v>
      </c>
      <c r="J32" s="785">
        <v>7</v>
      </c>
    </row>
    <row r="33" spans="1:10" ht="26.25" customHeight="1" thickBot="1">
      <c r="A33" s="780">
        <v>1100000</v>
      </c>
      <c r="B33" s="787" t="s">
        <v>1676</v>
      </c>
      <c r="C33" s="788" t="s">
        <v>361</v>
      </c>
      <c r="D33" s="902">
        <f t="shared" ref="D33:J33" si="0">D68</f>
        <v>5000</v>
      </c>
      <c r="E33" s="1181">
        <f t="shared" si="0"/>
        <v>0</v>
      </c>
      <c r="F33" s="902">
        <f t="shared" si="0"/>
        <v>5000</v>
      </c>
      <c r="G33" s="902">
        <f t="shared" si="0"/>
        <v>2000</v>
      </c>
      <c r="H33" s="902">
        <f t="shared" si="0"/>
        <v>3000</v>
      </c>
      <c r="I33" s="902">
        <f t="shared" si="0"/>
        <v>4000</v>
      </c>
      <c r="J33" s="902">
        <f t="shared" si="0"/>
        <v>5000</v>
      </c>
    </row>
    <row r="34" spans="1:10" ht="42.75" hidden="1" customHeight="1" thickBot="1">
      <c r="A34" s="780">
        <v>1110000</v>
      </c>
      <c r="B34" s="790" t="s">
        <v>1677</v>
      </c>
      <c r="C34" s="788" t="s">
        <v>361</v>
      </c>
      <c r="D34" s="903">
        <v>0</v>
      </c>
      <c r="E34" s="1200"/>
      <c r="F34" s="903">
        <v>0</v>
      </c>
      <c r="G34" s="903">
        <v>0</v>
      </c>
      <c r="H34" s="903">
        <v>0</v>
      </c>
      <c r="I34" s="903">
        <v>0</v>
      </c>
      <c r="J34" s="903">
        <v>0</v>
      </c>
    </row>
    <row r="35" spans="1:10" ht="42.75" hidden="1" customHeight="1">
      <c r="A35" s="792">
        <v>1110000</v>
      </c>
      <c r="B35" s="793" t="s">
        <v>809</v>
      </c>
      <c r="C35" s="794" t="s">
        <v>361</v>
      </c>
      <c r="D35" s="904">
        <v>0</v>
      </c>
      <c r="E35" s="1690"/>
      <c r="F35" s="904">
        <v>0</v>
      </c>
      <c r="G35" s="904">
        <v>0</v>
      </c>
      <c r="H35" s="904">
        <v>0</v>
      </c>
      <c r="I35" s="904">
        <v>0</v>
      </c>
      <c r="J35" s="904">
        <v>0</v>
      </c>
    </row>
    <row r="36" spans="1:10" ht="0.75" hidden="1" customHeight="1">
      <c r="A36" s="796">
        <v>1111000</v>
      </c>
      <c r="B36" s="797" t="s">
        <v>677</v>
      </c>
      <c r="C36" s="798" t="s">
        <v>810</v>
      </c>
      <c r="D36" s="905"/>
      <c r="E36" s="942"/>
      <c r="F36" s="905"/>
      <c r="G36" s="905"/>
      <c r="H36" s="905"/>
      <c r="I36" s="905"/>
      <c r="J36" s="905"/>
    </row>
    <row r="37" spans="1:10" ht="42.75" hidden="1" customHeight="1">
      <c r="A37" s="800">
        <v>1112000</v>
      </c>
      <c r="B37" s="801" t="s">
        <v>273</v>
      </c>
      <c r="C37" s="802" t="s">
        <v>811</v>
      </c>
      <c r="D37" s="906"/>
      <c r="E37" s="913"/>
      <c r="F37" s="906"/>
      <c r="G37" s="906"/>
      <c r="H37" s="906"/>
      <c r="I37" s="906"/>
      <c r="J37" s="906"/>
    </row>
    <row r="38" spans="1:10" ht="42.75" hidden="1" customHeight="1">
      <c r="A38" s="800">
        <v>1113000</v>
      </c>
      <c r="B38" s="801" t="s">
        <v>812</v>
      </c>
      <c r="C38" s="802" t="s">
        <v>813</v>
      </c>
      <c r="D38" s="906"/>
      <c r="E38" s="913"/>
      <c r="F38" s="906"/>
      <c r="G38" s="906"/>
      <c r="H38" s="906"/>
      <c r="I38" s="906"/>
      <c r="J38" s="906"/>
    </row>
    <row r="39" spans="1:10" ht="42.75" hidden="1" customHeight="1">
      <c r="A39" s="800">
        <v>1114000</v>
      </c>
      <c r="B39" s="801" t="s">
        <v>401</v>
      </c>
      <c r="C39" s="802" t="s">
        <v>402</v>
      </c>
      <c r="D39" s="906"/>
      <c r="E39" s="913"/>
      <c r="F39" s="906"/>
      <c r="G39" s="906"/>
      <c r="H39" s="906"/>
      <c r="I39" s="906"/>
      <c r="J39" s="906"/>
    </row>
    <row r="40" spans="1:10" ht="42.75" hidden="1" customHeight="1">
      <c r="A40" s="800">
        <v>1115000</v>
      </c>
      <c r="B40" s="801" t="s">
        <v>619</v>
      </c>
      <c r="C40" s="802" t="s">
        <v>391</v>
      </c>
      <c r="D40" s="906"/>
      <c r="E40" s="913"/>
      <c r="F40" s="906"/>
      <c r="G40" s="906"/>
      <c r="H40" s="906"/>
      <c r="I40" s="906"/>
      <c r="J40" s="906"/>
    </row>
    <row r="41" spans="1:10" ht="42.75" hidden="1" customHeight="1">
      <c r="A41" s="800">
        <v>1116000</v>
      </c>
      <c r="B41" s="801" t="s">
        <v>1034</v>
      </c>
      <c r="C41" s="802" t="s">
        <v>392</v>
      </c>
      <c r="D41" s="906"/>
      <c r="E41" s="913"/>
      <c r="F41" s="906"/>
      <c r="G41" s="906"/>
      <c r="H41" s="906"/>
      <c r="I41" s="906"/>
      <c r="J41" s="906"/>
    </row>
    <row r="42" spans="1:10" ht="42.75" hidden="1" customHeight="1" thickBot="1">
      <c r="A42" s="804">
        <v>1117000</v>
      </c>
      <c r="B42" s="805" t="s">
        <v>19</v>
      </c>
      <c r="C42" s="806" t="s">
        <v>20</v>
      </c>
      <c r="D42" s="907"/>
      <c r="E42" s="912"/>
      <c r="F42" s="907"/>
      <c r="G42" s="907"/>
      <c r="H42" s="907"/>
      <c r="I42" s="907"/>
      <c r="J42" s="907"/>
    </row>
    <row r="43" spans="1:10" ht="42.75" hidden="1" customHeight="1" thickBot="1">
      <c r="A43" s="808">
        <v>1120000</v>
      </c>
      <c r="B43" s="809" t="s">
        <v>21</v>
      </c>
      <c r="C43" s="788" t="s">
        <v>361</v>
      </c>
      <c r="D43" s="908">
        <v>1500</v>
      </c>
      <c r="E43" s="1116"/>
      <c r="F43" s="908">
        <v>1500</v>
      </c>
      <c r="G43" s="908">
        <v>0</v>
      </c>
      <c r="H43" s="908">
        <v>0</v>
      </c>
      <c r="I43" s="908">
        <v>1500</v>
      </c>
      <c r="J43" s="908">
        <v>1500</v>
      </c>
    </row>
    <row r="44" spans="1:10" ht="42.75" hidden="1" customHeight="1">
      <c r="A44" s="792">
        <v>1121000</v>
      </c>
      <c r="B44" s="811" t="s">
        <v>22</v>
      </c>
      <c r="C44" s="812"/>
      <c r="D44" s="905">
        <v>0</v>
      </c>
      <c r="E44" s="942"/>
      <c r="F44" s="905">
        <v>0</v>
      </c>
      <c r="G44" s="905">
        <v>0</v>
      </c>
      <c r="H44" s="905">
        <v>0</v>
      </c>
      <c r="I44" s="905">
        <v>0</v>
      </c>
      <c r="J44" s="905">
        <v>0</v>
      </c>
    </row>
    <row r="45" spans="1:10" ht="42.75" hidden="1" customHeight="1">
      <c r="A45" s="800">
        <v>1121100</v>
      </c>
      <c r="B45" s="813" t="s">
        <v>383</v>
      </c>
      <c r="C45" s="802" t="s">
        <v>384</v>
      </c>
      <c r="D45" s="906">
        <v>0</v>
      </c>
      <c r="E45" s="913"/>
      <c r="F45" s="906"/>
      <c r="G45" s="906"/>
      <c r="H45" s="906"/>
      <c r="I45" s="906"/>
      <c r="J45" s="906"/>
    </row>
    <row r="46" spans="1:10" ht="42.75" hidden="1" customHeight="1">
      <c r="A46" s="800">
        <v>1121200</v>
      </c>
      <c r="B46" s="814" t="s">
        <v>1678</v>
      </c>
      <c r="C46" s="802" t="s">
        <v>386</v>
      </c>
      <c r="D46" s="906">
        <v>0</v>
      </c>
      <c r="E46" s="913"/>
      <c r="F46" s="906"/>
      <c r="G46" s="906"/>
      <c r="H46" s="906"/>
      <c r="I46" s="906"/>
      <c r="J46" s="906"/>
    </row>
    <row r="47" spans="1:10" ht="42.75" hidden="1" customHeight="1">
      <c r="A47" s="800">
        <v>1121300</v>
      </c>
      <c r="B47" s="813" t="s">
        <v>775</v>
      </c>
      <c r="C47" s="802" t="s">
        <v>387</v>
      </c>
      <c r="D47" s="906">
        <v>0</v>
      </c>
      <c r="E47" s="913"/>
      <c r="F47" s="906"/>
      <c r="G47" s="906"/>
      <c r="H47" s="906"/>
      <c r="I47" s="906"/>
      <c r="J47" s="906"/>
    </row>
    <row r="48" spans="1:10" ht="42.75" hidden="1" customHeight="1">
      <c r="A48" s="800">
        <v>1121400</v>
      </c>
      <c r="B48" s="813" t="s">
        <v>776</v>
      </c>
      <c r="C48" s="802" t="s">
        <v>388</v>
      </c>
      <c r="D48" s="906">
        <v>0</v>
      </c>
      <c r="E48" s="913"/>
      <c r="F48" s="906"/>
      <c r="G48" s="906"/>
      <c r="H48" s="906"/>
      <c r="I48" s="906"/>
      <c r="J48" s="906"/>
    </row>
    <row r="49" spans="1:10" ht="42.75" hidden="1" customHeight="1">
      <c r="A49" s="800">
        <v>1121500</v>
      </c>
      <c r="B49" s="813" t="s">
        <v>69</v>
      </c>
      <c r="C49" s="802" t="s">
        <v>389</v>
      </c>
      <c r="D49" s="906">
        <v>0</v>
      </c>
      <c r="E49" s="913"/>
      <c r="F49" s="905"/>
      <c r="G49" s="905"/>
      <c r="H49" s="905"/>
      <c r="I49" s="905"/>
      <c r="J49" s="905"/>
    </row>
    <row r="50" spans="1:10" ht="42.75" hidden="1" customHeight="1">
      <c r="A50" s="800">
        <v>1121600</v>
      </c>
      <c r="B50" s="813" t="s">
        <v>70</v>
      </c>
      <c r="C50" s="802" t="s">
        <v>390</v>
      </c>
      <c r="D50" s="906">
        <v>0</v>
      </c>
      <c r="E50" s="913"/>
      <c r="F50" s="906"/>
      <c r="G50" s="906"/>
      <c r="H50" s="906"/>
      <c r="I50" s="906"/>
      <c r="J50" s="906"/>
    </row>
    <row r="51" spans="1:10" ht="42.75" hidden="1" customHeight="1" thickBot="1">
      <c r="A51" s="816">
        <v>1121700</v>
      </c>
      <c r="B51" s="817" t="s">
        <v>71</v>
      </c>
      <c r="C51" s="806" t="s">
        <v>772</v>
      </c>
      <c r="D51" s="907">
        <v>0</v>
      </c>
      <c r="E51" s="912"/>
      <c r="F51" s="907"/>
      <c r="G51" s="907"/>
      <c r="H51" s="907"/>
      <c r="I51" s="907"/>
      <c r="J51" s="907"/>
    </row>
    <row r="52" spans="1:10" ht="42.75" hidden="1" customHeight="1">
      <c r="A52" s="792">
        <v>1122000</v>
      </c>
      <c r="B52" s="818" t="s">
        <v>773</v>
      </c>
      <c r="C52" s="794" t="s">
        <v>361</v>
      </c>
      <c r="D52" s="911">
        <v>0</v>
      </c>
      <c r="E52" s="914"/>
      <c r="F52" s="911">
        <v>0</v>
      </c>
      <c r="G52" s="911">
        <v>0</v>
      </c>
      <c r="H52" s="911">
        <v>0</v>
      </c>
      <c r="I52" s="911">
        <v>0</v>
      </c>
      <c r="J52" s="911">
        <v>0</v>
      </c>
    </row>
    <row r="53" spans="1:10" ht="42.75" hidden="1" customHeight="1">
      <c r="A53" s="820">
        <v>1122100</v>
      </c>
      <c r="B53" s="813" t="s">
        <v>72</v>
      </c>
      <c r="C53" s="798" t="s">
        <v>774</v>
      </c>
      <c r="D53" s="906"/>
      <c r="E53" s="913"/>
      <c r="F53" s="906"/>
      <c r="G53" s="906"/>
      <c r="H53" s="906"/>
      <c r="I53" s="906"/>
      <c r="J53" s="906"/>
    </row>
    <row r="54" spans="1:10" ht="42.75" hidden="1" customHeight="1">
      <c r="A54" s="820">
        <v>1122200</v>
      </c>
      <c r="B54" s="813" t="s">
        <v>490</v>
      </c>
      <c r="C54" s="802" t="s">
        <v>1031</v>
      </c>
      <c r="D54" s="906"/>
      <c r="E54" s="913"/>
      <c r="F54" s="906"/>
      <c r="G54" s="906"/>
      <c r="H54" s="906"/>
      <c r="I54" s="906"/>
      <c r="J54" s="906"/>
    </row>
    <row r="55" spans="1:10" ht="42.75" hidden="1" customHeight="1" thickBot="1">
      <c r="A55" s="808">
        <v>1122300</v>
      </c>
      <c r="B55" s="817" t="s">
        <v>148</v>
      </c>
      <c r="C55" s="806" t="s">
        <v>1032</v>
      </c>
      <c r="D55" s="907"/>
      <c r="E55" s="912"/>
      <c r="F55" s="907"/>
      <c r="G55" s="907"/>
      <c r="H55" s="907"/>
      <c r="I55" s="907"/>
      <c r="J55" s="907"/>
    </row>
    <row r="56" spans="1:10" ht="42.75" hidden="1" customHeight="1">
      <c r="A56" s="792">
        <v>1123000</v>
      </c>
      <c r="B56" s="818" t="s">
        <v>367</v>
      </c>
      <c r="C56" s="794" t="s">
        <v>361</v>
      </c>
      <c r="D56" s="911">
        <v>0</v>
      </c>
      <c r="E56" s="914"/>
      <c r="F56" s="911">
        <v>0</v>
      </c>
      <c r="G56" s="911">
        <v>0</v>
      </c>
      <c r="H56" s="911">
        <v>0</v>
      </c>
      <c r="I56" s="911">
        <v>0</v>
      </c>
      <c r="J56" s="911">
        <v>0</v>
      </c>
    </row>
    <row r="57" spans="1:10" ht="42.75" hidden="1" customHeight="1">
      <c r="A57" s="820">
        <v>1123100</v>
      </c>
      <c r="B57" s="813" t="s">
        <v>149</v>
      </c>
      <c r="C57" s="798" t="s">
        <v>368</v>
      </c>
      <c r="D57" s="906">
        <v>0</v>
      </c>
      <c r="E57" s="913"/>
      <c r="F57" s="906"/>
      <c r="G57" s="906"/>
      <c r="H57" s="906"/>
      <c r="I57" s="906"/>
      <c r="J57" s="906"/>
    </row>
    <row r="58" spans="1:10" ht="42.75" hidden="1" customHeight="1">
      <c r="A58" s="820">
        <v>1123200</v>
      </c>
      <c r="B58" s="813" t="s">
        <v>150</v>
      </c>
      <c r="C58" s="802" t="s">
        <v>369</v>
      </c>
      <c r="D58" s="906">
        <v>0</v>
      </c>
      <c r="E58" s="913"/>
      <c r="F58" s="906"/>
      <c r="G58" s="906"/>
      <c r="H58" s="906"/>
      <c r="I58" s="906"/>
      <c r="J58" s="906"/>
    </row>
    <row r="59" spans="1:10" ht="42" hidden="1" customHeight="1">
      <c r="A59" s="820">
        <v>1123300</v>
      </c>
      <c r="B59" s="813" t="s">
        <v>151</v>
      </c>
      <c r="C59" s="802" t="s">
        <v>370</v>
      </c>
      <c r="D59" s="906">
        <v>0</v>
      </c>
      <c r="E59" s="913"/>
      <c r="F59" s="906"/>
      <c r="G59" s="906"/>
      <c r="H59" s="906"/>
      <c r="I59" s="906"/>
      <c r="J59" s="906"/>
    </row>
    <row r="60" spans="1:10" ht="42.75" hidden="1" customHeight="1">
      <c r="A60" s="820">
        <v>1123400</v>
      </c>
      <c r="B60" s="813" t="s">
        <v>559</v>
      </c>
      <c r="C60" s="802" t="s">
        <v>371</v>
      </c>
      <c r="D60" s="906">
        <v>0</v>
      </c>
      <c r="E60" s="913"/>
      <c r="F60" s="906"/>
      <c r="G60" s="906"/>
      <c r="H60" s="906"/>
      <c r="I60" s="906"/>
      <c r="J60" s="906"/>
    </row>
    <row r="61" spans="1:10" ht="42.75" hidden="1" customHeight="1">
      <c r="A61" s="820">
        <v>1123500</v>
      </c>
      <c r="B61" s="821" t="s">
        <v>560</v>
      </c>
      <c r="C61" s="822">
        <v>423500</v>
      </c>
      <c r="D61" s="906">
        <v>0</v>
      </c>
      <c r="E61" s="913"/>
      <c r="F61" s="906"/>
      <c r="G61" s="906"/>
      <c r="H61" s="906"/>
      <c r="I61" s="906"/>
      <c r="J61" s="906"/>
    </row>
    <row r="62" spans="1:10" ht="42.75" hidden="1" customHeight="1">
      <c r="A62" s="820">
        <v>1123600</v>
      </c>
      <c r="B62" s="813" t="s">
        <v>187</v>
      </c>
      <c r="C62" s="802" t="s">
        <v>372</v>
      </c>
      <c r="D62" s="906">
        <v>0</v>
      </c>
      <c r="E62" s="913"/>
      <c r="F62" s="906"/>
      <c r="G62" s="906"/>
      <c r="H62" s="906"/>
      <c r="I62" s="906"/>
      <c r="J62" s="906"/>
    </row>
    <row r="63" spans="1:10" ht="42.75" hidden="1" customHeight="1">
      <c r="A63" s="820">
        <v>1123700</v>
      </c>
      <c r="B63" s="813" t="s">
        <v>188</v>
      </c>
      <c r="C63" s="802" t="s">
        <v>373</v>
      </c>
      <c r="D63" s="906">
        <v>0</v>
      </c>
      <c r="E63" s="913"/>
      <c r="F63" s="906"/>
      <c r="G63" s="906"/>
      <c r="H63" s="906"/>
      <c r="I63" s="906"/>
      <c r="J63" s="906"/>
    </row>
    <row r="64" spans="1:10" ht="42.75" hidden="1" customHeight="1" thickBot="1">
      <c r="A64" s="808">
        <v>1123800</v>
      </c>
      <c r="B64" s="817" t="s">
        <v>189</v>
      </c>
      <c r="C64" s="806" t="s">
        <v>374</v>
      </c>
      <c r="D64" s="907">
        <v>0</v>
      </c>
      <c r="E64" s="912"/>
      <c r="F64" s="907"/>
      <c r="G64" s="907"/>
      <c r="H64" s="907"/>
      <c r="I64" s="907"/>
      <c r="J64" s="907"/>
    </row>
    <row r="65" spans="1:10" ht="42.75" hidden="1" customHeight="1">
      <c r="A65" s="792">
        <v>1124000</v>
      </c>
      <c r="B65" s="818" t="s">
        <v>214</v>
      </c>
      <c r="C65" s="794" t="s">
        <v>361</v>
      </c>
      <c r="D65" s="911">
        <v>0</v>
      </c>
      <c r="E65" s="914"/>
      <c r="F65" s="911">
        <v>0</v>
      </c>
      <c r="G65" s="911">
        <v>0</v>
      </c>
      <c r="H65" s="911">
        <v>0</v>
      </c>
      <c r="I65" s="911">
        <v>0</v>
      </c>
      <c r="J65" s="911">
        <v>0</v>
      </c>
    </row>
    <row r="66" spans="1:10" ht="42.75" hidden="1" customHeight="1" thickBot="1">
      <c r="A66" s="808">
        <v>1124100</v>
      </c>
      <c r="B66" s="817" t="s">
        <v>190</v>
      </c>
      <c r="C66" s="806" t="s">
        <v>215</v>
      </c>
      <c r="D66" s="907">
        <v>0</v>
      </c>
      <c r="E66" s="912"/>
      <c r="F66" s="907"/>
      <c r="G66" s="907"/>
      <c r="H66" s="907"/>
      <c r="I66" s="907"/>
      <c r="J66" s="907"/>
    </row>
    <row r="67" spans="1:10" ht="30" hidden="1" customHeight="1">
      <c r="A67" s="792">
        <v>1125000</v>
      </c>
      <c r="B67" s="818" t="s">
        <v>928</v>
      </c>
      <c r="C67" s="794" t="s">
        <v>361</v>
      </c>
      <c r="D67" s="911">
        <v>1500</v>
      </c>
      <c r="E67" s="914"/>
      <c r="F67" s="911">
        <v>1500</v>
      </c>
      <c r="G67" s="911">
        <v>0</v>
      </c>
      <c r="H67" s="911">
        <v>0</v>
      </c>
      <c r="I67" s="911">
        <v>1500</v>
      </c>
      <c r="J67" s="911">
        <v>1500</v>
      </c>
    </row>
    <row r="68" spans="1:10" ht="25.5">
      <c r="A68" s="820">
        <v>1125100</v>
      </c>
      <c r="B68" s="813" t="s">
        <v>191</v>
      </c>
      <c r="C68" s="798" t="s">
        <v>929</v>
      </c>
      <c r="D68" s="920">
        <v>5000</v>
      </c>
      <c r="E68" s="921">
        <v>0</v>
      </c>
      <c r="F68" s="921">
        <f>D68+E68</f>
        <v>5000</v>
      </c>
      <c r="G68" s="921">
        <v>2000</v>
      </c>
      <c r="H68" s="921">
        <v>3000</v>
      </c>
      <c r="I68" s="921">
        <v>4000</v>
      </c>
      <c r="J68" s="920">
        <f>F68</f>
        <v>5000</v>
      </c>
    </row>
    <row r="69" spans="1:10" ht="26.25" thickBot="1">
      <c r="A69" s="808">
        <v>1125200</v>
      </c>
      <c r="B69" s="817" t="s">
        <v>709</v>
      </c>
      <c r="C69" s="806" t="s">
        <v>1041</v>
      </c>
      <c r="D69" s="907">
        <v>0</v>
      </c>
      <c r="E69" s="912"/>
      <c r="F69" s="907"/>
      <c r="G69" s="907"/>
      <c r="H69" s="907"/>
      <c r="I69" s="907"/>
      <c r="J69" s="907"/>
    </row>
    <row r="70" spans="1:10" ht="14.25" hidden="1">
      <c r="A70" s="792">
        <v>1126000</v>
      </c>
      <c r="B70" s="818" t="s">
        <v>1042</v>
      </c>
      <c r="C70" s="794" t="s">
        <v>361</v>
      </c>
      <c r="D70" s="911">
        <v>0</v>
      </c>
      <c r="E70" s="914"/>
      <c r="F70" s="911">
        <v>0</v>
      </c>
      <c r="G70" s="911">
        <v>0</v>
      </c>
      <c r="H70" s="911">
        <v>0</v>
      </c>
      <c r="I70" s="911">
        <v>0</v>
      </c>
      <c r="J70" s="911">
        <v>0</v>
      </c>
    </row>
    <row r="71" spans="1:10" hidden="1">
      <c r="A71" s="792">
        <v>1126100</v>
      </c>
      <c r="B71" s="813" t="s">
        <v>993</v>
      </c>
      <c r="C71" s="798" t="s">
        <v>1043</v>
      </c>
      <c r="D71" s="906">
        <v>0</v>
      </c>
      <c r="E71" s="913"/>
      <c r="F71" s="906"/>
      <c r="G71" s="906"/>
      <c r="H71" s="906"/>
      <c r="I71" s="906"/>
      <c r="J71" s="906"/>
    </row>
    <row r="72" spans="1:10" hidden="1">
      <c r="A72" s="792">
        <v>1126200</v>
      </c>
      <c r="B72" s="813" t="s">
        <v>994</v>
      </c>
      <c r="C72" s="802" t="s">
        <v>1044</v>
      </c>
      <c r="D72" s="906">
        <v>0</v>
      </c>
      <c r="E72" s="913"/>
      <c r="F72" s="906"/>
      <c r="G72" s="906"/>
      <c r="H72" s="906"/>
      <c r="I72" s="906"/>
      <c r="J72" s="906"/>
    </row>
    <row r="73" spans="1:10" hidden="1">
      <c r="A73" s="792">
        <v>1126300</v>
      </c>
      <c r="B73" s="813" t="s">
        <v>393</v>
      </c>
      <c r="C73" s="802" t="s">
        <v>394</v>
      </c>
      <c r="D73" s="906">
        <v>0</v>
      </c>
      <c r="E73" s="913"/>
      <c r="F73" s="906"/>
      <c r="G73" s="906"/>
      <c r="H73" s="906"/>
      <c r="I73" s="906"/>
      <c r="J73" s="906"/>
    </row>
    <row r="74" spans="1:10" hidden="1">
      <c r="A74" s="800">
        <v>1126400</v>
      </c>
      <c r="B74" s="823" t="s">
        <v>995</v>
      </c>
      <c r="C74" s="802" t="s">
        <v>395</v>
      </c>
      <c r="D74" s="906">
        <v>0</v>
      </c>
      <c r="E74" s="913"/>
      <c r="F74" s="906"/>
      <c r="G74" s="906"/>
      <c r="H74" s="906"/>
      <c r="I74" s="906"/>
      <c r="J74" s="906"/>
    </row>
    <row r="75" spans="1:10" ht="25.5" hidden="1">
      <c r="A75" s="804">
        <v>1126500</v>
      </c>
      <c r="B75" s="824" t="s">
        <v>953</v>
      </c>
      <c r="C75" s="802" t="s">
        <v>396</v>
      </c>
      <c r="D75" s="906">
        <v>0</v>
      </c>
      <c r="E75" s="913"/>
      <c r="F75" s="906"/>
      <c r="G75" s="906"/>
      <c r="H75" s="906"/>
      <c r="I75" s="906"/>
      <c r="J75" s="906"/>
    </row>
    <row r="76" spans="1:10" hidden="1">
      <c r="A76" s="800">
        <v>1126600</v>
      </c>
      <c r="B76" s="823" t="s">
        <v>230</v>
      </c>
      <c r="C76" s="802" t="s">
        <v>397</v>
      </c>
      <c r="D76" s="906">
        <v>0</v>
      </c>
      <c r="E76" s="913"/>
      <c r="F76" s="906"/>
      <c r="G76" s="906"/>
      <c r="H76" s="906"/>
      <c r="I76" s="906"/>
      <c r="J76" s="906"/>
    </row>
    <row r="77" spans="1:10" hidden="1">
      <c r="A77" s="800">
        <v>1126700</v>
      </c>
      <c r="B77" s="823" t="s">
        <v>231</v>
      </c>
      <c r="C77" s="802" t="s">
        <v>398</v>
      </c>
      <c r="D77" s="906">
        <v>0</v>
      </c>
      <c r="E77" s="913"/>
      <c r="F77" s="906"/>
      <c r="G77" s="906"/>
      <c r="H77" s="906"/>
      <c r="I77" s="906"/>
      <c r="J77" s="906"/>
    </row>
    <row r="78" spans="1:10" ht="12.75" hidden="1" customHeight="1" thickBot="1">
      <c r="A78" s="816">
        <v>1126800</v>
      </c>
      <c r="B78" s="825" t="s">
        <v>483</v>
      </c>
      <c r="C78" s="806" t="s">
        <v>399</v>
      </c>
      <c r="D78" s="907">
        <v>0</v>
      </c>
      <c r="E78" s="912"/>
      <c r="F78" s="907"/>
      <c r="G78" s="907"/>
      <c r="H78" s="907"/>
      <c r="I78" s="907"/>
      <c r="J78" s="907"/>
    </row>
    <row r="79" spans="1:10" ht="14.25" hidden="1">
      <c r="A79" s="826">
        <v>1130000</v>
      </c>
      <c r="B79" s="827" t="s">
        <v>296</v>
      </c>
      <c r="C79" s="794" t="s">
        <v>361</v>
      </c>
      <c r="D79" s="911">
        <v>0</v>
      </c>
      <c r="E79" s="914"/>
      <c r="F79" s="911">
        <v>0</v>
      </c>
      <c r="G79" s="911">
        <v>0</v>
      </c>
      <c r="H79" s="911">
        <v>0</v>
      </c>
      <c r="I79" s="911">
        <v>0</v>
      </c>
      <c r="J79" s="911">
        <v>0</v>
      </c>
    </row>
    <row r="80" spans="1:10" hidden="1">
      <c r="A80" s="826">
        <v>1130100</v>
      </c>
      <c r="B80" s="823" t="s">
        <v>484</v>
      </c>
      <c r="C80" s="798" t="s">
        <v>297</v>
      </c>
      <c r="D80" s="906"/>
      <c r="E80" s="913"/>
      <c r="F80" s="906"/>
      <c r="G80" s="906"/>
      <c r="H80" s="906"/>
      <c r="I80" s="906"/>
      <c r="J80" s="906"/>
    </row>
    <row r="81" spans="1:10" hidden="1">
      <c r="A81" s="826">
        <v>1130200</v>
      </c>
      <c r="B81" s="823" t="s">
        <v>485</v>
      </c>
      <c r="C81" s="802" t="s">
        <v>298</v>
      </c>
      <c r="D81" s="906"/>
      <c r="E81" s="913"/>
      <c r="F81" s="906"/>
      <c r="G81" s="906"/>
      <c r="H81" s="906"/>
      <c r="I81" s="906"/>
      <c r="J81" s="906"/>
    </row>
    <row r="82" spans="1:10" hidden="1">
      <c r="A82" s="826">
        <v>1130300</v>
      </c>
      <c r="B82" s="823" t="s">
        <v>486</v>
      </c>
      <c r="C82" s="802" t="s">
        <v>299</v>
      </c>
      <c r="D82" s="906"/>
      <c r="E82" s="913"/>
      <c r="F82" s="906"/>
      <c r="G82" s="906"/>
      <c r="H82" s="906"/>
      <c r="I82" s="906"/>
      <c r="J82" s="906"/>
    </row>
    <row r="83" spans="1:10" hidden="1">
      <c r="A83" s="826">
        <v>1130400</v>
      </c>
      <c r="B83" s="828" t="s">
        <v>487</v>
      </c>
      <c r="C83" s="829" t="s">
        <v>300</v>
      </c>
      <c r="D83" s="905"/>
      <c r="E83" s="942"/>
      <c r="F83" s="905"/>
      <c r="G83" s="905"/>
      <c r="H83" s="905"/>
      <c r="I83" s="905"/>
      <c r="J83" s="905"/>
    </row>
    <row r="84" spans="1:10" ht="14.25" hidden="1">
      <c r="A84" s="800">
        <v>1131000</v>
      </c>
      <c r="B84" s="830" t="s">
        <v>301</v>
      </c>
      <c r="C84" s="831" t="s">
        <v>361</v>
      </c>
      <c r="D84" s="1002"/>
      <c r="E84" s="1051"/>
      <c r="F84" s="1002"/>
      <c r="G84" s="1002"/>
      <c r="H84" s="1002"/>
      <c r="I84" s="1002"/>
      <c r="J84" s="1002"/>
    </row>
    <row r="85" spans="1:10" ht="25.5" hidden="1">
      <c r="A85" s="800">
        <v>1131100</v>
      </c>
      <c r="B85" s="823" t="s">
        <v>592</v>
      </c>
      <c r="C85" s="798" t="s">
        <v>302</v>
      </c>
      <c r="D85" s="906"/>
      <c r="E85" s="913"/>
      <c r="F85" s="906"/>
      <c r="G85" s="906"/>
      <c r="H85" s="906"/>
      <c r="I85" s="906"/>
      <c r="J85" s="906"/>
    </row>
    <row r="86" spans="1:10" hidden="1">
      <c r="A86" s="800">
        <v>1131200</v>
      </c>
      <c r="B86" s="823" t="s">
        <v>593</v>
      </c>
      <c r="C86" s="802" t="s">
        <v>303</v>
      </c>
      <c r="D86" s="906"/>
      <c r="E86" s="913"/>
      <c r="F86" s="906"/>
      <c r="G86" s="906"/>
      <c r="H86" s="906"/>
      <c r="I86" s="906"/>
      <c r="J86" s="906"/>
    </row>
    <row r="87" spans="1:10" ht="12.75" hidden="1" customHeight="1" thickBot="1">
      <c r="A87" s="800">
        <v>1131300</v>
      </c>
      <c r="B87" s="825" t="s">
        <v>594</v>
      </c>
      <c r="C87" s="806" t="s">
        <v>304</v>
      </c>
      <c r="D87" s="907"/>
      <c r="E87" s="912"/>
      <c r="F87" s="907"/>
      <c r="G87" s="907"/>
      <c r="H87" s="907"/>
      <c r="I87" s="907"/>
      <c r="J87" s="907"/>
    </row>
    <row r="88" spans="1:10" ht="14.25" hidden="1">
      <c r="A88" s="833">
        <v>1140000</v>
      </c>
      <c r="B88" s="827" t="s">
        <v>305</v>
      </c>
      <c r="C88" s="794" t="s">
        <v>361</v>
      </c>
      <c r="D88" s="911">
        <v>0</v>
      </c>
      <c r="E88" s="914"/>
      <c r="F88" s="911">
        <v>0</v>
      </c>
      <c r="G88" s="911">
        <v>0</v>
      </c>
      <c r="H88" s="911">
        <v>0</v>
      </c>
      <c r="I88" s="911">
        <v>0</v>
      </c>
      <c r="J88" s="911">
        <v>0</v>
      </c>
    </row>
    <row r="89" spans="1:10" ht="25.5" hidden="1">
      <c r="A89" s="833">
        <v>1141000</v>
      </c>
      <c r="B89" s="823" t="s">
        <v>306</v>
      </c>
      <c r="C89" s="798" t="s">
        <v>1013</v>
      </c>
      <c r="D89" s="906"/>
      <c r="E89" s="913"/>
      <c r="F89" s="906"/>
      <c r="G89" s="906"/>
      <c r="H89" s="906"/>
      <c r="I89" s="906"/>
      <c r="J89" s="906"/>
    </row>
    <row r="90" spans="1:10" ht="25.5" hidden="1">
      <c r="A90" s="833">
        <v>1142000</v>
      </c>
      <c r="B90" s="823" t="s">
        <v>42</v>
      </c>
      <c r="C90" s="802" t="s">
        <v>43</v>
      </c>
      <c r="D90" s="906"/>
      <c r="E90" s="913"/>
      <c r="F90" s="906"/>
      <c r="G90" s="906"/>
      <c r="H90" s="906"/>
      <c r="I90" s="906"/>
      <c r="J90" s="906"/>
    </row>
    <row r="91" spans="1:10" ht="25.5" hidden="1">
      <c r="A91" s="833">
        <v>1143000</v>
      </c>
      <c r="B91" s="823" t="s">
        <v>44</v>
      </c>
      <c r="C91" s="802" t="s">
        <v>45</v>
      </c>
      <c r="D91" s="906"/>
      <c r="E91" s="913"/>
      <c r="F91" s="906"/>
      <c r="G91" s="906"/>
      <c r="H91" s="906"/>
      <c r="I91" s="906"/>
      <c r="J91" s="906"/>
    </row>
    <row r="92" spans="1:10" ht="26.25" hidden="1" thickBot="1">
      <c r="A92" s="833">
        <v>1144000</v>
      </c>
      <c r="B92" s="825" t="s">
        <v>46</v>
      </c>
      <c r="C92" s="806" t="s">
        <v>442</v>
      </c>
      <c r="D92" s="907"/>
      <c r="E92" s="912"/>
      <c r="F92" s="907"/>
      <c r="G92" s="907"/>
      <c r="H92" s="907"/>
      <c r="I92" s="907"/>
      <c r="J92" s="907"/>
    </row>
    <row r="93" spans="1:10" ht="14.25" hidden="1">
      <c r="A93" s="833">
        <v>1150000</v>
      </c>
      <c r="B93" s="834" t="s">
        <v>736</v>
      </c>
      <c r="C93" s="794" t="s">
        <v>361</v>
      </c>
      <c r="D93" s="911">
        <v>0</v>
      </c>
      <c r="E93" s="914"/>
      <c r="F93" s="911">
        <v>0</v>
      </c>
      <c r="G93" s="911">
        <v>0</v>
      </c>
      <c r="H93" s="911">
        <v>0</v>
      </c>
      <c r="I93" s="911">
        <v>0</v>
      </c>
      <c r="J93" s="911">
        <v>0</v>
      </c>
    </row>
    <row r="94" spans="1:10" ht="25.5" hidden="1">
      <c r="A94" s="835">
        <v>1151000</v>
      </c>
      <c r="B94" s="823" t="s">
        <v>814</v>
      </c>
      <c r="C94" s="798" t="s">
        <v>815</v>
      </c>
      <c r="D94" s="906"/>
      <c r="E94" s="913"/>
      <c r="F94" s="906"/>
      <c r="G94" s="906"/>
      <c r="H94" s="906"/>
      <c r="I94" s="906"/>
      <c r="J94" s="906"/>
    </row>
    <row r="95" spans="1:10" ht="25.5" hidden="1">
      <c r="A95" s="835">
        <v>1152000</v>
      </c>
      <c r="B95" s="823" t="s">
        <v>1112</v>
      </c>
      <c r="C95" s="802" t="s">
        <v>816</v>
      </c>
      <c r="D95" s="906"/>
      <c r="E95" s="913"/>
      <c r="F95" s="906"/>
      <c r="G95" s="906"/>
      <c r="H95" s="906"/>
      <c r="I95" s="906"/>
      <c r="J95" s="906"/>
    </row>
    <row r="96" spans="1:10" ht="25.5" hidden="1">
      <c r="A96" s="835">
        <v>1153000</v>
      </c>
      <c r="B96" s="823" t="s">
        <v>836</v>
      </c>
      <c r="C96" s="802" t="s">
        <v>817</v>
      </c>
      <c r="D96" s="906"/>
      <c r="E96" s="913"/>
      <c r="F96" s="906"/>
      <c r="G96" s="906"/>
      <c r="H96" s="906"/>
      <c r="I96" s="906"/>
      <c r="J96" s="906"/>
    </row>
    <row r="97" spans="1:10" ht="25.5" hidden="1">
      <c r="A97" s="835">
        <v>1154000</v>
      </c>
      <c r="B97" s="823" t="s">
        <v>743</v>
      </c>
      <c r="C97" s="802" t="s">
        <v>818</v>
      </c>
      <c r="D97" s="906"/>
      <c r="E97" s="913"/>
      <c r="F97" s="906"/>
      <c r="G97" s="906"/>
      <c r="H97" s="906"/>
      <c r="I97" s="906"/>
      <c r="J97" s="906"/>
    </row>
    <row r="98" spans="1:10" ht="25.5" hidden="1">
      <c r="A98" s="820">
        <v>1155000</v>
      </c>
      <c r="B98" s="836" t="s">
        <v>1679</v>
      </c>
      <c r="C98" s="802" t="s">
        <v>733</v>
      </c>
      <c r="D98" s="920"/>
      <c r="E98" s="921"/>
      <c r="F98" s="920"/>
      <c r="G98" s="920"/>
      <c r="H98" s="920"/>
      <c r="I98" s="920"/>
      <c r="J98" s="920"/>
    </row>
    <row r="99" spans="1:10" ht="26.25" hidden="1" thickBot="1">
      <c r="A99" s="808">
        <v>1156000</v>
      </c>
      <c r="B99" s="838" t="s">
        <v>1680</v>
      </c>
      <c r="C99" s="806" t="s">
        <v>824</v>
      </c>
      <c r="D99" s="915"/>
      <c r="E99" s="916"/>
      <c r="F99" s="915"/>
      <c r="G99" s="915"/>
      <c r="H99" s="915"/>
      <c r="I99" s="915"/>
      <c r="J99" s="915"/>
    </row>
    <row r="100" spans="1:10" hidden="1">
      <c r="A100" s="792">
        <v>1160000</v>
      </c>
      <c r="B100" s="840" t="s">
        <v>825</v>
      </c>
      <c r="C100" s="794" t="s">
        <v>361</v>
      </c>
      <c r="D100" s="918">
        <v>0</v>
      </c>
      <c r="E100" s="919"/>
      <c r="F100" s="918">
        <v>0</v>
      </c>
      <c r="G100" s="918">
        <v>0</v>
      </c>
      <c r="H100" s="918">
        <v>0</v>
      </c>
      <c r="I100" s="918">
        <v>0</v>
      </c>
      <c r="J100" s="918">
        <v>0</v>
      </c>
    </row>
    <row r="101" spans="1:10" ht="51" hidden="1">
      <c r="A101" s="820">
        <v>1161000</v>
      </c>
      <c r="B101" s="842" t="s">
        <v>207</v>
      </c>
      <c r="C101" s="843" t="s">
        <v>361</v>
      </c>
      <c r="D101" s="920">
        <v>0</v>
      </c>
      <c r="E101" s="921"/>
      <c r="F101" s="920">
        <v>0</v>
      </c>
      <c r="G101" s="920">
        <v>0</v>
      </c>
      <c r="H101" s="920">
        <v>0</v>
      </c>
      <c r="I101" s="920">
        <v>0</v>
      </c>
      <c r="J101" s="920">
        <v>0</v>
      </c>
    </row>
    <row r="102" spans="1:10" ht="25.5" hidden="1">
      <c r="A102" s="820">
        <v>1161100</v>
      </c>
      <c r="B102" s="801" t="s">
        <v>1681</v>
      </c>
      <c r="C102" s="822">
        <v>471100</v>
      </c>
      <c r="D102" s="920"/>
      <c r="E102" s="921"/>
      <c r="F102" s="920"/>
      <c r="G102" s="920"/>
      <c r="H102" s="920"/>
      <c r="I102" s="920"/>
      <c r="J102" s="920"/>
    </row>
    <row r="103" spans="1:10" ht="25.5" hidden="1">
      <c r="A103" s="820">
        <v>1161200</v>
      </c>
      <c r="B103" s="836" t="s">
        <v>1682</v>
      </c>
      <c r="C103" s="822">
        <v>471200</v>
      </c>
      <c r="D103" s="920"/>
      <c r="E103" s="921"/>
      <c r="F103" s="920"/>
      <c r="G103" s="920"/>
      <c r="H103" s="920"/>
      <c r="I103" s="920"/>
      <c r="J103" s="920"/>
    </row>
    <row r="104" spans="1:10" ht="25.5" hidden="1">
      <c r="A104" s="820">
        <v>1162000</v>
      </c>
      <c r="B104" s="842" t="s">
        <v>1136</v>
      </c>
      <c r="C104" s="843" t="s">
        <v>361</v>
      </c>
      <c r="D104" s="920">
        <v>0</v>
      </c>
      <c r="E104" s="921"/>
      <c r="F104" s="920">
        <v>0</v>
      </c>
      <c r="G104" s="920">
        <v>0</v>
      </c>
      <c r="H104" s="920">
        <v>0</v>
      </c>
      <c r="I104" s="920">
        <v>0</v>
      </c>
      <c r="J104" s="920">
        <v>0</v>
      </c>
    </row>
    <row r="105" spans="1:10" ht="25.5" hidden="1">
      <c r="A105" s="820">
        <v>1162100</v>
      </c>
      <c r="B105" s="836" t="s">
        <v>1683</v>
      </c>
      <c r="C105" s="802" t="s">
        <v>130</v>
      </c>
      <c r="D105" s="920"/>
      <c r="E105" s="921"/>
      <c r="F105" s="920"/>
      <c r="G105" s="920"/>
      <c r="H105" s="920"/>
      <c r="I105" s="920"/>
      <c r="J105" s="920"/>
    </row>
    <row r="106" spans="1:10" hidden="1">
      <c r="A106" s="820">
        <v>1162200</v>
      </c>
      <c r="B106" s="836" t="s">
        <v>1684</v>
      </c>
      <c r="C106" s="802" t="s">
        <v>24</v>
      </c>
      <c r="D106" s="920"/>
      <c r="E106" s="921"/>
      <c r="F106" s="920"/>
      <c r="G106" s="920"/>
      <c r="H106" s="920"/>
      <c r="I106" s="920"/>
      <c r="J106" s="920"/>
    </row>
    <row r="107" spans="1:10" ht="25.5" hidden="1">
      <c r="A107" s="820">
        <v>1162300</v>
      </c>
      <c r="B107" s="836" t="s">
        <v>1685</v>
      </c>
      <c r="C107" s="802" t="s">
        <v>26</v>
      </c>
      <c r="D107" s="920"/>
      <c r="E107" s="921"/>
      <c r="F107" s="920"/>
      <c r="G107" s="920"/>
      <c r="H107" s="920"/>
      <c r="I107" s="920"/>
      <c r="J107" s="920"/>
    </row>
    <row r="108" spans="1:10" hidden="1">
      <c r="A108" s="820">
        <v>1162400</v>
      </c>
      <c r="B108" s="836" t="s">
        <v>1686</v>
      </c>
      <c r="C108" s="802" t="s">
        <v>838</v>
      </c>
      <c r="D108" s="920"/>
      <c r="E108" s="921"/>
      <c r="F108" s="920"/>
      <c r="G108" s="920"/>
      <c r="H108" s="920"/>
      <c r="I108" s="920"/>
      <c r="J108" s="920"/>
    </row>
    <row r="109" spans="1:10" ht="25.5" hidden="1">
      <c r="A109" s="820">
        <v>1162500</v>
      </c>
      <c r="B109" s="836" t="s">
        <v>1687</v>
      </c>
      <c r="C109" s="802" t="s">
        <v>840</v>
      </c>
      <c r="D109" s="920"/>
      <c r="E109" s="921"/>
      <c r="F109" s="920"/>
      <c r="G109" s="920"/>
      <c r="H109" s="920"/>
      <c r="I109" s="920"/>
      <c r="J109" s="920"/>
    </row>
    <row r="110" spans="1:10" hidden="1">
      <c r="A110" s="820">
        <v>1162600</v>
      </c>
      <c r="B110" s="836" t="s">
        <v>1688</v>
      </c>
      <c r="C110" s="802" t="s">
        <v>514</v>
      </c>
      <c r="D110" s="920"/>
      <c r="E110" s="921"/>
      <c r="F110" s="920"/>
      <c r="G110" s="920"/>
      <c r="H110" s="920"/>
      <c r="I110" s="920"/>
      <c r="J110" s="920"/>
    </row>
    <row r="111" spans="1:10" ht="25.5" hidden="1">
      <c r="A111" s="820">
        <v>1162700</v>
      </c>
      <c r="B111" s="801" t="s">
        <v>1689</v>
      </c>
      <c r="C111" s="802" t="s">
        <v>516</v>
      </c>
      <c r="D111" s="920"/>
      <c r="E111" s="921"/>
      <c r="F111" s="920"/>
      <c r="G111" s="920"/>
      <c r="H111" s="920"/>
      <c r="I111" s="920"/>
      <c r="J111" s="920"/>
    </row>
    <row r="112" spans="1:10" hidden="1">
      <c r="A112" s="820">
        <v>1162800</v>
      </c>
      <c r="B112" s="836" t="s">
        <v>1690</v>
      </c>
      <c r="C112" s="802" t="s">
        <v>878</v>
      </c>
      <c r="D112" s="1009"/>
      <c r="E112" s="1052"/>
      <c r="F112" s="1009"/>
      <c r="G112" s="1009"/>
      <c r="H112" s="1009"/>
      <c r="I112" s="1009"/>
      <c r="J112" s="1009"/>
    </row>
    <row r="113" spans="1:10" ht="13.5" hidden="1" thickBot="1">
      <c r="A113" s="845">
        <v>1162900</v>
      </c>
      <c r="B113" s="838" t="s">
        <v>1691</v>
      </c>
      <c r="C113" s="806" t="s">
        <v>880</v>
      </c>
      <c r="D113" s="1013"/>
      <c r="E113" s="1053"/>
      <c r="F113" s="1013"/>
      <c r="G113" s="1013"/>
      <c r="H113" s="1013"/>
      <c r="I113" s="1013"/>
      <c r="J113" s="1013"/>
    </row>
    <row r="114" spans="1:10" hidden="1">
      <c r="A114" s="847">
        <v>1170000</v>
      </c>
      <c r="B114" s="848" t="s">
        <v>881</v>
      </c>
      <c r="C114" s="849" t="s">
        <v>361</v>
      </c>
      <c r="D114" s="1027">
        <v>0</v>
      </c>
      <c r="E114" s="1054"/>
      <c r="F114" s="1027">
        <v>0</v>
      </c>
      <c r="G114" s="1027">
        <v>0</v>
      </c>
      <c r="H114" s="1027">
        <v>0</v>
      </c>
      <c r="I114" s="1027">
        <v>0</v>
      </c>
      <c r="J114" s="1027">
        <v>0</v>
      </c>
    </row>
    <row r="115" spans="1:10" ht="38.25" hidden="1">
      <c r="A115" s="851">
        <v>1171000</v>
      </c>
      <c r="B115" s="852" t="s">
        <v>216</v>
      </c>
      <c r="C115" s="794" t="s">
        <v>361</v>
      </c>
      <c r="D115" s="925">
        <v>0</v>
      </c>
      <c r="E115" s="926"/>
      <c r="F115" s="925">
        <v>0</v>
      </c>
      <c r="G115" s="925">
        <v>0</v>
      </c>
      <c r="H115" s="925">
        <v>0</v>
      </c>
      <c r="I115" s="925">
        <v>0</v>
      </c>
      <c r="J115" s="925">
        <v>0</v>
      </c>
    </row>
    <row r="116" spans="1:10" ht="38.25" hidden="1">
      <c r="A116" s="851">
        <v>1171100</v>
      </c>
      <c r="B116" s="801" t="s">
        <v>1692</v>
      </c>
      <c r="C116" s="798" t="s">
        <v>482</v>
      </c>
      <c r="D116" s="1009">
        <v>0</v>
      </c>
      <c r="E116" s="1052"/>
      <c r="F116" s="1009"/>
      <c r="G116" s="1009"/>
      <c r="H116" s="1009"/>
      <c r="I116" s="1009"/>
      <c r="J116" s="1009"/>
    </row>
    <row r="117" spans="1:10" ht="25.5" hidden="1">
      <c r="A117" s="851">
        <v>1171200</v>
      </c>
      <c r="B117" s="836" t="s">
        <v>1693</v>
      </c>
      <c r="C117" s="854" t="s">
        <v>354</v>
      </c>
      <c r="D117" s="1009">
        <v>0</v>
      </c>
      <c r="E117" s="1052"/>
      <c r="F117" s="1009"/>
      <c r="G117" s="1009"/>
      <c r="H117" s="1009"/>
      <c r="I117" s="1009"/>
      <c r="J117" s="1009"/>
    </row>
    <row r="118" spans="1:10" ht="51" hidden="1">
      <c r="A118" s="820">
        <v>1172000</v>
      </c>
      <c r="B118" s="855" t="s">
        <v>1027</v>
      </c>
      <c r="C118" s="831" t="s">
        <v>361</v>
      </c>
      <c r="D118" s="1027">
        <v>0</v>
      </c>
      <c r="E118" s="1054"/>
      <c r="F118" s="1027">
        <v>0</v>
      </c>
      <c r="G118" s="1027">
        <v>0</v>
      </c>
      <c r="H118" s="1027">
        <v>0</v>
      </c>
      <c r="I118" s="1027">
        <v>0</v>
      </c>
      <c r="J118" s="1027">
        <v>0</v>
      </c>
    </row>
    <row r="119" spans="1:10" hidden="1">
      <c r="A119" s="820">
        <v>1172100</v>
      </c>
      <c r="B119" s="823" t="s">
        <v>1113</v>
      </c>
      <c r="C119" s="798" t="s">
        <v>1028</v>
      </c>
      <c r="D119" s="1009">
        <v>0</v>
      </c>
      <c r="E119" s="1052"/>
      <c r="F119" s="1009"/>
      <c r="G119" s="1009"/>
      <c r="H119" s="1009"/>
      <c r="I119" s="1009"/>
      <c r="J119" s="1009"/>
    </row>
    <row r="120" spans="1:10" hidden="1">
      <c r="A120" s="820">
        <v>1172200</v>
      </c>
      <c r="B120" s="823" t="s">
        <v>1114</v>
      </c>
      <c r="C120" s="856">
        <v>482200</v>
      </c>
      <c r="D120" s="1009">
        <v>0</v>
      </c>
      <c r="E120" s="1052"/>
      <c r="F120" s="1009"/>
      <c r="G120" s="1009"/>
      <c r="H120" s="1009"/>
      <c r="I120" s="1009"/>
      <c r="J120" s="1009"/>
    </row>
    <row r="121" spans="1:10" hidden="1">
      <c r="A121" s="820">
        <v>1172300</v>
      </c>
      <c r="B121" s="836" t="s">
        <v>1694</v>
      </c>
      <c r="C121" s="802" t="s">
        <v>1030</v>
      </c>
      <c r="D121" s="1009">
        <v>0</v>
      </c>
      <c r="E121" s="1052"/>
      <c r="F121" s="1009"/>
      <c r="G121" s="1009"/>
      <c r="H121" s="1009"/>
      <c r="I121" s="1009"/>
      <c r="J121" s="1009"/>
    </row>
    <row r="122" spans="1:10" ht="25.5" hidden="1">
      <c r="A122" s="820">
        <v>1172400</v>
      </c>
      <c r="B122" s="857" t="s">
        <v>1695</v>
      </c>
      <c r="C122" s="802" t="s">
        <v>125</v>
      </c>
      <c r="D122" s="925">
        <v>0</v>
      </c>
      <c r="E122" s="926"/>
      <c r="F122" s="925"/>
      <c r="G122" s="925"/>
      <c r="H122" s="925"/>
      <c r="I122" s="925"/>
      <c r="J122" s="925"/>
    </row>
    <row r="123" spans="1:10" ht="25.5" hidden="1">
      <c r="A123" s="820">
        <v>1173000</v>
      </c>
      <c r="B123" s="855" t="s">
        <v>126</v>
      </c>
      <c r="C123" s="831" t="s">
        <v>361</v>
      </c>
      <c r="D123" s="925">
        <v>0</v>
      </c>
      <c r="E123" s="926"/>
      <c r="F123" s="925">
        <v>0</v>
      </c>
      <c r="G123" s="925">
        <v>0</v>
      </c>
      <c r="H123" s="925">
        <v>0</v>
      </c>
      <c r="I123" s="925">
        <v>0</v>
      </c>
      <c r="J123" s="925">
        <v>0</v>
      </c>
    </row>
    <row r="124" spans="1:10" ht="25.5" hidden="1">
      <c r="A124" s="851">
        <v>1173100</v>
      </c>
      <c r="B124" s="858" t="s">
        <v>127</v>
      </c>
      <c r="C124" s="802" t="s">
        <v>1099</v>
      </c>
      <c r="D124" s="925">
        <v>0</v>
      </c>
      <c r="E124" s="926"/>
      <c r="F124" s="925"/>
      <c r="G124" s="925"/>
      <c r="H124" s="925"/>
      <c r="I124" s="925"/>
      <c r="J124" s="925"/>
    </row>
    <row r="125" spans="1:10" ht="38.25" hidden="1">
      <c r="A125" s="851">
        <v>1174000</v>
      </c>
      <c r="B125" s="855" t="s">
        <v>1100</v>
      </c>
      <c r="C125" s="831" t="s">
        <v>361</v>
      </c>
      <c r="D125" s="925">
        <v>0</v>
      </c>
      <c r="E125" s="926"/>
      <c r="F125" s="925">
        <v>0</v>
      </c>
      <c r="G125" s="925">
        <v>0</v>
      </c>
      <c r="H125" s="925">
        <v>0</v>
      </c>
      <c r="I125" s="925">
        <v>0</v>
      </c>
      <c r="J125" s="925">
        <v>0</v>
      </c>
    </row>
    <row r="126" spans="1:10" ht="25.5" hidden="1">
      <c r="A126" s="851">
        <v>1174100</v>
      </c>
      <c r="B126" s="858" t="s">
        <v>1115</v>
      </c>
      <c r="C126" s="802" t="s">
        <v>1101</v>
      </c>
      <c r="D126" s="925">
        <v>0</v>
      </c>
      <c r="E126" s="926"/>
      <c r="F126" s="925"/>
      <c r="G126" s="925"/>
      <c r="H126" s="925"/>
      <c r="I126" s="925"/>
      <c r="J126" s="925"/>
    </row>
    <row r="127" spans="1:10" ht="25.5" hidden="1">
      <c r="A127" s="851">
        <v>1174200</v>
      </c>
      <c r="B127" s="857" t="s">
        <v>1696</v>
      </c>
      <c r="C127" s="802" t="s">
        <v>450</v>
      </c>
      <c r="D127" s="925">
        <v>0</v>
      </c>
      <c r="E127" s="926"/>
      <c r="F127" s="925"/>
      <c r="G127" s="925"/>
      <c r="H127" s="925"/>
      <c r="I127" s="925"/>
      <c r="J127" s="925"/>
    </row>
    <row r="128" spans="1:10" ht="51" hidden="1">
      <c r="A128" s="851">
        <v>1175000</v>
      </c>
      <c r="B128" s="855" t="s">
        <v>561</v>
      </c>
      <c r="C128" s="831" t="s">
        <v>361</v>
      </c>
      <c r="D128" s="925">
        <v>0</v>
      </c>
      <c r="E128" s="926"/>
      <c r="F128" s="925">
        <v>0</v>
      </c>
      <c r="G128" s="925">
        <v>0</v>
      </c>
      <c r="H128" s="925">
        <v>0</v>
      </c>
      <c r="I128" s="925">
        <v>0</v>
      </c>
      <c r="J128" s="925">
        <v>0</v>
      </c>
    </row>
    <row r="129" spans="1:13" ht="38.25" hidden="1">
      <c r="A129" s="851">
        <v>1175100</v>
      </c>
      <c r="B129" s="857" t="s">
        <v>1697</v>
      </c>
      <c r="C129" s="802" t="s">
        <v>228</v>
      </c>
      <c r="D129" s="925">
        <v>0</v>
      </c>
      <c r="E129" s="926"/>
      <c r="F129" s="925"/>
      <c r="G129" s="925"/>
      <c r="H129" s="925"/>
      <c r="I129" s="925"/>
      <c r="J129" s="925"/>
    </row>
    <row r="130" spans="1:13" hidden="1">
      <c r="A130" s="851">
        <v>1176000</v>
      </c>
      <c r="B130" s="855" t="s">
        <v>229</v>
      </c>
      <c r="C130" s="831" t="s">
        <v>361</v>
      </c>
      <c r="D130" s="925">
        <v>0</v>
      </c>
      <c r="E130" s="926"/>
      <c r="F130" s="925">
        <v>0</v>
      </c>
      <c r="G130" s="925">
        <v>0</v>
      </c>
      <c r="H130" s="925">
        <v>0</v>
      </c>
      <c r="I130" s="925">
        <v>0</v>
      </c>
      <c r="J130" s="925">
        <v>0</v>
      </c>
    </row>
    <row r="131" spans="1:13" hidden="1">
      <c r="A131" s="851">
        <v>1176100</v>
      </c>
      <c r="B131" s="857" t="s">
        <v>1698</v>
      </c>
      <c r="C131" s="802" t="s">
        <v>8</v>
      </c>
      <c r="D131" s="925">
        <v>0</v>
      </c>
      <c r="E131" s="926"/>
      <c r="F131" s="925"/>
      <c r="G131" s="925"/>
      <c r="H131" s="925"/>
      <c r="I131" s="925"/>
      <c r="J131" s="925"/>
    </row>
    <row r="132" spans="1:13" hidden="1">
      <c r="A132" s="851">
        <v>1177000</v>
      </c>
      <c r="B132" s="855" t="s">
        <v>591</v>
      </c>
      <c r="C132" s="831" t="s">
        <v>361</v>
      </c>
      <c r="D132" s="925">
        <v>0</v>
      </c>
      <c r="E132" s="926"/>
      <c r="F132" s="925">
        <v>0</v>
      </c>
      <c r="G132" s="925">
        <v>0</v>
      </c>
      <c r="H132" s="925">
        <v>0</v>
      </c>
      <c r="I132" s="925">
        <v>0</v>
      </c>
      <c r="J132" s="925">
        <v>0</v>
      </c>
    </row>
    <row r="133" spans="1:13" ht="13.5" hidden="1" thickBot="1">
      <c r="A133" s="845">
        <v>1177100</v>
      </c>
      <c r="B133" s="859" t="s">
        <v>1699</v>
      </c>
      <c r="C133" s="806" t="s">
        <v>260</v>
      </c>
      <c r="D133" s="927">
        <v>0</v>
      </c>
      <c r="E133" s="928"/>
      <c r="F133" s="927"/>
      <c r="G133" s="927"/>
      <c r="H133" s="927"/>
      <c r="I133" s="927"/>
      <c r="J133" s="927"/>
    </row>
    <row r="134" spans="1:13" ht="13.5" thickBot="1">
      <c r="A134" s="861" t="s">
        <v>261</v>
      </c>
      <c r="B134" s="862" t="s">
        <v>262</v>
      </c>
      <c r="C134" s="863"/>
      <c r="D134" s="929"/>
      <c r="E134" s="930"/>
      <c r="F134" s="929"/>
      <c r="G134" s="929"/>
      <c r="H134" s="929"/>
      <c r="I134" s="929"/>
      <c r="J134" s="929"/>
    </row>
    <row r="135" spans="1:13" ht="28.5" customHeight="1" thickBot="1">
      <c r="A135" s="865" t="s">
        <v>263</v>
      </c>
      <c r="B135" s="866" t="s">
        <v>652</v>
      </c>
      <c r="C135" s="867" t="s">
        <v>361</v>
      </c>
      <c r="D135" s="931">
        <f>D138</f>
        <v>75637</v>
      </c>
      <c r="E135" s="932">
        <f>E141</f>
        <v>0</v>
      </c>
      <c r="F135" s="931">
        <f>F138</f>
        <v>75637</v>
      </c>
      <c r="G135" s="931">
        <f>G138</f>
        <v>75637</v>
      </c>
      <c r="H135" s="931">
        <f>H138</f>
        <v>75637</v>
      </c>
      <c r="I135" s="931">
        <f>I138</f>
        <v>75637</v>
      </c>
      <c r="J135" s="931">
        <f>J138</f>
        <v>75637</v>
      </c>
    </row>
    <row r="136" spans="1:13" ht="18" hidden="1" customHeight="1" thickBot="1">
      <c r="A136" s="868"/>
      <c r="B136" s="869" t="s">
        <v>653</v>
      </c>
      <c r="C136" s="870"/>
      <c r="D136" s="1632"/>
      <c r="E136" s="2155"/>
      <c r="F136" s="1632"/>
      <c r="G136" s="1632"/>
      <c r="H136" s="1632"/>
      <c r="I136" s="1632"/>
      <c r="J136" s="1632"/>
    </row>
    <row r="137" spans="1:13" ht="11.25" hidden="1" customHeight="1">
      <c r="A137" s="861" t="s">
        <v>261</v>
      </c>
      <c r="B137" s="862" t="s">
        <v>262</v>
      </c>
      <c r="C137" s="872"/>
      <c r="D137" s="1633"/>
      <c r="E137" s="2156"/>
      <c r="F137" s="1633"/>
      <c r="G137" s="1633"/>
      <c r="H137" s="1633"/>
      <c r="I137" s="1633"/>
      <c r="J137" s="1633"/>
    </row>
    <row r="138" spans="1:13" ht="22.5" customHeight="1">
      <c r="A138" s="874" t="s">
        <v>654</v>
      </c>
      <c r="B138" s="875" t="s">
        <v>655</v>
      </c>
      <c r="C138" s="876" t="s">
        <v>361</v>
      </c>
      <c r="D138" s="1058">
        <f>D140+D141+D142</f>
        <v>75637</v>
      </c>
      <c r="E138" s="1059"/>
      <c r="F138" s="1058">
        <f>F140+F141+F142</f>
        <v>75637</v>
      </c>
      <c r="G138" s="1058">
        <f>G140+G141+G142</f>
        <v>75637</v>
      </c>
      <c r="H138" s="1058">
        <f>H140+H141+H142</f>
        <v>75637</v>
      </c>
      <c r="I138" s="1058">
        <f>I140+I141+I142</f>
        <v>75637</v>
      </c>
      <c r="J138" s="1058">
        <f>F138</f>
        <v>75637</v>
      </c>
    </row>
    <row r="139" spans="1:13" ht="46.5" hidden="1" customHeight="1">
      <c r="A139" s="878" t="s">
        <v>656</v>
      </c>
      <c r="B139" s="857" t="s">
        <v>1700</v>
      </c>
      <c r="C139" s="879" t="s">
        <v>997</v>
      </c>
      <c r="D139" s="923">
        <v>0</v>
      </c>
      <c r="E139" s="924"/>
      <c r="F139" s="923"/>
      <c r="G139" s="923"/>
      <c r="H139" s="923"/>
      <c r="I139" s="923"/>
      <c r="J139" s="923"/>
    </row>
    <row r="140" spans="1:13" ht="18.75" customHeight="1">
      <c r="A140" s="878" t="s">
        <v>998</v>
      </c>
      <c r="B140" s="857" t="s">
        <v>1701</v>
      </c>
      <c r="C140" s="879" t="s">
        <v>975</v>
      </c>
      <c r="D140" s="924">
        <v>0</v>
      </c>
      <c r="E140" s="924">
        <v>0</v>
      </c>
      <c r="F140" s="923">
        <f>D140+E140</f>
        <v>0</v>
      </c>
      <c r="G140" s="920" t="s">
        <v>744</v>
      </c>
      <c r="H140" s="920">
        <v>0</v>
      </c>
      <c r="I140" s="920">
        <v>0</v>
      </c>
      <c r="J140" s="920">
        <f>F140</f>
        <v>0</v>
      </c>
      <c r="L140" s="632" t="s">
        <v>89</v>
      </c>
    </row>
    <row r="141" spans="1:13" ht="25.5">
      <c r="A141" s="878" t="s">
        <v>976</v>
      </c>
      <c r="B141" s="857" t="s">
        <v>1702</v>
      </c>
      <c r="C141" s="1400" t="s">
        <v>978</v>
      </c>
      <c r="D141" s="924">
        <v>75637</v>
      </c>
      <c r="E141" s="924">
        <v>0</v>
      </c>
      <c r="F141" s="921">
        <f>D141+E141</f>
        <v>75637</v>
      </c>
      <c r="G141" s="918">
        <v>75637</v>
      </c>
      <c r="H141" s="918">
        <v>75637</v>
      </c>
      <c r="I141" s="918">
        <v>75637</v>
      </c>
      <c r="J141" s="923">
        <f>F141</f>
        <v>75637</v>
      </c>
      <c r="K141" s="2600"/>
      <c r="L141" s="2601"/>
      <c r="M141" s="917"/>
    </row>
    <row r="142" spans="1:13" ht="21.75" customHeight="1">
      <c r="A142" s="878" t="s">
        <v>979</v>
      </c>
      <c r="B142" s="857" t="s">
        <v>1703</v>
      </c>
      <c r="C142" s="879" t="s">
        <v>1110</v>
      </c>
      <c r="D142" s="924">
        <v>0</v>
      </c>
      <c r="E142" s="924"/>
      <c r="F142" s="923">
        <f>D142+E142</f>
        <v>0</v>
      </c>
      <c r="G142" s="923">
        <v>0</v>
      </c>
      <c r="H142" s="923">
        <v>0</v>
      </c>
      <c r="I142" s="923">
        <v>0</v>
      </c>
      <c r="J142" s="923">
        <f>F142</f>
        <v>0</v>
      </c>
      <c r="K142" s="2598"/>
      <c r="L142" s="2599"/>
      <c r="M142" s="2599"/>
    </row>
    <row r="143" spans="1:13" ht="0.75" hidden="1" customHeight="1">
      <c r="A143" s="878" t="s">
        <v>138</v>
      </c>
      <c r="B143" s="858" t="s">
        <v>139</v>
      </c>
      <c r="C143" s="879" t="s">
        <v>140</v>
      </c>
      <c r="D143" s="923">
        <v>0</v>
      </c>
      <c r="E143" s="924"/>
      <c r="F143" s="923"/>
      <c r="G143" s="923"/>
      <c r="H143" s="923"/>
      <c r="I143" s="923"/>
      <c r="J143" s="923"/>
    </row>
    <row r="144" spans="1:13" hidden="1">
      <c r="A144" s="878" t="s">
        <v>141</v>
      </c>
      <c r="B144" s="857" t="s">
        <v>1704</v>
      </c>
      <c r="C144" s="879" t="s">
        <v>904</v>
      </c>
      <c r="D144" s="923">
        <v>0</v>
      </c>
      <c r="E144" s="924"/>
      <c r="F144" s="923"/>
      <c r="G144" s="923"/>
      <c r="H144" s="923"/>
      <c r="I144" s="923"/>
      <c r="J144" s="923"/>
    </row>
    <row r="145" spans="1:10" hidden="1">
      <c r="A145" s="878" t="s">
        <v>905</v>
      </c>
      <c r="B145" s="857" t="s">
        <v>1705</v>
      </c>
      <c r="C145" s="879" t="s">
        <v>907</v>
      </c>
      <c r="D145" s="923">
        <v>0</v>
      </c>
      <c r="E145" s="924"/>
      <c r="F145" s="923"/>
      <c r="G145" s="923"/>
      <c r="H145" s="923"/>
      <c r="I145" s="923"/>
      <c r="J145" s="923"/>
    </row>
    <row r="146" spans="1:10" hidden="1">
      <c r="A146" s="878" t="s">
        <v>659</v>
      </c>
      <c r="B146" s="857" t="s">
        <v>1706</v>
      </c>
      <c r="C146" s="879" t="s">
        <v>661</v>
      </c>
      <c r="D146" s="923">
        <v>0</v>
      </c>
      <c r="E146" s="924"/>
      <c r="F146" s="923"/>
      <c r="G146" s="923"/>
      <c r="H146" s="923"/>
      <c r="I146" s="923"/>
      <c r="J146" s="923"/>
    </row>
    <row r="147" spans="1:10" hidden="1">
      <c r="A147" s="878" t="s">
        <v>662</v>
      </c>
      <c r="B147" s="855" t="s">
        <v>663</v>
      </c>
      <c r="C147" s="880" t="s">
        <v>361</v>
      </c>
      <c r="D147" s="923">
        <v>0</v>
      </c>
      <c r="E147" s="924"/>
      <c r="F147" s="923">
        <v>0</v>
      </c>
      <c r="G147" s="923"/>
      <c r="H147" s="923">
        <v>0</v>
      </c>
      <c r="I147" s="923">
        <v>0</v>
      </c>
      <c r="J147" s="923">
        <v>0</v>
      </c>
    </row>
    <row r="148" spans="1:10" hidden="1">
      <c r="A148" s="878" t="s">
        <v>664</v>
      </c>
      <c r="B148" s="858" t="s">
        <v>665</v>
      </c>
      <c r="C148" s="879" t="s">
        <v>666</v>
      </c>
      <c r="D148" s="923">
        <v>0</v>
      </c>
      <c r="E148" s="924"/>
      <c r="F148" s="923"/>
      <c r="G148" s="923"/>
      <c r="H148" s="923"/>
      <c r="I148" s="923"/>
      <c r="J148" s="923"/>
    </row>
    <row r="149" spans="1:10" hidden="1">
      <c r="A149" s="878" t="s">
        <v>667</v>
      </c>
      <c r="B149" s="858" t="s">
        <v>668</v>
      </c>
      <c r="C149" s="879" t="s">
        <v>669</v>
      </c>
      <c r="D149" s="923">
        <v>0</v>
      </c>
      <c r="E149" s="924"/>
      <c r="F149" s="923"/>
      <c r="G149" s="923"/>
      <c r="H149" s="923"/>
      <c r="I149" s="923"/>
      <c r="J149" s="923"/>
    </row>
    <row r="150" spans="1:10" ht="25.5" hidden="1">
      <c r="A150" s="878" t="s">
        <v>670</v>
      </c>
      <c r="B150" s="857" t="s">
        <v>1707</v>
      </c>
      <c r="C150" s="879" t="s">
        <v>316</v>
      </c>
      <c r="D150" s="923">
        <v>0</v>
      </c>
      <c r="E150" s="924"/>
      <c r="F150" s="923"/>
      <c r="G150" s="923"/>
      <c r="H150" s="923"/>
      <c r="I150" s="923"/>
      <c r="J150" s="923"/>
    </row>
    <row r="151" spans="1:10" hidden="1">
      <c r="A151" s="878" t="s">
        <v>317</v>
      </c>
      <c r="B151" s="857" t="s">
        <v>1708</v>
      </c>
      <c r="C151" s="879" t="s">
        <v>319</v>
      </c>
      <c r="D151" s="923">
        <v>0</v>
      </c>
      <c r="E151" s="924"/>
      <c r="F151" s="923"/>
      <c r="G151" s="923"/>
      <c r="H151" s="923"/>
      <c r="I151" s="923"/>
      <c r="J151" s="923"/>
    </row>
    <row r="152" spans="1:10" hidden="1">
      <c r="A152" s="878" t="s">
        <v>320</v>
      </c>
      <c r="B152" s="855" t="s">
        <v>321</v>
      </c>
      <c r="C152" s="880" t="s">
        <v>361</v>
      </c>
      <c r="D152" s="923">
        <v>0</v>
      </c>
      <c r="E152" s="924"/>
      <c r="F152" s="923">
        <v>0</v>
      </c>
      <c r="G152" s="923">
        <v>0</v>
      </c>
      <c r="H152" s="923">
        <v>0</v>
      </c>
      <c r="I152" s="923">
        <v>0</v>
      </c>
      <c r="J152" s="923">
        <v>0</v>
      </c>
    </row>
    <row r="153" spans="1:10" hidden="1">
      <c r="A153" s="878" t="s">
        <v>322</v>
      </c>
      <c r="B153" s="858" t="s">
        <v>1116</v>
      </c>
      <c r="C153" s="879" t="s">
        <v>323</v>
      </c>
      <c r="D153" s="923">
        <v>0</v>
      </c>
      <c r="E153" s="924"/>
      <c r="F153" s="923"/>
      <c r="G153" s="923"/>
      <c r="H153" s="923"/>
      <c r="I153" s="923"/>
      <c r="J153" s="923"/>
    </row>
    <row r="154" spans="1:10" hidden="1">
      <c r="A154" s="881" t="s">
        <v>324</v>
      </c>
      <c r="B154" s="882" t="s">
        <v>325</v>
      </c>
      <c r="C154" s="880" t="s">
        <v>361</v>
      </c>
      <c r="D154" s="923">
        <v>0</v>
      </c>
      <c r="E154" s="924"/>
      <c r="F154" s="923">
        <v>0</v>
      </c>
      <c r="G154" s="923">
        <v>0</v>
      </c>
      <c r="H154" s="923">
        <v>0</v>
      </c>
      <c r="I154" s="923">
        <v>0</v>
      </c>
      <c r="J154" s="923">
        <v>0</v>
      </c>
    </row>
    <row r="155" spans="1:10" ht="0.75" hidden="1" customHeight="1">
      <c r="A155" s="878" t="s">
        <v>326</v>
      </c>
      <c r="B155" s="858" t="s">
        <v>1117</v>
      </c>
      <c r="C155" s="879" t="s">
        <v>327</v>
      </c>
      <c r="D155" s="923">
        <v>0</v>
      </c>
      <c r="E155" s="924"/>
      <c r="F155" s="923"/>
      <c r="G155" s="923"/>
      <c r="H155" s="923"/>
      <c r="I155" s="923"/>
      <c r="J155" s="923"/>
    </row>
    <row r="156" spans="1:10" hidden="1">
      <c r="A156" s="878" t="s">
        <v>328</v>
      </c>
      <c r="B156" s="858" t="s">
        <v>1118</v>
      </c>
      <c r="C156" s="879" t="s">
        <v>329</v>
      </c>
      <c r="D156" s="923">
        <v>0</v>
      </c>
      <c r="E156" s="924"/>
      <c r="F156" s="923"/>
      <c r="G156" s="923"/>
      <c r="H156" s="923"/>
      <c r="I156" s="923"/>
      <c r="J156" s="923"/>
    </row>
    <row r="157" spans="1:10" hidden="1">
      <c r="A157" s="878" t="s">
        <v>330</v>
      </c>
      <c r="B157" s="857" t="s">
        <v>1709</v>
      </c>
      <c r="C157" s="879" t="s">
        <v>332</v>
      </c>
      <c r="D157" s="923">
        <v>0</v>
      </c>
      <c r="E157" s="924"/>
      <c r="F157" s="923"/>
      <c r="G157" s="923"/>
      <c r="H157" s="923"/>
      <c r="I157" s="923"/>
      <c r="J157" s="923"/>
    </row>
    <row r="158" spans="1:10" ht="21.75" customHeight="1" thickBot="1">
      <c r="A158" s="883">
        <v>1244000</v>
      </c>
      <c r="B158" s="884" t="s">
        <v>1710</v>
      </c>
      <c r="C158" s="885" t="s">
        <v>1145</v>
      </c>
      <c r="D158" s="1007">
        <v>0</v>
      </c>
      <c r="E158" s="1185"/>
      <c r="F158" s="1007"/>
      <c r="G158" s="1007"/>
      <c r="H158" s="1007"/>
      <c r="I158" s="1007"/>
      <c r="J158" s="1007"/>
    </row>
    <row r="159" spans="1:10" ht="24.75" customHeight="1" thickBot="1">
      <c r="A159" s="886">
        <v>1000000</v>
      </c>
      <c r="B159" s="887" t="s">
        <v>1146</v>
      </c>
      <c r="C159" s="888" t="s">
        <v>361</v>
      </c>
      <c r="D159" s="1634">
        <f t="shared" ref="D159:I159" si="1">D33+D135</f>
        <v>80637</v>
      </c>
      <c r="E159" s="1816">
        <f t="shared" si="1"/>
        <v>0</v>
      </c>
      <c r="F159" s="1634">
        <f t="shared" si="1"/>
        <v>80637</v>
      </c>
      <c r="G159" s="1634">
        <f t="shared" si="1"/>
        <v>77637</v>
      </c>
      <c r="H159" s="1634">
        <f t="shared" si="1"/>
        <v>78637</v>
      </c>
      <c r="I159" s="1634">
        <f t="shared" si="1"/>
        <v>79637</v>
      </c>
      <c r="J159" s="1816">
        <f>F159</f>
        <v>80637</v>
      </c>
    </row>
    <row r="160" spans="1:10" ht="11.25" customHeight="1">
      <c r="A160" s="889"/>
      <c r="B160" s="890"/>
      <c r="C160" s="891"/>
      <c r="D160" s="738"/>
      <c r="F160" s="738"/>
      <c r="G160" s="738"/>
      <c r="H160" s="738"/>
      <c r="I160" s="738"/>
      <c r="J160" s="738"/>
    </row>
    <row r="161" spans="1:10" ht="2.25" customHeight="1">
      <c r="A161" s="2559"/>
      <c r="B161" s="2559"/>
      <c r="C161" s="2559"/>
      <c r="D161" s="2559"/>
      <c r="E161" s="2559"/>
      <c r="F161" s="2559"/>
      <c r="G161" s="2559"/>
      <c r="H161" s="2559"/>
      <c r="I161" s="2559"/>
      <c r="J161" s="2559"/>
    </row>
    <row r="162" spans="1:10" s="738" customFormat="1">
      <c r="A162" s="2517" t="s">
        <v>2250</v>
      </c>
      <c r="B162" s="2517"/>
      <c r="C162" s="2517"/>
      <c r="D162" s="2517"/>
      <c r="E162" s="2517"/>
      <c r="F162" s="2517"/>
      <c r="G162" s="2517"/>
      <c r="H162" s="2517"/>
      <c r="I162" s="2517"/>
      <c r="J162" s="2517"/>
    </row>
    <row r="163" spans="1:10" ht="12.75" customHeight="1">
      <c r="A163" s="2552" t="s">
        <v>1125</v>
      </c>
      <c r="B163" s="2552"/>
      <c r="C163" s="2552"/>
      <c r="D163" s="2552"/>
      <c r="E163" s="2552"/>
      <c r="F163" s="2552"/>
      <c r="G163" s="2552"/>
      <c r="H163" s="2552"/>
      <c r="I163" s="2552"/>
      <c r="J163" s="2552"/>
    </row>
    <row r="164" spans="1:10" ht="12.75" customHeight="1">
      <c r="A164" s="892" t="s">
        <v>1711</v>
      </c>
      <c r="B164" s="892"/>
      <c r="C164" s="893"/>
      <c r="D164" s="892"/>
      <c r="E164" s="1958"/>
      <c r="F164" s="892"/>
      <c r="G164" s="892" t="s">
        <v>1154</v>
      </c>
      <c r="H164" s="892"/>
      <c r="I164" s="892"/>
      <c r="J164" s="892"/>
    </row>
    <row r="165" spans="1:10" ht="12.75" customHeight="1">
      <c r="A165" s="894" t="s">
        <v>1712</v>
      </c>
      <c r="B165" s="894"/>
      <c r="C165" s="894"/>
      <c r="D165" s="738"/>
      <c r="E165" s="1959" t="s">
        <v>311</v>
      </c>
      <c r="F165" s="738"/>
      <c r="G165" s="734" t="s">
        <v>312</v>
      </c>
      <c r="H165" s="738"/>
      <c r="I165" s="738"/>
      <c r="J165" s="894"/>
    </row>
    <row r="166" spans="1:10" ht="12.75" hidden="1" customHeight="1">
      <c r="A166" s="895"/>
      <c r="B166" s="895"/>
      <c r="C166" s="894"/>
      <c r="D166" s="895"/>
      <c r="E166" s="2154"/>
      <c r="F166" s="895"/>
      <c r="G166" s="895"/>
      <c r="H166" s="895"/>
      <c r="I166" s="895"/>
      <c r="J166" s="895"/>
    </row>
    <row r="167" spans="1:10" ht="14.25">
      <c r="A167" s="892" t="s">
        <v>2120</v>
      </c>
      <c r="B167" s="892"/>
      <c r="C167" s="893"/>
      <c r="D167" s="892"/>
      <c r="E167" s="1958"/>
      <c r="F167" s="892"/>
      <c r="G167" s="892" t="s">
        <v>1158</v>
      </c>
      <c r="H167" s="892"/>
      <c r="I167" s="892"/>
      <c r="J167" s="892"/>
    </row>
    <row r="168" spans="1:10" ht="14.25">
      <c r="A168" s="894" t="s">
        <v>1715</v>
      </c>
      <c r="B168" s="893" t="s">
        <v>646</v>
      </c>
      <c r="C168" s="896"/>
      <c r="D168" s="738"/>
      <c r="E168" s="1959" t="s">
        <v>311</v>
      </c>
      <c r="F168" s="738"/>
      <c r="G168" s="734" t="s">
        <v>312</v>
      </c>
      <c r="H168" s="738"/>
      <c r="I168" s="738"/>
      <c r="J168" s="894"/>
    </row>
    <row r="169" spans="1:10" ht="12.75" customHeight="1">
      <c r="A169" s="748"/>
      <c r="B169" s="739"/>
      <c r="C169" s="749"/>
      <c r="D169" s="738"/>
      <c r="F169" s="738"/>
      <c r="G169" s="738"/>
      <c r="H169" s="738"/>
      <c r="I169" s="738"/>
      <c r="J169" s="738"/>
    </row>
    <row r="170" spans="1:10" ht="12.75" customHeight="1">
      <c r="A170" s="748"/>
      <c r="B170" s="739"/>
      <c r="C170" s="749"/>
      <c r="D170" s="738"/>
      <c r="F170" s="738"/>
      <c r="G170" s="738"/>
      <c r="H170" s="738"/>
      <c r="I170" s="738"/>
      <c r="J170" s="738"/>
    </row>
    <row r="171" spans="1:10" ht="12.75" customHeight="1">
      <c r="A171" s="748"/>
      <c r="B171" s="739"/>
      <c r="C171" s="749"/>
      <c r="D171" s="738"/>
      <c r="F171" s="738"/>
      <c r="G171" s="738"/>
      <c r="H171" s="738"/>
      <c r="I171" s="738"/>
      <c r="J171" s="738"/>
    </row>
    <row r="172" spans="1:10" ht="12.75" customHeight="1">
      <c r="A172" s="748"/>
      <c r="B172" s="739"/>
      <c r="C172" s="749"/>
      <c r="D172" s="738"/>
      <c r="F172" s="738"/>
      <c r="G172" s="738"/>
      <c r="H172" s="738"/>
      <c r="I172" s="738"/>
      <c r="J172" s="738"/>
    </row>
  </sheetData>
  <mergeCells count="21"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67"/>
  <sheetViews>
    <sheetView topLeftCell="A21" workbookViewId="0">
      <selection activeCell="H54" sqref="H54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140625" style="632" customWidth="1"/>
    <col min="5" max="5" width="13.42578125" style="632" customWidth="1"/>
    <col min="6" max="6" width="10.42578125" style="632" customWidth="1"/>
    <col min="7" max="7" width="12.42578125" style="632" customWidth="1"/>
    <col min="8" max="8" width="11.28515625" style="632" customWidth="1"/>
    <col min="9" max="9" width="13.140625" style="632" customWidth="1"/>
    <col min="10" max="10" width="11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 ht="1.5" customHeight="1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2255</v>
      </c>
      <c r="B6" s="747"/>
      <c r="C6" s="1635"/>
      <c r="D6" s="743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770"/>
      <c r="F7" s="748"/>
      <c r="G7" s="748"/>
      <c r="H7" s="738"/>
      <c r="I7" s="738"/>
      <c r="J7" s="738"/>
      <c r="K7" s="748"/>
      <c r="L7" s="748"/>
    </row>
    <row r="8" spans="1:12" ht="14.25" hidden="1">
      <c r="A8" s="898" t="s">
        <v>1717</v>
      </c>
      <c r="B8" s="890"/>
      <c r="C8" s="899"/>
      <c r="D8" s="900"/>
      <c r="E8" s="901"/>
      <c r="F8" s="901"/>
      <c r="G8" s="748"/>
      <c r="H8" s="738"/>
      <c r="I8" s="738"/>
      <c r="J8" s="738"/>
      <c r="K8" s="738"/>
      <c r="L8" s="738"/>
    </row>
    <row r="9" spans="1:12" ht="4.5" customHeight="1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 ht="13.5" hidden="1" customHeight="1">
      <c r="A10" s="2544" t="s">
        <v>1161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4.25" customHeight="1">
      <c r="A16" s="2551" t="s">
        <v>2249</v>
      </c>
      <c r="B16" s="2551"/>
      <c r="C16" s="2551"/>
      <c r="D16" s="2551"/>
      <c r="E16" s="2551"/>
      <c r="F16" s="2551"/>
      <c r="G16" s="2551"/>
      <c r="H16" s="2551"/>
      <c r="I16" s="2551"/>
      <c r="J16" s="2551"/>
      <c r="K16" s="748"/>
      <c r="L16" s="748"/>
    </row>
    <row r="17" spans="1:14" ht="14.25" hidden="1" customHeight="1">
      <c r="A17" s="2551"/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4">
      <c r="A18" s="753" t="s">
        <v>223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210</v>
      </c>
      <c r="B19" s="756"/>
      <c r="C19" s="756"/>
      <c r="D19" s="756"/>
      <c r="E19" s="756"/>
      <c r="F19" s="753" t="s">
        <v>335</v>
      </c>
      <c r="G19" s="704" t="s">
        <v>562</v>
      </c>
      <c r="H19" s="684">
        <v>9</v>
      </c>
      <c r="I19" s="685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931</v>
      </c>
      <c r="G21" s="753"/>
      <c r="H21" s="753"/>
      <c r="I21" s="753"/>
      <c r="J21" s="753"/>
      <c r="K21" s="753"/>
      <c r="L21" s="753"/>
    </row>
    <row r="22" spans="1:14" ht="14.25" customHeight="1">
      <c r="A22" s="753" t="s">
        <v>1675</v>
      </c>
      <c r="B22" s="756"/>
      <c r="C22" s="756"/>
      <c r="D22" s="756"/>
      <c r="E22" s="756"/>
      <c r="F22" s="753" t="s">
        <v>52</v>
      </c>
      <c r="G22" s="753"/>
      <c r="H22" s="753"/>
      <c r="I22" s="756"/>
      <c r="J22" s="758"/>
      <c r="K22" s="756"/>
      <c r="L22" s="756"/>
    </row>
    <row r="23" spans="1:14" ht="17.2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308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2" customHeigh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hidden="1" thickBot="1">
      <c r="A27" s="753" t="s">
        <v>423</v>
      </c>
      <c r="B27" s="767"/>
      <c r="C27" s="768"/>
      <c r="D27" s="759"/>
      <c r="E27" s="769"/>
      <c r="F27" s="770"/>
      <c r="G27" s="748"/>
      <c r="H27" s="748"/>
      <c r="I27" s="748"/>
      <c r="J27" s="748"/>
      <c r="K27" s="748"/>
      <c r="L27" s="748"/>
    </row>
    <row r="28" spans="1:14" ht="23.25" customHeight="1" thickBot="1">
      <c r="H28" s="2602">
        <v>900272441016</v>
      </c>
      <c r="I28" s="2602"/>
      <c r="J28" s="2602"/>
    </row>
    <row r="29" spans="1:14" ht="31.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58"/>
      <c r="N30" s="758"/>
    </row>
    <row r="31" spans="1:14" ht="14.25" customHeight="1" thickBot="1">
      <c r="A31" s="780" t="s">
        <v>986</v>
      </c>
      <c r="B31" s="781" t="s">
        <v>987</v>
      </c>
      <c r="C31" s="782" t="s">
        <v>988</v>
      </c>
      <c r="D31" s="1636" t="s">
        <v>745</v>
      </c>
      <c r="E31" s="1637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4" customHeight="1" thickBot="1">
      <c r="A32" s="1638" t="s">
        <v>59</v>
      </c>
      <c r="B32" s="1639" t="s">
        <v>1791</v>
      </c>
      <c r="C32" s="1640" t="s">
        <v>361</v>
      </c>
      <c r="D32" s="1029">
        <f>D34+D52</f>
        <v>-20000</v>
      </c>
      <c r="E32" s="920">
        <f>E34+E38</f>
        <v>0</v>
      </c>
      <c r="F32" s="1029">
        <f>F38+F52</f>
        <v>-20000</v>
      </c>
      <c r="G32" s="1029">
        <f>G34+G50</f>
        <v>-20000</v>
      </c>
      <c r="H32" s="1029">
        <f>H34+H50</f>
        <v>-20000</v>
      </c>
      <c r="I32" s="1029">
        <f>I38+I50</f>
        <v>-20000</v>
      </c>
      <c r="J32" s="1924">
        <f>F32</f>
        <v>-20000</v>
      </c>
    </row>
    <row r="33" spans="1:12" hidden="1">
      <c r="A33" s="1422"/>
      <c r="B33" s="1425" t="s">
        <v>270</v>
      </c>
      <c r="C33" s="1641"/>
      <c r="D33" s="1925"/>
      <c r="E33" s="1926"/>
      <c r="F33" s="1925"/>
      <c r="G33" s="1925"/>
      <c r="H33" s="1925"/>
      <c r="I33" s="1925"/>
      <c r="J33" s="1927"/>
    </row>
    <row r="34" spans="1:12" ht="25.5">
      <c r="A34" s="1426" t="s">
        <v>60</v>
      </c>
      <c r="B34" s="1642" t="s">
        <v>1792</v>
      </c>
      <c r="C34" s="1643" t="s">
        <v>361</v>
      </c>
      <c r="D34" s="920">
        <f t="shared" ref="D34:I34" si="0">D38</f>
        <v>-5000</v>
      </c>
      <c r="E34" s="920">
        <f>E38</f>
        <v>0</v>
      </c>
      <c r="F34" s="920">
        <f t="shared" si="0"/>
        <v>-5000</v>
      </c>
      <c r="G34" s="920">
        <f t="shared" si="0"/>
        <v>-5000</v>
      </c>
      <c r="H34" s="920">
        <f t="shared" si="0"/>
        <v>-5000</v>
      </c>
      <c r="I34" s="920">
        <f t="shared" si="0"/>
        <v>-5000</v>
      </c>
      <c r="J34" s="1928">
        <f>F34</f>
        <v>-5000</v>
      </c>
    </row>
    <row r="35" spans="1:12">
      <c r="A35" s="1426"/>
      <c r="B35" s="1425" t="s">
        <v>270</v>
      </c>
      <c r="C35" s="1643"/>
      <c r="D35" s="920"/>
      <c r="E35" s="920"/>
      <c r="F35" s="920"/>
      <c r="G35" s="920"/>
      <c r="H35" s="920"/>
      <c r="I35" s="920"/>
      <c r="J35" s="1928"/>
    </row>
    <row r="36" spans="1:12">
      <c r="A36" s="1426" t="s">
        <v>599</v>
      </c>
      <c r="B36" s="1644" t="s">
        <v>1124</v>
      </c>
      <c r="C36" s="1645" t="s">
        <v>1120</v>
      </c>
      <c r="D36" s="920"/>
      <c r="E36" s="920"/>
      <c r="F36" s="920"/>
      <c r="G36" s="920"/>
      <c r="H36" s="920"/>
      <c r="I36" s="920"/>
      <c r="J36" s="1928"/>
    </row>
    <row r="37" spans="1:12">
      <c r="A37" s="1426" t="s">
        <v>600</v>
      </c>
      <c r="B37" s="1644" t="s">
        <v>1123</v>
      </c>
      <c r="C37" s="1645" t="s">
        <v>1121</v>
      </c>
      <c r="D37" s="923"/>
      <c r="E37" s="923"/>
      <c r="F37" s="923"/>
      <c r="G37" s="923"/>
      <c r="H37" s="923"/>
      <c r="I37" s="923"/>
      <c r="J37" s="1929"/>
      <c r="L37" s="632" t="s">
        <v>89</v>
      </c>
    </row>
    <row r="38" spans="1:12" ht="25.5">
      <c r="A38" s="1431" t="s">
        <v>601</v>
      </c>
      <c r="B38" s="1644" t="s">
        <v>1016</v>
      </c>
      <c r="C38" s="1645" t="s">
        <v>1122</v>
      </c>
      <c r="D38" s="1269">
        <v>-5000</v>
      </c>
      <c r="E38" s="924">
        <v>0</v>
      </c>
      <c r="F38" s="923">
        <f>D38+E38</f>
        <v>-5000</v>
      </c>
      <c r="G38" s="923">
        <v>-5000</v>
      </c>
      <c r="H38" s="923">
        <v>-5000</v>
      </c>
      <c r="I38" s="923">
        <v>-5000</v>
      </c>
      <c r="J38" s="923">
        <f>F38</f>
        <v>-5000</v>
      </c>
    </row>
    <row r="39" spans="1:12" ht="25.5" hidden="1">
      <c r="A39" s="1431" t="s">
        <v>602</v>
      </c>
      <c r="B39" s="1642" t="s">
        <v>1800</v>
      </c>
      <c r="C39" s="1643" t="s">
        <v>361</v>
      </c>
      <c r="D39" s="1269">
        <v>0</v>
      </c>
      <c r="E39" s="923"/>
      <c r="F39" s="923">
        <v>0</v>
      </c>
      <c r="G39" s="923">
        <v>0</v>
      </c>
      <c r="H39" s="923">
        <v>0</v>
      </c>
      <c r="I39" s="923">
        <v>0</v>
      </c>
      <c r="J39" s="1929">
        <v>0</v>
      </c>
    </row>
    <row r="40" spans="1:12" hidden="1">
      <c r="A40" s="1431"/>
      <c r="B40" s="1425" t="s">
        <v>270</v>
      </c>
      <c r="C40" s="1643"/>
      <c r="D40" s="1269"/>
      <c r="E40" s="923"/>
      <c r="F40" s="923"/>
      <c r="G40" s="923"/>
      <c r="H40" s="923"/>
      <c r="I40" s="923"/>
      <c r="J40" s="1929"/>
    </row>
    <row r="41" spans="1:12" ht="25.5" hidden="1">
      <c r="A41" s="1431" t="s">
        <v>603</v>
      </c>
      <c r="B41" s="1644" t="s">
        <v>725</v>
      </c>
      <c r="C41" s="1647" t="s">
        <v>376</v>
      </c>
      <c r="D41" s="1269"/>
      <c r="E41" s="923"/>
      <c r="F41" s="923"/>
      <c r="G41" s="923"/>
      <c r="H41" s="923"/>
      <c r="I41" s="923"/>
      <c r="J41" s="1929"/>
    </row>
    <row r="42" spans="1:12" ht="25.5" hidden="1">
      <c r="A42" s="1431" t="s">
        <v>604</v>
      </c>
      <c r="B42" s="1644" t="s">
        <v>1801</v>
      </c>
      <c r="C42" s="1643" t="s">
        <v>361</v>
      </c>
      <c r="D42" s="1269">
        <v>0</v>
      </c>
      <c r="E42" s="923"/>
      <c r="F42" s="923">
        <v>0</v>
      </c>
      <c r="G42" s="923">
        <v>0</v>
      </c>
      <c r="H42" s="923">
        <v>0</v>
      </c>
      <c r="I42" s="923">
        <v>0</v>
      </c>
      <c r="J42" s="1929">
        <v>0</v>
      </c>
    </row>
    <row r="43" spans="1:12" hidden="1">
      <c r="A43" s="1431"/>
      <c r="B43" s="1425" t="s">
        <v>671</v>
      </c>
      <c r="C43" s="1643"/>
      <c r="D43" s="1269"/>
      <c r="E43" s="923"/>
      <c r="F43" s="923"/>
      <c r="G43" s="923"/>
      <c r="H43" s="923"/>
      <c r="I43" s="923"/>
      <c r="J43" s="1929"/>
    </row>
    <row r="44" spans="1:12" hidden="1">
      <c r="A44" s="1431" t="s">
        <v>605</v>
      </c>
      <c r="B44" s="1425" t="s">
        <v>718</v>
      </c>
      <c r="C44" s="1645" t="s">
        <v>377</v>
      </c>
      <c r="D44" s="1269"/>
      <c r="E44" s="923"/>
      <c r="F44" s="923"/>
      <c r="G44" s="923"/>
      <c r="H44" s="923"/>
      <c r="I44" s="923"/>
      <c r="J44" s="1929"/>
    </row>
    <row r="45" spans="1:12" ht="25.5" hidden="1">
      <c r="A45" s="1433" t="s">
        <v>957</v>
      </c>
      <c r="B45" s="1425" t="s">
        <v>717</v>
      </c>
      <c r="C45" s="1647" t="s">
        <v>378</v>
      </c>
      <c r="D45" s="1269"/>
      <c r="E45" s="923"/>
      <c r="F45" s="923"/>
      <c r="G45" s="923"/>
      <c r="H45" s="923"/>
      <c r="I45" s="923"/>
      <c r="J45" s="1929"/>
    </row>
    <row r="46" spans="1:12" ht="25.5" hidden="1">
      <c r="A46" s="1431" t="s">
        <v>958</v>
      </c>
      <c r="B46" s="1434" t="s">
        <v>771</v>
      </c>
      <c r="C46" s="1647" t="s">
        <v>379</v>
      </c>
      <c r="D46" s="1269"/>
      <c r="E46" s="923"/>
      <c r="F46" s="923"/>
      <c r="G46" s="923"/>
      <c r="H46" s="923"/>
      <c r="I46" s="923"/>
      <c r="J46" s="1929"/>
    </row>
    <row r="47" spans="1:12" ht="25.5" hidden="1">
      <c r="A47" s="1431" t="s">
        <v>959</v>
      </c>
      <c r="B47" s="1642" t="s">
        <v>1802</v>
      </c>
      <c r="C47" s="1643" t="s">
        <v>361</v>
      </c>
      <c r="D47" s="1269">
        <v>0</v>
      </c>
      <c r="E47" s="923"/>
      <c r="F47" s="923">
        <v>0</v>
      </c>
      <c r="G47" s="923">
        <v>0</v>
      </c>
      <c r="H47" s="923">
        <v>0</v>
      </c>
      <c r="I47" s="923">
        <v>0</v>
      </c>
      <c r="J47" s="1929">
        <v>0</v>
      </c>
    </row>
    <row r="48" spans="1:12" hidden="1">
      <c r="A48" s="1431"/>
      <c r="B48" s="1425" t="s">
        <v>270</v>
      </c>
      <c r="C48" s="1643"/>
      <c r="D48" s="1269"/>
      <c r="E48" s="923"/>
      <c r="F48" s="923"/>
      <c r="G48" s="923"/>
      <c r="H48" s="923"/>
      <c r="I48" s="923"/>
      <c r="J48" s="1929"/>
    </row>
    <row r="49" spans="1:10" ht="25.5" hidden="1">
      <c r="A49" s="1433" t="s">
        <v>196</v>
      </c>
      <c r="B49" s="1644" t="s">
        <v>719</v>
      </c>
      <c r="C49" s="1648" t="s">
        <v>380</v>
      </c>
      <c r="D49" s="1269"/>
      <c r="E49" s="923"/>
      <c r="F49" s="923"/>
      <c r="G49" s="923"/>
      <c r="H49" s="923"/>
      <c r="I49" s="923"/>
      <c r="J49" s="1929"/>
    </row>
    <row r="50" spans="1:10" ht="23.25" customHeight="1">
      <c r="A50" s="1431" t="s">
        <v>197</v>
      </c>
      <c r="B50" s="1642" t="s">
        <v>1803</v>
      </c>
      <c r="C50" s="1643" t="s">
        <v>361</v>
      </c>
      <c r="D50" s="1269">
        <f>D52</f>
        <v>-15000</v>
      </c>
      <c r="E50" s="923">
        <f>E52</f>
        <v>0</v>
      </c>
      <c r="F50" s="923">
        <f>D50+E50</f>
        <v>-15000</v>
      </c>
      <c r="G50" s="923">
        <f>G52</f>
        <v>-15000</v>
      </c>
      <c r="H50" s="923">
        <f>H52</f>
        <v>-15000</v>
      </c>
      <c r="I50" s="923">
        <f>I52</f>
        <v>-15000</v>
      </c>
      <c r="J50" s="1929">
        <f>F50</f>
        <v>-15000</v>
      </c>
    </row>
    <row r="51" spans="1:10" ht="12" hidden="1" customHeight="1">
      <c r="A51" s="1431"/>
      <c r="B51" s="1425" t="s">
        <v>270</v>
      </c>
      <c r="C51" s="1643"/>
      <c r="D51" s="1930"/>
      <c r="E51" s="923"/>
      <c r="F51" s="923"/>
      <c r="G51" s="923"/>
      <c r="H51" s="923"/>
      <c r="I51" s="923"/>
      <c r="J51" s="1929"/>
    </row>
    <row r="52" spans="1:10" ht="21.75" customHeight="1" thickBot="1">
      <c r="A52" s="1431" t="s">
        <v>198</v>
      </c>
      <c r="B52" s="1644" t="s">
        <v>467</v>
      </c>
      <c r="C52" s="1649" t="s">
        <v>759</v>
      </c>
      <c r="D52" s="924">
        <v>-15000</v>
      </c>
      <c r="E52" s="923">
        <v>0</v>
      </c>
      <c r="F52" s="923">
        <f>D52+E52</f>
        <v>-15000</v>
      </c>
      <c r="G52" s="923">
        <v>-15000</v>
      </c>
      <c r="H52" s="923">
        <v>-15000</v>
      </c>
      <c r="I52" s="923">
        <v>-15000</v>
      </c>
      <c r="J52" s="923">
        <f>F52</f>
        <v>-15000</v>
      </c>
    </row>
    <row r="53" spans="1:10" ht="25.5">
      <c r="A53" s="1433" t="s">
        <v>943</v>
      </c>
      <c r="B53" s="1644" t="s">
        <v>757</v>
      </c>
      <c r="C53" s="1650" t="s">
        <v>760</v>
      </c>
      <c r="D53" s="1058"/>
      <c r="E53" s="923"/>
      <c r="F53" s="923"/>
      <c r="G53" s="923"/>
      <c r="H53" s="923"/>
      <c r="I53" s="923"/>
      <c r="J53" s="1929"/>
    </row>
    <row r="54" spans="1:10" ht="38.25">
      <c r="A54" s="1431" t="s">
        <v>944</v>
      </c>
      <c r="B54" s="1644" t="s">
        <v>758</v>
      </c>
      <c r="C54" s="1651" t="s">
        <v>761</v>
      </c>
      <c r="D54" s="937"/>
      <c r="E54" s="925"/>
      <c r="F54" s="925"/>
      <c r="G54" s="925"/>
      <c r="H54" s="925"/>
      <c r="I54" s="925"/>
      <c r="J54" s="1646"/>
    </row>
    <row r="55" spans="1:10" ht="26.25" thickBot="1">
      <c r="A55" s="1436" t="s">
        <v>1050</v>
      </c>
      <c r="B55" s="1652" t="s">
        <v>724</v>
      </c>
      <c r="C55" s="1653" t="s">
        <v>1000</v>
      </c>
      <c r="D55" s="1654"/>
      <c r="E55" s="927"/>
      <c r="F55" s="927"/>
      <c r="G55" s="927"/>
      <c r="H55" s="927"/>
      <c r="I55" s="927"/>
      <c r="J55" s="1655"/>
    </row>
    <row r="56" spans="1:10">
      <c r="A56" s="889"/>
      <c r="B56" s="890"/>
      <c r="C56" s="891"/>
      <c r="D56" s="738"/>
      <c r="E56" s="738"/>
      <c r="F56" s="738"/>
      <c r="G56" s="738"/>
      <c r="H56" s="738"/>
      <c r="I56" s="738"/>
      <c r="J56" s="738"/>
    </row>
    <row r="57" spans="1:10" ht="12.75" customHeight="1">
      <c r="A57" s="2559"/>
      <c r="B57" s="2559"/>
      <c r="C57" s="2559"/>
      <c r="D57" s="2559"/>
      <c r="E57" s="2559"/>
      <c r="F57" s="2559"/>
      <c r="G57" s="2559"/>
      <c r="H57" s="2559"/>
      <c r="I57" s="2559"/>
      <c r="J57" s="2559"/>
    </row>
    <row r="58" spans="1:10" s="738" customFormat="1">
      <c r="A58" s="2517" t="s">
        <v>2250</v>
      </c>
      <c r="B58" s="2517"/>
      <c r="C58" s="2517"/>
      <c r="D58" s="2517"/>
      <c r="E58" s="2517"/>
      <c r="F58" s="2517"/>
      <c r="G58" s="2517"/>
      <c r="H58" s="2517"/>
      <c r="I58" s="2517"/>
      <c r="J58" s="2517"/>
    </row>
    <row r="59" spans="1:10" ht="12.75" customHeight="1">
      <c r="A59" s="892" t="s">
        <v>1711</v>
      </c>
      <c r="B59" s="892"/>
      <c r="C59" s="893"/>
      <c r="D59" s="892"/>
      <c r="E59" s="892"/>
      <c r="F59" s="892"/>
      <c r="G59" s="892" t="s">
        <v>1156</v>
      </c>
      <c r="H59" s="892"/>
      <c r="I59" s="892"/>
      <c r="J59" s="892"/>
    </row>
    <row r="60" spans="1:10" ht="12" customHeight="1">
      <c r="A60" s="894" t="s">
        <v>1712</v>
      </c>
      <c r="B60" s="894"/>
      <c r="C60" s="894"/>
      <c r="D60" s="738"/>
      <c r="E60" s="734" t="s">
        <v>311</v>
      </c>
      <c r="F60" s="738"/>
      <c r="G60" s="734" t="s">
        <v>312</v>
      </c>
      <c r="H60" s="738"/>
      <c r="I60" s="738"/>
      <c r="J60" s="894"/>
    </row>
    <row r="61" spans="1:10" ht="12.75" hidden="1" customHeight="1">
      <c r="A61" s="895"/>
      <c r="B61" s="895"/>
      <c r="C61" s="894"/>
      <c r="D61" s="895"/>
      <c r="E61" s="895"/>
      <c r="F61" s="895"/>
      <c r="G61" s="895"/>
      <c r="H61" s="895"/>
      <c r="I61" s="895"/>
      <c r="J61" s="895"/>
    </row>
    <row r="62" spans="1:10" ht="14.25">
      <c r="A62" s="892" t="s">
        <v>2120</v>
      </c>
      <c r="B62" s="892"/>
      <c r="C62" s="893"/>
      <c r="D62" s="892"/>
      <c r="E62" s="892"/>
      <c r="F62" s="892"/>
      <c r="G62" s="892" t="s">
        <v>1158</v>
      </c>
      <c r="H62" s="892"/>
      <c r="I62" s="892"/>
      <c r="J62" s="892"/>
    </row>
    <row r="63" spans="1:10" ht="14.25">
      <c r="A63" s="894" t="s">
        <v>1715</v>
      </c>
      <c r="B63" s="893" t="s">
        <v>646</v>
      </c>
      <c r="C63" s="896"/>
      <c r="D63" s="738"/>
      <c r="E63" s="734" t="s">
        <v>311</v>
      </c>
      <c r="F63" s="738"/>
      <c r="G63" s="734" t="s">
        <v>312</v>
      </c>
      <c r="H63" s="738"/>
      <c r="I63" s="738"/>
      <c r="J63" s="894"/>
    </row>
    <row r="64" spans="1:10" ht="12.75" customHeight="1">
      <c r="A64" s="748"/>
      <c r="B64" s="739"/>
      <c r="C64" s="749"/>
      <c r="D64" s="738"/>
      <c r="E64" s="738"/>
      <c r="F64" s="738"/>
      <c r="G64" s="738"/>
      <c r="H64" s="738"/>
      <c r="I64" s="738"/>
      <c r="J64" s="738"/>
    </row>
    <row r="65" spans="1:10" ht="12.75" customHeight="1">
      <c r="A65" s="748"/>
      <c r="B65" s="739"/>
      <c r="C65" s="749"/>
      <c r="D65" s="738"/>
      <c r="E65" s="738"/>
      <c r="F65" s="738"/>
      <c r="G65" s="738"/>
      <c r="H65" s="738"/>
      <c r="I65" s="738"/>
      <c r="J65" s="738"/>
    </row>
    <row r="66" spans="1:10" ht="12.75" customHeight="1">
      <c r="A66" s="748"/>
      <c r="B66" s="739"/>
      <c r="C66" s="749"/>
      <c r="D66" s="738"/>
      <c r="E66" s="738"/>
      <c r="F66" s="738"/>
      <c r="G66" s="738"/>
      <c r="H66" s="738"/>
      <c r="I66" s="738"/>
      <c r="J66" s="738"/>
    </row>
    <row r="67" spans="1:10" ht="12.75" customHeight="1">
      <c r="A67" s="748"/>
      <c r="B67" s="739"/>
      <c r="C67" s="749"/>
      <c r="D67" s="738"/>
      <c r="E67" s="738"/>
      <c r="F67" s="738"/>
      <c r="G67" s="738"/>
      <c r="H67" s="738"/>
      <c r="I67" s="738"/>
      <c r="J67" s="738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173"/>
  <sheetViews>
    <sheetView topLeftCell="A28" workbookViewId="0">
      <selection activeCell="E46" sqref="E46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7109375" style="632" customWidth="1"/>
    <col min="5" max="5" width="12.85546875" style="632" customWidth="1"/>
    <col min="6" max="6" width="10.5703125" style="632" customWidth="1"/>
    <col min="7" max="7" width="12.5703125" style="632" customWidth="1"/>
    <col min="8" max="8" width="12" style="632" customWidth="1"/>
    <col min="9" max="9" width="12.570312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 ht="6" customHeight="1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2305</v>
      </c>
      <c r="B6" s="747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 ht="11.25" customHeight="1">
      <c r="A7" s="748"/>
      <c r="B7" s="897" t="s">
        <v>1716</v>
      </c>
      <c r="C7" s="768"/>
      <c r="D7" s="748"/>
      <c r="E7" s="770"/>
      <c r="F7" s="748"/>
      <c r="G7" s="748"/>
      <c r="H7" s="738"/>
      <c r="I7" s="738"/>
      <c r="J7" s="738"/>
      <c r="K7" s="748"/>
      <c r="L7" s="748"/>
    </row>
    <row r="8" spans="1:12" ht="10.5" customHeight="1">
      <c r="A8" s="898" t="s">
        <v>1717</v>
      </c>
      <c r="B8" s="890"/>
      <c r="C8" s="899"/>
      <c r="D8" s="900"/>
      <c r="E8" s="901"/>
      <c r="F8" s="901"/>
      <c r="G8" s="748"/>
      <c r="H8" s="738"/>
      <c r="I8" s="738"/>
      <c r="J8" s="738"/>
      <c r="K8" s="738"/>
      <c r="L8" s="738"/>
    </row>
    <row r="9" spans="1:12" ht="9" customHeight="1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>
      <c r="A10" s="2544" t="s">
        <v>208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6.5" customHeight="1">
      <c r="A16" s="2551" t="s">
        <v>2249</v>
      </c>
      <c r="B16" s="2551"/>
      <c r="C16" s="2551"/>
      <c r="D16" s="2551"/>
      <c r="E16" s="2551"/>
      <c r="F16" s="2551"/>
      <c r="G16" s="2551"/>
      <c r="H16" s="2551"/>
      <c r="I16" s="2551"/>
      <c r="J16" s="2551"/>
      <c r="K16" s="748"/>
      <c r="L16" s="748"/>
    </row>
    <row r="17" spans="1:14" ht="9" customHeight="1">
      <c r="A17" s="2551"/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4">
      <c r="A18" s="753" t="s">
        <v>448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1014</v>
      </c>
      <c r="B19" s="756"/>
      <c r="C19" s="756"/>
      <c r="D19" s="756"/>
      <c r="E19" s="756"/>
      <c r="F19" s="753" t="s">
        <v>335</v>
      </c>
      <c r="G19" s="704" t="s">
        <v>564</v>
      </c>
      <c r="H19" s="684">
        <v>1</v>
      </c>
      <c r="I19" s="685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16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1195</v>
      </c>
      <c r="G21" s="753"/>
      <c r="H21" s="753"/>
      <c r="I21" s="753"/>
      <c r="J21" s="753"/>
      <c r="K21" s="753"/>
      <c r="L21" s="753"/>
    </row>
    <row r="22" spans="1:14" ht="24" customHeight="1">
      <c r="A22" s="753" t="s">
        <v>1675</v>
      </c>
      <c r="B22" s="756"/>
      <c r="C22" s="756"/>
      <c r="D22" s="756"/>
      <c r="E22" s="756"/>
      <c r="F22" s="753" t="s">
        <v>52</v>
      </c>
      <c r="G22" s="753"/>
      <c r="H22" s="753"/>
      <c r="I22" s="756"/>
      <c r="J22" s="758"/>
      <c r="K22" s="756"/>
      <c r="L22" s="756"/>
    </row>
    <row r="23" spans="1:14" ht="17.2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926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748"/>
      <c r="H27" s="2560">
        <v>900272260028</v>
      </c>
      <c r="I27" s="2560"/>
      <c r="J27" s="2560"/>
      <c r="K27" s="748"/>
      <c r="L27" s="748"/>
    </row>
    <row r="28" spans="1:14" ht="4.5" customHeight="1" thickBot="1"/>
    <row r="29" spans="1:14" ht="49.5" customHeight="1" thickBot="1">
      <c r="A29" s="771" t="s">
        <v>409</v>
      </c>
      <c r="B29" s="772" t="s">
        <v>424</v>
      </c>
      <c r="C29" s="1657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81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8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6.25" customHeight="1" thickBot="1">
      <c r="A32" s="780">
        <v>1100000</v>
      </c>
      <c r="B32" s="787" t="s">
        <v>1676</v>
      </c>
      <c r="C32" s="788" t="s">
        <v>361</v>
      </c>
      <c r="D32" s="1063">
        <f>D43</f>
        <v>130000</v>
      </c>
      <c r="E32" s="1063">
        <v>0</v>
      </c>
      <c r="F32" s="1063">
        <f>F43</f>
        <v>130000</v>
      </c>
      <c r="G32" s="1063">
        <f>G43</f>
        <v>25500</v>
      </c>
      <c r="H32" s="1063">
        <f>H43</f>
        <v>63000</v>
      </c>
      <c r="I32" s="1063">
        <f>I43</f>
        <v>100000</v>
      </c>
      <c r="J32" s="1063">
        <f>F32</f>
        <v>130000</v>
      </c>
    </row>
    <row r="33" spans="1:10" ht="15.75" hidden="1" customHeight="1" thickBot="1">
      <c r="A33" s="780">
        <v>1110000</v>
      </c>
      <c r="B33" s="790" t="s">
        <v>1677</v>
      </c>
      <c r="C33" s="788" t="s">
        <v>361</v>
      </c>
      <c r="D33" s="1064">
        <v>0</v>
      </c>
      <c r="E33" s="1064">
        <v>0</v>
      </c>
      <c r="F33" s="1064">
        <v>0</v>
      </c>
      <c r="G33" s="1064">
        <v>0</v>
      </c>
      <c r="H33" s="1064">
        <v>0</v>
      </c>
      <c r="I33" s="1064">
        <v>0</v>
      </c>
      <c r="J33" s="1064">
        <v>0</v>
      </c>
    </row>
    <row r="34" spans="1:10" ht="15.75" hidden="1" customHeight="1" thickBot="1">
      <c r="A34" s="792">
        <v>1110000</v>
      </c>
      <c r="B34" s="793" t="s">
        <v>809</v>
      </c>
      <c r="C34" s="794" t="s">
        <v>361</v>
      </c>
      <c r="D34" s="1065">
        <v>0</v>
      </c>
      <c r="E34" s="1065">
        <v>0</v>
      </c>
      <c r="F34" s="1065">
        <v>0</v>
      </c>
      <c r="G34" s="1065">
        <v>0</v>
      </c>
      <c r="H34" s="1065">
        <v>0</v>
      </c>
      <c r="I34" s="1065">
        <v>0</v>
      </c>
      <c r="J34" s="1065">
        <v>0</v>
      </c>
    </row>
    <row r="35" spans="1:10" ht="15.75" hidden="1" customHeight="1" thickBot="1">
      <c r="A35" s="796">
        <v>1111000</v>
      </c>
      <c r="B35" s="797" t="s">
        <v>677</v>
      </c>
      <c r="C35" s="798" t="s">
        <v>810</v>
      </c>
      <c r="D35" s="1077"/>
      <c r="E35" s="1077"/>
      <c r="F35" s="1077"/>
      <c r="G35" s="1077"/>
      <c r="H35" s="1077"/>
      <c r="I35" s="1077"/>
      <c r="J35" s="1077">
        <v>0</v>
      </c>
    </row>
    <row r="36" spans="1:10" ht="15.75" hidden="1" customHeight="1" thickBot="1">
      <c r="A36" s="800">
        <v>1112000</v>
      </c>
      <c r="B36" s="801" t="s">
        <v>273</v>
      </c>
      <c r="C36" s="802" t="s">
        <v>811</v>
      </c>
      <c r="D36" s="1072"/>
      <c r="E36" s="1072"/>
      <c r="F36" s="1072"/>
      <c r="G36" s="1072"/>
      <c r="H36" s="1072"/>
      <c r="I36" s="1072"/>
      <c r="J36" s="1077">
        <v>0</v>
      </c>
    </row>
    <row r="37" spans="1:10" ht="15.75" hidden="1" customHeight="1" thickBot="1">
      <c r="A37" s="800">
        <v>1113000</v>
      </c>
      <c r="B37" s="801" t="s">
        <v>812</v>
      </c>
      <c r="C37" s="802" t="s">
        <v>813</v>
      </c>
      <c r="D37" s="1072"/>
      <c r="E37" s="1072"/>
      <c r="F37" s="1072"/>
      <c r="G37" s="1072"/>
      <c r="H37" s="1072"/>
      <c r="I37" s="1072"/>
      <c r="J37" s="1077">
        <v>0</v>
      </c>
    </row>
    <row r="38" spans="1:10" ht="15.75" hidden="1" customHeight="1" thickBot="1">
      <c r="A38" s="800">
        <v>1114000</v>
      </c>
      <c r="B38" s="801" t="s">
        <v>401</v>
      </c>
      <c r="C38" s="802" t="s">
        <v>402</v>
      </c>
      <c r="D38" s="1072"/>
      <c r="E38" s="1072"/>
      <c r="F38" s="1072"/>
      <c r="G38" s="1072"/>
      <c r="H38" s="1072"/>
      <c r="I38" s="1072"/>
      <c r="J38" s="1077">
        <v>0</v>
      </c>
    </row>
    <row r="39" spans="1:10" ht="15.75" hidden="1" customHeight="1" thickBot="1">
      <c r="A39" s="800">
        <v>1115000</v>
      </c>
      <c r="B39" s="801" t="s">
        <v>619</v>
      </c>
      <c r="C39" s="802" t="s">
        <v>391</v>
      </c>
      <c r="D39" s="1072"/>
      <c r="E39" s="1072"/>
      <c r="F39" s="1072"/>
      <c r="G39" s="1072"/>
      <c r="H39" s="1072"/>
      <c r="I39" s="1072"/>
      <c r="J39" s="1077">
        <v>0</v>
      </c>
    </row>
    <row r="40" spans="1:10" ht="15.75" hidden="1" customHeight="1" thickBot="1">
      <c r="A40" s="800">
        <v>1116000</v>
      </c>
      <c r="B40" s="801" t="s">
        <v>1034</v>
      </c>
      <c r="C40" s="802" t="s">
        <v>392</v>
      </c>
      <c r="D40" s="1072"/>
      <c r="E40" s="1072"/>
      <c r="F40" s="1072"/>
      <c r="G40" s="1072"/>
      <c r="H40" s="1072"/>
      <c r="I40" s="1072"/>
      <c r="J40" s="1077">
        <v>0</v>
      </c>
    </row>
    <row r="41" spans="1:10" ht="15.75" hidden="1" customHeight="1" thickBot="1">
      <c r="A41" s="804">
        <v>1117000</v>
      </c>
      <c r="B41" s="805" t="s">
        <v>19</v>
      </c>
      <c r="C41" s="806" t="s">
        <v>20</v>
      </c>
      <c r="D41" s="1074"/>
      <c r="E41" s="1074"/>
      <c r="F41" s="1074"/>
      <c r="G41" s="1074"/>
      <c r="H41" s="1074"/>
      <c r="I41" s="1074"/>
      <c r="J41" s="1077">
        <v>0</v>
      </c>
    </row>
    <row r="42" spans="1:10" ht="19.5" hidden="1" customHeight="1" thickBot="1">
      <c r="A42" s="808">
        <v>1120000</v>
      </c>
      <c r="B42" s="809" t="s">
        <v>21</v>
      </c>
      <c r="C42" s="788" t="s">
        <v>361</v>
      </c>
      <c r="D42" s="1208">
        <v>0</v>
      </c>
      <c r="E42" s="1208">
        <v>0</v>
      </c>
      <c r="F42" s="1208">
        <v>6200</v>
      </c>
      <c r="G42" s="1208">
        <v>1500</v>
      </c>
      <c r="H42" s="1208">
        <v>3000</v>
      </c>
      <c r="I42" s="1208">
        <v>4500</v>
      </c>
      <c r="J42" s="1077">
        <v>6200</v>
      </c>
    </row>
    <row r="43" spans="1:10" ht="27" customHeight="1">
      <c r="A43" s="792">
        <v>1121000</v>
      </c>
      <c r="B43" s="811" t="s">
        <v>22</v>
      </c>
      <c r="C43" s="812"/>
      <c r="D43" s="1066">
        <f>D46</f>
        <v>130000</v>
      </c>
      <c r="E43" s="1066">
        <v>0</v>
      </c>
      <c r="F43" s="1066">
        <f>F46</f>
        <v>130000</v>
      </c>
      <c r="G43" s="1066">
        <f>G46</f>
        <v>25500</v>
      </c>
      <c r="H43" s="1066">
        <f>H46</f>
        <v>63000</v>
      </c>
      <c r="I43" s="1066">
        <f>I46</f>
        <v>100000</v>
      </c>
      <c r="J43" s="1066">
        <f>F43</f>
        <v>130000</v>
      </c>
    </row>
    <row r="44" spans="1:10" ht="27" customHeight="1">
      <c r="A44" s="800">
        <v>1121100</v>
      </c>
      <c r="B44" s="813" t="s">
        <v>383</v>
      </c>
      <c r="C44" s="802" t="s">
        <v>384</v>
      </c>
      <c r="D44" s="1067"/>
      <c r="E44" s="1067"/>
      <c r="F44" s="1067">
        <f>D44+E44</f>
        <v>0</v>
      </c>
      <c r="G44" s="1067"/>
      <c r="H44" s="1067"/>
      <c r="I44" s="1067"/>
      <c r="J44" s="1066">
        <v>0</v>
      </c>
    </row>
    <row r="45" spans="1:10" ht="27" customHeight="1">
      <c r="A45" s="800">
        <v>1121200</v>
      </c>
      <c r="B45" s="814" t="s">
        <v>1678</v>
      </c>
      <c r="C45" s="802" t="s">
        <v>386</v>
      </c>
      <c r="D45" s="1067"/>
      <c r="E45" s="1067"/>
      <c r="F45" s="1067">
        <f>D45+E45</f>
        <v>0</v>
      </c>
      <c r="G45" s="1067"/>
      <c r="H45" s="1067"/>
      <c r="I45" s="1067"/>
      <c r="J45" s="1066">
        <v>0</v>
      </c>
    </row>
    <row r="46" spans="1:10" ht="24.75" customHeight="1" thickBot="1">
      <c r="A46" s="800">
        <v>1121300</v>
      </c>
      <c r="B46" s="813" t="s">
        <v>775</v>
      </c>
      <c r="C46" s="802" t="s">
        <v>387</v>
      </c>
      <c r="D46" s="1071">
        <v>130000</v>
      </c>
      <c r="E46" s="1071">
        <v>0</v>
      </c>
      <c r="F46" s="1067">
        <f>D46+E46</f>
        <v>130000</v>
      </c>
      <c r="G46" s="1069">
        <v>25500</v>
      </c>
      <c r="H46" s="1069">
        <v>63000</v>
      </c>
      <c r="I46" s="1658">
        <v>100000</v>
      </c>
      <c r="J46" s="1066">
        <f>F46</f>
        <v>130000</v>
      </c>
    </row>
    <row r="47" spans="1:10" ht="27" hidden="1" customHeight="1" thickBot="1">
      <c r="A47" s="800">
        <v>1121400</v>
      </c>
      <c r="B47" s="813" t="s">
        <v>776</v>
      </c>
      <c r="C47" s="802" t="s">
        <v>388</v>
      </c>
      <c r="D47" s="1072"/>
      <c r="E47" s="1072"/>
      <c r="F47" s="1072"/>
      <c r="G47" s="1072"/>
      <c r="H47" s="1072"/>
      <c r="I47" s="1072"/>
      <c r="J47" s="1077">
        <v>0</v>
      </c>
    </row>
    <row r="48" spans="1:10" ht="27" hidden="1" customHeight="1" thickBot="1">
      <c r="A48" s="800">
        <v>1121500</v>
      </c>
      <c r="B48" s="813" t="s">
        <v>69</v>
      </c>
      <c r="C48" s="802" t="s">
        <v>389</v>
      </c>
      <c r="D48" s="1077"/>
      <c r="E48" s="1077"/>
      <c r="F48" s="1077"/>
      <c r="G48" s="1077"/>
      <c r="H48" s="1077"/>
      <c r="I48" s="1077"/>
      <c r="J48" s="1077">
        <v>0</v>
      </c>
    </row>
    <row r="49" spans="1:10" ht="27" hidden="1" customHeight="1" thickBot="1">
      <c r="A49" s="800">
        <v>1121600</v>
      </c>
      <c r="B49" s="813" t="s">
        <v>70</v>
      </c>
      <c r="C49" s="802" t="s">
        <v>390</v>
      </c>
      <c r="D49" s="1072"/>
      <c r="E49" s="1072">
        <v>0</v>
      </c>
      <c r="F49" s="1072"/>
      <c r="G49" s="1072"/>
      <c r="H49" s="1072"/>
      <c r="I49" s="1072"/>
      <c r="J49" s="1077">
        <v>0</v>
      </c>
    </row>
    <row r="50" spans="1:10" ht="0.75" hidden="1" customHeight="1" thickBot="1">
      <c r="A50" s="816">
        <v>1121700</v>
      </c>
      <c r="B50" s="817" t="s">
        <v>71</v>
      </c>
      <c r="C50" s="806" t="s">
        <v>772</v>
      </c>
      <c r="D50" s="1074"/>
      <c r="E50" s="1074"/>
      <c r="F50" s="1074"/>
      <c r="G50" s="1074"/>
      <c r="H50" s="1074"/>
      <c r="I50" s="1074"/>
      <c r="J50" s="1077">
        <v>0</v>
      </c>
    </row>
    <row r="51" spans="1:10" ht="15.75" hidden="1" customHeight="1">
      <c r="A51" s="792">
        <v>1122000</v>
      </c>
      <c r="B51" s="818" t="s">
        <v>773</v>
      </c>
      <c r="C51" s="794" t="s">
        <v>361</v>
      </c>
      <c r="D51" s="1076">
        <v>0</v>
      </c>
      <c r="E51" s="1076">
        <v>0</v>
      </c>
      <c r="F51" s="1076">
        <v>0</v>
      </c>
      <c r="G51" s="1076">
        <v>0</v>
      </c>
      <c r="H51" s="1076">
        <v>0</v>
      </c>
      <c r="I51" s="1076">
        <v>0</v>
      </c>
      <c r="J51" s="1077">
        <v>0</v>
      </c>
    </row>
    <row r="52" spans="1:10" ht="15.75" hidden="1" customHeight="1">
      <c r="A52" s="820">
        <v>1122100</v>
      </c>
      <c r="B52" s="813" t="s">
        <v>72</v>
      </c>
      <c r="C52" s="798" t="s">
        <v>774</v>
      </c>
      <c r="D52" s="1072"/>
      <c r="E52" s="1072"/>
      <c r="F52" s="1072"/>
      <c r="G52" s="1072"/>
      <c r="H52" s="1072"/>
      <c r="I52" s="1072"/>
      <c r="J52" s="1077">
        <v>0</v>
      </c>
    </row>
    <row r="53" spans="1:10" ht="15.75" hidden="1" customHeight="1">
      <c r="A53" s="820">
        <v>1122200</v>
      </c>
      <c r="B53" s="813" t="s">
        <v>490</v>
      </c>
      <c r="C53" s="802" t="s">
        <v>1031</v>
      </c>
      <c r="D53" s="1072"/>
      <c r="E53" s="1072"/>
      <c r="F53" s="1072"/>
      <c r="G53" s="1072"/>
      <c r="H53" s="1072"/>
      <c r="I53" s="1072"/>
      <c r="J53" s="1077">
        <v>0</v>
      </c>
    </row>
    <row r="54" spans="1:10" ht="15.75" hidden="1" customHeight="1" thickBot="1">
      <c r="A54" s="808">
        <v>1122300</v>
      </c>
      <c r="B54" s="817" t="s">
        <v>148</v>
      </c>
      <c r="C54" s="806" t="s">
        <v>1032</v>
      </c>
      <c r="D54" s="1074"/>
      <c r="E54" s="1074"/>
      <c r="F54" s="1074"/>
      <c r="G54" s="1074"/>
      <c r="H54" s="1074"/>
      <c r="I54" s="1074"/>
      <c r="J54" s="1077">
        <v>0</v>
      </c>
    </row>
    <row r="55" spans="1:10" ht="15.75" hidden="1" customHeight="1">
      <c r="A55" s="792">
        <v>1123000</v>
      </c>
      <c r="B55" s="818" t="s">
        <v>367</v>
      </c>
      <c r="C55" s="794" t="s">
        <v>361</v>
      </c>
      <c r="D55" s="1076">
        <v>0</v>
      </c>
      <c r="E55" s="1076">
        <v>0</v>
      </c>
      <c r="F55" s="1076">
        <v>0</v>
      </c>
      <c r="G55" s="1076">
        <v>0</v>
      </c>
      <c r="H55" s="1076">
        <v>0</v>
      </c>
      <c r="I55" s="1076">
        <v>0</v>
      </c>
      <c r="J55" s="1077">
        <v>0</v>
      </c>
    </row>
    <row r="56" spans="1:10" ht="15.75" hidden="1" customHeight="1">
      <c r="A56" s="820">
        <v>1123100</v>
      </c>
      <c r="B56" s="813" t="s">
        <v>149</v>
      </c>
      <c r="C56" s="798" t="s">
        <v>368</v>
      </c>
      <c r="D56" s="1072"/>
      <c r="E56" s="1072"/>
      <c r="F56" s="1072"/>
      <c r="G56" s="1072"/>
      <c r="H56" s="1072"/>
      <c r="I56" s="1072"/>
      <c r="J56" s="1077">
        <v>0</v>
      </c>
    </row>
    <row r="57" spans="1:10" ht="15.75" hidden="1" customHeight="1">
      <c r="A57" s="820">
        <v>1123200</v>
      </c>
      <c r="B57" s="813" t="s">
        <v>150</v>
      </c>
      <c r="C57" s="802" t="s">
        <v>369</v>
      </c>
      <c r="D57" s="1072"/>
      <c r="E57" s="1072"/>
      <c r="F57" s="1072"/>
      <c r="G57" s="1072"/>
      <c r="H57" s="1072"/>
      <c r="I57" s="1072"/>
      <c r="J57" s="1077">
        <v>0</v>
      </c>
    </row>
    <row r="58" spans="1:10" ht="15.75" hidden="1" customHeight="1">
      <c r="A58" s="820">
        <v>1123300</v>
      </c>
      <c r="B58" s="813" t="s">
        <v>151</v>
      </c>
      <c r="C58" s="802" t="s">
        <v>370</v>
      </c>
      <c r="D58" s="1072"/>
      <c r="E58" s="1072"/>
      <c r="F58" s="1072"/>
      <c r="G58" s="1072"/>
      <c r="H58" s="1072"/>
      <c r="I58" s="1072"/>
      <c r="J58" s="1077">
        <v>0</v>
      </c>
    </row>
    <row r="59" spans="1:10" ht="15.75" hidden="1" customHeight="1">
      <c r="A59" s="820">
        <v>1123400</v>
      </c>
      <c r="B59" s="813" t="s">
        <v>559</v>
      </c>
      <c r="C59" s="802" t="s">
        <v>371</v>
      </c>
      <c r="D59" s="1072"/>
      <c r="E59" s="1072"/>
      <c r="F59" s="1072"/>
      <c r="G59" s="1072"/>
      <c r="H59" s="1072"/>
      <c r="I59" s="1072"/>
      <c r="J59" s="1077">
        <v>0</v>
      </c>
    </row>
    <row r="60" spans="1:10" ht="15.75" hidden="1" customHeight="1">
      <c r="A60" s="820">
        <v>1123500</v>
      </c>
      <c r="B60" s="821" t="s">
        <v>560</v>
      </c>
      <c r="C60" s="822">
        <v>423500</v>
      </c>
      <c r="D60" s="1072"/>
      <c r="E60" s="1072"/>
      <c r="F60" s="1072"/>
      <c r="G60" s="1072"/>
      <c r="H60" s="1072"/>
      <c r="I60" s="1072"/>
      <c r="J60" s="1077">
        <v>0</v>
      </c>
    </row>
    <row r="61" spans="1:10" ht="15.75" hidden="1" customHeight="1">
      <c r="A61" s="820">
        <v>1123600</v>
      </c>
      <c r="B61" s="813" t="s">
        <v>187</v>
      </c>
      <c r="C61" s="802" t="s">
        <v>372</v>
      </c>
      <c r="D61" s="1072"/>
      <c r="E61" s="1072"/>
      <c r="F61" s="1072"/>
      <c r="G61" s="1072"/>
      <c r="H61" s="1072"/>
      <c r="I61" s="1072"/>
      <c r="J61" s="1077">
        <v>0</v>
      </c>
    </row>
    <row r="62" spans="1:10" ht="15.75" hidden="1" customHeight="1">
      <c r="A62" s="820">
        <v>1123700</v>
      </c>
      <c r="B62" s="813" t="s">
        <v>188</v>
      </c>
      <c r="C62" s="802" t="s">
        <v>373</v>
      </c>
      <c r="D62" s="1072"/>
      <c r="E62" s="1072"/>
      <c r="F62" s="1072"/>
      <c r="G62" s="1072"/>
      <c r="H62" s="1072"/>
      <c r="I62" s="1072"/>
      <c r="J62" s="1077">
        <v>0</v>
      </c>
    </row>
    <row r="63" spans="1:10" ht="15.75" hidden="1" customHeight="1" thickBot="1">
      <c r="A63" s="808">
        <v>1123800</v>
      </c>
      <c r="B63" s="817" t="s">
        <v>189</v>
      </c>
      <c r="C63" s="806" t="s">
        <v>374</v>
      </c>
      <c r="D63" s="1074"/>
      <c r="E63" s="1074"/>
      <c r="F63" s="1074"/>
      <c r="G63" s="1074"/>
      <c r="H63" s="1074"/>
      <c r="I63" s="1074"/>
      <c r="J63" s="1077">
        <v>0</v>
      </c>
    </row>
    <row r="64" spans="1:10" ht="0.75" hidden="1" customHeight="1">
      <c r="A64" s="792">
        <v>1124000</v>
      </c>
      <c r="B64" s="818" t="s">
        <v>214</v>
      </c>
      <c r="C64" s="794" t="s">
        <v>361</v>
      </c>
      <c r="D64" s="1076">
        <v>0</v>
      </c>
      <c r="E64" s="1076">
        <v>0</v>
      </c>
      <c r="F64" s="1076">
        <v>0</v>
      </c>
      <c r="G64" s="1076">
        <v>0</v>
      </c>
      <c r="H64" s="1076">
        <v>0</v>
      </c>
      <c r="I64" s="1076">
        <v>0</v>
      </c>
      <c r="J64" s="1077">
        <v>0</v>
      </c>
    </row>
    <row r="65" spans="1:10" ht="15.75" hidden="1" customHeight="1" thickBot="1">
      <c r="A65" s="808">
        <v>1124100</v>
      </c>
      <c r="B65" s="817" t="s">
        <v>190</v>
      </c>
      <c r="C65" s="806" t="s">
        <v>215</v>
      </c>
      <c r="D65" s="1074"/>
      <c r="E65" s="1074"/>
      <c r="F65" s="1074"/>
      <c r="G65" s="1074"/>
      <c r="H65" s="1074"/>
      <c r="I65" s="1074"/>
      <c r="J65" s="1077">
        <v>0</v>
      </c>
    </row>
    <row r="66" spans="1:10" ht="15.75" hidden="1" customHeight="1">
      <c r="A66" s="792">
        <v>1125000</v>
      </c>
      <c r="B66" s="818" t="s">
        <v>928</v>
      </c>
      <c r="C66" s="794" t="s">
        <v>361</v>
      </c>
      <c r="D66" s="1076">
        <v>0</v>
      </c>
      <c r="E66" s="1076">
        <v>0</v>
      </c>
      <c r="F66" s="1076">
        <v>0</v>
      </c>
      <c r="G66" s="1076">
        <v>0</v>
      </c>
      <c r="H66" s="1076">
        <v>0</v>
      </c>
      <c r="I66" s="1076">
        <v>0</v>
      </c>
      <c r="J66" s="1077">
        <v>0</v>
      </c>
    </row>
    <row r="67" spans="1:10" ht="15.75" hidden="1" customHeight="1">
      <c r="A67" s="820">
        <v>1125100</v>
      </c>
      <c r="B67" s="813" t="s">
        <v>191</v>
      </c>
      <c r="C67" s="798" t="s">
        <v>929</v>
      </c>
      <c r="D67" s="1072"/>
      <c r="E67" s="1072"/>
      <c r="F67" s="1072"/>
      <c r="G67" s="1072"/>
      <c r="H67" s="1072"/>
      <c r="I67" s="1072"/>
      <c r="J67" s="1077">
        <v>0</v>
      </c>
    </row>
    <row r="68" spans="1:10" ht="15.75" hidden="1" customHeight="1" thickBot="1">
      <c r="A68" s="808">
        <v>1125200</v>
      </c>
      <c r="B68" s="817" t="s">
        <v>709</v>
      </c>
      <c r="C68" s="806" t="s">
        <v>1041</v>
      </c>
      <c r="D68" s="1074"/>
      <c r="E68" s="1074"/>
      <c r="F68" s="1074"/>
      <c r="G68" s="1074"/>
      <c r="H68" s="1074"/>
      <c r="I68" s="1074"/>
      <c r="J68" s="1077">
        <v>0</v>
      </c>
    </row>
    <row r="69" spans="1:10" ht="15.75" hidden="1" customHeight="1">
      <c r="A69" s="792">
        <v>1126000</v>
      </c>
      <c r="B69" s="818" t="s">
        <v>1042</v>
      </c>
      <c r="C69" s="794" t="s">
        <v>361</v>
      </c>
      <c r="D69" s="1076">
        <v>0</v>
      </c>
      <c r="E69" s="1076">
        <v>0</v>
      </c>
      <c r="F69" s="1076">
        <v>0</v>
      </c>
      <c r="G69" s="1076">
        <v>0</v>
      </c>
      <c r="H69" s="1076">
        <v>0</v>
      </c>
      <c r="I69" s="1076">
        <v>0</v>
      </c>
      <c r="J69" s="1077">
        <v>0</v>
      </c>
    </row>
    <row r="70" spans="1:10" ht="15.75" hidden="1" customHeight="1">
      <c r="A70" s="792">
        <v>1126100</v>
      </c>
      <c r="B70" s="813" t="s">
        <v>993</v>
      </c>
      <c r="C70" s="798" t="s">
        <v>1043</v>
      </c>
      <c r="D70" s="1072"/>
      <c r="E70" s="1072"/>
      <c r="F70" s="1072"/>
      <c r="G70" s="1072"/>
      <c r="H70" s="1072"/>
      <c r="I70" s="1072"/>
      <c r="J70" s="1077">
        <v>0</v>
      </c>
    </row>
    <row r="71" spans="1:10" ht="15.75" hidden="1" customHeight="1">
      <c r="A71" s="792">
        <v>1126200</v>
      </c>
      <c r="B71" s="813" t="s">
        <v>994</v>
      </c>
      <c r="C71" s="802" t="s">
        <v>1044</v>
      </c>
      <c r="D71" s="1072"/>
      <c r="E71" s="1072"/>
      <c r="F71" s="1072"/>
      <c r="G71" s="1072"/>
      <c r="H71" s="1072"/>
      <c r="I71" s="1072"/>
      <c r="J71" s="1077">
        <v>0</v>
      </c>
    </row>
    <row r="72" spans="1:10" ht="15.75" hidden="1" customHeight="1">
      <c r="A72" s="792">
        <v>1126300</v>
      </c>
      <c r="B72" s="813" t="s">
        <v>393</v>
      </c>
      <c r="C72" s="802" t="s">
        <v>394</v>
      </c>
      <c r="D72" s="1072"/>
      <c r="E72" s="1072"/>
      <c r="F72" s="1072"/>
      <c r="G72" s="1072"/>
      <c r="H72" s="1072"/>
      <c r="I72" s="1072"/>
      <c r="J72" s="1077">
        <v>0</v>
      </c>
    </row>
    <row r="73" spans="1:10" ht="15.75" hidden="1" customHeight="1">
      <c r="A73" s="800">
        <v>1126400</v>
      </c>
      <c r="B73" s="823" t="s">
        <v>995</v>
      </c>
      <c r="C73" s="802" t="s">
        <v>395</v>
      </c>
      <c r="D73" s="1072"/>
      <c r="E73" s="1072"/>
      <c r="F73" s="1072"/>
      <c r="G73" s="1072"/>
      <c r="H73" s="1072"/>
      <c r="I73" s="1072"/>
      <c r="J73" s="1077">
        <v>0</v>
      </c>
    </row>
    <row r="74" spans="1:10" ht="15.75" hidden="1" customHeight="1">
      <c r="A74" s="804">
        <v>1126500</v>
      </c>
      <c r="B74" s="824" t="s">
        <v>953</v>
      </c>
      <c r="C74" s="802" t="s">
        <v>396</v>
      </c>
      <c r="D74" s="1072"/>
      <c r="E74" s="1072"/>
      <c r="F74" s="1072"/>
      <c r="G74" s="1072"/>
      <c r="H74" s="1072"/>
      <c r="I74" s="1072"/>
      <c r="J74" s="1077">
        <v>0</v>
      </c>
    </row>
    <row r="75" spans="1:10" ht="15.75" hidden="1" customHeight="1">
      <c r="A75" s="800">
        <v>1126600</v>
      </c>
      <c r="B75" s="823" t="s">
        <v>230</v>
      </c>
      <c r="C75" s="802" t="s">
        <v>397</v>
      </c>
      <c r="D75" s="1072"/>
      <c r="E75" s="1072"/>
      <c r="F75" s="1072"/>
      <c r="G75" s="1072"/>
      <c r="H75" s="1072"/>
      <c r="I75" s="1072"/>
      <c r="J75" s="1077">
        <v>0</v>
      </c>
    </row>
    <row r="76" spans="1:10" ht="15.75" hidden="1" customHeight="1">
      <c r="A76" s="800">
        <v>1126700</v>
      </c>
      <c r="B76" s="823" t="s">
        <v>231</v>
      </c>
      <c r="C76" s="802" t="s">
        <v>398</v>
      </c>
      <c r="D76" s="1072"/>
      <c r="E76" s="1072"/>
      <c r="F76" s="1072"/>
      <c r="G76" s="1072"/>
      <c r="H76" s="1072"/>
      <c r="I76" s="1072"/>
      <c r="J76" s="1077">
        <v>0</v>
      </c>
    </row>
    <row r="77" spans="1:10" ht="15.75" hidden="1" customHeight="1" thickBot="1">
      <c r="A77" s="816">
        <v>1126800</v>
      </c>
      <c r="B77" s="825" t="s">
        <v>483</v>
      </c>
      <c r="C77" s="806" t="s">
        <v>399</v>
      </c>
      <c r="D77" s="1074"/>
      <c r="E77" s="1074"/>
      <c r="F77" s="1074"/>
      <c r="G77" s="1074"/>
      <c r="H77" s="1074"/>
      <c r="I77" s="1074"/>
      <c r="J77" s="1077">
        <v>0</v>
      </c>
    </row>
    <row r="78" spans="1:10" ht="15.75" hidden="1" customHeight="1">
      <c r="A78" s="826">
        <v>1130000</v>
      </c>
      <c r="B78" s="827" t="s">
        <v>296</v>
      </c>
      <c r="C78" s="794" t="s">
        <v>361</v>
      </c>
      <c r="D78" s="1076">
        <v>0</v>
      </c>
      <c r="E78" s="1076">
        <v>0</v>
      </c>
      <c r="F78" s="1076">
        <v>0</v>
      </c>
      <c r="G78" s="1076">
        <v>0</v>
      </c>
      <c r="H78" s="1076">
        <v>0</v>
      </c>
      <c r="I78" s="1076">
        <v>0</v>
      </c>
      <c r="J78" s="1077">
        <v>0</v>
      </c>
    </row>
    <row r="79" spans="1:10" ht="15.75" hidden="1" customHeight="1">
      <c r="A79" s="826">
        <v>1130100</v>
      </c>
      <c r="B79" s="823" t="s">
        <v>484</v>
      </c>
      <c r="C79" s="798" t="s">
        <v>297</v>
      </c>
      <c r="D79" s="1072"/>
      <c r="E79" s="1072"/>
      <c r="F79" s="1072"/>
      <c r="G79" s="1072"/>
      <c r="H79" s="1072"/>
      <c r="I79" s="1072"/>
      <c r="J79" s="1077">
        <v>0</v>
      </c>
    </row>
    <row r="80" spans="1:10" ht="15.75" hidden="1" customHeight="1">
      <c r="A80" s="826">
        <v>1130200</v>
      </c>
      <c r="B80" s="823" t="s">
        <v>485</v>
      </c>
      <c r="C80" s="802" t="s">
        <v>298</v>
      </c>
      <c r="D80" s="1072"/>
      <c r="E80" s="1072"/>
      <c r="F80" s="1072"/>
      <c r="G80" s="1072"/>
      <c r="H80" s="1072"/>
      <c r="I80" s="1072"/>
      <c r="J80" s="1077">
        <v>0</v>
      </c>
    </row>
    <row r="81" spans="1:10" ht="15.75" hidden="1" customHeight="1">
      <c r="A81" s="826">
        <v>1130300</v>
      </c>
      <c r="B81" s="823" t="s">
        <v>486</v>
      </c>
      <c r="C81" s="802" t="s">
        <v>299</v>
      </c>
      <c r="D81" s="1072"/>
      <c r="E81" s="1072"/>
      <c r="F81" s="1072"/>
      <c r="G81" s="1072"/>
      <c r="H81" s="1072"/>
      <c r="I81" s="1072"/>
      <c r="J81" s="1077">
        <v>0</v>
      </c>
    </row>
    <row r="82" spans="1:10" ht="15.75" hidden="1" customHeight="1">
      <c r="A82" s="826">
        <v>1130400</v>
      </c>
      <c r="B82" s="828" t="s">
        <v>487</v>
      </c>
      <c r="C82" s="829" t="s">
        <v>300</v>
      </c>
      <c r="D82" s="1077"/>
      <c r="E82" s="1077"/>
      <c r="F82" s="1077"/>
      <c r="G82" s="1077"/>
      <c r="H82" s="1077"/>
      <c r="I82" s="1077"/>
      <c r="J82" s="1077">
        <v>0</v>
      </c>
    </row>
    <row r="83" spans="1:10" ht="15.75" hidden="1" customHeight="1">
      <c r="A83" s="800">
        <v>1131000</v>
      </c>
      <c r="B83" s="830" t="s">
        <v>301</v>
      </c>
      <c r="C83" s="831" t="s">
        <v>361</v>
      </c>
      <c r="D83" s="1079"/>
      <c r="E83" s="1079"/>
      <c r="F83" s="1079"/>
      <c r="G83" s="1079"/>
      <c r="H83" s="1079"/>
      <c r="I83" s="1079"/>
      <c r="J83" s="1077">
        <v>0</v>
      </c>
    </row>
    <row r="84" spans="1:10" ht="15.75" hidden="1" customHeight="1">
      <c r="A84" s="800">
        <v>1131100</v>
      </c>
      <c r="B84" s="823" t="s">
        <v>592</v>
      </c>
      <c r="C84" s="798" t="s">
        <v>302</v>
      </c>
      <c r="D84" s="1072"/>
      <c r="E84" s="1072"/>
      <c r="F84" s="1072"/>
      <c r="G84" s="1072"/>
      <c r="H84" s="1072"/>
      <c r="I84" s="1072"/>
      <c r="J84" s="1077">
        <v>0</v>
      </c>
    </row>
    <row r="85" spans="1:10" ht="15.75" hidden="1" customHeight="1">
      <c r="A85" s="800">
        <v>1131200</v>
      </c>
      <c r="B85" s="823" t="s">
        <v>593</v>
      </c>
      <c r="C85" s="802" t="s">
        <v>303</v>
      </c>
      <c r="D85" s="1072"/>
      <c r="E85" s="1072"/>
      <c r="F85" s="1072"/>
      <c r="G85" s="1072"/>
      <c r="H85" s="1072"/>
      <c r="I85" s="1072"/>
      <c r="J85" s="1077">
        <v>0</v>
      </c>
    </row>
    <row r="86" spans="1:10" ht="15.75" hidden="1" customHeight="1" thickBot="1">
      <c r="A86" s="800">
        <v>1131300</v>
      </c>
      <c r="B86" s="825" t="s">
        <v>594</v>
      </c>
      <c r="C86" s="806" t="s">
        <v>304</v>
      </c>
      <c r="D86" s="1074"/>
      <c r="E86" s="1074"/>
      <c r="F86" s="1074"/>
      <c r="G86" s="1074"/>
      <c r="H86" s="1074"/>
      <c r="I86" s="1074"/>
      <c r="J86" s="1077">
        <v>0</v>
      </c>
    </row>
    <row r="87" spans="1:10" ht="1.5" hidden="1" customHeight="1" thickBot="1">
      <c r="A87" s="833">
        <v>1140000</v>
      </c>
      <c r="B87" s="827" t="s">
        <v>305</v>
      </c>
      <c r="C87" s="794" t="s">
        <v>361</v>
      </c>
      <c r="D87" s="1076">
        <v>0</v>
      </c>
      <c r="E87" s="1076">
        <v>0</v>
      </c>
      <c r="F87" s="1076">
        <v>0</v>
      </c>
      <c r="G87" s="1076">
        <v>0</v>
      </c>
      <c r="H87" s="1076">
        <v>0</v>
      </c>
      <c r="I87" s="1076">
        <v>0</v>
      </c>
      <c r="J87" s="1077">
        <v>0</v>
      </c>
    </row>
    <row r="88" spans="1:10" ht="15.75" hidden="1" customHeight="1">
      <c r="A88" s="833">
        <v>1141000</v>
      </c>
      <c r="B88" s="823" t="s">
        <v>306</v>
      </c>
      <c r="C88" s="798" t="s">
        <v>1013</v>
      </c>
      <c r="D88" s="1072"/>
      <c r="E88" s="1072"/>
      <c r="F88" s="1072"/>
      <c r="G88" s="1072"/>
      <c r="H88" s="1072"/>
      <c r="I88" s="1072"/>
      <c r="J88" s="1077">
        <v>0</v>
      </c>
    </row>
    <row r="89" spans="1:10" ht="15.75" hidden="1" customHeight="1">
      <c r="A89" s="833">
        <v>1142000</v>
      </c>
      <c r="B89" s="823" t="s">
        <v>42</v>
      </c>
      <c r="C89" s="802" t="s">
        <v>43</v>
      </c>
      <c r="D89" s="1072"/>
      <c r="E89" s="1072"/>
      <c r="F89" s="1072"/>
      <c r="G89" s="1072"/>
      <c r="H89" s="1072"/>
      <c r="I89" s="1072"/>
      <c r="J89" s="1077">
        <v>0</v>
      </c>
    </row>
    <row r="90" spans="1:10" ht="15.75" hidden="1" customHeight="1">
      <c r="A90" s="833">
        <v>1143000</v>
      </c>
      <c r="B90" s="823" t="s">
        <v>44</v>
      </c>
      <c r="C90" s="802" t="s">
        <v>45</v>
      </c>
      <c r="D90" s="1072"/>
      <c r="E90" s="1072"/>
      <c r="F90" s="1072"/>
      <c r="G90" s="1072"/>
      <c r="H90" s="1072"/>
      <c r="I90" s="1072"/>
      <c r="J90" s="1077">
        <v>0</v>
      </c>
    </row>
    <row r="91" spans="1:10" ht="15.75" hidden="1" customHeight="1" thickBot="1">
      <c r="A91" s="833">
        <v>1144000</v>
      </c>
      <c r="B91" s="825" t="s">
        <v>46</v>
      </c>
      <c r="C91" s="806" t="s">
        <v>442</v>
      </c>
      <c r="D91" s="1074"/>
      <c r="E91" s="1074"/>
      <c r="F91" s="1074"/>
      <c r="G91" s="1074"/>
      <c r="H91" s="1074"/>
      <c r="I91" s="1074"/>
      <c r="J91" s="1077">
        <v>0</v>
      </c>
    </row>
    <row r="92" spans="1:10" ht="0.75" hidden="1" customHeight="1" thickBot="1">
      <c r="A92" s="833">
        <v>1150000</v>
      </c>
      <c r="B92" s="834" t="s">
        <v>736</v>
      </c>
      <c r="C92" s="794" t="s">
        <v>361</v>
      </c>
      <c r="D92" s="1076">
        <v>0</v>
      </c>
      <c r="E92" s="1076">
        <v>0</v>
      </c>
      <c r="F92" s="1076">
        <v>0</v>
      </c>
      <c r="G92" s="1076">
        <v>0</v>
      </c>
      <c r="H92" s="1076">
        <v>0</v>
      </c>
      <c r="I92" s="1076">
        <v>0</v>
      </c>
      <c r="J92" s="1077">
        <v>0</v>
      </c>
    </row>
    <row r="93" spans="1:10" ht="15.75" hidden="1" customHeight="1">
      <c r="A93" s="835">
        <v>1151000</v>
      </c>
      <c r="B93" s="823" t="s">
        <v>814</v>
      </c>
      <c r="C93" s="798" t="s">
        <v>815</v>
      </c>
      <c r="D93" s="1072"/>
      <c r="E93" s="1072"/>
      <c r="F93" s="1072"/>
      <c r="G93" s="1072"/>
      <c r="H93" s="1072"/>
      <c r="I93" s="1072"/>
      <c r="J93" s="1077">
        <v>0</v>
      </c>
    </row>
    <row r="94" spans="1:10" ht="15.75" hidden="1" customHeight="1">
      <c r="A94" s="835">
        <v>1152000</v>
      </c>
      <c r="B94" s="823" t="s">
        <v>1112</v>
      </c>
      <c r="C94" s="802" t="s">
        <v>816</v>
      </c>
      <c r="D94" s="1072"/>
      <c r="E94" s="1072"/>
      <c r="F94" s="1072"/>
      <c r="G94" s="1072"/>
      <c r="H94" s="1072"/>
      <c r="I94" s="1072"/>
      <c r="J94" s="1077">
        <v>0</v>
      </c>
    </row>
    <row r="95" spans="1:10" ht="15.75" hidden="1" customHeight="1">
      <c r="A95" s="835">
        <v>1153000</v>
      </c>
      <c r="B95" s="823" t="s">
        <v>836</v>
      </c>
      <c r="C95" s="802" t="s">
        <v>817</v>
      </c>
      <c r="D95" s="1072"/>
      <c r="E95" s="1072"/>
      <c r="F95" s="1072"/>
      <c r="G95" s="1072"/>
      <c r="H95" s="1072"/>
      <c r="I95" s="1072"/>
      <c r="J95" s="1077">
        <v>0</v>
      </c>
    </row>
    <row r="96" spans="1:10" ht="15.75" hidden="1" customHeight="1">
      <c r="A96" s="835">
        <v>1154000</v>
      </c>
      <c r="B96" s="823" t="s">
        <v>743</v>
      </c>
      <c r="C96" s="802" t="s">
        <v>818</v>
      </c>
      <c r="D96" s="1072"/>
      <c r="E96" s="1072"/>
      <c r="F96" s="1072"/>
      <c r="G96" s="1072"/>
      <c r="H96" s="1072"/>
      <c r="I96" s="1072"/>
      <c r="J96" s="1077">
        <v>0</v>
      </c>
    </row>
    <row r="97" spans="1:10" ht="15.75" hidden="1" customHeight="1">
      <c r="A97" s="820">
        <v>1155000</v>
      </c>
      <c r="B97" s="836" t="s">
        <v>1679</v>
      </c>
      <c r="C97" s="802" t="s">
        <v>733</v>
      </c>
      <c r="D97" s="1067"/>
      <c r="E97" s="1067"/>
      <c r="F97" s="1067"/>
      <c r="G97" s="1067"/>
      <c r="H97" s="1067"/>
      <c r="I97" s="1067"/>
      <c r="J97" s="1077">
        <v>0</v>
      </c>
    </row>
    <row r="98" spans="1:10" ht="15.75" hidden="1" customHeight="1" thickBot="1">
      <c r="A98" s="808">
        <v>1156000</v>
      </c>
      <c r="B98" s="838" t="s">
        <v>1680</v>
      </c>
      <c r="C98" s="806" t="s">
        <v>824</v>
      </c>
      <c r="D98" s="1068"/>
      <c r="E98" s="1068"/>
      <c r="F98" s="1068"/>
      <c r="G98" s="1068"/>
      <c r="H98" s="1068"/>
      <c r="I98" s="1068"/>
      <c r="J98" s="1077">
        <v>0</v>
      </c>
    </row>
    <row r="99" spans="1:10" ht="15.75" hidden="1" customHeight="1" thickBot="1">
      <c r="A99" s="792">
        <v>1160000</v>
      </c>
      <c r="B99" s="840" t="s">
        <v>825</v>
      </c>
      <c r="C99" s="794" t="s">
        <v>361</v>
      </c>
      <c r="D99" s="1070">
        <v>0</v>
      </c>
      <c r="E99" s="1070">
        <v>0</v>
      </c>
      <c r="F99" s="1070">
        <v>0</v>
      </c>
      <c r="G99" s="1070">
        <v>0</v>
      </c>
      <c r="H99" s="1070">
        <v>0</v>
      </c>
      <c r="I99" s="1070">
        <v>0</v>
      </c>
      <c r="J99" s="1077">
        <v>0</v>
      </c>
    </row>
    <row r="100" spans="1:10" ht="15.75" hidden="1" customHeight="1" thickBot="1">
      <c r="A100" s="820">
        <v>1161000</v>
      </c>
      <c r="B100" s="842" t="s">
        <v>207</v>
      </c>
      <c r="C100" s="843" t="s">
        <v>361</v>
      </c>
      <c r="D100" s="1067">
        <v>0</v>
      </c>
      <c r="E100" s="1067">
        <v>0</v>
      </c>
      <c r="F100" s="1067">
        <v>0</v>
      </c>
      <c r="G100" s="1067">
        <v>0</v>
      </c>
      <c r="H100" s="1067">
        <v>0</v>
      </c>
      <c r="I100" s="1067">
        <v>0</v>
      </c>
      <c r="J100" s="1077">
        <v>0</v>
      </c>
    </row>
    <row r="101" spans="1:10" ht="15.75" hidden="1" customHeight="1" thickBot="1">
      <c r="A101" s="820">
        <v>1161100</v>
      </c>
      <c r="B101" s="801" t="s">
        <v>1681</v>
      </c>
      <c r="C101" s="822">
        <v>471100</v>
      </c>
      <c r="D101" s="1067"/>
      <c r="E101" s="1067"/>
      <c r="F101" s="1067"/>
      <c r="G101" s="1067"/>
      <c r="H101" s="1067"/>
      <c r="I101" s="1067"/>
      <c r="J101" s="1077">
        <v>0</v>
      </c>
    </row>
    <row r="102" spans="1:10" ht="15.75" hidden="1" customHeight="1" thickBot="1">
      <c r="A102" s="820">
        <v>1161200</v>
      </c>
      <c r="B102" s="836" t="s">
        <v>1682</v>
      </c>
      <c r="C102" s="822">
        <v>471200</v>
      </c>
      <c r="D102" s="1067"/>
      <c r="E102" s="1067"/>
      <c r="F102" s="1067"/>
      <c r="G102" s="1067"/>
      <c r="H102" s="1067"/>
      <c r="I102" s="1067"/>
      <c r="J102" s="1077">
        <v>0</v>
      </c>
    </row>
    <row r="103" spans="1:10" ht="15.75" hidden="1" customHeight="1" thickBot="1">
      <c r="A103" s="820">
        <v>1162000</v>
      </c>
      <c r="B103" s="842" t="s">
        <v>1136</v>
      </c>
      <c r="C103" s="843" t="s">
        <v>361</v>
      </c>
      <c r="D103" s="1067">
        <v>0</v>
      </c>
      <c r="E103" s="1067">
        <v>0</v>
      </c>
      <c r="F103" s="1067">
        <v>0</v>
      </c>
      <c r="G103" s="1067">
        <v>0</v>
      </c>
      <c r="H103" s="1067">
        <v>0</v>
      </c>
      <c r="I103" s="1067">
        <v>0</v>
      </c>
      <c r="J103" s="1077">
        <v>0</v>
      </c>
    </row>
    <row r="104" spans="1:10" ht="15.75" hidden="1" customHeight="1" thickBot="1">
      <c r="A104" s="820">
        <v>1162100</v>
      </c>
      <c r="B104" s="836" t="s">
        <v>1683</v>
      </c>
      <c r="C104" s="802" t="s">
        <v>130</v>
      </c>
      <c r="D104" s="1067"/>
      <c r="E104" s="1067"/>
      <c r="F104" s="1067"/>
      <c r="G104" s="1067"/>
      <c r="H104" s="1067"/>
      <c r="I104" s="1067"/>
      <c r="J104" s="1077">
        <v>0</v>
      </c>
    </row>
    <row r="105" spans="1:10" ht="15.75" hidden="1" customHeight="1" thickBot="1">
      <c r="A105" s="820">
        <v>1162200</v>
      </c>
      <c r="B105" s="836" t="s">
        <v>1684</v>
      </c>
      <c r="C105" s="802" t="s">
        <v>24</v>
      </c>
      <c r="D105" s="1067"/>
      <c r="E105" s="1067"/>
      <c r="F105" s="1067"/>
      <c r="G105" s="1067"/>
      <c r="H105" s="1067"/>
      <c r="I105" s="1067"/>
      <c r="J105" s="1077">
        <v>0</v>
      </c>
    </row>
    <row r="106" spans="1:10" ht="15.75" hidden="1" customHeight="1" thickBot="1">
      <c r="A106" s="820">
        <v>1162300</v>
      </c>
      <c r="B106" s="836" t="s">
        <v>1685</v>
      </c>
      <c r="C106" s="802" t="s">
        <v>26</v>
      </c>
      <c r="D106" s="1067"/>
      <c r="E106" s="1067"/>
      <c r="F106" s="1067"/>
      <c r="G106" s="1067"/>
      <c r="H106" s="1067"/>
      <c r="I106" s="1067"/>
      <c r="J106" s="1077">
        <v>0</v>
      </c>
    </row>
    <row r="107" spans="1:10" ht="15.75" hidden="1" customHeight="1" thickBot="1">
      <c r="A107" s="820">
        <v>1162400</v>
      </c>
      <c r="B107" s="836" t="s">
        <v>1686</v>
      </c>
      <c r="C107" s="802" t="s">
        <v>838</v>
      </c>
      <c r="D107" s="1067"/>
      <c r="E107" s="1067"/>
      <c r="F107" s="1067"/>
      <c r="G107" s="1067"/>
      <c r="H107" s="1067"/>
      <c r="I107" s="1067"/>
      <c r="J107" s="1077">
        <v>0</v>
      </c>
    </row>
    <row r="108" spans="1:10" ht="15.75" hidden="1" customHeight="1" thickBot="1">
      <c r="A108" s="820">
        <v>1162500</v>
      </c>
      <c r="B108" s="836" t="s">
        <v>1687</v>
      </c>
      <c r="C108" s="802" t="s">
        <v>840</v>
      </c>
      <c r="D108" s="1067"/>
      <c r="E108" s="1067"/>
      <c r="F108" s="1067"/>
      <c r="G108" s="1067"/>
      <c r="H108" s="1067"/>
      <c r="I108" s="1067"/>
      <c r="J108" s="1077">
        <v>0</v>
      </c>
    </row>
    <row r="109" spans="1:10" ht="15.75" hidden="1" customHeight="1" thickBot="1">
      <c r="A109" s="820">
        <v>1162600</v>
      </c>
      <c r="B109" s="836" t="s">
        <v>1688</v>
      </c>
      <c r="C109" s="802" t="s">
        <v>514</v>
      </c>
      <c r="D109" s="1067"/>
      <c r="E109" s="1067"/>
      <c r="F109" s="1067"/>
      <c r="G109" s="1067"/>
      <c r="H109" s="1067"/>
      <c r="I109" s="1067"/>
      <c r="J109" s="1077">
        <v>0</v>
      </c>
    </row>
    <row r="110" spans="1:10" ht="15.75" hidden="1" customHeight="1" thickBot="1">
      <c r="A110" s="820">
        <v>1162700</v>
      </c>
      <c r="B110" s="801" t="s">
        <v>1689</v>
      </c>
      <c r="C110" s="802" t="s">
        <v>516</v>
      </c>
      <c r="D110" s="1067"/>
      <c r="E110" s="1067"/>
      <c r="F110" s="1067"/>
      <c r="G110" s="1067"/>
      <c r="H110" s="1067"/>
      <c r="I110" s="1067"/>
      <c r="J110" s="1077">
        <v>0</v>
      </c>
    </row>
    <row r="111" spans="1:10" ht="15.75" hidden="1" customHeight="1" thickBot="1">
      <c r="A111" s="820">
        <v>1162800</v>
      </c>
      <c r="B111" s="836" t="s">
        <v>1690</v>
      </c>
      <c r="C111" s="802" t="s">
        <v>878</v>
      </c>
      <c r="D111" s="1082"/>
      <c r="E111" s="1082"/>
      <c r="F111" s="1082"/>
      <c r="G111" s="1082"/>
      <c r="H111" s="1082"/>
      <c r="I111" s="1082"/>
      <c r="J111" s="1077">
        <v>0</v>
      </c>
    </row>
    <row r="112" spans="1:10" ht="15.75" hidden="1" customHeight="1" thickBot="1">
      <c r="A112" s="845">
        <v>1162900</v>
      </c>
      <c r="B112" s="838" t="s">
        <v>1691</v>
      </c>
      <c r="C112" s="806" t="s">
        <v>880</v>
      </c>
      <c r="D112" s="1084"/>
      <c r="E112" s="1084"/>
      <c r="F112" s="1084"/>
      <c r="G112" s="1084"/>
      <c r="H112" s="1084"/>
      <c r="I112" s="1084"/>
      <c r="J112" s="1077">
        <v>0</v>
      </c>
    </row>
    <row r="113" spans="1:10" ht="1.5" hidden="1" customHeight="1">
      <c r="A113" s="847">
        <v>1170000</v>
      </c>
      <c r="B113" s="848" t="s">
        <v>881</v>
      </c>
      <c r="C113" s="849" t="s">
        <v>361</v>
      </c>
      <c r="D113" s="1086">
        <v>0</v>
      </c>
      <c r="E113" s="1086">
        <v>0</v>
      </c>
      <c r="F113" s="1086">
        <v>0</v>
      </c>
      <c r="G113" s="1086">
        <v>0</v>
      </c>
      <c r="H113" s="1086">
        <v>0</v>
      </c>
      <c r="I113" s="1086">
        <v>0</v>
      </c>
      <c r="J113" s="1077">
        <v>0</v>
      </c>
    </row>
    <row r="114" spans="1:10" ht="15.75" hidden="1" customHeight="1">
      <c r="A114" s="851">
        <v>1171000</v>
      </c>
      <c r="B114" s="852" t="s">
        <v>216</v>
      </c>
      <c r="C114" s="794" t="s">
        <v>361</v>
      </c>
      <c r="D114" s="1088">
        <v>0</v>
      </c>
      <c r="E114" s="1088">
        <v>0</v>
      </c>
      <c r="F114" s="1088">
        <v>0</v>
      </c>
      <c r="G114" s="1088">
        <v>0</v>
      </c>
      <c r="H114" s="1088">
        <v>0</v>
      </c>
      <c r="I114" s="1088">
        <v>0</v>
      </c>
      <c r="J114" s="1077">
        <v>0</v>
      </c>
    </row>
    <row r="115" spans="1:10" ht="15.75" hidden="1" customHeight="1">
      <c r="A115" s="851">
        <v>1171100</v>
      </c>
      <c r="B115" s="801" t="s">
        <v>1692</v>
      </c>
      <c r="C115" s="798" t="s">
        <v>482</v>
      </c>
      <c r="D115" s="1082"/>
      <c r="E115" s="1082"/>
      <c r="F115" s="1082"/>
      <c r="G115" s="1082"/>
      <c r="H115" s="1082"/>
      <c r="I115" s="1082"/>
      <c r="J115" s="1077">
        <v>0</v>
      </c>
    </row>
    <row r="116" spans="1:10" ht="15.75" hidden="1" customHeight="1">
      <c r="A116" s="851">
        <v>1171200</v>
      </c>
      <c r="B116" s="836" t="s">
        <v>1693</v>
      </c>
      <c r="C116" s="854" t="s">
        <v>354</v>
      </c>
      <c r="D116" s="1082"/>
      <c r="E116" s="1082"/>
      <c r="F116" s="1082"/>
      <c r="G116" s="1082"/>
      <c r="H116" s="1082"/>
      <c r="I116" s="1082"/>
      <c r="J116" s="1077">
        <v>0</v>
      </c>
    </row>
    <row r="117" spans="1:10" ht="14.25" hidden="1" customHeight="1" thickBot="1">
      <c r="A117" s="820">
        <v>1172000</v>
      </c>
      <c r="B117" s="855" t="s">
        <v>1027</v>
      </c>
      <c r="C117" s="831" t="s">
        <v>361</v>
      </c>
      <c r="D117" s="1086">
        <v>0</v>
      </c>
      <c r="E117" s="1086">
        <v>0</v>
      </c>
      <c r="F117" s="1086">
        <v>0</v>
      </c>
      <c r="G117" s="1086">
        <v>0</v>
      </c>
      <c r="H117" s="1086">
        <v>0</v>
      </c>
      <c r="I117" s="1086">
        <v>0</v>
      </c>
      <c r="J117" s="1077">
        <v>0</v>
      </c>
    </row>
    <row r="118" spans="1:10" ht="0.75" hidden="1" customHeight="1" thickBot="1">
      <c r="A118" s="820">
        <v>1172100</v>
      </c>
      <c r="B118" s="823" t="s">
        <v>1113</v>
      </c>
      <c r="C118" s="798" t="s">
        <v>1028</v>
      </c>
      <c r="D118" s="1082"/>
      <c r="E118" s="1082"/>
      <c r="F118" s="1082"/>
      <c r="G118" s="1082"/>
      <c r="H118" s="1082"/>
      <c r="I118" s="1082"/>
      <c r="J118" s="1077">
        <v>0</v>
      </c>
    </row>
    <row r="119" spans="1:10" ht="15.75" hidden="1" customHeight="1">
      <c r="A119" s="820">
        <v>1172200</v>
      </c>
      <c r="B119" s="823" t="s">
        <v>1114</v>
      </c>
      <c r="C119" s="856">
        <v>482200</v>
      </c>
      <c r="D119" s="1082"/>
      <c r="E119" s="1082"/>
      <c r="F119" s="1082"/>
      <c r="G119" s="1082"/>
      <c r="H119" s="1082"/>
      <c r="I119" s="1082"/>
      <c r="J119" s="1077">
        <v>0</v>
      </c>
    </row>
    <row r="120" spans="1:10" ht="12.75" hidden="1" customHeight="1" thickBot="1">
      <c r="A120" s="820">
        <v>1172300</v>
      </c>
      <c r="B120" s="836" t="s">
        <v>1694</v>
      </c>
      <c r="C120" s="802" t="s">
        <v>1030</v>
      </c>
      <c r="D120" s="1082"/>
      <c r="E120" s="1082">
        <v>0</v>
      </c>
      <c r="F120" s="1082"/>
      <c r="G120" s="1082"/>
      <c r="H120" s="1082"/>
      <c r="I120" s="1082"/>
      <c r="J120" s="1077">
        <v>0</v>
      </c>
    </row>
    <row r="121" spans="1:10" ht="15.75" hidden="1" customHeight="1">
      <c r="A121" s="820">
        <v>1172400</v>
      </c>
      <c r="B121" s="857" t="s">
        <v>1695</v>
      </c>
      <c r="C121" s="802" t="s">
        <v>125</v>
      </c>
      <c r="D121" s="1088"/>
      <c r="E121" s="1088"/>
      <c r="F121" s="1088"/>
      <c r="G121" s="1088"/>
      <c r="H121" s="1088"/>
      <c r="I121" s="1088"/>
      <c r="J121" s="1077">
        <v>0</v>
      </c>
    </row>
    <row r="122" spans="1:10" ht="15.75" hidden="1" customHeight="1">
      <c r="A122" s="820">
        <v>1173000</v>
      </c>
      <c r="B122" s="855" t="s">
        <v>126</v>
      </c>
      <c r="C122" s="831" t="s">
        <v>361</v>
      </c>
      <c r="D122" s="1088">
        <v>0</v>
      </c>
      <c r="E122" s="1088">
        <v>0</v>
      </c>
      <c r="F122" s="1088">
        <v>0</v>
      </c>
      <c r="G122" s="1088">
        <v>0</v>
      </c>
      <c r="H122" s="1088">
        <v>0</v>
      </c>
      <c r="I122" s="1088">
        <v>0</v>
      </c>
      <c r="J122" s="1077">
        <v>0</v>
      </c>
    </row>
    <row r="123" spans="1:10" ht="15.75" hidden="1" customHeight="1">
      <c r="A123" s="851">
        <v>1173100</v>
      </c>
      <c r="B123" s="858" t="s">
        <v>127</v>
      </c>
      <c r="C123" s="802" t="s">
        <v>1099</v>
      </c>
      <c r="D123" s="1088"/>
      <c r="E123" s="1088"/>
      <c r="F123" s="1088"/>
      <c r="G123" s="1088"/>
      <c r="H123" s="1088"/>
      <c r="I123" s="1088"/>
      <c r="J123" s="1077">
        <v>0</v>
      </c>
    </row>
    <row r="124" spans="1:10" ht="15.75" hidden="1" customHeight="1">
      <c r="A124" s="851">
        <v>1174000</v>
      </c>
      <c r="B124" s="855" t="s">
        <v>1100</v>
      </c>
      <c r="C124" s="831" t="s">
        <v>361</v>
      </c>
      <c r="D124" s="1088">
        <v>0</v>
      </c>
      <c r="E124" s="1088">
        <v>0</v>
      </c>
      <c r="F124" s="1088">
        <v>0</v>
      </c>
      <c r="G124" s="1088">
        <v>0</v>
      </c>
      <c r="H124" s="1088">
        <v>0</v>
      </c>
      <c r="I124" s="1088">
        <v>0</v>
      </c>
      <c r="J124" s="1077">
        <v>0</v>
      </c>
    </row>
    <row r="125" spans="1:10" ht="15.75" hidden="1" customHeight="1">
      <c r="A125" s="851">
        <v>1174100</v>
      </c>
      <c r="B125" s="858" t="s">
        <v>1115</v>
      </c>
      <c r="C125" s="802" t="s">
        <v>1101</v>
      </c>
      <c r="D125" s="1088"/>
      <c r="E125" s="1088"/>
      <c r="F125" s="1088"/>
      <c r="G125" s="1088"/>
      <c r="H125" s="1088"/>
      <c r="I125" s="1088"/>
      <c r="J125" s="1077">
        <v>0</v>
      </c>
    </row>
    <row r="126" spans="1:10" ht="15.75" hidden="1" customHeight="1">
      <c r="A126" s="851">
        <v>1174200</v>
      </c>
      <c r="B126" s="857" t="s">
        <v>1696</v>
      </c>
      <c r="C126" s="802" t="s">
        <v>450</v>
      </c>
      <c r="D126" s="1088"/>
      <c r="E126" s="1088"/>
      <c r="F126" s="1088"/>
      <c r="G126" s="1088"/>
      <c r="H126" s="1088"/>
      <c r="I126" s="1088"/>
      <c r="J126" s="1077">
        <v>0</v>
      </c>
    </row>
    <row r="127" spans="1:10" ht="15.75" hidden="1" customHeight="1">
      <c r="A127" s="851">
        <v>1175000</v>
      </c>
      <c r="B127" s="855" t="s">
        <v>561</v>
      </c>
      <c r="C127" s="831" t="s">
        <v>361</v>
      </c>
      <c r="D127" s="1088">
        <v>0</v>
      </c>
      <c r="E127" s="1088">
        <v>0</v>
      </c>
      <c r="F127" s="1088">
        <v>0</v>
      </c>
      <c r="G127" s="1088">
        <v>0</v>
      </c>
      <c r="H127" s="1088">
        <v>0</v>
      </c>
      <c r="I127" s="1088">
        <v>0</v>
      </c>
      <c r="J127" s="1077">
        <v>0</v>
      </c>
    </row>
    <row r="128" spans="1:10" ht="15.75" hidden="1" customHeight="1">
      <c r="A128" s="851">
        <v>1175100</v>
      </c>
      <c r="B128" s="857" t="s">
        <v>1697</v>
      </c>
      <c r="C128" s="802" t="s">
        <v>228</v>
      </c>
      <c r="D128" s="1088"/>
      <c r="E128" s="1088"/>
      <c r="F128" s="1088"/>
      <c r="G128" s="1088"/>
      <c r="H128" s="1088"/>
      <c r="I128" s="1088"/>
      <c r="J128" s="1077">
        <v>0</v>
      </c>
    </row>
    <row r="129" spans="1:12" ht="15.75" hidden="1" customHeight="1">
      <c r="A129" s="851">
        <v>1176000</v>
      </c>
      <c r="B129" s="855" t="s">
        <v>229</v>
      </c>
      <c r="C129" s="831" t="s">
        <v>361</v>
      </c>
      <c r="D129" s="1088">
        <v>0</v>
      </c>
      <c r="E129" s="1088">
        <v>0</v>
      </c>
      <c r="F129" s="1088">
        <v>0</v>
      </c>
      <c r="G129" s="1088">
        <v>0</v>
      </c>
      <c r="H129" s="1088">
        <v>0</v>
      </c>
      <c r="I129" s="1088">
        <v>0</v>
      </c>
      <c r="J129" s="1077">
        <v>0</v>
      </c>
    </row>
    <row r="130" spans="1:12" ht="15.75" hidden="1" customHeight="1">
      <c r="A130" s="851">
        <v>1176100</v>
      </c>
      <c r="B130" s="857" t="s">
        <v>1698</v>
      </c>
      <c r="C130" s="802" t="s">
        <v>8</v>
      </c>
      <c r="D130" s="1088"/>
      <c r="E130" s="1088"/>
      <c r="F130" s="1088"/>
      <c r="G130" s="1088"/>
      <c r="H130" s="1088"/>
      <c r="I130" s="1088"/>
      <c r="J130" s="1077">
        <v>0</v>
      </c>
    </row>
    <row r="131" spans="1:12" ht="15.75" hidden="1" customHeight="1">
      <c r="A131" s="851">
        <v>1177000</v>
      </c>
      <c r="B131" s="855" t="s">
        <v>591</v>
      </c>
      <c r="C131" s="831" t="s">
        <v>361</v>
      </c>
      <c r="D131" s="1088">
        <v>0</v>
      </c>
      <c r="E131" s="1088">
        <v>0</v>
      </c>
      <c r="F131" s="1088">
        <v>0</v>
      </c>
      <c r="G131" s="1088">
        <v>0</v>
      </c>
      <c r="H131" s="1088">
        <v>0</v>
      </c>
      <c r="I131" s="1088">
        <v>0</v>
      </c>
      <c r="J131" s="1077">
        <v>0</v>
      </c>
    </row>
    <row r="132" spans="1:12" ht="15.75" hidden="1" customHeight="1" thickBot="1">
      <c r="A132" s="845">
        <v>1177100</v>
      </c>
      <c r="B132" s="859" t="s">
        <v>1699</v>
      </c>
      <c r="C132" s="806" t="s">
        <v>260</v>
      </c>
      <c r="D132" s="1090"/>
      <c r="E132" s="1090"/>
      <c r="F132" s="1090"/>
      <c r="G132" s="1090"/>
      <c r="H132" s="1090"/>
      <c r="I132" s="1090"/>
      <c r="J132" s="1077">
        <v>0</v>
      </c>
    </row>
    <row r="133" spans="1:12" ht="2.25" hidden="1" customHeight="1" thickBot="1">
      <c r="A133" s="861" t="s">
        <v>261</v>
      </c>
      <c r="B133" s="862" t="s">
        <v>262</v>
      </c>
      <c r="C133" s="863"/>
      <c r="D133" s="1092"/>
      <c r="E133" s="1092"/>
      <c r="F133" s="1092"/>
      <c r="G133" s="1092"/>
      <c r="H133" s="1092"/>
      <c r="I133" s="1092"/>
      <c r="J133" s="1077">
        <v>0</v>
      </c>
    </row>
    <row r="134" spans="1:12" ht="26.25" hidden="1" thickBot="1">
      <c r="A134" s="865" t="s">
        <v>263</v>
      </c>
      <c r="B134" s="866" t="s">
        <v>652</v>
      </c>
      <c r="C134" s="867" t="s">
        <v>361</v>
      </c>
      <c r="D134" s="1092">
        <v>0</v>
      </c>
      <c r="E134" s="1092">
        <v>0</v>
      </c>
      <c r="F134" s="1092">
        <v>0</v>
      </c>
      <c r="G134" s="1092">
        <v>0</v>
      </c>
      <c r="H134" s="1092">
        <v>0</v>
      </c>
      <c r="I134" s="1092">
        <v>0</v>
      </c>
      <c r="J134" s="1077">
        <v>0</v>
      </c>
    </row>
    <row r="135" spans="1:12" ht="18" hidden="1" customHeight="1" thickBot="1">
      <c r="A135" s="868"/>
      <c r="B135" s="869" t="s">
        <v>653</v>
      </c>
      <c r="C135" s="870"/>
      <c r="D135" s="1094"/>
      <c r="E135" s="1094"/>
      <c r="F135" s="1094"/>
      <c r="G135" s="1094"/>
      <c r="H135" s="1094"/>
      <c r="I135" s="1094"/>
      <c r="J135" s="1077">
        <v>0</v>
      </c>
    </row>
    <row r="136" spans="1:12" ht="11.25" hidden="1" customHeight="1" thickBot="1">
      <c r="A136" s="861" t="s">
        <v>261</v>
      </c>
      <c r="B136" s="862" t="s">
        <v>262</v>
      </c>
      <c r="C136" s="872"/>
      <c r="D136" s="1095"/>
      <c r="E136" s="1095"/>
      <c r="F136" s="1095"/>
      <c r="G136" s="1095"/>
      <c r="H136" s="1095"/>
      <c r="I136" s="1095"/>
      <c r="J136" s="1077">
        <v>0</v>
      </c>
    </row>
    <row r="137" spans="1:12" ht="12" hidden="1" customHeight="1" thickBot="1">
      <c r="A137" s="874" t="s">
        <v>654</v>
      </c>
      <c r="B137" s="875" t="s">
        <v>655</v>
      </c>
      <c r="C137" s="876" t="s">
        <v>361</v>
      </c>
      <c r="D137" s="1096">
        <v>0</v>
      </c>
      <c r="E137" s="1096">
        <v>0</v>
      </c>
      <c r="F137" s="1096">
        <v>0</v>
      </c>
      <c r="G137" s="1096">
        <v>0</v>
      </c>
      <c r="H137" s="1096">
        <v>0</v>
      </c>
      <c r="I137" s="1096">
        <v>0</v>
      </c>
      <c r="J137" s="1077">
        <v>0</v>
      </c>
    </row>
    <row r="138" spans="1:12" ht="15" hidden="1" customHeight="1" thickBot="1">
      <c r="A138" s="878" t="s">
        <v>656</v>
      </c>
      <c r="B138" s="857" t="s">
        <v>1700</v>
      </c>
      <c r="C138" s="879" t="s">
        <v>997</v>
      </c>
      <c r="D138" s="1088"/>
      <c r="E138" s="1088"/>
      <c r="F138" s="1088"/>
      <c r="G138" s="1088"/>
      <c r="H138" s="1088"/>
      <c r="I138" s="1088"/>
      <c r="J138" s="1077">
        <v>0</v>
      </c>
    </row>
    <row r="139" spans="1:12" ht="20.25" hidden="1" customHeight="1" thickBot="1">
      <c r="A139" s="878" t="s">
        <v>998</v>
      </c>
      <c r="B139" s="857" t="s">
        <v>1701</v>
      </c>
      <c r="C139" s="879" t="s">
        <v>975</v>
      </c>
      <c r="D139" s="1088"/>
      <c r="E139" s="1088"/>
      <c r="F139" s="1088"/>
      <c r="G139" s="1088"/>
      <c r="H139" s="1088"/>
      <c r="I139" s="1088"/>
      <c r="J139" s="1077">
        <v>0</v>
      </c>
      <c r="L139" s="632" t="s">
        <v>89</v>
      </c>
    </row>
    <row r="140" spans="1:12" ht="25.5" hidden="1" customHeight="1" thickBot="1">
      <c r="A140" s="878" t="s">
        <v>976</v>
      </c>
      <c r="B140" s="857" t="s">
        <v>1702</v>
      </c>
      <c r="C140" s="879" t="s">
        <v>978</v>
      </c>
      <c r="D140" s="1088"/>
      <c r="E140" s="1088"/>
      <c r="F140" s="1088"/>
      <c r="G140" s="1088"/>
      <c r="H140" s="1088"/>
      <c r="I140" s="1088"/>
      <c r="J140" s="1077">
        <v>0</v>
      </c>
    </row>
    <row r="141" spans="1:12" ht="12" hidden="1" customHeight="1" thickBot="1">
      <c r="A141" s="878" t="s">
        <v>979</v>
      </c>
      <c r="B141" s="857" t="s">
        <v>1703</v>
      </c>
      <c r="C141" s="879" t="s">
        <v>1110</v>
      </c>
      <c r="D141" s="1088"/>
      <c r="E141" s="1088"/>
      <c r="F141" s="1088"/>
      <c r="G141" s="1088"/>
      <c r="H141" s="1088"/>
      <c r="I141" s="1088"/>
      <c r="J141" s="1077">
        <v>0</v>
      </c>
    </row>
    <row r="142" spans="1:12" ht="12" hidden="1" customHeight="1" thickBot="1">
      <c r="A142" s="878" t="s">
        <v>138</v>
      </c>
      <c r="B142" s="858" t="s">
        <v>139</v>
      </c>
      <c r="C142" s="879" t="s">
        <v>140</v>
      </c>
      <c r="D142" s="1088"/>
      <c r="E142" s="1088"/>
      <c r="F142" s="1088"/>
      <c r="G142" s="1088"/>
      <c r="H142" s="1088"/>
      <c r="I142" s="1088"/>
      <c r="J142" s="1077">
        <v>0</v>
      </c>
    </row>
    <row r="143" spans="1:12" ht="11.25" hidden="1" customHeight="1" thickBot="1">
      <c r="A143" s="878" t="s">
        <v>141</v>
      </c>
      <c r="B143" s="857" t="s">
        <v>1704</v>
      </c>
      <c r="C143" s="879" t="s">
        <v>904</v>
      </c>
      <c r="D143" s="1088"/>
      <c r="E143" s="1088"/>
      <c r="F143" s="1088"/>
      <c r="G143" s="1088"/>
      <c r="H143" s="1088"/>
      <c r="I143" s="1088"/>
      <c r="J143" s="1077">
        <v>0</v>
      </c>
    </row>
    <row r="144" spans="1:12" ht="0.75" hidden="1" customHeight="1">
      <c r="A144" s="878" t="s">
        <v>905</v>
      </c>
      <c r="B144" s="857" t="s">
        <v>1705</v>
      </c>
      <c r="C144" s="879" t="s">
        <v>907</v>
      </c>
      <c r="D144" s="1088"/>
      <c r="E144" s="1088"/>
      <c r="F144" s="1088"/>
      <c r="G144" s="1088"/>
      <c r="H144" s="1088"/>
      <c r="I144" s="1088"/>
      <c r="J144" s="1077">
        <v>0</v>
      </c>
    </row>
    <row r="145" spans="1:10" ht="12" hidden="1" customHeight="1">
      <c r="A145" s="878" t="s">
        <v>659</v>
      </c>
      <c r="B145" s="857" t="s">
        <v>1706</v>
      </c>
      <c r="C145" s="879" t="s">
        <v>661</v>
      </c>
      <c r="D145" s="1088"/>
      <c r="E145" s="1088"/>
      <c r="F145" s="1088"/>
      <c r="G145" s="1088"/>
      <c r="H145" s="1088"/>
      <c r="I145" s="1088"/>
      <c r="J145" s="1077">
        <v>0</v>
      </c>
    </row>
    <row r="146" spans="1:10" ht="12" hidden="1" customHeight="1">
      <c r="A146" s="878" t="s">
        <v>662</v>
      </c>
      <c r="B146" s="855" t="s">
        <v>663</v>
      </c>
      <c r="C146" s="880" t="s">
        <v>361</v>
      </c>
      <c r="D146" s="1088">
        <v>0</v>
      </c>
      <c r="E146" s="1088">
        <v>0</v>
      </c>
      <c r="F146" s="1088">
        <v>0</v>
      </c>
      <c r="G146" s="1088">
        <v>0</v>
      </c>
      <c r="H146" s="1088">
        <v>0</v>
      </c>
      <c r="I146" s="1088">
        <v>0</v>
      </c>
      <c r="J146" s="1077">
        <v>0</v>
      </c>
    </row>
    <row r="147" spans="1:10" ht="12" hidden="1" customHeight="1">
      <c r="A147" s="878" t="s">
        <v>664</v>
      </c>
      <c r="B147" s="858" t="s">
        <v>665</v>
      </c>
      <c r="C147" s="879" t="s">
        <v>666</v>
      </c>
      <c r="D147" s="1088"/>
      <c r="E147" s="1088"/>
      <c r="F147" s="1088"/>
      <c r="G147" s="1088"/>
      <c r="H147" s="1088"/>
      <c r="I147" s="1088"/>
      <c r="J147" s="1077">
        <v>0</v>
      </c>
    </row>
    <row r="148" spans="1:10" ht="12" hidden="1" customHeight="1">
      <c r="A148" s="878" t="s">
        <v>667</v>
      </c>
      <c r="B148" s="858" t="s">
        <v>668</v>
      </c>
      <c r="C148" s="879" t="s">
        <v>669</v>
      </c>
      <c r="D148" s="1088"/>
      <c r="E148" s="1088"/>
      <c r="F148" s="1088"/>
      <c r="G148" s="1088"/>
      <c r="H148" s="1088"/>
      <c r="I148" s="1088"/>
      <c r="J148" s="1077">
        <v>0</v>
      </c>
    </row>
    <row r="149" spans="1:10" ht="12" hidden="1" customHeight="1">
      <c r="A149" s="878" t="s">
        <v>670</v>
      </c>
      <c r="B149" s="857" t="s">
        <v>1707</v>
      </c>
      <c r="C149" s="879" t="s">
        <v>316</v>
      </c>
      <c r="D149" s="1088"/>
      <c r="E149" s="1088"/>
      <c r="F149" s="1088"/>
      <c r="G149" s="1088"/>
      <c r="H149" s="1088"/>
      <c r="I149" s="1088"/>
      <c r="J149" s="1077">
        <v>0</v>
      </c>
    </row>
    <row r="150" spans="1:10" ht="12" hidden="1" customHeight="1">
      <c r="A150" s="878" t="s">
        <v>317</v>
      </c>
      <c r="B150" s="857" t="s">
        <v>1708</v>
      </c>
      <c r="C150" s="879" t="s">
        <v>319</v>
      </c>
      <c r="D150" s="1088"/>
      <c r="E150" s="1088"/>
      <c r="F150" s="1088"/>
      <c r="G150" s="1088"/>
      <c r="H150" s="1088"/>
      <c r="I150" s="1088"/>
      <c r="J150" s="1077">
        <v>0</v>
      </c>
    </row>
    <row r="151" spans="1:10" ht="12" hidden="1" customHeight="1">
      <c r="A151" s="878" t="s">
        <v>320</v>
      </c>
      <c r="B151" s="855" t="s">
        <v>321</v>
      </c>
      <c r="C151" s="880" t="s">
        <v>361</v>
      </c>
      <c r="D151" s="1088">
        <v>0</v>
      </c>
      <c r="E151" s="1088">
        <v>0</v>
      </c>
      <c r="F151" s="1088">
        <v>0</v>
      </c>
      <c r="G151" s="1088">
        <v>0</v>
      </c>
      <c r="H151" s="1088">
        <v>0</v>
      </c>
      <c r="I151" s="1088">
        <v>0</v>
      </c>
      <c r="J151" s="1077">
        <v>0</v>
      </c>
    </row>
    <row r="152" spans="1:10" ht="12" hidden="1" customHeight="1">
      <c r="A152" s="878" t="s">
        <v>322</v>
      </c>
      <c r="B152" s="858" t="s">
        <v>1116</v>
      </c>
      <c r="C152" s="879" t="s">
        <v>323</v>
      </c>
      <c r="D152" s="1088"/>
      <c r="E152" s="1088"/>
      <c r="F152" s="1088"/>
      <c r="G152" s="1088"/>
      <c r="H152" s="1088"/>
      <c r="I152" s="1088"/>
      <c r="J152" s="1077">
        <v>0</v>
      </c>
    </row>
    <row r="153" spans="1:10" ht="12" hidden="1" customHeight="1">
      <c r="A153" s="881" t="s">
        <v>324</v>
      </c>
      <c r="B153" s="882" t="s">
        <v>325</v>
      </c>
      <c r="C153" s="880" t="s">
        <v>361</v>
      </c>
      <c r="D153" s="1088">
        <v>0</v>
      </c>
      <c r="E153" s="1088">
        <v>0</v>
      </c>
      <c r="F153" s="1088">
        <v>0</v>
      </c>
      <c r="G153" s="1088">
        <v>0</v>
      </c>
      <c r="H153" s="1088">
        <v>0</v>
      </c>
      <c r="I153" s="1088">
        <v>0</v>
      </c>
      <c r="J153" s="1077">
        <v>0</v>
      </c>
    </row>
    <row r="154" spans="1:10" ht="12" hidden="1" customHeight="1">
      <c r="A154" s="878" t="s">
        <v>326</v>
      </c>
      <c r="B154" s="858" t="s">
        <v>1117</v>
      </c>
      <c r="C154" s="879" t="s">
        <v>327</v>
      </c>
      <c r="D154" s="1088"/>
      <c r="E154" s="1088"/>
      <c r="F154" s="1088"/>
      <c r="G154" s="1088"/>
      <c r="H154" s="1088"/>
      <c r="I154" s="1088"/>
      <c r="J154" s="1077">
        <v>0</v>
      </c>
    </row>
    <row r="155" spans="1:10" ht="12" hidden="1" customHeight="1">
      <c r="A155" s="878" t="s">
        <v>328</v>
      </c>
      <c r="B155" s="858" t="s">
        <v>1118</v>
      </c>
      <c r="C155" s="879" t="s">
        <v>329</v>
      </c>
      <c r="D155" s="1088"/>
      <c r="E155" s="1088"/>
      <c r="F155" s="1088"/>
      <c r="G155" s="1088"/>
      <c r="H155" s="1088"/>
      <c r="I155" s="1088"/>
      <c r="J155" s="1077">
        <v>0</v>
      </c>
    </row>
    <row r="156" spans="1:10" ht="12" hidden="1" customHeight="1">
      <c r="A156" s="878" t="s">
        <v>330</v>
      </c>
      <c r="B156" s="857" t="s">
        <v>1709</v>
      </c>
      <c r="C156" s="879" t="s">
        <v>332</v>
      </c>
      <c r="D156" s="1088"/>
      <c r="E156" s="1088"/>
      <c r="F156" s="1088"/>
      <c r="G156" s="1088"/>
      <c r="H156" s="1088"/>
      <c r="I156" s="1088"/>
      <c r="J156" s="1077">
        <v>0</v>
      </c>
    </row>
    <row r="157" spans="1:10" ht="12" hidden="1" customHeight="1">
      <c r="A157" s="883">
        <v>1244000</v>
      </c>
      <c r="B157" s="884" t="s">
        <v>1710</v>
      </c>
      <c r="C157" s="885" t="s">
        <v>1145</v>
      </c>
      <c r="D157" s="1098"/>
      <c r="E157" s="1098"/>
      <c r="F157" s="1098"/>
      <c r="G157" s="1098"/>
      <c r="H157" s="1098"/>
      <c r="I157" s="1098"/>
      <c r="J157" s="1077">
        <v>0</v>
      </c>
    </row>
    <row r="158" spans="1:10" ht="28.5" customHeight="1" thickBot="1">
      <c r="A158" s="886">
        <v>1000000</v>
      </c>
      <c r="B158" s="887" t="s">
        <v>1146</v>
      </c>
      <c r="C158" s="888" t="s">
        <v>361</v>
      </c>
      <c r="D158" s="1956">
        <f>D32</f>
        <v>130000</v>
      </c>
      <c r="E158" s="1956">
        <v>0</v>
      </c>
      <c r="F158" s="1956">
        <f>F32</f>
        <v>130000</v>
      </c>
      <c r="G158" s="1956">
        <f>G32</f>
        <v>25500</v>
      </c>
      <c r="H158" s="1956">
        <f>H32</f>
        <v>63000</v>
      </c>
      <c r="I158" s="1956">
        <f>I32</f>
        <v>100000</v>
      </c>
      <c r="J158" s="1957">
        <f>F158</f>
        <v>130000</v>
      </c>
    </row>
    <row r="159" spans="1:10" ht="11.25" customHeight="1">
      <c r="A159" s="889"/>
      <c r="B159" s="890"/>
      <c r="C159" s="891"/>
      <c r="D159" s="738"/>
      <c r="E159" s="738"/>
      <c r="F159" s="738"/>
      <c r="G159" s="738"/>
      <c r="H159" s="738"/>
      <c r="I159" s="738"/>
      <c r="J159" s="738"/>
    </row>
    <row r="160" spans="1:10" ht="12.75" customHeight="1">
      <c r="A160" s="2559"/>
      <c r="B160" s="2559"/>
      <c r="C160" s="2559"/>
      <c r="D160" s="2559"/>
      <c r="E160" s="2559"/>
      <c r="F160" s="2559"/>
      <c r="G160" s="2559"/>
      <c r="H160" s="2559"/>
      <c r="I160" s="2559"/>
      <c r="J160" s="2559"/>
    </row>
    <row r="161" spans="1:10" s="738" customFormat="1">
      <c r="A161" s="2517" t="s">
        <v>2250</v>
      </c>
      <c r="B161" s="2517"/>
      <c r="C161" s="2517"/>
      <c r="D161" s="2517"/>
      <c r="E161" s="2517"/>
      <c r="F161" s="2517"/>
      <c r="G161" s="2517"/>
      <c r="H161" s="2517"/>
      <c r="I161" s="2517"/>
      <c r="J161" s="2517"/>
    </row>
    <row r="162" spans="1:10" ht="12.75" customHeight="1">
      <c r="A162" s="2573" t="s">
        <v>1125</v>
      </c>
      <c r="B162" s="2573"/>
      <c r="C162" s="2573"/>
      <c r="D162" s="2573"/>
      <c r="E162" s="2573"/>
      <c r="F162" s="2573"/>
      <c r="G162" s="2573"/>
      <c r="H162" s="2573"/>
      <c r="I162" s="2573"/>
      <c r="J162" s="2573"/>
    </row>
    <row r="163" spans="1:10" ht="12.75" customHeight="1">
      <c r="A163" s="1225" t="s">
        <v>1799</v>
      </c>
      <c r="B163" s="1225"/>
      <c r="C163" s="644"/>
      <c r="D163" s="1225"/>
      <c r="E163" s="1225"/>
      <c r="F163" s="1225"/>
      <c r="G163" s="1225" t="s">
        <v>1154</v>
      </c>
      <c r="H163" s="1225"/>
      <c r="I163" s="1225"/>
      <c r="J163" s="1225"/>
    </row>
    <row r="164" spans="1:10" ht="12.75" customHeight="1">
      <c r="A164" s="894" t="s">
        <v>1712</v>
      </c>
      <c r="B164" s="894"/>
      <c r="C164" s="894"/>
      <c r="D164" s="738"/>
      <c r="E164" s="734" t="s">
        <v>311</v>
      </c>
      <c r="F164" s="738"/>
      <c r="G164" s="734" t="s">
        <v>312</v>
      </c>
      <c r="H164" s="894"/>
      <c r="I164" s="894"/>
      <c r="J164" s="894"/>
    </row>
    <row r="165" spans="1:10" ht="12.75" customHeight="1">
      <c r="A165" s="1630" t="s">
        <v>1729</v>
      </c>
      <c r="B165" s="1630"/>
      <c r="C165" s="1631"/>
      <c r="D165" s="1630"/>
      <c r="E165" s="1630"/>
      <c r="F165" s="1630"/>
      <c r="G165" s="1630"/>
      <c r="H165" s="1630"/>
      <c r="I165" s="1630"/>
      <c r="J165" s="1630"/>
    </row>
    <row r="166" spans="1:10" ht="14.25">
      <c r="A166" s="892" t="s">
        <v>2120</v>
      </c>
      <c r="B166" s="892"/>
      <c r="C166" s="893"/>
      <c r="D166" s="892"/>
      <c r="E166" s="892"/>
      <c r="F166" s="892"/>
      <c r="G166" s="892" t="s">
        <v>1158</v>
      </c>
      <c r="H166" s="892"/>
      <c r="I166" s="892"/>
      <c r="J166" s="892"/>
    </row>
    <row r="167" spans="1:10" ht="14.25">
      <c r="A167" s="894" t="s">
        <v>1715</v>
      </c>
      <c r="B167" s="893" t="s">
        <v>646</v>
      </c>
      <c r="C167" s="896"/>
      <c r="D167" s="738"/>
      <c r="E167" s="734" t="s">
        <v>311</v>
      </c>
      <c r="F167" s="738"/>
      <c r="G167" s="734" t="s">
        <v>312</v>
      </c>
      <c r="H167" s="738"/>
      <c r="I167" s="738"/>
      <c r="J167" s="894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F23:J24"/>
    <mergeCell ref="F29:F30"/>
    <mergeCell ref="G29:J29"/>
    <mergeCell ref="A162:J162"/>
    <mergeCell ref="A160:J160"/>
    <mergeCell ref="A161:J161"/>
    <mergeCell ref="H27:J27"/>
    <mergeCell ref="F1:J1"/>
    <mergeCell ref="F3:J3"/>
    <mergeCell ref="A10:E10"/>
    <mergeCell ref="A11:E11"/>
    <mergeCell ref="A12:B12"/>
    <mergeCell ref="A16:E17"/>
    <mergeCell ref="F16:J17"/>
    <mergeCell ref="A13:J13"/>
    <mergeCell ref="A14:J14"/>
    <mergeCell ref="A15:J15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K216"/>
  <sheetViews>
    <sheetView topLeftCell="A23" workbookViewId="0">
      <selection activeCell="F173" sqref="F173"/>
    </sheetView>
  </sheetViews>
  <sheetFormatPr defaultRowHeight="12.75"/>
  <cols>
    <col min="1" max="1" width="7.7109375" style="748" customWidth="1"/>
    <col min="2" max="2" width="43.140625" style="739" customWidth="1"/>
    <col min="3" max="3" width="8.7109375" style="749" customWidth="1"/>
    <col min="4" max="4" width="11" style="738" customWidth="1"/>
    <col min="5" max="5" width="10.5703125" style="738" customWidth="1"/>
    <col min="6" max="6" width="10.28515625" style="738" customWidth="1"/>
    <col min="7" max="7" width="10.42578125" style="738" customWidth="1"/>
    <col min="8" max="8" width="9.85546875" style="738" customWidth="1"/>
    <col min="9" max="9" width="10.42578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2342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 ht="14.25" customHeight="1">
      <c r="B11" s="953"/>
      <c r="C11" s="954"/>
      <c r="D11" s="953"/>
      <c r="E11" s="953"/>
      <c r="F11" s="953"/>
      <c r="G11" s="953"/>
      <c r="H11" s="955"/>
    </row>
    <row r="12" spans="1:10" ht="11.25" customHeight="1">
      <c r="A12" s="956" t="s">
        <v>477</v>
      </c>
      <c r="B12" s="949" t="s">
        <v>1162</v>
      </c>
      <c r="C12" s="950"/>
      <c r="D12" s="949"/>
      <c r="E12" s="94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958"/>
      <c r="F13" s="958"/>
      <c r="G13" s="959"/>
    </row>
    <row r="14" spans="1:10" s="917" customFormat="1" ht="13.5">
      <c r="A14" s="2545" t="s">
        <v>2343</v>
      </c>
      <c r="B14" s="2546"/>
      <c r="C14" s="1769"/>
      <c r="F14" s="1770"/>
      <c r="G14" s="1770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33.75" customHeight="1">
      <c r="A16" s="738"/>
      <c r="B16" s="2549" t="s">
        <v>259</v>
      </c>
      <c r="C16" s="2549"/>
      <c r="D16" s="2549"/>
      <c r="E16" s="2549"/>
      <c r="F16" s="2549"/>
      <c r="G16" s="751"/>
      <c r="H16" s="751"/>
      <c r="I16" s="962"/>
      <c r="J16" s="962"/>
    </row>
    <row r="17" spans="1:10" s="748" customFormat="1" ht="21.75" customHeight="1">
      <c r="A17" s="2551" t="s">
        <v>2249</v>
      </c>
      <c r="B17" s="2551"/>
      <c r="C17" s="2551"/>
      <c r="D17" s="2551"/>
      <c r="E17" s="2551"/>
      <c r="F17" s="963"/>
      <c r="G17" s="963"/>
      <c r="H17" s="963"/>
      <c r="I17" s="963"/>
      <c r="J17" s="963"/>
    </row>
    <row r="18" spans="1:10" s="748" customFormat="1" ht="12" customHeight="1">
      <c r="A18" s="2551"/>
      <c r="B18" s="2551"/>
      <c r="C18" s="2551"/>
      <c r="D18" s="2551"/>
      <c r="E18" s="2551"/>
      <c r="F18" s="751"/>
      <c r="G18" s="752"/>
      <c r="H18" s="752"/>
      <c r="I18" s="751"/>
      <c r="J18" s="751"/>
    </row>
    <row r="19" spans="1:10" s="743" customFormat="1" thickBot="1">
      <c r="A19" s="753" t="s">
        <v>223</v>
      </c>
      <c r="B19" s="964"/>
      <c r="C19" s="965"/>
      <c r="D19" s="745"/>
      <c r="E19" s="745"/>
      <c r="G19" s="966" t="s">
        <v>1220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G20" s="968" t="s">
        <v>335</v>
      </c>
      <c r="H20" s="969">
        <v>5</v>
      </c>
      <c r="I20" s="970">
        <v>2</v>
      </c>
      <c r="J20" s="971">
        <v>1</v>
      </c>
    </row>
    <row r="21" spans="1:10" s="968" customFormat="1" ht="15" customHeight="1" thickBot="1">
      <c r="A21" s="753" t="s">
        <v>634</v>
      </c>
      <c r="C21" s="965"/>
      <c r="G21" s="968" t="s">
        <v>2341</v>
      </c>
    </row>
    <row r="22" spans="1:10" s="968" customFormat="1" ht="9.75" customHeight="1" thickBot="1">
      <c r="A22" s="753" t="s">
        <v>557</v>
      </c>
      <c r="C22" s="972"/>
      <c r="D22" s="97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G23" s="968" t="s">
        <v>954</v>
      </c>
      <c r="I23" s="974"/>
    </row>
    <row r="24" spans="1:10" s="945" customFormat="1" ht="12.75" customHeight="1">
      <c r="A24" s="753" t="s">
        <v>309</v>
      </c>
      <c r="B24" s="975"/>
      <c r="C24" s="976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1221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985"/>
      <c r="F28" s="945"/>
      <c r="G28" s="945"/>
      <c r="H28" s="2561">
        <v>900272000465</v>
      </c>
      <c r="I28" s="2561"/>
      <c r="J28" s="2561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19.5" customHeight="1" thickBot="1">
      <c r="A32" s="987">
        <v>1100000</v>
      </c>
      <c r="B32" s="787" t="s">
        <v>1719</v>
      </c>
      <c r="C32" s="788" t="s">
        <v>361</v>
      </c>
      <c r="D32" s="789">
        <f>D33+D42+D138</f>
        <v>0</v>
      </c>
      <c r="E32" s="789">
        <v>0</v>
      </c>
      <c r="F32" s="789">
        <f>F33+F42+F138</f>
        <v>0</v>
      </c>
      <c r="G32" s="789">
        <f>G33+G42+G131</f>
        <v>0</v>
      </c>
      <c r="H32" s="789">
        <f>H33+H42+H131</f>
        <v>0</v>
      </c>
      <c r="I32" s="789">
        <f>I33+I42+I131</f>
        <v>0</v>
      </c>
      <c r="J32" s="789">
        <f>J33+J42+J131</f>
        <v>0</v>
      </c>
    </row>
    <row r="33" spans="1:10" s="748" customFormat="1" ht="42" hidden="1" customHeight="1">
      <c r="A33" s="987">
        <v>1110000</v>
      </c>
      <c r="B33" s="790" t="s">
        <v>1677</v>
      </c>
      <c r="C33" s="788" t="s">
        <v>361</v>
      </c>
      <c r="D33" s="791">
        <f>D34</f>
        <v>0</v>
      </c>
      <c r="E33" s="791"/>
      <c r="F33" s="791">
        <f>F34</f>
        <v>0</v>
      </c>
      <c r="G33" s="791">
        <f>G34</f>
        <v>0</v>
      </c>
      <c r="H33" s="791">
        <f>H34</f>
        <v>0</v>
      </c>
      <c r="I33" s="791">
        <f>I34</f>
        <v>0</v>
      </c>
      <c r="J33" s="791">
        <f>J34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795">
        <f>SUM(D35:D41)</f>
        <v>0</v>
      </c>
      <c r="E34" s="795"/>
      <c r="F34" s="795">
        <f>SUM(F35:F41)</f>
        <v>0</v>
      </c>
      <c r="G34" s="795">
        <f>SUM(G35:G41)</f>
        <v>0</v>
      </c>
      <c r="H34" s="795">
        <f>SUM(H35:H41)</f>
        <v>0</v>
      </c>
      <c r="I34" s="795">
        <f>SUM(I35:I41)</f>
        <v>0</v>
      </c>
      <c r="J34" s="795">
        <f>SUM(J35:J41)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799">
        <v>0</v>
      </c>
      <c r="E35" s="819"/>
      <c r="F35" s="799">
        <f>D35+E35</f>
        <v>0</v>
      </c>
      <c r="G35" s="799">
        <v>0</v>
      </c>
      <c r="H35" s="799">
        <v>0</v>
      </c>
      <c r="I35" s="799">
        <v>0</v>
      </c>
      <c r="J35" s="799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803">
        <v>0</v>
      </c>
      <c r="E36" s="803"/>
      <c r="F36" s="799">
        <f t="shared" ref="F36:F41" si="0">D36+E36</f>
        <v>0</v>
      </c>
      <c r="G36" s="803"/>
      <c r="H36" s="803">
        <v>0</v>
      </c>
      <c r="I36" s="803">
        <v>0</v>
      </c>
      <c r="J36" s="803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803"/>
      <c r="E37" s="803"/>
      <c r="F37" s="799">
        <f t="shared" si="0"/>
        <v>0</v>
      </c>
      <c r="G37" s="803"/>
      <c r="H37" s="803"/>
      <c r="I37" s="803"/>
      <c r="J37" s="1659">
        <v>0</v>
      </c>
    </row>
    <row r="38" spans="1:10" s="748" customFormat="1" ht="51" hidden="1">
      <c r="A38" s="990">
        <v>1114000</v>
      </c>
      <c r="B38" s="801" t="s">
        <v>401</v>
      </c>
      <c r="C38" s="802" t="s">
        <v>402</v>
      </c>
      <c r="D38" s="803"/>
      <c r="E38" s="803"/>
      <c r="F38" s="799">
        <f t="shared" si="0"/>
        <v>0</v>
      </c>
      <c r="G38" s="803"/>
      <c r="H38" s="803"/>
      <c r="I38" s="803"/>
      <c r="J38" s="1659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803"/>
      <c r="E39" s="803"/>
      <c r="F39" s="799">
        <f t="shared" si="0"/>
        <v>0</v>
      </c>
      <c r="G39" s="803"/>
      <c r="H39" s="803"/>
      <c r="I39" s="803"/>
      <c r="J39" s="1659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803"/>
      <c r="E40" s="803"/>
      <c r="F40" s="799">
        <f t="shared" si="0"/>
        <v>0</v>
      </c>
      <c r="G40" s="803"/>
      <c r="H40" s="803"/>
      <c r="I40" s="803"/>
      <c r="J40" s="1659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807">
        <v>0</v>
      </c>
      <c r="E41" s="807"/>
      <c r="F41" s="799">
        <f t="shared" si="0"/>
        <v>0</v>
      </c>
      <c r="G41" s="807">
        <v>0</v>
      </c>
      <c r="H41" s="807">
        <v>0</v>
      </c>
      <c r="I41" s="807">
        <v>0</v>
      </c>
      <c r="J41" s="1659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810">
        <f>D43+D55+D66+D69+D51+D64</f>
        <v>0</v>
      </c>
      <c r="E42" s="810"/>
      <c r="F42" s="810">
        <f>F43+F55+F66+F69+F51+F64</f>
        <v>0</v>
      </c>
      <c r="G42" s="810">
        <f>G43+G51+G55+G64+G66+G69</f>
        <v>0</v>
      </c>
      <c r="H42" s="810">
        <f>H43+H51+H55+H64+H66+H69</f>
        <v>0</v>
      </c>
      <c r="I42" s="810">
        <f>I43+I51+I55+I64+I66+I69</f>
        <v>0</v>
      </c>
      <c r="J42" s="1659">
        <f>F42</f>
        <v>0</v>
      </c>
    </row>
    <row r="43" spans="1:10" s="748" customFormat="1" ht="14.25" hidden="1">
      <c r="A43" s="988">
        <v>1121000</v>
      </c>
      <c r="B43" s="811" t="s">
        <v>22</v>
      </c>
      <c r="C43" s="812"/>
      <c r="D43" s="799">
        <f>SUM(D44:D49)</f>
        <v>0</v>
      </c>
      <c r="E43" s="799"/>
      <c r="F43" s="799">
        <f>SUM(F44:F49)</f>
        <v>0</v>
      </c>
      <c r="G43" s="799">
        <f>SUM(G44:G49)</f>
        <v>0</v>
      </c>
      <c r="H43" s="799">
        <f>SUM(H44:H49)</f>
        <v>0</v>
      </c>
      <c r="I43" s="799">
        <f>SUM(I44:I49)</f>
        <v>0</v>
      </c>
      <c r="J43" s="1659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803"/>
      <c r="E44" s="803"/>
      <c r="F44" s="803">
        <f t="shared" ref="F44:F49" si="1">D44+E44</f>
        <v>0</v>
      </c>
      <c r="G44" s="803"/>
      <c r="H44" s="803"/>
      <c r="I44" s="803"/>
      <c r="J44" s="1659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1535">
        <v>0</v>
      </c>
      <c r="E45" s="803"/>
      <c r="F45" s="803">
        <f t="shared" si="1"/>
        <v>0</v>
      </c>
      <c r="G45" s="1535">
        <v>0</v>
      </c>
      <c r="H45" s="1535">
        <v>0</v>
      </c>
      <c r="I45" s="1535">
        <v>0</v>
      </c>
      <c r="J45" s="1659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1535">
        <v>0</v>
      </c>
      <c r="E46" s="803"/>
      <c r="F46" s="803">
        <f t="shared" si="1"/>
        <v>0</v>
      </c>
      <c r="G46" s="1535">
        <v>0</v>
      </c>
      <c r="H46" s="1535">
        <v>0</v>
      </c>
      <c r="I46" s="1535">
        <v>0</v>
      </c>
      <c r="J46" s="1659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1535">
        <v>0</v>
      </c>
      <c r="E47" s="803"/>
      <c r="F47" s="803">
        <f t="shared" si="1"/>
        <v>0</v>
      </c>
      <c r="G47" s="1535">
        <v>0</v>
      </c>
      <c r="H47" s="1535">
        <v>0</v>
      </c>
      <c r="I47" s="1535">
        <v>0</v>
      </c>
      <c r="J47" s="1659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1660"/>
      <c r="E48" s="803"/>
      <c r="F48" s="803">
        <f t="shared" si="1"/>
        <v>0</v>
      </c>
      <c r="G48" s="799"/>
      <c r="H48" s="799"/>
      <c r="I48" s="799"/>
      <c r="J48" s="1659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1535"/>
      <c r="E49" s="803"/>
      <c r="F49" s="803">
        <f t="shared" si="1"/>
        <v>0</v>
      </c>
      <c r="G49" s="803"/>
      <c r="H49" s="803"/>
      <c r="I49" s="803"/>
      <c r="J49" s="1659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807"/>
      <c r="E50" s="807"/>
      <c r="F50" s="807"/>
      <c r="G50" s="807"/>
      <c r="H50" s="807"/>
      <c r="I50" s="807"/>
      <c r="J50" s="1659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819">
        <f>D52</f>
        <v>0</v>
      </c>
      <c r="E51" s="819"/>
      <c r="F51" s="819">
        <f>F52</f>
        <v>0</v>
      </c>
      <c r="G51" s="819">
        <f>G52</f>
        <v>0</v>
      </c>
      <c r="H51" s="819">
        <f>H52</f>
        <v>0</v>
      </c>
      <c r="I51" s="819">
        <f>I52</f>
        <v>0</v>
      </c>
      <c r="J51" s="1659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803">
        <v>0</v>
      </c>
      <c r="E52" s="803"/>
      <c r="F52" s="803">
        <f>D52+E52</f>
        <v>0</v>
      </c>
      <c r="G52" s="1535">
        <v>0</v>
      </c>
      <c r="H52" s="1535">
        <v>0</v>
      </c>
      <c r="I52" s="1535">
        <v>0</v>
      </c>
      <c r="J52" s="1659">
        <f>F52</f>
        <v>0</v>
      </c>
    </row>
    <row r="53" spans="1:10" s="748" customFormat="1" ht="25.5" hidden="1">
      <c r="A53" s="995">
        <v>1122200</v>
      </c>
      <c r="B53" s="813" t="s">
        <v>490</v>
      </c>
      <c r="C53" s="802" t="s">
        <v>1031</v>
      </c>
      <c r="D53" s="803"/>
      <c r="E53" s="803"/>
      <c r="F53" s="803">
        <f>D53+E53</f>
        <v>0</v>
      </c>
      <c r="G53" s="803"/>
      <c r="H53" s="803"/>
      <c r="I53" s="803"/>
      <c r="J53" s="1659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807"/>
      <c r="E54" s="807"/>
      <c r="F54" s="803">
        <f>D54+E54</f>
        <v>0</v>
      </c>
      <c r="G54" s="807"/>
      <c r="H54" s="807"/>
      <c r="I54" s="807"/>
      <c r="J54" s="1659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819">
        <f>SUM(D56:D63)</f>
        <v>0</v>
      </c>
      <c r="E55" s="819"/>
      <c r="F55" s="819">
        <f>SUM(F56:F63)</f>
        <v>0</v>
      </c>
      <c r="G55" s="819">
        <f>SUM(G56:G63)</f>
        <v>0</v>
      </c>
      <c r="H55" s="819">
        <f>SUM(H56:H63)</f>
        <v>0</v>
      </c>
      <c r="I55" s="819">
        <f>SUM(I56:I63)</f>
        <v>0</v>
      </c>
      <c r="J55" s="1659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803"/>
      <c r="E56" s="803"/>
      <c r="F56" s="803">
        <f>D56+E56</f>
        <v>0</v>
      </c>
      <c r="G56" s="803"/>
      <c r="H56" s="803"/>
      <c r="I56" s="803"/>
      <c r="J56" s="1659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1535">
        <v>0</v>
      </c>
      <c r="E57" s="803"/>
      <c r="F57" s="803">
        <f t="shared" ref="F57:F63" si="2">D57+E57</f>
        <v>0</v>
      </c>
      <c r="G57" s="1535">
        <v>0</v>
      </c>
      <c r="H57" s="1535">
        <v>0</v>
      </c>
      <c r="I57" s="1535">
        <v>0</v>
      </c>
      <c r="J57" s="1659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1661"/>
      <c r="E58" s="803"/>
      <c r="F58" s="803">
        <f t="shared" si="2"/>
        <v>0</v>
      </c>
      <c r="G58" s="1661"/>
      <c r="H58" s="1661"/>
      <c r="I58" s="1661"/>
      <c r="J58" s="1659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1535">
        <v>0</v>
      </c>
      <c r="E59" s="803"/>
      <c r="F59" s="803">
        <f t="shared" si="2"/>
        <v>0</v>
      </c>
      <c r="G59" s="1535">
        <v>0</v>
      </c>
      <c r="H59" s="1535">
        <v>0</v>
      </c>
      <c r="I59" s="1535">
        <v>0</v>
      </c>
      <c r="J59" s="1659">
        <f t="shared" ref="J59:J65" si="3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1661"/>
      <c r="E60" s="803"/>
      <c r="F60" s="803">
        <f t="shared" si="2"/>
        <v>0</v>
      </c>
      <c r="G60" s="1661"/>
      <c r="H60" s="1661"/>
      <c r="I60" s="1661"/>
      <c r="J60" s="1659">
        <f t="shared" si="3"/>
        <v>0</v>
      </c>
    </row>
    <row r="61" spans="1:10" s="748" customFormat="1" ht="25.5" hidden="1">
      <c r="A61" s="995">
        <v>1123600</v>
      </c>
      <c r="B61" s="813" t="s">
        <v>187</v>
      </c>
      <c r="C61" s="802" t="s">
        <v>372</v>
      </c>
      <c r="D61" s="1661"/>
      <c r="E61" s="803"/>
      <c r="F61" s="803">
        <f t="shared" si="2"/>
        <v>0</v>
      </c>
      <c r="G61" s="1661"/>
      <c r="H61" s="1661"/>
      <c r="I61" s="1661"/>
      <c r="J61" s="1659">
        <f t="shared" si="3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1535">
        <v>0</v>
      </c>
      <c r="E62" s="803"/>
      <c r="F62" s="803">
        <f t="shared" si="2"/>
        <v>0</v>
      </c>
      <c r="G62" s="1535">
        <v>0</v>
      </c>
      <c r="H62" s="1535">
        <v>0</v>
      </c>
      <c r="I62" s="1535">
        <v>0</v>
      </c>
      <c r="J62" s="1659">
        <f t="shared" si="3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1662">
        <v>0</v>
      </c>
      <c r="E63" s="807"/>
      <c r="F63" s="803">
        <f t="shared" si="2"/>
        <v>0</v>
      </c>
      <c r="G63" s="1662">
        <v>0</v>
      </c>
      <c r="H63" s="1662">
        <v>0</v>
      </c>
      <c r="I63" s="1662">
        <v>0</v>
      </c>
      <c r="J63" s="1659">
        <f t="shared" si="3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819">
        <f>D65</f>
        <v>0</v>
      </c>
      <c r="E64" s="819"/>
      <c r="F64" s="819">
        <f>F65</f>
        <v>0</v>
      </c>
      <c r="G64" s="819">
        <f>G65</f>
        <v>0</v>
      </c>
      <c r="H64" s="819">
        <f>H65</f>
        <v>0</v>
      </c>
      <c r="I64" s="819">
        <f>I65</f>
        <v>0</v>
      </c>
      <c r="J64" s="1659">
        <f t="shared" si="3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807"/>
      <c r="E65" s="807"/>
      <c r="F65" s="807"/>
      <c r="G65" s="807"/>
      <c r="H65" s="807"/>
      <c r="I65" s="807"/>
      <c r="J65" s="1659">
        <f t="shared" si="3"/>
        <v>0</v>
      </c>
    </row>
    <row r="66" spans="1:10" s="748" customFormat="1" ht="33" customHeight="1">
      <c r="A66" s="988">
        <v>1125000</v>
      </c>
      <c r="B66" s="818" t="s">
        <v>928</v>
      </c>
      <c r="C66" s="794" t="s">
        <v>361</v>
      </c>
      <c r="D66" s="841">
        <f>D67+D68</f>
        <v>0</v>
      </c>
      <c r="E66" s="841">
        <v>0</v>
      </c>
      <c r="F66" s="841">
        <f>F67+F68</f>
        <v>0</v>
      </c>
      <c r="G66" s="841">
        <f>G67+G68</f>
        <v>0</v>
      </c>
      <c r="H66" s="841">
        <f>H67+H68</f>
        <v>0</v>
      </c>
      <c r="I66" s="841">
        <f>I67+I68</f>
        <v>0</v>
      </c>
      <c r="J66" s="1735">
        <f>J67+J68</f>
        <v>0</v>
      </c>
    </row>
    <row r="67" spans="1:10" s="748" customFormat="1" ht="25.5">
      <c r="A67" s="995">
        <v>1125100</v>
      </c>
      <c r="B67" s="813" t="s">
        <v>191</v>
      </c>
      <c r="C67" s="798" t="s">
        <v>929</v>
      </c>
      <c r="D67" s="837">
        <v>0</v>
      </c>
      <c r="E67" s="1197">
        <v>0</v>
      </c>
      <c r="F67" s="1197">
        <f>D67+E67</f>
        <v>0</v>
      </c>
      <c r="G67" s="1197">
        <v>0</v>
      </c>
      <c r="H67" s="1197">
        <v>0</v>
      </c>
      <c r="I67" s="1197">
        <v>0</v>
      </c>
      <c r="J67" s="1736">
        <f t="shared" ref="J67:J73" si="4">F67</f>
        <v>0</v>
      </c>
    </row>
    <row r="68" spans="1:10" s="748" customFormat="1" ht="24" customHeight="1" thickBot="1">
      <c r="A68" s="993">
        <v>1125200</v>
      </c>
      <c r="B68" s="817" t="s">
        <v>709</v>
      </c>
      <c r="C68" s="806" t="s">
        <v>1041</v>
      </c>
      <c r="D68" s="807">
        <v>0</v>
      </c>
      <c r="E68" s="807"/>
      <c r="F68" s="803">
        <f>D68+E68</f>
        <v>0</v>
      </c>
      <c r="G68" s="807">
        <v>0</v>
      </c>
      <c r="H68" s="807">
        <v>0</v>
      </c>
      <c r="I68" s="807">
        <v>0</v>
      </c>
      <c r="J68" s="1659">
        <f t="shared" si="4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819">
        <f>SUM(D70:D77)</f>
        <v>0</v>
      </c>
      <c r="E69" s="819"/>
      <c r="F69" s="819">
        <f>SUM(F70:F77)</f>
        <v>0</v>
      </c>
      <c r="G69" s="819">
        <f>SUM(G70:G77)</f>
        <v>0</v>
      </c>
      <c r="H69" s="819">
        <f>SUM(H70:H77)</f>
        <v>0</v>
      </c>
      <c r="I69" s="819">
        <f>SUM(I70:I77)</f>
        <v>0</v>
      </c>
      <c r="J69" s="1659">
        <f t="shared" si="4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803">
        <v>0</v>
      </c>
      <c r="E70" s="803"/>
      <c r="F70" s="803">
        <f>D70+E70</f>
        <v>0</v>
      </c>
      <c r="G70" s="803">
        <v>0</v>
      </c>
      <c r="H70" s="803">
        <v>0</v>
      </c>
      <c r="I70" s="803">
        <v>0</v>
      </c>
      <c r="J70" s="1659">
        <f t="shared" si="4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1661"/>
      <c r="E71" s="803"/>
      <c r="F71" s="803">
        <f t="shared" ref="F71:F77" si="5">D71+E71</f>
        <v>0</v>
      </c>
      <c r="G71" s="1661"/>
      <c r="H71" s="1661"/>
      <c r="I71" s="1661"/>
      <c r="J71" s="1659">
        <f t="shared" si="4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1661"/>
      <c r="E72" s="803"/>
      <c r="F72" s="803">
        <f t="shared" si="5"/>
        <v>0</v>
      </c>
      <c r="G72" s="1661"/>
      <c r="H72" s="1661"/>
      <c r="I72" s="1661"/>
      <c r="J72" s="1659">
        <f t="shared" si="4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1535">
        <v>0</v>
      </c>
      <c r="E73" s="803"/>
      <c r="F73" s="803">
        <f t="shared" si="5"/>
        <v>0</v>
      </c>
      <c r="G73" s="1535">
        <v>0</v>
      </c>
      <c r="H73" s="1535">
        <v>0</v>
      </c>
      <c r="I73" s="1535">
        <v>0</v>
      </c>
      <c r="J73" s="1659">
        <f t="shared" si="4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1661"/>
      <c r="E74" s="803"/>
      <c r="F74" s="803">
        <f t="shared" si="5"/>
        <v>0</v>
      </c>
      <c r="G74" s="1661"/>
      <c r="H74" s="1661"/>
      <c r="I74" s="1661"/>
      <c r="J74" s="1659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1661"/>
      <c r="E75" s="803"/>
      <c r="F75" s="803">
        <f t="shared" si="5"/>
        <v>0</v>
      </c>
      <c r="G75" s="1661"/>
      <c r="H75" s="1661"/>
      <c r="I75" s="1661"/>
      <c r="J75" s="1659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1535">
        <v>0</v>
      </c>
      <c r="E76" s="803"/>
      <c r="F76" s="803">
        <f t="shared" si="5"/>
        <v>0</v>
      </c>
      <c r="G76" s="1535">
        <v>0</v>
      </c>
      <c r="H76" s="1535">
        <v>0</v>
      </c>
      <c r="I76" s="1535">
        <v>0</v>
      </c>
      <c r="J76" s="1659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807">
        <v>0</v>
      </c>
      <c r="E77" s="807"/>
      <c r="F77" s="803">
        <f t="shared" si="5"/>
        <v>0</v>
      </c>
      <c r="G77" s="807">
        <v>0</v>
      </c>
      <c r="H77" s="807">
        <v>0</v>
      </c>
      <c r="I77" s="807">
        <v>0</v>
      </c>
      <c r="J77" s="1659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819">
        <v>0</v>
      </c>
      <c r="E78" s="819"/>
      <c r="F78" s="819">
        <v>0</v>
      </c>
      <c r="G78" s="819">
        <v>0</v>
      </c>
      <c r="H78" s="819">
        <v>0</v>
      </c>
      <c r="I78" s="819">
        <v>0</v>
      </c>
      <c r="J78" s="1659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803"/>
      <c r="E79" s="803"/>
      <c r="F79" s="803"/>
      <c r="G79" s="803"/>
      <c r="H79" s="803"/>
      <c r="I79" s="803"/>
      <c r="J79" s="1659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803"/>
      <c r="E80" s="803"/>
      <c r="F80" s="803"/>
      <c r="G80" s="803"/>
      <c r="H80" s="803"/>
      <c r="I80" s="803"/>
      <c r="J80" s="1659">
        <v>0</v>
      </c>
    </row>
    <row r="81" spans="1:10" s="748" customFormat="1" ht="25.5" hidden="1">
      <c r="A81" s="996">
        <v>1130300</v>
      </c>
      <c r="B81" s="823" t="s">
        <v>486</v>
      </c>
      <c r="C81" s="802" t="s">
        <v>299</v>
      </c>
      <c r="D81" s="803"/>
      <c r="E81" s="803"/>
      <c r="F81" s="803"/>
      <c r="G81" s="803"/>
      <c r="H81" s="803"/>
      <c r="I81" s="803"/>
      <c r="J81" s="1659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799"/>
      <c r="E82" s="799"/>
      <c r="F82" s="799"/>
      <c r="G82" s="799"/>
      <c r="H82" s="799"/>
      <c r="I82" s="799"/>
      <c r="J82" s="1659">
        <v>0</v>
      </c>
    </row>
    <row r="83" spans="1:10" s="748" customFormat="1" ht="28.5" hidden="1">
      <c r="A83" s="990">
        <v>1131000</v>
      </c>
      <c r="B83" s="830" t="s">
        <v>301</v>
      </c>
      <c r="C83" s="831" t="s">
        <v>361</v>
      </c>
      <c r="D83" s="803"/>
      <c r="E83" s="803"/>
      <c r="F83" s="803"/>
      <c r="G83" s="803"/>
      <c r="H83" s="803"/>
      <c r="I83" s="803"/>
      <c r="J83" s="1659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803"/>
      <c r="E84" s="803"/>
      <c r="F84" s="803"/>
      <c r="G84" s="803"/>
      <c r="H84" s="803"/>
      <c r="I84" s="803"/>
      <c r="J84" s="1659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803"/>
      <c r="E85" s="803"/>
      <c r="F85" s="803"/>
      <c r="G85" s="803"/>
      <c r="H85" s="803"/>
      <c r="I85" s="803"/>
      <c r="J85" s="1659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807"/>
      <c r="E86" s="807"/>
      <c r="F86" s="807"/>
      <c r="G86" s="807"/>
      <c r="H86" s="807"/>
      <c r="I86" s="807"/>
      <c r="J86" s="1659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819">
        <v>0</v>
      </c>
      <c r="E87" s="819"/>
      <c r="F87" s="819">
        <v>0</v>
      </c>
      <c r="G87" s="819">
        <v>0</v>
      </c>
      <c r="H87" s="819">
        <v>0</v>
      </c>
      <c r="I87" s="819">
        <v>0</v>
      </c>
      <c r="J87" s="1659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803"/>
      <c r="E88" s="803"/>
      <c r="F88" s="803"/>
      <c r="G88" s="803"/>
      <c r="H88" s="803"/>
      <c r="I88" s="803"/>
      <c r="J88" s="1659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803"/>
      <c r="E89" s="803"/>
      <c r="F89" s="803"/>
      <c r="G89" s="803"/>
      <c r="H89" s="803"/>
      <c r="I89" s="803"/>
      <c r="J89" s="1659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803"/>
      <c r="E90" s="803"/>
      <c r="F90" s="803"/>
      <c r="G90" s="803"/>
      <c r="H90" s="803"/>
      <c r="I90" s="803"/>
      <c r="J90" s="1659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807"/>
      <c r="E91" s="807"/>
      <c r="F91" s="807"/>
      <c r="G91" s="807"/>
      <c r="H91" s="807"/>
      <c r="I91" s="807"/>
      <c r="J91" s="1659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819">
        <v>0</v>
      </c>
      <c r="E92" s="819"/>
      <c r="F92" s="819">
        <v>0</v>
      </c>
      <c r="G92" s="819">
        <v>0</v>
      </c>
      <c r="H92" s="819">
        <v>0</v>
      </c>
      <c r="I92" s="819">
        <v>0</v>
      </c>
      <c r="J92" s="1659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1659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832"/>
      <c r="E94" s="832"/>
      <c r="F94" s="832"/>
      <c r="G94" s="832"/>
      <c r="H94" s="832"/>
      <c r="I94" s="832"/>
      <c r="J94" s="1659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1663"/>
      <c r="E95" s="1663"/>
      <c r="F95" s="1663"/>
      <c r="G95" s="1663"/>
      <c r="H95" s="1663"/>
      <c r="I95" s="1663"/>
      <c r="J95" s="1659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664">
        <v>0</v>
      </c>
      <c r="E96" s="1664"/>
      <c r="F96" s="1664">
        <v>0</v>
      </c>
      <c r="G96" s="1664">
        <v>0</v>
      </c>
      <c r="H96" s="1664">
        <v>0</v>
      </c>
      <c r="I96" s="1664">
        <v>0</v>
      </c>
      <c r="J96" s="1659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837"/>
      <c r="E97" s="837"/>
      <c r="F97" s="837"/>
      <c r="G97" s="844"/>
      <c r="H97" s="844"/>
      <c r="I97" s="803"/>
      <c r="J97" s="1659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839"/>
      <c r="E98" s="839"/>
      <c r="F98" s="839"/>
      <c r="G98" s="846"/>
      <c r="H98" s="846"/>
      <c r="I98" s="807"/>
      <c r="J98" s="1659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665">
        <f>D114</f>
        <v>0</v>
      </c>
      <c r="E99" s="1665"/>
      <c r="F99" s="1665">
        <f>F114</f>
        <v>0</v>
      </c>
      <c r="G99" s="1665">
        <f>G114</f>
        <v>0</v>
      </c>
      <c r="H99" s="1665">
        <f>H114</f>
        <v>0</v>
      </c>
      <c r="I99" s="1665">
        <f>I114</f>
        <v>0</v>
      </c>
      <c r="J99" s="1659">
        <f>F99</f>
        <v>0</v>
      </c>
    </row>
    <row r="100" spans="1:10" s="748" customFormat="1" ht="24.75" hidden="1" customHeight="1">
      <c r="A100" s="1000">
        <v>1153100</v>
      </c>
      <c r="B100" s="1008" t="s">
        <v>767</v>
      </c>
      <c r="C100" s="1004">
        <v>463100</v>
      </c>
      <c r="D100" s="1664"/>
      <c r="E100" s="1664"/>
      <c r="F100" s="1664"/>
      <c r="G100" s="1664"/>
      <c r="H100" s="1664"/>
      <c r="I100" s="1664"/>
      <c r="J100" s="1659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664"/>
      <c r="E101" s="1664"/>
      <c r="F101" s="1664"/>
      <c r="G101" s="1664"/>
      <c r="H101" s="1664"/>
      <c r="I101" s="1664"/>
      <c r="J101" s="1659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664"/>
      <c r="E102" s="1664"/>
      <c r="F102" s="1664"/>
      <c r="G102" s="1664"/>
      <c r="H102" s="1664"/>
      <c r="I102" s="1664"/>
      <c r="J102" s="1659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664"/>
      <c r="E103" s="1664"/>
      <c r="F103" s="1664"/>
      <c r="G103" s="1664"/>
      <c r="H103" s="1664"/>
      <c r="I103" s="1664"/>
      <c r="J103" s="1659">
        <v>0</v>
      </c>
    </row>
    <row r="104" spans="1:10" s="748" customFormat="1" hidden="1">
      <c r="A104" s="1000">
        <v>1153500</v>
      </c>
      <c r="B104" s="1017" t="s">
        <v>506</v>
      </c>
      <c r="C104" s="1004">
        <v>463500</v>
      </c>
      <c r="D104" s="1664"/>
      <c r="E104" s="1664"/>
      <c r="F104" s="1664"/>
      <c r="G104" s="1664"/>
      <c r="H104" s="1664"/>
      <c r="I104" s="1664"/>
      <c r="J104" s="1659">
        <v>0</v>
      </c>
    </row>
    <row r="105" spans="1:10" s="748" customFormat="1" ht="38.25" hidden="1">
      <c r="A105" s="1000">
        <v>1153700</v>
      </c>
      <c r="B105" s="1017" t="s">
        <v>507</v>
      </c>
      <c r="C105" s="1004">
        <v>463700</v>
      </c>
      <c r="D105" s="1664"/>
      <c r="E105" s="1664"/>
      <c r="F105" s="1664"/>
      <c r="G105" s="1664"/>
      <c r="H105" s="1664"/>
      <c r="I105" s="1664"/>
      <c r="J105" s="1659">
        <v>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664"/>
      <c r="E106" s="1664"/>
      <c r="F106" s="1664"/>
      <c r="G106" s="1664"/>
      <c r="H106" s="1664"/>
      <c r="I106" s="1664"/>
      <c r="J106" s="1659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664"/>
      <c r="E107" s="1664"/>
      <c r="F107" s="1664"/>
      <c r="G107" s="1664"/>
      <c r="H107" s="1664"/>
      <c r="I107" s="1664"/>
      <c r="J107" s="1659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664">
        <v>0</v>
      </c>
      <c r="E108" s="1664"/>
      <c r="F108" s="1664">
        <v>0</v>
      </c>
      <c r="G108" s="1664">
        <v>0</v>
      </c>
      <c r="H108" s="1664">
        <v>0</v>
      </c>
      <c r="I108" s="1664">
        <v>0</v>
      </c>
      <c r="J108" s="1659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196"/>
      <c r="E109" s="1196"/>
      <c r="F109" s="1196"/>
      <c r="G109" s="1666"/>
      <c r="H109" s="1666"/>
      <c r="I109" s="1667"/>
      <c r="J109" s="1659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196"/>
      <c r="E110" s="1196"/>
      <c r="F110" s="1196"/>
      <c r="G110" s="1666"/>
      <c r="H110" s="1666"/>
      <c r="I110" s="1667"/>
      <c r="J110" s="1659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196"/>
      <c r="E111" s="1196"/>
      <c r="F111" s="1196"/>
      <c r="G111" s="1666"/>
      <c r="H111" s="1666"/>
      <c r="I111" s="1667"/>
      <c r="J111" s="1659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196"/>
      <c r="E112" s="1196"/>
      <c r="F112" s="1196"/>
      <c r="G112" s="1666"/>
      <c r="H112" s="1666"/>
      <c r="I112" s="1667"/>
      <c r="J112" s="1659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837"/>
      <c r="E113" s="837"/>
      <c r="F113" s="837"/>
      <c r="G113" s="844"/>
      <c r="H113" s="844"/>
      <c r="I113" s="803"/>
      <c r="J113" s="1659">
        <v>0</v>
      </c>
    </row>
    <row r="114" spans="1:10" s="748" customFormat="1" ht="19.5" customHeight="1" thickBot="1">
      <c r="A114" s="1010">
        <v>1154700</v>
      </c>
      <c r="B114" s="1022" t="s">
        <v>78</v>
      </c>
      <c r="C114" s="806" t="s">
        <v>79</v>
      </c>
      <c r="D114" s="839">
        <v>0</v>
      </c>
      <c r="E114" s="839"/>
      <c r="F114" s="839">
        <v>0</v>
      </c>
      <c r="G114" s="846">
        <v>0</v>
      </c>
      <c r="H114" s="846">
        <v>0</v>
      </c>
      <c r="I114" s="807">
        <v>0</v>
      </c>
      <c r="J114" s="1659">
        <f>F114</f>
        <v>0</v>
      </c>
    </row>
    <row r="115" spans="1:10" s="748" customFormat="1" ht="24.75" customHeight="1" thickBot="1">
      <c r="A115" s="1023">
        <v>1160000</v>
      </c>
      <c r="B115" s="840" t="s">
        <v>80</v>
      </c>
      <c r="C115" s="794" t="s">
        <v>361</v>
      </c>
      <c r="D115" s="841">
        <v>0</v>
      </c>
      <c r="E115" s="841"/>
      <c r="F115" s="841">
        <v>0</v>
      </c>
      <c r="G115" s="841">
        <v>0</v>
      </c>
      <c r="H115" s="841">
        <v>0</v>
      </c>
      <c r="I115" s="841">
        <v>0</v>
      </c>
      <c r="J115" s="1659">
        <v>0</v>
      </c>
    </row>
    <row r="116" spans="1:10" s="748" customFormat="1" ht="0.75" hidden="1" customHeight="1">
      <c r="A116" s="995">
        <v>1161000</v>
      </c>
      <c r="B116" s="842" t="s">
        <v>81</v>
      </c>
      <c r="C116" s="843" t="s">
        <v>361</v>
      </c>
      <c r="D116" s="837">
        <v>0</v>
      </c>
      <c r="E116" s="837"/>
      <c r="F116" s="837">
        <v>0</v>
      </c>
      <c r="G116" s="837">
        <v>0</v>
      </c>
      <c r="H116" s="837">
        <v>0</v>
      </c>
      <c r="I116" s="837">
        <v>0</v>
      </c>
      <c r="J116" s="1659">
        <v>0</v>
      </c>
    </row>
    <row r="117" spans="1:10" s="748" customFormat="1" ht="39" hidden="1" thickBot="1">
      <c r="A117" s="995">
        <v>1161100</v>
      </c>
      <c r="B117" s="801" t="s">
        <v>1720</v>
      </c>
      <c r="C117" s="822">
        <v>471100</v>
      </c>
      <c r="D117" s="837"/>
      <c r="E117" s="837"/>
      <c r="F117" s="837"/>
      <c r="G117" s="837"/>
      <c r="H117" s="837"/>
      <c r="I117" s="837"/>
      <c r="J117" s="1659">
        <v>0</v>
      </c>
    </row>
    <row r="118" spans="1:10" s="748" customFormat="1" ht="26.25" hidden="1" thickBot="1">
      <c r="A118" s="995">
        <v>1161200</v>
      </c>
      <c r="B118" s="836" t="s">
        <v>1682</v>
      </c>
      <c r="C118" s="822">
        <v>471200</v>
      </c>
      <c r="D118" s="837"/>
      <c r="E118" s="837"/>
      <c r="F118" s="837"/>
      <c r="G118" s="837"/>
      <c r="H118" s="837"/>
      <c r="I118" s="837"/>
      <c r="J118" s="1659">
        <v>0</v>
      </c>
    </row>
    <row r="119" spans="1:10" s="748" customFormat="1" ht="39" hidden="1" thickBot="1">
      <c r="A119" s="995">
        <v>1162000</v>
      </c>
      <c r="B119" s="842" t="s">
        <v>1136</v>
      </c>
      <c r="C119" s="843" t="s">
        <v>361</v>
      </c>
      <c r="D119" s="837">
        <v>0</v>
      </c>
      <c r="E119" s="837"/>
      <c r="F119" s="837">
        <v>0</v>
      </c>
      <c r="G119" s="837">
        <v>0</v>
      </c>
      <c r="H119" s="837">
        <v>0</v>
      </c>
      <c r="I119" s="837">
        <v>0</v>
      </c>
      <c r="J119" s="1659">
        <v>0</v>
      </c>
    </row>
    <row r="120" spans="1:10" s="748" customFormat="1" ht="26.25" hidden="1" thickBot="1">
      <c r="A120" s="995">
        <v>1162100</v>
      </c>
      <c r="B120" s="836" t="s">
        <v>1683</v>
      </c>
      <c r="C120" s="802" t="s">
        <v>130</v>
      </c>
      <c r="D120" s="837"/>
      <c r="E120" s="837"/>
      <c r="F120" s="837"/>
      <c r="G120" s="837"/>
      <c r="H120" s="837"/>
      <c r="I120" s="837"/>
      <c r="J120" s="1659">
        <v>0</v>
      </c>
    </row>
    <row r="121" spans="1:10" s="748" customFormat="1" ht="13.5" hidden="1" thickBot="1">
      <c r="A121" s="995">
        <v>1162200</v>
      </c>
      <c r="B121" s="836" t="s">
        <v>1684</v>
      </c>
      <c r="C121" s="802" t="s">
        <v>24</v>
      </c>
      <c r="D121" s="837"/>
      <c r="E121" s="837"/>
      <c r="F121" s="837"/>
      <c r="G121" s="837"/>
      <c r="H121" s="837"/>
      <c r="I121" s="837"/>
      <c r="J121" s="1659">
        <v>0</v>
      </c>
    </row>
    <row r="122" spans="1:10" s="748" customFormat="1" ht="26.25" hidden="1" thickBot="1">
      <c r="A122" s="995">
        <v>1162300</v>
      </c>
      <c r="B122" s="836" t="s">
        <v>1685</v>
      </c>
      <c r="C122" s="802" t="s">
        <v>26</v>
      </c>
      <c r="D122" s="837"/>
      <c r="E122" s="837"/>
      <c r="F122" s="837"/>
      <c r="G122" s="837"/>
      <c r="H122" s="837"/>
      <c r="I122" s="837"/>
      <c r="J122" s="1659">
        <v>0</v>
      </c>
    </row>
    <row r="123" spans="1:10" s="748" customFormat="1" ht="13.5" hidden="1" thickBot="1">
      <c r="A123" s="995">
        <v>1162400</v>
      </c>
      <c r="B123" s="836" t="s">
        <v>1686</v>
      </c>
      <c r="C123" s="802" t="s">
        <v>838</v>
      </c>
      <c r="D123" s="837"/>
      <c r="E123" s="837"/>
      <c r="F123" s="837"/>
      <c r="G123" s="837"/>
      <c r="H123" s="837"/>
      <c r="I123" s="837"/>
      <c r="J123" s="1659">
        <v>0</v>
      </c>
    </row>
    <row r="124" spans="1:10" s="748" customFormat="1" ht="26.25" hidden="1" thickBot="1">
      <c r="A124" s="995">
        <v>1162500</v>
      </c>
      <c r="B124" s="836" t="s">
        <v>1687</v>
      </c>
      <c r="C124" s="802" t="s">
        <v>840</v>
      </c>
      <c r="D124" s="837"/>
      <c r="E124" s="837"/>
      <c r="F124" s="837"/>
      <c r="G124" s="837"/>
      <c r="H124" s="837"/>
      <c r="I124" s="837"/>
      <c r="J124" s="1659">
        <v>0</v>
      </c>
    </row>
    <row r="125" spans="1:10" s="748" customFormat="1" ht="13.5" hidden="1" thickBot="1">
      <c r="A125" s="995">
        <v>1162600</v>
      </c>
      <c r="B125" s="836" t="s">
        <v>1688</v>
      </c>
      <c r="C125" s="802" t="s">
        <v>514</v>
      </c>
      <c r="D125" s="837"/>
      <c r="E125" s="837"/>
      <c r="F125" s="837"/>
      <c r="G125" s="837"/>
      <c r="H125" s="837"/>
      <c r="I125" s="837"/>
      <c r="J125" s="1659">
        <v>0</v>
      </c>
    </row>
    <row r="126" spans="1:10" s="748" customFormat="1" ht="26.25" hidden="1" thickBot="1">
      <c r="A126" s="995">
        <v>1162700</v>
      </c>
      <c r="B126" s="801" t="s">
        <v>1689</v>
      </c>
      <c r="C126" s="802" t="s">
        <v>516</v>
      </c>
      <c r="D126" s="837"/>
      <c r="E126" s="837"/>
      <c r="F126" s="837"/>
      <c r="G126" s="837"/>
      <c r="H126" s="837"/>
      <c r="I126" s="837"/>
      <c r="J126" s="1659">
        <v>0</v>
      </c>
    </row>
    <row r="127" spans="1:10" s="748" customFormat="1" ht="13.5" hidden="1" thickBot="1">
      <c r="A127" s="995">
        <v>1162800</v>
      </c>
      <c r="B127" s="836" t="s">
        <v>1690</v>
      </c>
      <c r="C127" s="802" t="s">
        <v>878</v>
      </c>
      <c r="D127" s="844"/>
      <c r="E127" s="844"/>
      <c r="F127" s="844"/>
      <c r="G127" s="844"/>
      <c r="H127" s="844"/>
      <c r="I127" s="844"/>
      <c r="J127" s="1659">
        <v>0</v>
      </c>
    </row>
    <row r="128" spans="1:10" s="748" customFormat="1" ht="13.5" hidden="1" thickBot="1">
      <c r="A128" s="1024">
        <v>1162900</v>
      </c>
      <c r="B128" s="836" t="s">
        <v>1691</v>
      </c>
      <c r="C128" s="802" t="s">
        <v>880</v>
      </c>
      <c r="D128" s="844"/>
      <c r="E128" s="844"/>
      <c r="F128" s="844"/>
      <c r="G128" s="844"/>
      <c r="H128" s="844"/>
      <c r="I128" s="844"/>
      <c r="J128" s="1659">
        <v>0</v>
      </c>
    </row>
    <row r="129" spans="1:10" s="748" customFormat="1" ht="13.5" hidden="1" thickBot="1">
      <c r="A129" s="1024">
        <v>1163000</v>
      </c>
      <c r="B129" s="842" t="s">
        <v>58</v>
      </c>
      <c r="C129" s="831" t="s">
        <v>361</v>
      </c>
      <c r="D129" s="844">
        <v>0</v>
      </c>
      <c r="E129" s="844"/>
      <c r="F129" s="844">
        <v>0</v>
      </c>
      <c r="G129" s="844">
        <v>0</v>
      </c>
      <c r="H129" s="844">
        <v>0</v>
      </c>
      <c r="I129" s="844">
        <v>0</v>
      </c>
      <c r="J129" s="1659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846"/>
      <c r="E130" s="846"/>
      <c r="F130" s="846"/>
      <c r="G130" s="846"/>
      <c r="H130" s="846"/>
      <c r="I130" s="846"/>
      <c r="J130" s="1659">
        <v>0</v>
      </c>
    </row>
    <row r="131" spans="1:10" s="748" customFormat="1" ht="13.5" hidden="1" thickBot="1">
      <c r="A131" s="1026">
        <v>1170000</v>
      </c>
      <c r="B131" s="848" t="s">
        <v>881</v>
      </c>
      <c r="C131" s="794" t="s">
        <v>361</v>
      </c>
      <c r="D131" s="850">
        <f>D135</f>
        <v>0</v>
      </c>
      <c r="E131" s="850"/>
      <c r="F131" s="850">
        <f>F135</f>
        <v>0</v>
      </c>
      <c r="G131" s="850">
        <f>G135</f>
        <v>0</v>
      </c>
      <c r="H131" s="850">
        <f>H135</f>
        <v>0</v>
      </c>
      <c r="I131" s="850">
        <f>I135</f>
        <v>0</v>
      </c>
      <c r="J131" s="1659">
        <f>J135</f>
        <v>0</v>
      </c>
    </row>
    <row r="132" spans="1:10" s="748" customFormat="1" ht="39" hidden="1" thickBot="1">
      <c r="A132" s="1024">
        <v>1171000</v>
      </c>
      <c r="B132" s="852" t="s">
        <v>216</v>
      </c>
      <c r="C132" s="794" t="s">
        <v>361</v>
      </c>
      <c r="D132" s="853">
        <v>0</v>
      </c>
      <c r="E132" s="853"/>
      <c r="F132" s="853">
        <v>0</v>
      </c>
      <c r="G132" s="853">
        <v>0</v>
      </c>
      <c r="H132" s="853">
        <v>0</v>
      </c>
      <c r="I132" s="853">
        <v>0</v>
      </c>
      <c r="J132" s="1659">
        <v>0</v>
      </c>
    </row>
    <row r="133" spans="1:10" s="748" customFormat="1" ht="1.5" hidden="1" customHeight="1">
      <c r="A133" s="1024">
        <v>1171100</v>
      </c>
      <c r="B133" s="801" t="s">
        <v>1692</v>
      </c>
      <c r="C133" s="798" t="s">
        <v>482</v>
      </c>
      <c r="D133" s="844"/>
      <c r="E133" s="844"/>
      <c r="F133" s="844"/>
      <c r="G133" s="844"/>
      <c r="H133" s="844"/>
      <c r="I133" s="844"/>
      <c r="J133" s="1659">
        <v>0</v>
      </c>
    </row>
    <row r="134" spans="1:10" s="748" customFormat="1" ht="26.25" hidden="1" thickBot="1">
      <c r="A134" s="1024">
        <v>1171200</v>
      </c>
      <c r="B134" s="836" t="s">
        <v>1693</v>
      </c>
      <c r="C134" s="854" t="s">
        <v>354</v>
      </c>
      <c r="D134" s="844"/>
      <c r="E134" s="844"/>
      <c r="F134" s="844"/>
      <c r="G134" s="844"/>
      <c r="H134" s="844"/>
      <c r="I134" s="844"/>
      <c r="J134" s="1659">
        <v>0</v>
      </c>
    </row>
    <row r="135" spans="1:10" s="748" customFormat="1" ht="51.75" hidden="1" thickBot="1">
      <c r="A135" s="995">
        <v>1172000</v>
      </c>
      <c r="B135" s="855" t="s">
        <v>1027</v>
      </c>
      <c r="C135" s="831" t="s">
        <v>361</v>
      </c>
      <c r="D135" s="850">
        <f>D137+D138</f>
        <v>0</v>
      </c>
      <c r="E135" s="850"/>
      <c r="F135" s="850">
        <f>F137+F138</f>
        <v>0</v>
      </c>
      <c r="G135" s="850">
        <f>G137+G138</f>
        <v>0</v>
      </c>
      <c r="H135" s="850">
        <f>H137+H138</f>
        <v>0</v>
      </c>
      <c r="I135" s="850">
        <f>I137+I138</f>
        <v>0</v>
      </c>
      <c r="J135" s="1659">
        <f>F135</f>
        <v>0</v>
      </c>
    </row>
    <row r="136" spans="1:10" s="748" customFormat="1" ht="13.5" hidden="1" thickBot="1">
      <c r="A136" s="995">
        <v>1172100</v>
      </c>
      <c r="B136" s="823" t="s">
        <v>1113</v>
      </c>
      <c r="C136" s="798" t="s">
        <v>1028</v>
      </c>
      <c r="D136" s="844"/>
      <c r="E136" s="803"/>
      <c r="F136" s="844"/>
      <c r="G136" s="844"/>
      <c r="H136" s="844"/>
      <c r="I136" s="844"/>
      <c r="J136" s="1659">
        <v>0</v>
      </c>
    </row>
    <row r="137" spans="1:10" s="748" customFormat="1" ht="13.5" hidden="1" thickBot="1">
      <c r="A137" s="995">
        <v>1172200</v>
      </c>
      <c r="B137" s="823" t="s">
        <v>1114</v>
      </c>
      <c r="C137" s="856">
        <v>482200</v>
      </c>
      <c r="D137" s="844">
        <v>0</v>
      </c>
      <c r="E137" s="803"/>
      <c r="F137" s="844">
        <v>0</v>
      </c>
      <c r="G137" s="844">
        <v>0</v>
      </c>
      <c r="H137" s="844">
        <v>0</v>
      </c>
      <c r="I137" s="844">
        <v>0</v>
      </c>
      <c r="J137" s="1659">
        <f>F137</f>
        <v>0</v>
      </c>
    </row>
    <row r="138" spans="1:10" s="748" customFormat="1" ht="13.5" hidden="1" thickBot="1">
      <c r="A138" s="995">
        <v>1172300</v>
      </c>
      <c r="B138" s="836" t="s">
        <v>1694</v>
      </c>
      <c r="C138" s="802" t="s">
        <v>1030</v>
      </c>
      <c r="D138" s="851">
        <v>0</v>
      </c>
      <c r="E138" s="803"/>
      <c r="F138" s="851">
        <v>0</v>
      </c>
      <c r="G138" s="851">
        <v>0</v>
      </c>
      <c r="H138" s="851">
        <v>0</v>
      </c>
      <c r="I138" s="851">
        <v>0</v>
      </c>
      <c r="J138" s="1659">
        <f>F138</f>
        <v>0</v>
      </c>
    </row>
    <row r="139" spans="1:10" s="748" customFormat="1" ht="0.75" hidden="1" customHeight="1">
      <c r="A139" s="995">
        <v>1172400</v>
      </c>
      <c r="B139" s="857" t="s">
        <v>1695</v>
      </c>
      <c r="C139" s="802" t="s">
        <v>125</v>
      </c>
      <c r="D139" s="853"/>
      <c r="E139" s="803"/>
      <c r="F139" s="853"/>
      <c r="G139" s="853"/>
      <c r="H139" s="853"/>
      <c r="I139" s="853"/>
      <c r="J139" s="1659">
        <v>0</v>
      </c>
    </row>
    <row r="140" spans="1:10" s="748" customFormat="1" ht="26.25" hidden="1" thickBot="1">
      <c r="A140" s="995">
        <v>1173000</v>
      </c>
      <c r="B140" s="855" t="s">
        <v>126</v>
      </c>
      <c r="C140" s="831" t="s">
        <v>361</v>
      </c>
      <c r="D140" s="853">
        <v>0</v>
      </c>
      <c r="E140" s="853"/>
      <c r="F140" s="853">
        <v>0</v>
      </c>
      <c r="G140" s="853">
        <v>0</v>
      </c>
      <c r="H140" s="853">
        <v>0</v>
      </c>
      <c r="I140" s="853">
        <v>0</v>
      </c>
      <c r="J140" s="1659">
        <v>0</v>
      </c>
    </row>
    <row r="141" spans="1:10" s="748" customFormat="1" ht="26.25" hidden="1" thickBot="1">
      <c r="A141" s="1024">
        <v>1173100</v>
      </c>
      <c r="B141" s="858" t="s">
        <v>127</v>
      </c>
      <c r="C141" s="802" t="s">
        <v>1099</v>
      </c>
      <c r="D141" s="853"/>
      <c r="E141" s="803"/>
      <c r="F141" s="853"/>
      <c r="G141" s="853"/>
      <c r="H141" s="853"/>
      <c r="I141" s="853"/>
      <c r="J141" s="1659">
        <v>0</v>
      </c>
    </row>
    <row r="142" spans="1:10" s="748" customFormat="1" ht="39" hidden="1" thickBot="1">
      <c r="A142" s="1024">
        <v>1174000</v>
      </c>
      <c r="B142" s="855" t="s">
        <v>1100</v>
      </c>
      <c r="C142" s="831" t="s">
        <v>361</v>
      </c>
      <c r="D142" s="853">
        <v>0</v>
      </c>
      <c r="E142" s="853"/>
      <c r="F142" s="853">
        <v>0</v>
      </c>
      <c r="G142" s="853">
        <v>0</v>
      </c>
      <c r="H142" s="853">
        <v>0</v>
      </c>
      <c r="I142" s="853">
        <v>0</v>
      </c>
      <c r="J142" s="1659">
        <v>0</v>
      </c>
    </row>
    <row r="143" spans="1:10" s="748" customFormat="1" ht="26.25" hidden="1" thickBot="1">
      <c r="A143" s="1024">
        <v>1174100</v>
      </c>
      <c r="B143" s="858" t="s">
        <v>1115</v>
      </c>
      <c r="C143" s="802" t="s">
        <v>1101</v>
      </c>
      <c r="D143" s="853"/>
      <c r="E143" s="853"/>
      <c r="F143" s="853"/>
      <c r="G143" s="853"/>
      <c r="H143" s="853"/>
      <c r="I143" s="853"/>
      <c r="J143" s="1659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853"/>
      <c r="E144" s="853"/>
      <c r="F144" s="853"/>
      <c r="G144" s="853"/>
      <c r="H144" s="853"/>
      <c r="I144" s="853"/>
      <c r="J144" s="1659">
        <v>0</v>
      </c>
    </row>
    <row r="145" spans="1:11" s="748" customFormat="1" ht="51.75" hidden="1" thickBot="1">
      <c r="A145" s="1024">
        <v>1175000</v>
      </c>
      <c r="B145" s="855" t="s">
        <v>561</v>
      </c>
      <c r="C145" s="831" t="s">
        <v>361</v>
      </c>
      <c r="D145" s="853">
        <v>0</v>
      </c>
      <c r="E145" s="853"/>
      <c r="F145" s="853">
        <v>0</v>
      </c>
      <c r="G145" s="853">
        <v>0</v>
      </c>
      <c r="H145" s="853">
        <v>0</v>
      </c>
      <c r="I145" s="853">
        <v>0</v>
      </c>
      <c r="J145" s="1659">
        <v>0</v>
      </c>
    </row>
    <row r="146" spans="1:11" s="748" customFormat="1" ht="39" hidden="1" thickBot="1">
      <c r="A146" s="1024">
        <v>1175100</v>
      </c>
      <c r="B146" s="857" t="s">
        <v>1697</v>
      </c>
      <c r="C146" s="802" t="s">
        <v>228</v>
      </c>
      <c r="D146" s="853"/>
      <c r="E146" s="853"/>
      <c r="F146" s="853"/>
      <c r="G146" s="853"/>
      <c r="H146" s="853"/>
      <c r="I146" s="853"/>
      <c r="J146" s="1659">
        <v>0</v>
      </c>
    </row>
    <row r="147" spans="1:11" s="748" customFormat="1" ht="13.5" hidden="1" thickBot="1">
      <c r="A147" s="1024">
        <v>1176000</v>
      </c>
      <c r="B147" s="855" t="s">
        <v>229</v>
      </c>
      <c r="C147" s="831" t="s">
        <v>361</v>
      </c>
      <c r="D147" s="853">
        <v>0</v>
      </c>
      <c r="E147" s="853"/>
      <c r="F147" s="853">
        <v>0</v>
      </c>
      <c r="G147" s="853">
        <v>0</v>
      </c>
      <c r="H147" s="853">
        <v>0</v>
      </c>
      <c r="I147" s="853">
        <v>0</v>
      </c>
      <c r="J147" s="1659">
        <v>0</v>
      </c>
    </row>
    <row r="148" spans="1:11" s="748" customFormat="1" ht="13.5" hidden="1" thickBot="1">
      <c r="A148" s="1024">
        <v>1176100</v>
      </c>
      <c r="B148" s="857" t="s">
        <v>1698</v>
      </c>
      <c r="C148" s="802" t="s">
        <v>8</v>
      </c>
      <c r="D148" s="853"/>
      <c r="E148" s="803"/>
      <c r="F148" s="853"/>
      <c r="G148" s="853"/>
      <c r="H148" s="853"/>
      <c r="I148" s="853"/>
      <c r="J148" s="1659">
        <v>0</v>
      </c>
    </row>
    <row r="149" spans="1:11" s="748" customFormat="1" ht="13.5" hidden="1" thickBot="1">
      <c r="A149" s="1024">
        <v>1177000</v>
      </c>
      <c r="B149" s="855" t="s">
        <v>591</v>
      </c>
      <c r="C149" s="831" t="s">
        <v>361</v>
      </c>
      <c r="D149" s="853">
        <v>0</v>
      </c>
      <c r="E149" s="853"/>
      <c r="F149" s="853">
        <v>0</v>
      </c>
      <c r="G149" s="853">
        <v>0</v>
      </c>
      <c r="H149" s="853">
        <v>0</v>
      </c>
      <c r="I149" s="853">
        <v>0</v>
      </c>
      <c r="J149" s="1659">
        <v>0</v>
      </c>
    </row>
    <row r="150" spans="1:11" s="748" customFormat="1" ht="13.5" hidden="1" thickBot="1">
      <c r="A150" s="1025">
        <v>1177100</v>
      </c>
      <c r="B150" s="859" t="s">
        <v>1699</v>
      </c>
      <c r="C150" s="806" t="s">
        <v>260</v>
      </c>
      <c r="D150" s="846"/>
      <c r="E150" s="846"/>
      <c r="F150" s="846"/>
      <c r="G150" s="846"/>
      <c r="H150" s="846"/>
      <c r="I150" s="846"/>
      <c r="J150" s="1659">
        <v>0</v>
      </c>
    </row>
    <row r="151" spans="1:11" s="748" customFormat="1" ht="26.25" thickBot="1">
      <c r="A151" s="1028" t="s">
        <v>263</v>
      </c>
      <c r="B151" s="866" t="s">
        <v>652</v>
      </c>
      <c r="C151" s="867" t="s">
        <v>361</v>
      </c>
      <c r="D151" s="1668">
        <f>D152</f>
        <v>0</v>
      </c>
      <c r="E151" s="1668"/>
      <c r="F151" s="2388">
        <f>F152</f>
        <v>0</v>
      </c>
      <c r="G151" s="2388">
        <f>G152</f>
        <v>0</v>
      </c>
      <c r="H151" s="2388">
        <f>H152</f>
        <v>0</v>
      </c>
      <c r="I151" s="2388">
        <f>I152</f>
        <v>0</v>
      </c>
      <c r="J151" s="2389">
        <f>F152</f>
        <v>0</v>
      </c>
    </row>
    <row r="152" spans="1:11" s="748" customFormat="1" ht="17.25" customHeight="1">
      <c r="A152" s="1026" t="s">
        <v>654</v>
      </c>
      <c r="B152" s="875" t="s">
        <v>655</v>
      </c>
      <c r="C152" s="794" t="s">
        <v>361</v>
      </c>
      <c r="D152" s="850">
        <f>SUM(D153:D155)</f>
        <v>0</v>
      </c>
      <c r="E152" s="850"/>
      <c r="F152" s="1749">
        <f>SUM(F153:F155)</f>
        <v>0</v>
      </c>
      <c r="G152" s="1749">
        <f>SUM(G153:G155)</f>
        <v>0</v>
      </c>
      <c r="H152" s="1749">
        <f>+SUM(H153:H155)</f>
        <v>0</v>
      </c>
      <c r="I152" s="1749">
        <f>SUM(I153:I155)</f>
        <v>0</v>
      </c>
      <c r="J152" s="1873">
        <f>F152</f>
        <v>0</v>
      </c>
    </row>
    <row r="153" spans="1:11" s="748" customFormat="1">
      <c r="A153" s="1024" t="s">
        <v>656</v>
      </c>
      <c r="B153" s="857" t="s">
        <v>1700</v>
      </c>
      <c r="C153" s="1031" t="s">
        <v>997</v>
      </c>
      <c r="D153" s="853"/>
      <c r="E153" s="803"/>
      <c r="F153" s="1750"/>
      <c r="G153" s="1750"/>
      <c r="H153" s="1750"/>
      <c r="I153" s="1750"/>
      <c r="J153" s="1873">
        <f>F153</f>
        <v>0</v>
      </c>
    </row>
    <row r="154" spans="1:11" s="748" customFormat="1">
      <c r="A154" s="1024" t="s">
        <v>998</v>
      </c>
      <c r="B154" s="857" t="s">
        <v>1701</v>
      </c>
      <c r="C154" s="1031" t="s">
        <v>975</v>
      </c>
      <c r="D154" s="853">
        <v>0</v>
      </c>
      <c r="E154" s="803"/>
      <c r="F154" s="1750">
        <v>0</v>
      </c>
      <c r="G154" s="1750">
        <v>0</v>
      </c>
      <c r="H154" s="1750">
        <v>0</v>
      </c>
      <c r="I154" s="1750">
        <v>0</v>
      </c>
      <c r="J154" s="1873">
        <f>F154</f>
        <v>0</v>
      </c>
    </row>
    <row r="155" spans="1:11" s="748" customFormat="1" ht="24" customHeight="1">
      <c r="A155" s="1024" t="s">
        <v>976</v>
      </c>
      <c r="B155" s="857" t="s">
        <v>1702</v>
      </c>
      <c r="C155" s="1031" t="s">
        <v>978</v>
      </c>
      <c r="D155" s="1669">
        <v>0</v>
      </c>
      <c r="E155" s="2387">
        <v>0</v>
      </c>
      <c r="F155" s="2390">
        <f>D155+E155</f>
        <v>0</v>
      </c>
      <c r="G155" s="2391">
        <v>0</v>
      </c>
      <c r="H155" s="2392">
        <v>0</v>
      </c>
      <c r="I155" s="2392">
        <v>0</v>
      </c>
      <c r="J155" s="2393">
        <f>F155</f>
        <v>0</v>
      </c>
      <c r="K155" s="748">
        <v>25625</v>
      </c>
    </row>
    <row r="156" spans="1:11" s="748" customFormat="1" ht="12" customHeight="1">
      <c r="A156" s="1033" t="s">
        <v>979</v>
      </c>
      <c r="B156" s="857" t="s">
        <v>1703</v>
      </c>
      <c r="C156" s="1031" t="s">
        <v>1110</v>
      </c>
      <c r="D156" s="853"/>
      <c r="E156" s="803"/>
      <c r="F156" s="1750"/>
      <c r="G156" s="1750"/>
      <c r="H156" s="1750"/>
      <c r="I156" s="1750"/>
      <c r="J156" s="1873">
        <v>0</v>
      </c>
    </row>
    <row r="157" spans="1:11" s="748" customFormat="1" hidden="1">
      <c r="A157" s="1033" t="s">
        <v>138</v>
      </c>
      <c r="B157" s="858" t="s">
        <v>139</v>
      </c>
      <c r="C157" s="1031" t="s">
        <v>140</v>
      </c>
      <c r="D157" s="1672"/>
      <c r="E157" s="803"/>
      <c r="F157" s="2394"/>
      <c r="G157" s="1750"/>
      <c r="H157" s="1750"/>
      <c r="I157" s="1750"/>
      <c r="J157" s="1873">
        <v>0</v>
      </c>
    </row>
    <row r="158" spans="1:11" s="748" customFormat="1" hidden="1">
      <c r="A158" s="1033" t="s">
        <v>141</v>
      </c>
      <c r="B158" s="857" t="s">
        <v>1704</v>
      </c>
      <c r="C158" s="1031" t="s">
        <v>904</v>
      </c>
      <c r="D158" s="853"/>
      <c r="E158" s="803"/>
      <c r="F158" s="1750"/>
      <c r="G158" s="1750"/>
      <c r="H158" s="1750"/>
      <c r="I158" s="1750"/>
      <c r="J158" s="1873">
        <v>0</v>
      </c>
    </row>
    <row r="159" spans="1:11" s="748" customFormat="1" hidden="1">
      <c r="A159" s="1033" t="s">
        <v>905</v>
      </c>
      <c r="B159" s="857" t="s">
        <v>1705</v>
      </c>
      <c r="C159" s="1031" t="s">
        <v>907</v>
      </c>
      <c r="D159" s="853"/>
      <c r="E159" s="803"/>
      <c r="F159" s="1750"/>
      <c r="G159" s="1750"/>
      <c r="H159" s="1750"/>
      <c r="I159" s="1750"/>
      <c r="J159" s="1873">
        <v>0</v>
      </c>
    </row>
    <row r="160" spans="1:11" s="748" customFormat="1" hidden="1">
      <c r="A160" s="1034" t="s">
        <v>806</v>
      </c>
      <c r="B160" s="1035" t="s">
        <v>1706</v>
      </c>
      <c r="C160" s="1036" t="s">
        <v>661</v>
      </c>
      <c r="D160" s="853"/>
      <c r="E160" s="803"/>
      <c r="F160" s="1750"/>
      <c r="G160" s="1750"/>
      <c r="H160" s="1750"/>
      <c r="I160" s="1750"/>
      <c r="J160" s="1873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853"/>
      <c r="E161" s="803"/>
      <c r="F161" s="1750"/>
      <c r="G161" s="1750"/>
      <c r="H161" s="1750"/>
      <c r="I161" s="1750"/>
      <c r="J161" s="1873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853"/>
      <c r="E162" s="803"/>
      <c r="F162" s="1750"/>
      <c r="G162" s="1750"/>
      <c r="H162" s="1750"/>
      <c r="I162" s="1750"/>
      <c r="J162" s="1873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853">
        <v>0</v>
      </c>
      <c r="E163" s="853"/>
      <c r="F163" s="1750">
        <v>0</v>
      </c>
      <c r="G163" s="1750">
        <v>0</v>
      </c>
      <c r="H163" s="1750">
        <v>0</v>
      </c>
      <c r="I163" s="1750">
        <v>0</v>
      </c>
      <c r="J163" s="1873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853"/>
      <c r="E164" s="803"/>
      <c r="F164" s="1750"/>
      <c r="G164" s="1750"/>
      <c r="H164" s="1750"/>
      <c r="I164" s="1750"/>
      <c r="J164" s="1873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853"/>
      <c r="E165" s="803"/>
      <c r="F165" s="1750"/>
      <c r="G165" s="1750"/>
      <c r="H165" s="1750"/>
      <c r="I165" s="1750"/>
      <c r="J165" s="1873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853"/>
      <c r="E166" s="803"/>
      <c r="F166" s="1750"/>
      <c r="G166" s="1750"/>
      <c r="H166" s="1750"/>
      <c r="I166" s="1750"/>
      <c r="J166" s="1873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853"/>
      <c r="E167" s="803"/>
      <c r="F167" s="1750"/>
      <c r="G167" s="1750"/>
      <c r="H167" s="1750"/>
      <c r="I167" s="1750"/>
      <c r="J167" s="1873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853">
        <v>0</v>
      </c>
      <c r="E168" s="853"/>
      <c r="F168" s="1750">
        <v>0</v>
      </c>
      <c r="G168" s="1750">
        <v>0</v>
      </c>
      <c r="H168" s="1750">
        <v>0</v>
      </c>
      <c r="I168" s="1750">
        <v>0</v>
      </c>
      <c r="J168" s="1873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853"/>
      <c r="E169" s="803"/>
      <c r="F169" s="1750"/>
      <c r="G169" s="1750"/>
      <c r="H169" s="1750"/>
      <c r="I169" s="1750"/>
      <c r="J169" s="1873">
        <v>0</v>
      </c>
    </row>
    <row r="170" spans="1:10">
      <c r="A170" s="1041" t="s">
        <v>324</v>
      </c>
      <c r="B170" s="882" t="s">
        <v>1079</v>
      </c>
      <c r="C170" s="843" t="s">
        <v>361</v>
      </c>
      <c r="D170" s="853">
        <v>0</v>
      </c>
      <c r="E170" s="853"/>
      <c r="F170" s="1750">
        <v>0</v>
      </c>
      <c r="G170" s="1750">
        <v>0</v>
      </c>
      <c r="H170" s="1750">
        <v>0</v>
      </c>
      <c r="I170" s="1750">
        <v>0</v>
      </c>
      <c r="J170" s="1873">
        <v>0</v>
      </c>
    </row>
    <row r="171" spans="1:10">
      <c r="A171" s="1033" t="s">
        <v>326</v>
      </c>
      <c r="B171" s="858" t="s">
        <v>1117</v>
      </c>
      <c r="C171" s="1031" t="s">
        <v>327</v>
      </c>
      <c r="D171" s="853"/>
      <c r="E171" s="853"/>
      <c r="F171" s="1750"/>
      <c r="G171" s="1750"/>
      <c r="H171" s="1750"/>
      <c r="I171" s="1750"/>
      <c r="J171" s="1873">
        <v>0</v>
      </c>
    </row>
    <row r="172" spans="1:10">
      <c r="A172" s="1033" t="s">
        <v>328</v>
      </c>
      <c r="B172" s="858" t="s">
        <v>1118</v>
      </c>
      <c r="C172" s="1031" t="s">
        <v>329</v>
      </c>
      <c r="D172" s="853"/>
      <c r="E172" s="853"/>
      <c r="F172" s="1750"/>
      <c r="G172" s="1750"/>
      <c r="H172" s="1750"/>
      <c r="I172" s="1750"/>
      <c r="J172" s="1750"/>
    </row>
    <row r="173" spans="1:10">
      <c r="A173" s="1033" t="s">
        <v>330</v>
      </c>
      <c r="B173" s="857" t="s">
        <v>1709</v>
      </c>
      <c r="C173" s="1031" t="s">
        <v>332</v>
      </c>
      <c r="D173" s="853"/>
      <c r="E173" s="853"/>
      <c r="F173" s="1750"/>
      <c r="G173" s="1750"/>
      <c r="H173" s="1750"/>
      <c r="I173" s="1750"/>
      <c r="J173" s="1750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1198"/>
      <c r="E174" s="1198"/>
      <c r="F174" s="1871"/>
      <c r="G174" s="1871"/>
      <c r="H174" s="1871"/>
      <c r="I174" s="1871"/>
      <c r="J174" s="1871"/>
    </row>
    <row r="175" spans="1:10" ht="21" customHeight="1" thickBot="1">
      <c r="A175" s="1044">
        <v>1000000</v>
      </c>
      <c r="B175" s="1045" t="s">
        <v>1081</v>
      </c>
      <c r="C175" s="1046" t="s">
        <v>361</v>
      </c>
      <c r="D175" s="1737">
        <f>D32+D151</f>
        <v>0</v>
      </c>
      <c r="E175" s="1737">
        <v>0</v>
      </c>
      <c r="F175" s="2388">
        <f>F32+F151</f>
        <v>0</v>
      </c>
      <c r="G175" s="2388">
        <f>G32+G151</f>
        <v>0</v>
      </c>
      <c r="H175" s="2388">
        <f>H32+H115</f>
        <v>0</v>
      </c>
      <c r="I175" s="2388">
        <f>I32+I151</f>
        <v>0</v>
      </c>
      <c r="J175" s="2395">
        <f>F175</f>
        <v>0</v>
      </c>
    </row>
    <row r="176" spans="1:10" ht="18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64" t="s">
        <v>1804</v>
      </c>
      <c r="B179" s="2564"/>
      <c r="C179" s="2564"/>
      <c r="D179" s="2564"/>
      <c r="E179" s="2564"/>
      <c r="F179" s="2564"/>
      <c r="G179" s="2564"/>
      <c r="H179" s="2564"/>
      <c r="I179" s="2564"/>
      <c r="J179" s="2564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70"/>
      <c r="B181" s="2570"/>
      <c r="C181" s="2570"/>
      <c r="D181" s="2570"/>
      <c r="E181" s="2570"/>
      <c r="F181" s="2570"/>
      <c r="G181" s="2570"/>
      <c r="H181" s="2570"/>
      <c r="I181" s="2570"/>
      <c r="J181" s="2570"/>
    </row>
    <row r="182" spans="1:10">
      <c r="A182" s="2564" t="s">
        <v>1003</v>
      </c>
      <c r="B182" s="2564"/>
      <c r="C182" s="2564"/>
      <c r="D182" s="2564"/>
      <c r="E182" s="2564"/>
      <c r="F182" s="2564"/>
      <c r="G182" s="2564"/>
      <c r="H182" s="2564"/>
      <c r="I182" s="2564"/>
      <c r="J182" s="2564"/>
    </row>
    <row r="183" spans="1:10" s="632" customFormat="1" ht="14.25">
      <c r="A183" s="892" t="s">
        <v>2120</v>
      </c>
      <c r="B183" s="892"/>
      <c r="C183" s="893"/>
      <c r="D183" s="892"/>
      <c r="E183" s="892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734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04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04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A17:E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16"/>
  <sheetViews>
    <sheetView topLeftCell="A32" workbookViewId="0">
      <selection activeCell="L30" sqref="L30"/>
    </sheetView>
  </sheetViews>
  <sheetFormatPr defaultRowHeight="12.75"/>
  <cols>
    <col min="1" max="1" width="7.7109375" style="748" customWidth="1"/>
    <col min="2" max="2" width="43.140625" style="739" customWidth="1"/>
    <col min="3" max="3" width="8.7109375" style="749" customWidth="1"/>
    <col min="4" max="4" width="11" style="738" customWidth="1"/>
    <col min="5" max="5" width="10.5703125" style="738" customWidth="1"/>
    <col min="6" max="6" width="10.28515625" style="738" customWidth="1"/>
    <col min="7" max="7" width="10.42578125" style="738" customWidth="1"/>
    <col min="8" max="8" width="9.85546875" style="738" customWidth="1"/>
    <col min="9" max="9" width="10.42578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2256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 ht="14.25" customHeight="1">
      <c r="B11" s="953"/>
      <c r="C11" s="954"/>
      <c r="D11" s="953"/>
      <c r="E11" s="953"/>
      <c r="F11" s="953"/>
      <c r="G11" s="953"/>
      <c r="H11" s="955"/>
    </row>
    <row r="12" spans="1:10" ht="11.25" customHeight="1">
      <c r="A12" s="956" t="s">
        <v>477</v>
      </c>
      <c r="B12" s="949" t="s">
        <v>1162</v>
      </c>
      <c r="C12" s="950"/>
      <c r="D12" s="949"/>
      <c r="E12" s="94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958"/>
      <c r="F13" s="958"/>
      <c r="G13" s="959"/>
    </row>
    <row r="14" spans="1:10" s="917" customFormat="1" ht="13.5">
      <c r="A14" s="2545" t="s">
        <v>2344</v>
      </c>
      <c r="B14" s="2546"/>
      <c r="C14" s="1769"/>
      <c r="F14" s="1770"/>
      <c r="G14" s="1770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33.75" customHeight="1">
      <c r="A16" s="738"/>
      <c r="B16" s="2549" t="s">
        <v>259</v>
      </c>
      <c r="C16" s="2549"/>
      <c r="D16" s="2549"/>
      <c r="E16" s="2549"/>
      <c r="F16" s="2549"/>
      <c r="G16" s="751"/>
      <c r="H16" s="751"/>
      <c r="I16" s="962"/>
      <c r="J16" s="962"/>
    </row>
    <row r="17" spans="1:10" s="748" customFormat="1" ht="21.75" customHeight="1">
      <c r="A17" s="2551" t="s">
        <v>2249</v>
      </c>
      <c r="B17" s="2551"/>
      <c r="C17" s="2551"/>
      <c r="D17" s="2551"/>
      <c r="E17" s="2551"/>
      <c r="F17" s="963"/>
      <c r="G17" s="963"/>
      <c r="H17" s="963"/>
      <c r="I17" s="963"/>
      <c r="J17" s="963"/>
    </row>
    <row r="18" spans="1:10" s="748" customFormat="1" ht="12" customHeight="1">
      <c r="A18" s="2551"/>
      <c r="B18" s="2551"/>
      <c r="C18" s="2551"/>
      <c r="D18" s="2551"/>
      <c r="E18" s="2551"/>
      <c r="F18" s="751"/>
      <c r="G18" s="752"/>
      <c r="H18" s="752"/>
      <c r="I18" s="751"/>
      <c r="J18" s="751"/>
    </row>
    <row r="19" spans="1:10" s="743" customFormat="1" thickBot="1">
      <c r="A19" s="753" t="s">
        <v>223</v>
      </c>
      <c r="B19" s="964"/>
      <c r="C19" s="965"/>
      <c r="D19" s="745"/>
      <c r="E19" s="745"/>
      <c r="G19" s="966" t="s">
        <v>1220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G20" s="968" t="s">
        <v>335</v>
      </c>
      <c r="H20" s="969">
        <v>5</v>
      </c>
      <c r="I20" s="970">
        <v>2</v>
      </c>
      <c r="J20" s="971">
        <v>1</v>
      </c>
    </row>
    <row r="21" spans="1:10" s="968" customFormat="1" ht="15" customHeight="1" thickBot="1">
      <c r="A21" s="753" t="s">
        <v>634</v>
      </c>
      <c r="C21" s="965"/>
      <c r="G21" s="968" t="s">
        <v>2345</v>
      </c>
    </row>
    <row r="22" spans="1:10" s="968" customFormat="1" ht="9.75" customHeight="1" thickBot="1">
      <c r="A22" s="753" t="s">
        <v>557</v>
      </c>
      <c r="C22" s="972"/>
      <c r="D22" s="97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G23" s="968" t="s">
        <v>954</v>
      </c>
      <c r="I23" s="974"/>
    </row>
    <row r="24" spans="1:10" s="945" customFormat="1" ht="12.75" customHeight="1">
      <c r="A24" s="753" t="s">
        <v>309</v>
      </c>
      <c r="B24" s="975"/>
      <c r="C24" s="976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1221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985"/>
      <c r="F28" s="945"/>
      <c r="G28" s="945"/>
      <c r="H28" s="2561">
        <v>900272000143</v>
      </c>
      <c r="I28" s="2561"/>
      <c r="J28" s="2561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19.5" customHeight="1" thickBot="1">
      <c r="A32" s="987">
        <v>1100000</v>
      </c>
      <c r="B32" s="787" t="s">
        <v>1719</v>
      </c>
      <c r="C32" s="788" t="s">
        <v>361</v>
      </c>
      <c r="D32" s="789">
        <f>D33+D42+D138</f>
        <v>5000</v>
      </c>
      <c r="E32" s="789">
        <v>0</v>
      </c>
      <c r="F32" s="789">
        <f>F33+F42+F138</f>
        <v>5000</v>
      </c>
      <c r="G32" s="789">
        <f>G33+G42+G131</f>
        <v>1200</v>
      </c>
      <c r="H32" s="789">
        <f>H33+H42+H131</f>
        <v>2500</v>
      </c>
      <c r="I32" s="789">
        <f>I33+I42+I131</f>
        <v>4000</v>
      </c>
      <c r="J32" s="789">
        <f>J33+J42+J131</f>
        <v>5000</v>
      </c>
    </row>
    <row r="33" spans="1:10" s="748" customFormat="1" ht="42" hidden="1" customHeight="1" thickBot="1">
      <c r="A33" s="987">
        <v>1110000</v>
      </c>
      <c r="B33" s="790" t="s">
        <v>1677</v>
      </c>
      <c r="C33" s="788" t="s">
        <v>361</v>
      </c>
      <c r="D33" s="791">
        <f>D34</f>
        <v>0</v>
      </c>
      <c r="E33" s="791"/>
      <c r="F33" s="791">
        <f>F34</f>
        <v>0</v>
      </c>
      <c r="G33" s="791">
        <f>G34</f>
        <v>0</v>
      </c>
      <c r="H33" s="791">
        <f>H34</f>
        <v>0</v>
      </c>
      <c r="I33" s="791">
        <f>I34</f>
        <v>0</v>
      </c>
      <c r="J33" s="791">
        <f>J34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795">
        <f>SUM(D35:D41)</f>
        <v>0</v>
      </c>
      <c r="E34" s="795"/>
      <c r="F34" s="795">
        <f>SUM(F35:F41)</f>
        <v>0</v>
      </c>
      <c r="G34" s="795">
        <f>SUM(G35:G41)</f>
        <v>0</v>
      </c>
      <c r="H34" s="795">
        <f>SUM(H35:H41)</f>
        <v>0</v>
      </c>
      <c r="I34" s="795">
        <f>SUM(I35:I41)</f>
        <v>0</v>
      </c>
      <c r="J34" s="795">
        <f>SUM(J35:J41)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799">
        <v>0</v>
      </c>
      <c r="E35" s="819"/>
      <c r="F35" s="799">
        <f>D35+E35</f>
        <v>0</v>
      </c>
      <c r="G35" s="799">
        <v>0</v>
      </c>
      <c r="H35" s="799">
        <v>0</v>
      </c>
      <c r="I35" s="799">
        <v>0</v>
      </c>
      <c r="J35" s="799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803">
        <v>0</v>
      </c>
      <c r="E36" s="803"/>
      <c r="F36" s="799">
        <f t="shared" ref="F36:F41" si="0">D36+E36</f>
        <v>0</v>
      </c>
      <c r="G36" s="803"/>
      <c r="H36" s="803">
        <v>0</v>
      </c>
      <c r="I36" s="803">
        <v>0</v>
      </c>
      <c r="J36" s="803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803"/>
      <c r="E37" s="803"/>
      <c r="F37" s="799">
        <f t="shared" si="0"/>
        <v>0</v>
      </c>
      <c r="G37" s="803"/>
      <c r="H37" s="803"/>
      <c r="I37" s="803"/>
      <c r="J37" s="1659">
        <v>0</v>
      </c>
    </row>
    <row r="38" spans="1:10" s="748" customFormat="1" ht="51" hidden="1">
      <c r="A38" s="990">
        <v>1114000</v>
      </c>
      <c r="B38" s="801" t="s">
        <v>401</v>
      </c>
      <c r="C38" s="802" t="s">
        <v>402</v>
      </c>
      <c r="D38" s="803"/>
      <c r="E38" s="803"/>
      <c r="F38" s="799">
        <f t="shared" si="0"/>
        <v>0</v>
      </c>
      <c r="G38" s="803"/>
      <c r="H38" s="803"/>
      <c r="I38" s="803"/>
      <c r="J38" s="1659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803"/>
      <c r="E39" s="803"/>
      <c r="F39" s="799">
        <f t="shared" si="0"/>
        <v>0</v>
      </c>
      <c r="G39" s="803"/>
      <c r="H39" s="803"/>
      <c r="I39" s="803"/>
      <c r="J39" s="1659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803"/>
      <c r="E40" s="803"/>
      <c r="F40" s="799">
        <f t="shared" si="0"/>
        <v>0</v>
      </c>
      <c r="G40" s="803"/>
      <c r="H40" s="803"/>
      <c r="I40" s="803"/>
      <c r="J40" s="1659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807">
        <v>0</v>
      </c>
      <c r="E41" s="807"/>
      <c r="F41" s="799">
        <f t="shared" si="0"/>
        <v>0</v>
      </c>
      <c r="G41" s="807">
        <v>0</v>
      </c>
      <c r="H41" s="807">
        <v>0</v>
      </c>
      <c r="I41" s="807">
        <v>0</v>
      </c>
      <c r="J41" s="1659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810">
        <f>D43+D55+D66+D69+D51+D64</f>
        <v>5000</v>
      </c>
      <c r="E42" s="810"/>
      <c r="F42" s="810">
        <f>F43+F55+F66+F69+F51+F64</f>
        <v>5000</v>
      </c>
      <c r="G42" s="810">
        <f>G43+G51+G55+G64+G66+G69</f>
        <v>1200</v>
      </c>
      <c r="H42" s="810">
        <f>H43+H51+H55+H64+H66+H69</f>
        <v>2500</v>
      </c>
      <c r="I42" s="810">
        <f>I43+I51+I55+I64+I66+I69</f>
        <v>4000</v>
      </c>
      <c r="J42" s="1659">
        <f>F42</f>
        <v>5000</v>
      </c>
    </row>
    <row r="43" spans="1:10" s="748" customFormat="1" ht="14.25" hidden="1">
      <c r="A43" s="988">
        <v>1121000</v>
      </c>
      <c r="B43" s="811" t="s">
        <v>22</v>
      </c>
      <c r="C43" s="812"/>
      <c r="D43" s="799">
        <f>SUM(D44:D49)</f>
        <v>0</v>
      </c>
      <c r="E43" s="799"/>
      <c r="F43" s="799">
        <f>SUM(F44:F49)</f>
        <v>0</v>
      </c>
      <c r="G43" s="799">
        <f>SUM(G44:G49)</f>
        <v>0</v>
      </c>
      <c r="H43" s="799">
        <f>SUM(H44:H49)</f>
        <v>0</v>
      </c>
      <c r="I43" s="799">
        <f>SUM(I44:I49)</f>
        <v>0</v>
      </c>
      <c r="J43" s="1659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803"/>
      <c r="E44" s="803"/>
      <c r="F44" s="803">
        <f t="shared" ref="F44:F49" si="1">D44+E44</f>
        <v>0</v>
      </c>
      <c r="G44" s="803"/>
      <c r="H44" s="803"/>
      <c r="I44" s="803"/>
      <c r="J44" s="1659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1535">
        <v>0</v>
      </c>
      <c r="E45" s="803"/>
      <c r="F45" s="803">
        <f t="shared" si="1"/>
        <v>0</v>
      </c>
      <c r="G45" s="1535">
        <v>0</v>
      </c>
      <c r="H45" s="1535">
        <v>0</v>
      </c>
      <c r="I45" s="1535">
        <v>0</v>
      </c>
      <c r="J45" s="1659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1535">
        <v>0</v>
      </c>
      <c r="E46" s="803"/>
      <c r="F46" s="803">
        <f t="shared" si="1"/>
        <v>0</v>
      </c>
      <c r="G46" s="1535">
        <v>0</v>
      </c>
      <c r="H46" s="1535">
        <v>0</v>
      </c>
      <c r="I46" s="1535">
        <v>0</v>
      </c>
      <c r="J46" s="1659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1535">
        <v>0</v>
      </c>
      <c r="E47" s="803"/>
      <c r="F47" s="803">
        <f t="shared" si="1"/>
        <v>0</v>
      </c>
      <c r="G47" s="1535">
        <v>0</v>
      </c>
      <c r="H47" s="1535">
        <v>0</v>
      </c>
      <c r="I47" s="1535">
        <v>0</v>
      </c>
      <c r="J47" s="1659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1660"/>
      <c r="E48" s="803"/>
      <c r="F48" s="803">
        <f t="shared" si="1"/>
        <v>0</v>
      </c>
      <c r="G48" s="799"/>
      <c r="H48" s="799"/>
      <c r="I48" s="799"/>
      <c r="J48" s="1659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1535"/>
      <c r="E49" s="803"/>
      <c r="F49" s="803">
        <f t="shared" si="1"/>
        <v>0</v>
      </c>
      <c r="G49" s="803"/>
      <c r="H49" s="803"/>
      <c r="I49" s="803"/>
      <c r="J49" s="1659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807"/>
      <c r="E50" s="807"/>
      <c r="F50" s="807"/>
      <c r="G50" s="807"/>
      <c r="H50" s="807"/>
      <c r="I50" s="807"/>
      <c r="J50" s="1659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819">
        <f>D52</f>
        <v>0</v>
      </c>
      <c r="E51" s="819"/>
      <c r="F51" s="819">
        <f>F52</f>
        <v>0</v>
      </c>
      <c r="G51" s="819">
        <f>G52</f>
        <v>0</v>
      </c>
      <c r="H51" s="819">
        <f>H52</f>
        <v>0</v>
      </c>
      <c r="I51" s="819">
        <f>I52</f>
        <v>0</v>
      </c>
      <c r="J51" s="1659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803">
        <v>0</v>
      </c>
      <c r="E52" s="803"/>
      <c r="F52" s="803">
        <f>D52+E52</f>
        <v>0</v>
      </c>
      <c r="G52" s="1535">
        <v>0</v>
      </c>
      <c r="H52" s="1535">
        <v>0</v>
      </c>
      <c r="I52" s="1535">
        <v>0</v>
      </c>
      <c r="J52" s="1659">
        <f>F52</f>
        <v>0</v>
      </c>
    </row>
    <row r="53" spans="1:10" s="748" customFormat="1" ht="25.5" hidden="1">
      <c r="A53" s="995">
        <v>1122200</v>
      </c>
      <c r="B53" s="813" t="s">
        <v>490</v>
      </c>
      <c r="C53" s="802" t="s">
        <v>1031</v>
      </c>
      <c r="D53" s="803"/>
      <c r="E53" s="803"/>
      <c r="F53" s="803">
        <f>D53+E53</f>
        <v>0</v>
      </c>
      <c r="G53" s="803"/>
      <c r="H53" s="803"/>
      <c r="I53" s="803"/>
      <c r="J53" s="1659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807"/>
      <c r="E54" s="807"/>
      <c r="F54" s="803">
        <f>D54+E54</f>
        <v>0</v>
      </c>
      <c r="G54" s="807"/>
      <c r="H54" s="807"/>
      <c r="I54" s="807"/>
      <c r="J54" s="1659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819">
        <f>SUM(D56:D63)</f>
        <v>0</v>
      </c>
      <c r="E55" s="819"/>
      <c r="F55" s="819">
        <f>SUM(F56:F63)</f>
        <v>0</v>
      </c>
      <c r="G55" s="819">
        <f>SUM(G56:G63)</f>
        <v>0</v>
      </c>
      <c r="H55" s="819">
        <f>SUM(H56:H63)</f>
        <v>0</v>
      </c>
      <c r="I55" s="819">
        <f>SUM(I56:I63)</f>
        <v>0</v>
      </c>
      <c r="J55" s="1659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803"/>
      <c r="E56" s="803"/>
      <c r="F56" s="803">
        <f>D56+E56</f>
        <v>0</v>
      </c>
      <c r="G56" s="803"/>
      <c r="H56" s="803"/>
      <c r="I56" s="803"/>
      <c r="J56" s="1659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1535">
        <v>0</v>
      </c>
      <c r="E57" s="803"/>
      <c r="F57" s="803">
        <f t="shared" ref="F57:F63" si="2">D57+E57</f>
        <v>0</v>
      </c>
      <c r="G57" s="1535">
        <v>0</v>
      </c>
      <c r="H57" s="1535">
        <v>0</v>
      </c>
      <c r="I57" s="1535">
        <v>0</v>
      </c>
      <c r="J57" s="1659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1661"/>
      <c r="E58" s="803"/>
      <c r="F58" s="803">
        <f t="shared" si="2"/>
        <v>0</v>
      </c>
      <c r="G58" s="1661"/>
      <c r="H58" s="1661"/>
      <c r="I58" s="1661"/>
      <c r="J58" s="1659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1535">
        <v>0</v>
      </c>
      <c r="E59" s="803"/>
      <c r="F59" s="803">
        <f t="shared" si="2"/>
        <v>0</v>
      </c>
      <c r="G59" s="1535">
        <v>0</v>
      </c>
      <c r="H59" s="1535">
        <v>0</v>
      </c>
      <c r="I59" s="1535">
        <v>0</v>
      </c>
      <c r="J59" s="1659">
        <f t="shared" ref="J59:J65" si="3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1661"/>
      <c r="E60" s="803"/>
      <c r="F60" s="803">
        <f t="shared" si="2"/>
        <v>0</v>
      </c>
      <c r="G60" s="1661"/>
      <c r="H60" s="1661"/>
      <c r="I60" s="1661"/>
      <c r="J60" s="1659">
        <f t="shared" si="3"/>
        <v>0</v>
      </c>
    </row>
    <row r="61" spans="1:10" s="748" customFormat="1" ht="25.5" hidden="1">
      <c r="A61" s="995">
        <v>1123600</v>
      </c>
      <c r="B61" s="813" t="s">
        <v>187</v>
      </c>
      <c r="C61" s="802" t="s">
        <v>372</v>
      </c>
      <c r="D61" s="1661"/>
      <c r="E61" s="803"/>
      <c r="F61" s="803">
        <f t="shared" si="2"/>
        <v>0</v>
      </c>
      <c r="G61" s="1661"/>
      <c r="H61" s="1661"/>
      <c r="I61" s="1661"/>
      <c r="J61" s="1659">
        <f t="shared" si="3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1535">
        <v>0</v>
      </c>
      <c r="E62" s="803"/>
      <c r="F62" s="803">
        <f t="shared" si="2"/>
        <v>0</v>
      </c>
      <c r="G62" s="1535">
        <v>0</v>
      </c>
      <c r="H62" s="1535">
        <v>0</v>
      </c>
      <c r="I62" s="1535">
        <v>0</v>
      </c>
      <c r="J62" s="1659">
        <f t="shared" si="3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1662">
        <v>0</v>
      </c>
      <c r="E63" s="807"/>
      <c r="F63" s="803">
        <f t="shared" si="2"/>
        <v>0</v>
      </c>
      <c r="G63" s="1662">
        <v>0</v>
      </c>
      <c r="H63" s="1662">
        <v>0</v>
      </c>
      <c r="I63" s="1662">
        <v>0</v>
      </c>
      <c r="J63" s="1659">
        <f t="shared" si="3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819">
        <f>D65</f>
        <v>0</v>
      </c>
      <c r="E64" s="819"/>
      <c r="F64" s="819">
        <f>F65</f>
        <v>0</v>
      </c>
      <c r="G64" s="819">
        <f>G65</f>
        <v>0</v>
      </c>
      <c r="H64" s="819">
        <f>H65</f>
        <v>0</v>
      </c>
      <c r="I64" s="819">
        <f>I65</f>
        <v>0</v>
      </c>
      <c r="J64" s="1659">
        <f t="shared" si="3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807"/>
      <c r="E65" s="807"/>
      <c r="F65" s="807"/>
      <c r="G65" s="807"/>
      <c r="H65" s="807"/>
      <c r="I65" s="807"/>
      <c r="J65" s="1659">
        <f t="shared" si="3"/>
        <v>0</v>
      </c>
    </row>
    <row r="66" spans="1:10" s="748" customFormat="1" ht="33" customHeight="1">
      <c r="A66" s="988">
        <v>1125000</v>
      </c>
      <c r="B66" s="818" t="s">
        <v>928</v>
      </c>
      <c r="C66" s="794" t="s">
        <v>361</v>
      </c>
      <c r="D66" s="841">
        <f>D67+D68</f>
        <v>5000</v>
      </c>
      <c r="E66" s="841">
        <v>0</v>
      </c>
      <c r="F66" s="841">
        <f>F67+F68</f>
        <v>5000</v>
      </c>
      <c r="G66" s="841">
        <f>G67+G68</f>
        <v>1200</v>
      </c>
      <c r="H66" s="841">
        <f>H67+H68</f>
        <v>2500</v>
      </c>
      <c r="I66" s="841">
        <f>I67+I68</f>
        <v>4000</v>
      </c>
      <c r="J66" s="1735">
        <f>J67+J68</f>
        <v>5000</v>
      </c>
    </row>
    <row r="67" spans="1:10" s="748" customFormat="1" ht="25.5">
      <c r="A67" s="995">
        <v>1125100</v>
      </c>
      <c r="B67" s="813" t="s">
        <v>191</v>
      </c>
      <c r="C67" s="798" t="s">
        <v>929</v>
      </c>
      <c r="D67" s="837">
        <v>5000</v>
      </c>
      <c r="E67" s="1197">
        <v>0</v>
      </c>
      <c r="F67" s="1197">
        <f>D67+E67</f>
        <v>5000</v>
      </c>
      <c r="G67" s="1197">
        <v>1200</v>
      </c>
      <c r="H67" s="1197">
        <v>2500</v>
      </c>
      <c r="I67" s="1197">
        <v>4000</v>
      </c>
      <c r="J67" s="1736">
        <f t="shared" ref="J67:J73" si="4">F67</f>
        <v>5000</v>
      </c>
    </row>
    <row r="68" spans="1:10" s="748" customFormat="1" ht="24" customHeight="1" thickBot="1">
      <c r="A68" s="993">
        <v>1125200</v>
      </c>
      <c r="B68" s="817" t="s">
        <v>709</v>
      </c>
      <c r="C68" s="806" t="s">
        <v>1041</v>
      </c>
      <c r="D68" s="807">
        <v>0</v>
      </c>
      <c r="E68" s="807"/>
      <c r="F68" s="803">
        <f>D68+E68</f>
        <v>0</v>
      </c>
      <c r="G68" s="807">
        <v>0</v>
      </c>
      <c r="H68" s="807">
        <v>0</v>
      </c>
      <c r="I68" s="807">
        <v>0</v>
      </c>
      <c r="J68" s="1659">
        <f t="shared" si="4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819">
        <f>SUM(D70:D77)</f>
        <v>0</v>
      </c>
      <c r="E69" s="819"/>
      <c r="F69" s="819">
        <f>SUM(F70:F77)</f>
        <v>0</v>
      </c>
      <c r="G69" s="819">
        <f>SUM(G70:G77)</f>
        <v>0</v>
      </c>
      <c r="H69" s="819">
        <f>SUM(H70:H77)</f>
        <v>0</v>
      </c>
      <c r="I69" s="819">
        <f>SUM(I70:I77)</f>
        <v>0</v>
      </c>
      <c r="J69" s="1659">
        <f t="shared" si="4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803">
        <v>0</v>
      </c>
      <c r="E70" s="803"/>
      <c r="F70" s="803">
        <f>D70+E70</f>
        <v>0</v>
      </c>
      <c r="G70" s="803">
        <v>0</v>
      </c>
      <c r="H70" s="803">
        <v>0</v>
      </c>
      <c r="I70" s="803">
        <v>0</v>
      </c>
      <c r="J70" s="1659">
        <f t="shared" si="4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1661"/>
      <c r="E71" s="803"/>
      <c r="F71" s="803">
        <f t="shared" ref="F71:F77" si="5">D71+E71</f>
        <v>0</v>
      </c>
      <c r="G71" s="1661"/>
      <c r="H71" s="1661"/>
      <c r="I71" s="1661"/>
      <c r="J71" s="1659">
        <f t="shared" si="4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1661"/>
      <c r="E72" s="803"/>
      <c r="F72" s="803">
        <f t="shared" si="5"/>
        <v>0</v>
      </c>
      <c r="G72" s="1661"/>
      <c r="H72" s="1661"/>
      <c r="I72" s="1661"/>
      <c r="J72" s="1659">
        <f t="shared" si="4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1535">
        <v>0</v>
      </c>
      <c r="E73" s="803"/>
      <c r="F73" s="803">
        <f t="shared" si="5"/>
        <v>0</v>
      </c>
      <c r="G73" s="1535">
        <v>0</v>
      </c>
      <c r="H73" s="1535">
        <v>0</v>
      </c>
      <c r="I73" s="1535">
        <v>0</v>
      </c>
      <c r="J73" s="1659">
        <f t="shared" si="4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1661"/>
      <c r="E74" s="803"/>
      <c r="F74" s="803">
        <f t="shared" si="5"/>
        <v>0</v>
      </c>
      <c r="G74" s="1661"/>
      <c r="H74" s="1661"/>
      <c r="I74" s="1661"/>
      <c r="J74" s="1659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1661"/>
      <c r="E75" s="803"/>
      <c r="F75" s="803">
        <f t="shared" si="5"/>
        <v>0</v>
      </c>
      <c r="G75" s="1661"/>
      <c r="H75" s="1661"/>
      <c r="I75" s="1661"/>
      <c r="J75" s="1659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1535">
        <v>0</v>
      </c>
      <c r="E76" s="803"/>
      <c r="F76" s="803">
        <f t="shared" si="5"/>
        <v>0</v>
      </c>
      <c r="G76" s="1535">
        <v>0</v>
      </c>
      <c r="H76" s="1535">
        <v>0</v>
      </c>
      <c r="I76" s="1535">
        <v>0</v>
      </c>
      <c r="J76" s="1659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807">
        <v>0</v>
      </c>
      <c r="E77" s="807"/>
      <c r="F77" s="803">
        <f t="shared" si="5"/>
        <v>0</v>
      </c>
      <c r="G77" s="807">
        <v>0</v>
      </c>
      <c r="H77" s="807">
        <v>0</v>
      </c>
      <c r="I77" s="807">
        <v>0</v>
      </c>
      <c r="J77" s="1659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819">
        <v>0</v>
      </c>
      <c r="E78" s="819"/>
      <c r="F78" s="819">
        <v>0</v>
      </c>
      <c r="G78" s="819">
        <v>0</v>
      </c>
      <c r="H78" s="819">
        <v>0</v>
      </c>
      <c r="I78" s="819">
        <v>0</v>
      </c>
      <c r="J78" s="1659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803"/>
      <c r="E79" s="803"/>
      <c r="F79" s="803"/>
      <c r="G79" s="803"/>
      <c r="H79" s="803"/>
      <c r="I79" s="803"/>
      <c r="J79" s="1659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803"/>
      <c r="E80" s="803"/>
      <c r="F80" s="803"/>
      <c r="G80" s="803"/>
      <c r="H80" s="803"/>
      <c r="I80" s="803"/>
      <c r="J80" s="1659">
        <v>0</v>
      </c>
    </row>
    <row r="81" spans="1:10" s="748" customFormat="1" ht="25.5" hidden="1">
      <c r="A81" s="996">
        <v>1130300</v>
      </c>
      <c r="B81" s="823" t="s">
        <v>486</v>
      </c>
      <c r="C81" s="802" t="s">
        <v>299</v>
      </c>
      <c r="D81" s="803"/>
      <c r="E81" s="803"/>
      <c r="F81" s="803"/>
      <c r="G81" s="803"/>
      <c r="H81" s="803"/>
      <c r="I81" s="803"/>
      <c r="J81" s="1659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799"/>
      <c r="E82" s="799"/>
      <c r="F82" s="799"/>
      <c r="G82" s="799"/>
      <c r="H82" s="799"/>
      <c r="I82" s="799"/>
      <c r="J82" s="1659">
        <v>0</v>
      </c>
    </row>
    <row r="83" spans="1:10" s="748" customFormat="1" ht="28.5" hidden="1">
      <c r="A83" s="990">
        <v>1131000</v>
      </c>
      <c r="B83" s="830" t="s">
        <v>301</v>
      </c>
      <c r="C83" s="831" t="s">
        <v>361</v>
      </c>
      <c r="D83" s="803"/>
      <c r="E83" s="803"/>
      <c r="F83" s="803"/>
      <c r="G83" s="803"/>
      <c r="H83" s="803"/>
      <c r="I83" s="803"/>
      <c r="J83" s="1659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803"/>
      <c r="E84" s="803"/>
      <c r="F84" s="803"/>
      <c r="G84" s="803"/>
      <c r="H84" s="803"/>
      <c r="I84" s="803"/>
      <c r="J84" s="1659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803"/>
      <c r="E85" s="803"/>
      <c r="F85" s="803"/>
      <c r="G85" s="803"/>
      <c r="H85" s="803"/>
      <c r="I85" s="803"/>
      <c r="J85" s="1659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807"/>
      <c r="E86" s="807"/>
      <c r="F86" s="807"/>
      <c r="G86" s="807"/>
      <c r="H86" s="807"/>
      <c r="I86" s="807"/>
      <c r="J86" s="1659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819">
        <v>0</v>
      </c>
      <c r="E87" s="819"/>
      <c r="F87" s="819">
        <v>0</v>
      </c>
      <c r="G87" s="819">
        <v>0</v>
      </c>
      <c r="H87" s="819">
        <v>0</v>
      </c>
      <c r="I87" s="819">
        <v>0</v>
      </c>
      <c r="J87" s="1659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803"/>
      <c r="E88" s="803"/>
      <c r="F88" s="803"/>
      <c r="G88" s="803"/>
      <c r="H88" s="803"/>
      <c r="I88" s="803"/>
      <c r="J88" s="1659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803"/>
      <c r="E89" s="803"/>
      <c r="F89" s="803"/>
      <c r="G89" s="803"/>
      <c r="H89" s="803"/>
      <c r="I89" s="803"/>
      <c r="J89" s="1659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803"/>
      <c r="E90" s="803"/>
      <c r="F90" s="803"/>
      <c r="G90" s="803"/>
      <c r="H90" s="803"/>
      <c r="I90" s="803"/>
      <c r="J90" s="1659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807"/>
      <c r="E91" s="807"/>
      <c r="F91" s="807"/>
      <c r="G91" s="807"/>
      <c r="H91" s="807"/>
      <c r="I91" s="807"/>
      <c r="J91" s="1659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819">
        <v>0</v>
      </c>
      <c r="E92" s="819"/>
      <c r="F92" s="819">
        <v>0</v>
      </c>
      <c r="G92" s="819">
        <v>0</v>
      </c>
      <c r="H92" s="819">
        <v>0</v>
      </c>
      <c r="I92" s="819">
        <v>0</v>
      </c>
      <c r="J92" s="1659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1659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832"/>
      <c r="E94" s="832"/>
      <c r="F94" s="832"/>
      <c r="G94" s="832"/>
      <c r="H94" s="832"/>
      <c r="I94" s="832"/>
      <c r="J94" s="1659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1663"/>
      <c r="E95" s="1663"/>
      <c r="F95" s="1663"/>
      <c r="G95" s="1663"/>
      <c r="H95" s="1663"/>
      <c r="I95" s="1663"/>
      <c r="J95" s="1659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664">
        <v>0</v>
      </c>
      <c r="E96" s="1664"/>
      <c r="F96" s="1664">
        <v>0</v>
      </c>
      <c r="G96" s="1664">
        <v>0</v>
      </c>
      <c r="H96" s="1664">
        <v>0</v>
      </c>
      <c r="I96" s="1664">
        <v>0</v>
      </c>
      <c r="J96" s="1659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837"/>
      <c r="E97" s="837"/>
      <c r="F97" s="837"/>
      <c r="G97" s="844"/>
      <c r="H97" s="844"/>
      <c r="I97" s="803"/>
      <c r="J97" s="1659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839"/>
      <c r="E98" s="839"/>
      <c r="F98" s="839"/>
      <c r="G98" s="846"/>
      <c r="H98" s="846"/>
      <c r="I98" s="807"/>
      <c r="J98" s="1659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665">
        <f>D114</f>
        <v>0</v>
      </c>
      <c r="E99" s="1665"/>
      <c r="F99" s="1665">
        <f>F114</f>
        <v>0</v>
      </c>
      <c r="G99" s="1665">
        <f>G114</f>
        <v>0</v>
      </c>
      <c r="H99" s="1665">
        <f>H114</f>
        <v>0</v>
      </c>
      <c r="I99" s="1665">
        <f>I114</f>
        <v>0</v>
      </c>
      <c r="J99" s="1659">
        <f>F99</f>
        <v>0</v>
      </c>
    </row>
    <row r="100" spans="1:10" s="748" customFormat="1" ht="24.75" hidden="1" customHeight="1">
      <c r="A100" s="1000">
        <v>1153100</v>
      </c>
      <c r="B100" s="1008" t="s">
        <v>767</v>
      </c>
      <c r="C100" s="1004">
        <v>463100</v>
      </c>
      <c r="D100" s="1664"/>
      <c r="E100" s="1664"/>
      <c r="F100" s="1664"/>
      <c r="G100" s="1664"/>
      <c r="H100" s="1664"/>
      <c r="I100" s="1664"/>
      <c r="J100" s="1659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664"/>
      <c r="E101" s="1664"/>
      <c r="F101" s="1664"/>
      <c r="G101" s="1664"/>
      <c r="H101" s="1664"/>
      <c r="I101" s="1664"/>
      <c r="J101" s="1659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664"/>
      <c r="E102" s="1664"/>
      <c r="F102" s="1664"/>
      <c r="G102" s="1664"/>
      <c r="H102" s="1664"/>
      <c r="I102" s="1664"/>
      <c r="J102" s="1659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664"/>
      <c r="E103" s="1664"/>
      <c r="F103" s="1664"/>
      <c r="G103" s="1664"/>
      <c r="H103" s="1664"/>
      <c r="I103" s="1664"/>
      <c r="J103" s="1659">
        <v>0</v>
      </c>
    </row>
    <row r="104" spans="1:10" s="748" customFormat="1" hidden="1">
      <c r="A104" s="1000">
        <v>1153500</v>
      </c>
      <c r="B104" s="1017" t="s">
        <v>506</v>
      </c>
      <c r="C104" s="1004">
        <v>463500</v>
      </c>
      <c r="D104" s="1664"/>
      <c r="E104" s="1664"/>
      <c r="F104" s="1664"/>
      <c r="G104" s="1664"/>
      <c r="H104" s="1664"/>
      <c r="I104" s="1664"/>
      <c r="J104" s="1659">
        <v>0</v>
      </c>
    </row>
    <row r="105" spans="1:10" s="748" customFormat="1" ht="38.25" hidden="1">
      <c r="A105" s="1000">
        <v>1153700</v>
      </c>
      <c r="B105" s="1017" t="s">
        <v>507</v>
      </c>
      <c r="C105" s="1004">
        <v>463700</v>
      </c>
      <c r="D105" s="1664"/>
      <c r="E105" s="1664"/>
      <c r="F105" s="1664"/>
      <c r="G105" s="1664"/>
      <c r="H105" s="1664"/>
      <c r="I105" s="1664"/>
      <c r="J105" s="1659">
        <v>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664"/>
      <c r="E106" s="1664"/>
      <c r="F106" s="1664"/>
      <c r="G106" s="1664"/>
      <c r="H106" s="1664"/>
      <c r="I106" s="1664"/>
      <c r="J106" s="1659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664"/>
      <c r="E107" s="1664"/>
      <c r="F107" s="1664"/>
      <c r="G107" s="1664"/>
      <c r="H107" s="1664"/>
      <c r="I107" s="1664"/>
      <c r="J107" s="1659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664">
        <v>0</v>
      </c>
      <c r="E108" s="1664"/>
      <c r="F108" s="1664">
        <v>0</v>
      </c>
      <c r="G108" s="1664">
        <v>0</v>
      </c>
      <c r="H108" s="1664">
        <v>0</v>
      </c>
      <c r="I108" s="1664">
        <v>0</v>
      </c>
      <c r="J108" s="1659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196"/>
      <c r="E109" s="1196"/>
      <c r="F109" s="1196"/>
      <c r="G109" s="1666"/>
      <c r="H109" s="1666"/>
      <c r="I109" s="1667"/>
      <c r="J109" s="1659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196"/>
      <c r="E110" s="1196"/>
      <c r="F110" s="1196"/>
      <c r="G110" s="1666"/>
      <c r="H110" s="1666"/>
      <c r="I110" s="1667"/>
      <c r="J110" s="1659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196"/>
      <c r="E111" s="1196"/>
      <c r="F111" s="1196"/>
      <c r="G111" s="1666"/>
      <c r="H111" s="1666"/>
      <c r="I111" s="1667"/>
      <c r="J111" s="1659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196"/>
      <c r="E112" s="1196"/>
      <c r="F112" s="1196"/>
      <c r="G112" s="1666"/>
      <c r="H112" s="1666"/>
      <c r="I112" s="1667"/>
      <c r="J112" s="1659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837"/>
      <c r="E113" s="837"/>
      <c r="F113" s="837"/>
      <c r="G113" s="844"/>
      <c r="H113" s="844"/>
      <c r="I113" s="803"/>
      <c r="J113" s="1659">
        <v>0</v>
      </c>
    </row>
    <row r="114" spans="1:10" s="748" customFormat="1" ht="19.5" customHeight="1" thickBot="1">
      <c r="A114" s="1010">
        <v>1154700</v>
      </c>
      <c r="B114" s="1022" t="s">
        <v>78</v>
      </c>
      <c r="C114" s="806" t="s">
        <v>79</v>
      </c>
      <c r="D114" s="839">
        <v>0</v>
      </c>
      <c r="E114" s="839"/>
      <c r="F114" s="839">
        <v>0</v>
      </c>
      <c r="G114" s="846">
        <v>0</v>
      </c>
      <c r="H114" s="846">
        <v>0</v>
      </c>
      <c r="I114" s="807">
        <v>0</v>
      </c>
      <c r="J114" s="1659">
        <f>F114</f>
        <v>0</v>
      </c>
    </row>
    <row r="115" spans="1:10" s="748" customFormat="1" ht="24.75" customHeight="1" thickBot="1">
      <c r="A115" s="1023">
        <v>1160000</v>
      </c>
      <c r="B115" s="840" t="s">
        <v>80</v>
      </c>
      <c r="C115" s="794" t="s">
        <v>361</v>
      </c>
      <c r="D115" s="841">
        <v>0</v>
      </c>
      <c r="E115" s="841"/>
      <c r="F115" s="841">
        <v>0</v>
      </c>
      <c r="G115" s="841">
        <v>0</v>
      </c>
      <c r="H115" s="841">
        <v>0</v>
      </c>
      <c r="I115" s="841">
        <v>0</v>
      </c>
      <c r="J115" s="1659">
        <v>0</v>
      </c>
    </row>
    <row r="116" spans="1:10" s="748" customFormat="1" ht="0.75" hidden="1" customHeight="1" thickBot="1">
      <c r="A116" s="995">
        <v>1161000</v>
      </c>
      <c r="B116" s="842" t="s">
        <v>81</v>
      </c>
      <c r="C116" s="843" t="s">
        <v>361</v>
      </c>
      <c r="D116" s="837">
        <v>0</v>
      </c>
      <c r="E116" s="837"/>
      <c r="F116" s="837">
        <v>0</v>
      </c>
      <c r="G116" s="837">
        <v>0</v>
      </c>
      <c r="H116" s="837">
        <v>0</v>
      </c>
      <c r="I116" s="837">
        <v>0</v>
      </c>
      <c r="J116" s="1659">
        <v>0</v>
      </c>
    </row>
    <row r="117" spans="1:10" s="748" customFormat="1" ht="38.25" hidden="1">
      <c r="A117" s="995">
        <v>1161100</v>
      </c>
      <c r="B117" s="801" t="s">
        <v>1720</v>
      </c>
      <c r="C117" s="822">
        <v>471100</v>
      </c>
      <c r="D117" s="837"/>
      <c r="E117" s="837"/>
      <c r="F117" s="837"/>
      <c r="G117" s="837"/>
      <c r="H117" s="837"/>
      <c r="I117" s="837"/>
      <c r="J117" s="1659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837"/>
      <c r="E118" s="837"/>
      <c r="F118" s="837"/>
      <c r="G118" s="837"/>
      <c r="H118" s="837"/>
      <c r="I118" s="837"/>
      <c r="J118" s="1659">
        <v>0</v>
      </c>
    </row>
    <row r="119" spans="1:10" s="748" customFormat="1" ht="38.25" hidden="1">
      <c r="A119" s="995">
        <v>1162000</v>
      </c>
      <c r="B119" s="842" t="s">
        <v>1136</v>
      </c>
      <c r="C119" s="843" t="s">
        <v>361</v>
      </c>
      <c r="D119" s="837">
        <v>0</v>
      </c>
      <c r="E119" s="837"/>
      <c r="F119" s="837">
        <v>0</v>
      </c>
      <c r="G119" s="837">
        <v>0</v>
      </c>
      <c r="H119" s="837">
        <v>0</v>
      </c>
      <c r="I119" s="837">
        <v>0</v>
      </c>
      <c r="J119" s="1659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837"/>
      <c r="E120" s="837"/>
      <c r="F120" s="837"/>
      <c r="G120" s="837"/>
      <c r="H120" s="837"/>
      <c r="I120" s="837"/>
      <c r="J120" s="1659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837"/>
      <c r="E121" s="837"/>
      <c r="F121" s="837"/>
      <c r="G121" s="837"/>
      <c r="H121" s="837"/>
      <c r="I121" s="837"/>
      <c r="J121" s="1659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837"/>
      <c r="E122" s="837"/>
      <c r="F122" s="837"/>
      <c r="G122" s="837"/>
      <c r="H122" s="837"/>
      <c r="I122" s="837"/>
      <c r="J122" s="1659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837"/>
      <c r="E123" s="837"/>
      <c r="F123" s="837"/>
      <c r="G123" s="837"/>
      <c r="H123" s="837"/>
      <c r="I123" s="837"/>
      <c r="J123" s="1659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837"/>
      <c r="E124" s="837"/>
      <c r="F124" s="837"/>
      <c r="G124" s="837"/>
      <c r="H124" s="837"/>
      <c r="I124" s="837"/>
      <c r="J124" s="1659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837"/>
      <c r="E125" s="837"/>
      <c r="F125" s="837"/>
      <c r="G125" s="837"/>
      <c r="H125" s="837"/>
      <c r="I125" s="837"/>
      <c r="J125" s="1659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837"/>
      <c r="E126" s="837"/>
      <c r="F126" s="837"/>
      <c r="G126" s="837"/>
      <c r="H126" s="837"/>
      <c r="I126" s="837"/>
      <c r="J126" s="1659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844"/>
      <c r="E127" s="844"/>
      <c r="F127" s="844"/>
      <c r="G127" s="844"/>
      <c r="H127" s="844"/>
      <c r="I127" s="844"/>
      <c r="J127" s="1659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844"/>
      <c r="E128" s="844"/>
      <c r="F128" s="844"/>
      <c r="G128" s="844"/>
      <c r="H128" s="844"/>
      <c r="I128" s="844"/>
      <c r="J128" s="1659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844">
        <v>0</v>
      </c>
      <c r="E129" s="844"/>
      <c r="F129" s="844">
        <v>0</v>
      </c>
      <c r="G129" s="844">
        <v>0</v>
      </c>
      <c r="H129" s="844">
        <v>0</v>
      </c>
      <c r="I129" s="844">
        <v>0</v>
      </c>
      <c r="J129" s="1659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846"/>
      <c r="E130" s="846"/>
      <c r="F130" s="846"/>
      <c r="G130" s="846"/>
      <c r="H130" s="846"/>
      <c r="I130" s="846"/>
      <c r="J130" s="1659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850">
        <f>D135</f>
        <v>0</v>
      </c>
      <c r="E131" s="850"/>
      <c r="F131" s="850">
        <f>F135</f>
        <v>0</v>
      </c>
      <c r="G131" s="850">
        <f>G135</f>
        <v>0</v>
      </c>
      <c r="H131" s="850">
        <f>H135</f>
        <v>0</v>
      </c>
      <c r="I131" s="850">
        <f>I135</f>
        <v>0</v>
      </c>
      <c r="J131" s="1659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853">
        <v>0</v>
      </c>
      <c r="E132" s="853"/>
      <c r="F132" s="853">
        <v>0</v>
      </c>
      <c r="G132" s="853">
        <v>0</v>
      </c>
      <c r="H132" s="853">
        <v>0</v>
      </c>
      <c r="I132" s="853">
        <v>0</v>
      </c>
      <c r="J132" s="1659">
        <v>0</v>
      </c>
    </row>
    <row r="133" spans="1:10" s="748" customFormat="1" ht="1.5" hidden="1" customHeight="1">
      <c r="A133" s="1024">
        <v>1171100</v>
      </c>
      <c r="B133" s="801" t="s">
        <v>1692</v>
      </c>
      <c r="C133" s="798" t="s">
        <v>482</v>
      </c>
      <c r="D133" s="844"/>
      <c r="E133" s="844"/>
      <c r="F133" s="844"/>
      <c r="G133" s="844"/>
      <c r="H133" s="844"/>
      <c r="I133" s="844"/>
      <c r="J133" s="1659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844"/>
      <c r="E134" s="844"/>
      <c r="F134" s="844"/>
      <c r="G134" s="844"/>
      <c r="H134" s="844"/>
      <c r="I134" s="844"/>
      <c r="J134" s="1659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850">
        <f>D137+D138</f>
        <v>0</v>
      </c>
      <c r="E135" s="850"/>
      <c r="F135" s="850">
        <f>F137+F138</f>
        <v>0</v>
      </c>
      <c r="G135" s="850">
        <f>G137+G138</f>
        <v>0</v>
      </c>
      <c r="H135" s="850">
        <f>H137+H138</f>
        <v>0</v>
      </c>
      <c r="I135" s="850">
        <f>I137+I138</f>
        <v>0</v>
      </c>
      <c r="J135" s="1659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844"/>
      <c r="E136" s="803"/>
      <c r="F136" s="844"/>
      <c r="G136" s="844"/>
      <c r="H136" s="844"/>
      <c r="I136" s="844"/>
      <c r="J136" s="1659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844">
        <v>0</v>
      </c>
      <c r="E137" s="803"/>
      <c r="F137" s="844">
        <v>0</v>
      </c>
      <c r="G137" s="844">
        <v>0</v>
      </c>
      <c r="H137" s="844">
        <v>0</v>
      </c>
      <c r="I137" s="844">
        <v>0</v>
      </c>
      <c r="J137" s="1659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851">
        <v>0</v>
      </c>
      <c r="E138" s="803"/>
      <c r="F138" s="851">
        <v>0</v>
      </c>
      <c r="G138" s="851">
        <v>0</v>
      </c>
      <c r="H138" s="851">
        <v>0</v>
      </c>
      <c r="I138" s="851">
        <v>0</v>
      </c>
      <c r="J138" s="1659">
        <f>F138</f>
        <v>0</v>
      </c>
    </row>
    <row r="139" spans="1:10" s="748" customFormat="1" ht="0.75" hidden="1" customHeight="1" thickBot="1">
      <c r="A139" s="995">
        <v>1172400</v>
      </c>
      <c r="B139" s="857" t="s">
        <v>1695</v>
      </c>
      <c r="C139" s="802" t="s">
        <v>125</v>
      </c>
      <c r="D139" s="853"/>
      <c r="E139" s="803"/>
      <c r="F139" s="853"/>
      <c r="G139" s="853"/>
      <c r="H139" s="853"/>
      <c r="I139" s="853"/>
      <c r="J139" s="1659">
        <v>0</v>
      </c>
    </row>
    <row r="140" spans="1:10" s="748" customFormat="1" ht="26.25" hidden="1" thickBot="1">
      <c r="A140" s="995">
        <v>1173000</v>
      </c>
      <c r="B140" s="855" t="s">
        <v>126</v>
      </c>
      <c r="C140" s="831" t="s">
        <v>361</v>
      </c>
      <c r="D140" s="853">
        <v>0</v>
      </c>
      <c r="E140" s="853"/>
      <c r="F140" s="853">
        <v>0</v>
      </c>
      <c r="G140" s="853">
        <v>0</v>
      </c>
      <c r="H140" s="853">
        <v>0</v>
      </c>
      <c r="I140" s="853">
        <v>0</v>
      </c>
      <c r="J140" s="1659">
        <v>0</v>
      </c>
    </row>
    <row r="141" spans="1:10" s="748" customFormat="1" ht="26.25" hidden="1" thickBot="1">
      <c r="A141" s="1024">
        <v>1173100</v>
      </c>
      <c r="B141" s="858" t="s">
        <v>127</v>
      </c>
      <c r="C141" s="802" t="s">
        <v>1099</v>
      </c>
      <c r="D141" s="853"/>
      <c r="E141" s="803"/>
      <c r="F141" s="853"/>
      <c r="G141" s="853"/>
      <c r="H141" s="853"/>
      <c r="I141" s="853"/>
      <c r="J141" s="1659">
        <v>0</v>
      </c>
    </row>
    <row r="142" spans="1:10" s="748" customFormat="1" ht="39" hidden="1" thickBot="1">
      <c r="A142" s="1024">
        <v>1174000</v>
      </c>
      <c r="B142" s="855" t="s">
        <v>1100</v>
      </c>
      <c r="C142" s="831" t="s">
        <v>361</v>
      </c>
      <c r="D142" s="853">
        <v>0</v>
      </c>
      <c r="E142" s="853"/>
      <c r="F142" s="853">
        <v>0</v>
      </c>
      <c r="G142" s="853">
        <v>0</v>
      </c>
      <c r="H142" s="853">
        <v>0</v>
      </c>
      <c r="I142" s="853">
        <v>0</v>
      </c>
      <c r="J142" s="1659">
        <v>0</v>
      </c>
    </row>
    <row r="143" spans="1:10" s="748" customFormat="1" ht="26.25" hidden="1" thickBot="1">
      <c r="A143" s="1024">
        <v>1174100</v>
      </c>
      <c r="B143" s="858" t="s">
        <v>1115</v>
      </c>
      <c r="C143" s="802" t="s">
        <v>1101</v>
      </c>
      <c r="D143" s="853"/>
      <c r="E143" s="853"/>
      <c r="F143" s="853"/>
      <c r="G143" s="853"/>
      <c r="H143" s="853"/>
      <c r="I143" s="853"/>
      <c r="J143" s="1659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853"/>
      <c r="E144" s="853"/>
      <c r="F144" s="853"/>
      <c r="G144" s="853"/>
      <c r="H144" s="853"/>
      <c r="I144" s="853"/>
      <c r="J144" s="1659">
        <v>0</v>
      </c>
    </row>
    <row r="145" spans="1:10" s="748" customFormat="1" ht="51.75" hidden="1" thickBot="1">
      <c r="A145" s="1024">
        <v>1175000</v>
      </c>
      <c r="B145" s="855" t="s">
        <v>561</v>
      </c>
      <c r="C145" s="831" t="s">
        <v>361</v>
      </c>
      <c r="D145" s="853">
        <v>0</v>
      </c>
      <c r="E145" s="853"/>
      <c r="F145" s="853">
        <v>0</v>
      </c>
      <c r="G145" s="853">
        <v>0</v>
      </c>
      <c r="H145" s="853">
        <v>0</v>
      </c>
      <c r="I145" s="853">
        <v>0</v>
      </c>
      <c r="J145" s="1659">
        <v>0</v>
      </c>
    </row>
    <row r="146" spans="1:10" s="748" customFormat="1" ht="39" hidden="1" thickBot="1">
      <c r="A146" s="1024">
        <v>1175100</v>
      </c>
      <c r="B146" s="857" t="s">
        <v>1697</v>
      </c>
      <c r="C146" s="802" t="s">
        <v>228</v>
      </c>
      <c r="D146" s="853"/>
      <c r="E146" s="853"/>
      <c r="F146" s="853"/>
      <c r="G146" s="853"/>
      <c r="H146" s="853"/>
      <c r="I146" s="853"/>
      <c r="J146" s="1659">
        <v>0</v>
      </c>
    </row>
    <row r="147" spans="1:10" s="748" customFormat="1" ht="13.5" hidden="1" thickBot="1">
      <c r="A147" s="1024">
        <v>1176000</v>
      </c>
      <c r="B147" s="855" t="s">
        <v>229</v>
      </c>
      <c r="C147" s="831" t="s">
        <v>361</v>
      </c>
      <c r="D147" s="853">
        <v>0</v>
      </c>
      <c r="E147" s="853"/>
      <c r="F147" s="853">
        <v>0</v>
      </c>
      <c r="G147" s="853">
        <v>0</v>
      </c>
      <c r="H147" s="853">
        <v>0</v>
      </c>
      <c r="I147" s="853">
        <v>0</v>
      </c>
      <c r="J147" s="1659">
        <v>0</v>
      </c>
    </row>
    <row r="148" spans="1:10" s="748" customFormat="1" ht="13.5" hidden="1" thickBot="1">
      <c r="A148" s="1024">
        <v>1176100</v>
      </c>
      <c r="B148" s="857" t="s">
        <v>1698</v>
      </c>
      <c r="C148" s="802" t="s">
        <v>8</v>
      </c>
      <c r="D148" s="853"/>
      <c r="E148" s="803"/>
      <c r="F148" s="853"/>
      <c r="G148" s="853"/>
      <c r="H148" s="853"/>
      <c r="I148" s="853"/>
      <c r="J148" s="1659">
        <v>0</v>
      </c>
    </row>
    <row r="149" spans="1:10" s="748" customFormat="1" ht="13.5" hidden="1" thickBot="1">
      <c r="A149" s="1024">
        <v>1177000</v>
      </c>
      <c r="B149" s="855" t="s">
        <v>591</v>
      </c>
      <c r="C149" s="831" t="s">
        <v>361</v>
      </c>
      <c r="D149" s="853">
        <v>0</v>
      </c>
      <c r="E149" s="853"/>
      <c r="F149" s="853">
        <v>0</v>
      </c>
      <c r="G149" s="853">
        <v>0</v>
      </c>
      <c r="H149" s="853">
        <v>0</v>
      </c>
      <c r="I149" s="853">
        <v>0</v>
      </c>
      <c r="J149" s="1659">
        <v>0</v>
      </c>
    </row>
    <row r="150" spans="1:10" s="748" customFormat="1" ht="13.5" hidden="1" thickBot="1">
      <c r="A150" s="1025">
        <v>1177100</v>
      </c>
      <c r="B150" s="859" t="s">
        <v>1699</v>
      </c>
      <c r="C150" s="806" t="s">
        <v>260</v>
      </c>
      <c r="D150" s="846"/>
      <c r="E150" s="846"/>
      <c r="F150" s="846"/>
      <c r="G150" s="846"/>
      <c r="H150" s="846"/>
      <c r="I150" s="846"/>
      <c r="J150" s="1659">
        <v>0</v>
      </c>
    </row>
    <row r="151" spans="1:10" s="748" customFormat="1" ht="26.25" thickBot="1">
      <c r="A151" s="1028" t="s">
        <v>263</v>
      </c>
      <c r="B151" s="866" t="s">
        <v>652</v>
      </c>
      <c r="C151" s="867" t="s">
        <v>361</v>
      </c>
      <c r="D151" s="1668">
        <f>D152</f>
        <v>7730</v>
      </c>
      <c r="E151" s="1668"/>
      <c r="F151" s="1668">
        <f>F152</f>
        <v>7730</v>
      </c>
      <c r="G151" s="1668">
        <f>G152</f>
        <v>0</v>
      </c>
      <c r="H151" s="1668">
        <f>H152</f>
        <v>0</v>
      </c>
      <c r="I151" s="1668">
        <f>I152</f>
        <v>7730</v>
      </c>
      <c r="J151" s="1818">
        <f>F152</f>
        <v>7730</v>
      </c>
    </row>
    <row r="152" spans="1:10" s="748" customFormat="1" ht="17.25" customHeight="1">
      <c r="A152" s="1026" t="s">
        <v>654</v>
      </c>
      <c r="B152" s="875" t="s">
        <v>655</v>
      </c>
      <c r="C152" s="794" t="s">
        <v>361</v>
      </c>
      <c r="D152" s="850">
        <f>SUM(D153:D155)</f>
        <v>7730</v>
      </c>
      <c r="E152" s="850"/>
      <c r="F152" s="850">
        <f>SUM(F153:F155)</f>
        <v>7730</v>
      </c>
      <c r="G152" s="850">
        <f>SUM(G153:G155)</f>
        <v>0</v>
      </c>
      <c r="H152" s="850">
        <f>+SUM(H153:H155)</f>
        <v>0</v>
      </c>
      <c r="I152" s="850">
        <f>SUM(I153:I155)</f>
        <v>7730</v>
      </c>
      <c r="J152" s="1659">
        <f>F152</f>
        <v>7730</v>
      </c>
    </row>
    <row r="153" spans="1:10" s="748" customFormat="1">
      <c r="A153" s="1024" t="s">
        <v>656</v>
      </c>
      <c r="B153" s="857" t="s">
        <v>1700</v>
      </c>
      <c r="C153" s="1031" t="s">
        <v>997</v>
      </c>
      <c r="D153" s="853"/>
      <c r="E153" s="803"/>
      <c r="F153" s="853"/>
      <c r="G153" s="853"/>
      <c r="H153" s="853"/>
      <c r="I153" s="853"/>
      <c r="J153" s="1659">
        <f>F153</f>
        <v>0</v>
      </c>
    </row>
    <row r="154" spans="1:10" s="748" customFormat="1">
      <c r="A154" s="1024" t="s">
        <v>998</v>
      </c>
      <c r="B154" s="857" t="s">
        <v>1701</v>
      </c>
      <c r="C154" s="1031" t="s">
        <v>975</v>
      </c>
      <c r="D154" s="853">
        <v>0</v>
      </c>
      <c r="E154" s="803"/>
      <c r="F154" s="853">
        <v>0</v>
      </c>
      <c r="G154" s="853">
        <v>0</v>
      </c>
      <c r="H154" s="853">
        <v>0</v>
      </c>
      <c r="I154" s="853">
        <v>0</v>
      </c>
      <c r="J154" s="1659">
        <f>F154</f>
        <v>0</v>
      </c>
    </row>
    <row r="155" spans="1:10" s="748" customFormat="1" ht="24" customHeight="1">
      <c r="A155" s="1024" t="s">
        <v>976</v>
      </c>
      <c r="B155" s="857" t="s">
        <v>1702</v>
      </c>
      <c r="C155" s="1031" t="s">
        <v>978</v>
      </c>
      <c r="D155" s="1669">
        <v>7730</v>
      </c>
      <c r="E155" s="2383">
        <v>0</v>
      </c>
      <c r="F155" s="2379">
        <f>D155+E155</f>
        <v>7730</v>
      </c>
      <c r="G155" s="1670">
        <v>0</v>
      </c>
      <c r="H155" s="2380">
        <v>0</v>
      </c>
      <c r="I155" s="2380">
        <v>7730</v>
      </c>
      <c r="J155" s="1671">
        <f>F155</f>
        <v>7730</v>
      </c>
    </row>
    <row r="156" spans="1:10" s="748" customFormat="1">
      <c r="A156" s="1033" t="s">
        <v>979</v>
      </c>
      <c r="B156" s="857" t="s">
        <v>1703</v>
      </c>
      <c r="C156" s="1031" t="s">
        <v>1110</v>
      </c>
      <c r="D156" s="853"/>
      <c r="E156" s="803"/>
      <c r="F156" s="853"/>
      <c r="G156" s="853"/>
      <c r="H156" s="853"/>
      <c r="I156" s="853"/>
      <c r="J156" s="1659">
        <v>0</v>
      </c>
    </row>
    <row r="157" spans="1:10" s="748" customFormat="1">
      <c r="A157" s="1033" t="s">
        <v>138</v>
      </c>
      <c r="B157" s="858" t="s">
        <v>139</v>
      </c>
      <c r="C157" s="1031" t="s">
        <v>140</v>
      </c>
      <c r="D157" s="1672"/>
      <c r="E157" s="803"/>
      <c r="F157" s="1672"/>
      <c r="G157" s="853"/>
      <c r="H157" s="853"/>
      <c r="I157" s="853"/>
      <c r="J157" s="1659">
        <v>0</v>
      </c>
    </row>
    <row r="158" spans="1:10" s="748" customFormat="1">
      <c r="A158" s="1033" t="s">
        <v>141</v>
      </c>
      <c r="B158" s="857" t="s">
        <v>1704</v>
      </c>
      <c r="C158" s="1031" t="s">
        <v>904</v>
      </c>
      <c r="D158" s="853"/>
      <c r="E158" s="803"/>
      <c r="F158" s="853"/>
      <c r="G158" s="853"/>
      <c r="H158" s="853"/>
      <c r="I158" s="853"/>
      <c r="J158" s="1659">
        <v>0</v>
      </c>
    </row>
    <row r="159" spans="1:10" s="748" customFormat="1">
      <c r="A159" s="1033" t="s">
        <v>905</v>
      </c>
      <c r="B159" s="857" t="s">
        <v>1705</v>
      </c>
      <c r="C159" s="1031" t="s">
        <v>907</v>
      </c>
      <c r="D159" s="853"/>
      <c r="E159" s="803"/>
      <c r="F159" s="853"/>
      <c r="G159" s="853"/>
      <c r="H159" s="853"/>
      <c r="I159" s="853"/>
      <c r="J159" s="1659">
        <v>0</v>
      </c>
    </row>
    <row r="160" spans="1:10" s="748" customFormat="1">
      <c r="A160" s="1034" t="s">
        <v>806</v>
      </c>
      <c r="B160" s="1035" t="s">
        <v>1706</v>
      </c>
      <c r="C160" s="1036" t="s">
        <v>661</v>
      </c>
      <c r="D160" s="853"/>
      <c r="E160" s="803"/>
      <c r="F160" s="853"/>
      <c r="G160" s="853"/>
      <c r="H160" s="853"/>
      <c r="I160" s="853"/>
      <c r="J160" s="1659">
        <v>0</v>
      </c>
    </row>
    <row r="161" spans="1:10" s="748" customFormat="1">
      <c r="A161" s="1000" t="s">
        <v>807</v>
      </c>
      <c r="B161" s="1037" t="s">
        <v>1074</v>
      </c>
      <c r="C161" s="1004" t="s">
        <v>1075</v>
      </c>
      <c r="D161" s="853"/>
      <c r="E161" s="803"/>
      <c r="F161" s="853"/>
      <c r="G161" s="853"/>
      <c r="H161" s="853"/>
      <c r="I161" s="853"/>
      <c r="J161" s="1659">
        <v>0</v>
      </c>
    </row>
    <row r="162" spans="1:10" s="748" customFormat="1">
      <c r="A162" s="1000" t="s">
        <v>1076</v>
      </c>
      <c r="B162" s="1037" t="s">
        <v>1077</v>
      </c>
      <c r="C162" s="1004" t="s">
        <v>1078</v>
      </c>
      <c r="D162" s="853"/>
      <c r="E162" s="803"/>
      <c r="F162" s="853"/>
      <c r="G162" s="853"/>
      <c r="H162" s="853"/>
      <c r="I162" s="853"/>
      <c r="J162" s="1659">
        <v>0</v>
      </c>
    </row>
    <row r="163" spans="1:10" s="748" customFormat="1">
      <c r="A163" s="1038" t="s">
        <v>662</v>
      </c>
      <c r="B163" s="1039" t="s">
        <v>663</v>
      </c>
      <c r="C163" s="1040" t="s">
        <v>361</v>
      </c>
      <c r="D163" s="853">
        <v>0</v>
      </c>
      <c r="E163" s="853"/>
      <c r="F163" s="853">
        <v>0</v>
      </c>
      <c r="G163" s="853">
        <v>0</v>
      </c>
      <c r="H163" s="853">
        <v>0</v>
      </c>
      <c r="I163" s="853">
        <v>0</v>
      </c>
      <c r="J163" s="1659">
        <v>0</v>
      </c>
    </row>
    <row r="164" spans="1:10">
      <c r="A164" s="1033" t="s">
        <v>664</v>
      </c>
      <c r="B164" s="858" t="s">
        <v>665</v>
      </c>
      <c r="C164" s="1031" t="s">
        <v>666</v>
      </c>
      <c r="D164" s="853"/>
      <c r="E164" s="803"/>
      <c r="F164" s="853"/>
      <c r="G164" s="853"/>
      <c r="H164" s="853"/>
      <c r="I164" s="853"/>
      <c r="J164" s="1659">
        <v>0</v>
      </c>
    </row>
    <row r="165" spans="1:10">
      <c r="A165" s="1033" t="s">
        <v>667</v>
      </c>
      <c r="B165" s="858" t="s">
        <v>668</v>
      </c>
      <c r="C165" s="1031" t="s">
        <v>669</v>
      </c>
      <c r="D165" s="853"/>
      <c r="E165" s="803"/>
      <c r="F165" s="853"/>
      <c r="G165" s="853"/>
      <c r="H165" s="853"/>
      <c r="I165" s="853"/>
      <c r="J165" s="1659">
        <v>0</v>
      </c>
    </row>
    <row r="166" spans="1:10" ht="25.5">
      <c r="A166" s="1033" t="s">
        <v>670</v>
      </c>
      <c r="B166" s="857" t="s">
        <v>1707</v>
      </c>
      <c r="C166" s="1031" t="s">
        <v>316</v>
      </c>
      <c r="D166" s="853"/>
      <c r="E166" s="803"/>
      <c r="F166" s="853"/>
      <c r="G166" s="853"/>
      <c r="H166" s="853"/>
      <c r="I166" s="853"/>
      <c r="J166" s="1659">
        <v>0</v>
      </c>
    </row>
    <row r="167" spans="1:10">
      <c r="A167" s="1033" t="s">
        <v>317</v>
      </c>
      <c r="B167" s="857" t="s">
        <v>1708</v>
      </c>
      <c r="C167" s="1031" t="s">
        <v>319</v>
      </c>
      <c r="D167" s="853"/>
      <c r="E167" s="803"/>
      <c r="F167" s="853"/>
      <c r="G167" s="853"/>
      <c r="H167" s="853"/>
      <c r="I167" s="853"/>
      <c r="J167" s="1659">
        <v>0</v>
      </c>
    </row>
    <row r="168" spans="1:10">
      <c r="A168" s="1033" t="s">
        <v>320</v>
      </c>
      <c r="B168" s="855" t="s">
        <v>321</v>
      </c>
      <c r="C168" s="843" t="s">
        <v>361</v>
      </c>
      <c r="D168" s="853">
        <v>0</v>
      </c>
      <c r="E168" s="853"/>
      <c r="F168" s="853">
        <v>0</v>
      </c>
      <c r="G168" s="853">
        <v>0</v>
      </c>
      <c r="H168" s="853">
        <v>0</v>
      </c>
      <c r="I168" s="853">
        <v>0</v>
      </c>
      <c r="J168" s="1659">
        <v>0</v>
      </c>
    </row>
    <row r="169" spans="1:10">
      <c r="A169" s="1033" t="s">
        <v>322</v>
      </c>
      <c r="B169" s="858" t="s">
        <v>1116</v>
      </c>
      <c r="C169" s="1031" t="s">
        <v>323</v>
      </c>
      <c r="D169" s="853"/>
      <c r="E169" s="803"/>
      <c r="F169" s="853"/>
      <c r="G169" s="853"/>
      <c r="H169" s="853"/>
      <c r="I169" s="853"/>
      <c r="J169" s="1659">
        <v>0</v>
      </c>
    </row>
    <row r="170" spans="1:10">
      <c r="A170" s="1041" t="s">
        <v>324</v>
      </c>
      <c r="B170" s="882" t="s">
        <v>1079</v>
      </c>
      <c r="C170" s="843" t="s">
        <v>361</v>
      </c>
      <c r="D170" s="853">
        <v>0</v>
      </c>
      <c r="E170" s="853"/>
      <c r="F170" s="853">
        <v>0</v>
      </c>
      <c r="G170" s="853">
        <v>0</v>
      </c>
      <c r="H170" s="853">
        <v>0</v>
      </c>
      <c r="I170" s="853">
        <v>0</v>
      </c>
      <c r="J170" s="1659">
        <v>0</v>
      </c>
    </row>
    <row r="171" spans="1:10">
      <c r="A171" s="1033" t="s">
        <v>326</v>
      </c>
      <c r="B171" s="858" t="s">
        <v>1117</v>
      </c>
      <c r="C171" s="1031" t="s">
        <v>327</v>
      </c>
      <c r="D171" s="853"/>
      <c r="E171" s="853"/>
      <c r="F171" s="853"/>
      <c r="G171" s="853"/>
      <c r="H171" s="853"/>
      <c r="I171" s="853"/>
      <c r="J171" s="1659">
        <v>0</v>
      </c>
    </row>
    <row r="172" spans="1:10">
      <c r="A172" s="1033" t="s">
        <v>328</v>
      </c>
      <c r="B172" s="858" t="s">
        <v>1118</v>
      </c>
      <c r="C172" s="1031" t="s">
        <v>329</v>
      </c>
      <c r="D172" s="853"/>
      <c r="E172" s="853"/>
      <c r="F172" s="853"/>
      <c r="G172" s="853"/>
      <c r="H172" s="853"/>
      <c r="I172" s="853"/>
      <c r="J172" s="853"/>
    </row>
    <row r="173" spans="1:10">
      <c r="A173" s="1033" t="s">
        <v>330</v>
      </c>
      <c r="B173" s="857" t="s">
        <v>1709</v>
      </c>
      <c r="C173" s="1031" t="s">
        <v>332</v>
      </c>
      <c r="D173" s="853"/>
      <c r="E173" s="853"/>
      <c r="F173" s="853"/>
      <c r="G173" s="853"/>
      <c r="H173" s="853"/>
      <c r="I173" s="853"/>
      <c r="J173" s="853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1198"/>
      <c r="E174" s="1198"/>
      <c r="F174" s="1198"/>
      <c r="G174" s="1198"/>
      <c r="H174" s="1198"/>
      <c r="I174" s="1198"/>
      <c r="J174" s="1198"/>
    </row>
    <row r="175" spans="1:10" ht="21" customHeight="1" thickBot="1">
      <c r="A175" s="1044">
        <v>1000000</v>
      </c>
      <c r="B175" s="1045" t="s">
        <v>1081</v>
      </c>
      <c r="C175" s="1046" t="s">
        <v>361</v>
      </c>
      <c r="D175" s="1737">
        <f>D32+D151</f>
        <v>12730</v>
      </c>
      <c r="E175" s="1737">
        <v>0</v>
      </c>
      <c r="F175" s="1737">
        <f>F32+F151</f>
        <v>12730</v>
      </c>
      <c r="G175" s="1737">
        <f>G32+G151</f>
        <v>1200</v>
      </c>
      <c r="H175" s="1737">
        <f>H32+H115</f>
        <v>2500</v>
      </c>
      <c r="I175" s="1737">
        <f>I32+I151</f>
        <v>11730</v>
      </c>
      <c r="J175" s="1817">
        <f>F175</f>
        <v>12730</v>
      </c>
    </row>
    <row r="176" spans="1:10" ht="18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64" t="s">
        <v>1804</v>
      </c>
      <c r="B179" s="2564"/>
      <c r="C179" s="2564"/>
      <c r="D179" s="2564"/>
      <c r="E179" s="2564"/>
      <c r="F179" s="2564"/>
      <c r="G179" s="2564"/>
      <c r="H179" s="2564"/>
      <c r="I179" s="2564"/>
      <c r="J179" s="2564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70"/>
      <c r="B181" s="2570"/>
      <c r="C181" s="2570"/>
      <c r="D181" s="2570"/>
      <c r="E181" s="2570"/>
      <c r="F181" s="2570"/>
      <c r="G181" s="2570"/>
      <c r="H181" s="2570"/>
      <c r="I181" s="2570"/>
      <c r="J181" s="2570"/>
    </row>
    <row r="182" spans="1:10">
      <c r="A182" s="2564" t="s">
        <v>1003</v>
      </c>
      <c r="B182" s="2564"/>
      <c r="C182" s="2564"/>
      <c r="D182" s="2564"/>
      <c r="E182" s="2564"/>
      <c r="F182" s="2564"/>
      <c r="G182" s="2564"/>
      <c r="H182" s="2564"/>
      <c r="I182" s="2564"/>
      <c r="J182" s="2564"/>
    </row>
    <row r="183" spans="1:10" s="632" customFormat="1" ht="14.25">
      <c r="A183" s="892" t="s">
        <v>2120</v>
      </c>
      <c r="B183" s="892"/>
      <c r="C183" s="893"/>
      <c r="D183" s="892"/>
      <c r="E183" s="892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734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04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04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  <mergeCell ref="A14:B14"/>
    <mergeCell ref="A17:E18"/>
    <mergeCell ref="H28:J28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42" customWidth="1"/>
    <col min="2" max="2" width="13.140625" style="642" customWidth="1"/>
    <col min="3" max="3" width="20.7109375" style="642" customWidth="1"/>
    <col min="4" max="4" width="10" style="642" customWidth="1"/>
    <col min="5" max="5" width="12.5703125" style="642" customWidth="1"/>
    <col min="6" max="6" width="10.7109375" style="642" customWidth="1"/>
    <col min="7" max="7" width="12.7109375" style="642" customWidth="1"/>
    <col min="8" max="8" width="15.7109375" style="642" customWidth="1"/>
    <col min="9" max="9" width="11.85546875" style="642" customWidth="1"/>
    <col min="10" max="256" width="9.140625" style="642"/>
    <col min="257" max="257" width="3" style="642" customWidth="1"/>
    <col min="258" max="258" width="19.28515625" style="642" customWidth="1"/>
    <col min="259" max="259" width="20.7109375" style="642" customWidth="1"/>
    <col min="260" max="260" width="12.140625" style="642" customWidth="1"/>
    <col min="261" max="261" width="15.42578125" style="642" customWidth="1"/>
    <col min="262" max="262" width="12.85546875" style="642" customWidth="1"/>
    <col min="263" max="263" width="16" style="642" customWidth="1"/>
    <col min="264" max="264" width="15.7109375" style="642" customWidth="1"/>
    <col min="265" max="265" width="11.85546875" style="642" customWidth="1"/>
    <col min="266" max="512" width="9.140625" style="642"/>
    <col min="513" max="513" width="3" style="642" customWidth="1"/>
    <col min="514" max="514" width="19.28515625" style="642" customWidth="1"/>
    <col min="515" max="515" width="20.7109375" style="642" customWidth="1"/>
    <col min="516" max="516" width="12.140625" style="642" customWidth="1"/>
    <col min="517" max="517" width="15.42578125" style="642" customWidth="1"/>
    <col min="518" max="518" width="12.85546875" style="642" customWidth="1"/>
    <col min="519" max="519" width="16" style="642" customWidth="1"/>
    <col min="520" max="520" width="15.7109375" style="642" customWidth="1"/>
    <col min="521" max="521" width="11.85546875" style="642" customWidth="1"/>
    <col min="522" max="768" width="9.140625" style="642"/>
    <col min="769" max="769" width="3" style="642" customWidth="1"/>
    <col min="770" max="770" width="19.28515625" style="642" customWidth="1"/>
    <col min="771" max="771" width="20.7109375" style="642" customWidth="1"/>
    <col min="772" max="772" width="12.140625" style="642" customWidth="1"/>
    <col min="773" max="773" width="15.42578125" style="642" customWidth="1"/>
    <col min="774" max="774" width="12.85546875" style="642" customWidth="1"/>
    <col min="775" max="775" width="16" style="642" customWidth="1"/>
    <col min="776" max="776" width="15.7109375" style="642" customWidth="1"/>
    <col min="777" max="777" width="11.85546875" style="642" customWidth="1"/>
    <col min="778" max="1024" width="9.140625" style="642"/>
    <col min="1025" max="1025" width="3" style="642" customWidth="1"/>
    <col min="1026" max="1026" width="19.28515625" style="642" customWidth="1"/>
    <col min="1027" max="1027" width="20.7109375" style="642" customWidth="1"/>
    <col min="1028" max="1028" width="12.140625" style="642" customWidth="1"/>
    <col min="1029" max="1029" width="15.42578125" style="642" customWidth="1"/>
    <col min="1030" max="1030" width="12.85546875" style="642" customWidth="1"/>
    <col min="1031" max="1031" width="16" style="642" customWidth="1"/>
    <col min="1032" max="1032" width="15.7109375" style="642" customWidth="1"/>
    <col min="1033" max="1033" width="11.85546875" style="642" customWidth="1"/>
    <col min="1034" max="1280" width="9.140625" style="642"/>
    <col min="1281" max="1281" width="3" style="642" customWidth="1"/>
    <col min="1282" max="1282" width="19.28515625" style="642" customWidth="1"/>
    <col min="1283" max="1283" width="20.7109375" style="642" customWidth="1"/>
    <col min="1284" max="1284" width="12.140625" style="642" customWidth="1"/>
    <col min="1285" max="1285" width="15.42578125" style="642" customWidth="1"/>
    <col min="1286" max="1286" width="12.85546875" style="642" customWidth="1"/>
    <col min="1287" max="1287" width="16" style="642" customWidth="1"/>
    <col min="1288" max="1288" width="15.7109375" style="642" customWidth="1"/>
    <col min="1289" max="1289" width="11.85546875" style="642" customWidth="1"/>
    <col min="1290" max="1536" width="9.140625" style="642"/>
    <col min="1537" max="1537" width="3" style="642" customWidth="1"/>
    <col min="1538" max="1538" width="19.28515625" style="642" customWidth="1"/>
    <col min="1539" max="1539" width="20.7109375" style="642" customWidth="1"/>
    <col min="1540" max="1540" width="12.140625" style="642" customWidth="1"/>
    <col min="1541" max="1541" width="15.42578125" style="642" customWidth="1"/>
    <col min="1542" max="1542" width="12.85546875" style="642" customWidth="1"/>
    <col min="1543" max="1543" width="16" style="642" customWidth="1"/>
    <col min="1544" max="1544" width="15.7109375" style="642" customWidth="1"/>
    <col min="1545" max="1545" width="11.85546875" style="642" customWidth="1"/>
    <col min="1546" max="1792" width="9.140625" style="642"/>
    <col min="1793" max="1793" width="3" style="642" customWidth="1"/>
    <col min="1794" max="1794" width="19.28515625" style="642" customWidth="1"/>
    <col min="1795" max="1795" width="20.7109375" style="642" customWidth="1"/>
    <col min="1796" max="1796" width="12.140625" style="642" customWidth="1"/>
    <col min="1797" max="1797" width="15.42578125" style="642" customWidth="1"/>
    <col min="1798" max="1798" width="12.85546875" style="642" customWidth="1"/>
    <col min="1799" max="1799" width="16" style="642" customWidth="1"/>
    <col min="1800" max="1800" width="15.7109375" style="642" customWidth="1"/>
    <col min="1801" max="1801" width="11.85546875" style="642" customWidth="1"/>
    <col min="1802" max="2048" width="9.140625" style="642"/>
    <col min="2049" max="2049" width="3" style="642" customWidth="1"/>
    <col min="2050" max="2050" width="19.28515625" style="642" customWidth="1"/>
    <col min="2051" max="2051" width="20.7109375" style="642" customWidth="1"/>
    <col min="2052" max="2052" width="12.140625" style="642" customWidth="1"/>
    <col min="2053" max="2053" width="15.42578125" style="642" customWidth="1"/>
    <col min="2054" max="2054" width="12.85546875" style="642" customWidth="1"/>
    <col min="2055" max="2055" width="16" style="642" customWidth="1"/>
    <col min="2056" max="2056" width="15.7109375" style="642" customWidth="1"/>
    <col min="2057" max="2057" width="11.85546875" style="642" customWidth="1"/>
    <col min="2058" max="2304" width="9.140625" style="642"/>
    <col min="2305" max="2305" width="3" style="642" customWidth="1"/>
    <col min="2306" max="2306" width="19.28515625" style="642" customWidth="1"/>
    <col min="2307" max="2307" width="20.7109375" style="642" customWidth="1"/>
    <col min="2308" max="2308" width="12.140625" style="642" customWidth="1"/>
    <col min="2309" max="2309" width="15.42578125" style="642" customWidth="1"/>
    <col min="2310" max="2310" width="12.85546875" style="642" customWidth="1"/>
    <col min="2311" max="2311" width="16" style="642" customWidth="1"/>
    <col min="2312" max="2312" width="15.7109375" style="642" customWidth="1"/>
    <col min="2313" max="2313" width="11.85546875" style="642" customWidth="1"/>
    <col min="2314" max="2560" width="9.140625" style="642"/>
    <col min="2561" max="2561" width="3" style="642" customWidth="1"/>
    <col min="2562" max="2562" width="19.28515625" style="642" customWidth="1"/>
    <col min="2563" max="2563" width="20.7109375" style="642" customWidth="1"/>
    <col min="2564" max="2564" width="12.140625" style="642" customWidth="1"/>
    <col min="2565" max="2565" width="15.42578125" style="642" customWidth="1"/>
    <col min="2566" max="2566" width="12.85546875" style="642" customWidth="1"/>
    <col min="2567" max="2567" width="16" style="642" customWidth="1"/>
    <col min="2568" max="2568" width="15.7109375" style="642" customWidth="1"/>
    <col min="2569" max="2569" width="11.85546875" style="642" customWidth="1"/>
    <col min="2570" max="2816" width="9.140625" style="642"/>
    <col min="2817" max="2817" width="3" style="642" customWidth="1"/>
    <col min="2818" max="2818" width="19.28515625" style="642" customWidth="1"/>
    <col min="2819" max="2819" width="20.7109375" style="642" customWidth="1"/>
    <col min="2820" max="2820" width="12.140625" style="642" customWidth="1"/>
    <col min="2821" max="2821" width="15.42578125" style="642" customWidth="1"/>
    <col min="2822" max="2822" width="12.85546875" style="642" customWidth="1"/>
    <col min="2823" max="2823" width="16" style="642" customWidth="1"/>
    <col min="2824" max="2824" width="15.7109375" style="642" customWidth="1"/>
    <col min="2825" max="2825" width="11.85546875" style="642" customWidth="1"/>
    <col min="2826" max="3072" width="9.140625" style="642"/>
    <col min="3073" max="3073" width="3" style="642" customWidth="1"/>
    <col min="3074" max="3074" width="19.28515625" style="642" customWidth="1"/>
    <col min="3075" max="3075" width="20.7109375" style="642" customWidth="1"/>
    <col min="3076" max="3076" width="12.140625" style="642" customWidth="1"/>
    <col min="3077" max="3077" width="15.42578125" style="642" customWidth="1"/>
    <col min="3078" max="3078" width="12.85546875" style="642" customWidth="1"/>
    <col min="3079" max="3079" width="16" style="642" customWidth="1"/>
    <col min="3080" max="3080" width="15.7109375" style="642" customWidth="1"/>
    <col min="3081" max="3081" width="11.85546875" style="642" customWidth="1"/>
    <col min="3082" max="3328" width="9.140625" style="642"/>
    <col min="3329" max="3329" width="3" style="642" customWidth="1"/>
    <col min="3330" max="3330" width="19.28515625" style="642" customWidth="1"/>
    <col min="3331" max="3331" width="20.7109375" style="642" customWidth="1"/>
    <col min="3332" max="3332" width="12.140625" style="642" customWidth="1"/>
    <col min="3333" max="3333" width="15.42578125" style="642" customWidth="1"/>
    <col min="3334" max="3334" width="12.85546875" style="642" customWidth="1"/>
    <col min="3335" max="3335" width="16" style="642" customWidth="1"/>
    <col min="3336" max="3336" width="15.7109375" style="642" customWidth="1"/>
    <col min="3337" max="3337" width="11.85546875" style="642" customWidth="1"/>
    <col min="3338" max="3584" width="9.140625" style="642"/>
    <col min="3585" max="3585" width="3" style="642" customWidth="1"/>
    <col min="3586" max="3586" width="19.28515625" style="642" customWidth="1"/>
    <col min="3587" max="3587" width="20.7109375" style="642" customWidth="1"/>
    <col min="3588" max="3588" width="12.140625" style="642" customWidth="1"/>
    <col min="3589" max="3589" width="15.42578125" style="642" customWidth="1"/>
    <col min="3590" max="3590" width="12.85546875" style="642" customWidth="1"/>
    <col min="3591" max="3591" width="16" style="642" customWidth="1"/>
    <col min="3592" max="3592" width="15.7109375" style="642" customWidth="1"/>
    <col min="3593" max="3593" width="11.85546875" style="642" customWidth="1"/>
    <col min="3594" max="3840" width="9.140625" style="642"/>
    <col min="3841" max="3841" width="3" style="642" customWidth="1"/>
    <col min="3842" max="3842" width="19.28515625" style="642" customWidth="1"/>
    <col min="3843" max="3843" width="20.7109375" style="642" customWidth="1"/>
    <col min="3844" max="3844" width="12.140625" style="642" customWidth="1"/>
    <col min="3845" max="3845" width="15.42578125" style="642" customWidth="1"/>
    <col min="3846" max="3846" width="12.85546875" style="642" customWidth="1"/>
    <col min="3847" max="3847" width="16" style="642" customWidth="1"/>
    <col min="3848" max="3848" width="15.7109375" style="642" customWidth="1"/>
    <col min="3849" max="3849" width="11.85546875" style="642" customWidth="1"/>
    <col min="3850" max="4096" width="9.140625" style="642"/>
    <col min="4097" max="4097" width="3" style="642" customWidth="1"/>
    <col min="4098" max="4098" width="19.28515625" style="642" customWidth="1"/>
    <col min="4099" max="4099" width="20.7109375" style="642" customWidth="1"/>
    <col min="4100" max="4100" width="12.140625" style="642" customWidth="1"/>
    <col min="4101" max="4101" width="15.42578125" style="642" customWidth="1"/>
    <col min="4102" max="4102" width="12.85546875" style="642" customWidth="1"/>
    <col min="4103" max="4103" width="16" style="642" customWidth="1"/>
    <col min="4104" max="4104" width="15.7109375" style="642" customWidth="1"/>
    <col min="4105" max="4105" width="11.85546875" style="642" customWidth="1"/>
    <col min="4106" max="4352" width="9.140625" style="642"/>
    <col min="4353" max="4353" width="3" style="642" customWidth="1"/>
    <col min="4354" max="4354" width="19.28515625" style="642" customWidth="1"/>
    <col min="4355" max="4355" width="20.7109375" style="642" customWidth="1"/>
    <col min="4356" max="4356" width="12.140625" style="642" customWidth="1"/>
    <col min="4357" max="4357" width="15.42578125" style="642" customWidth="1"/>
    <col min="4358" max="4358" width="12.85546875" style="642" customWidth="1"/>
    <col min="4359" max="4359" width="16" style="642" customWidth="1"/>
    <col min="4360" max="4360" width="15.7109375" style="642" customWidth="1"/>
    <col min="4361" max="4361" width="11.85546875" style="642" customWidth="1"/>
    <col min="4362" max="4608" width="9.140625" style="642"/>
    <col min="4609" max="4609" width="3" style="642" customWidth="1"/>
    <col min="4610" max="4610" width="19.28515625" style="642" customWidth="1"/>
    <col min="4611" max="4611" width="20.7109375" style="642" customWidth="1"/>
    <col min="4612" max="4612" width="12.140625" style="642" customWidth="1"/>
    <col min="4613" max="4613" width="15.42578125" style="642" customWidth="1"/>
    <col min="4614" max="4614" width="12.85546875" style="642" customWidth="1"/>
    <col min="4615" max="4615" width="16" style="642" customWidth="1"/>
    <col min="4616" max="4616" width="15.7109375" style="642" customWidth="1"/>
    <col min="4617" max="4617" width="11.85546875" style="642" customWidth="1"/>
    <col min="4618" max="4864" width="9.140625" style="642"/>
    <col min="4865" max="4865" width="3" style="642" customWidth="1"/>
    <col min="4866" max="4866" width="19.28515625" style="642" customWidth="1"/>
    <col min="4867" max="4867" width="20.7109375" style="642" customWidth="1"/>
    <col min="4868" max="4868" width="12.140625" style="642" customWidth="1"/>
    <col min="4869" max="4869" width="15.42578125" style="642" customWidth="1"/>
    <col min="4870" max="4870" width="12.85546875" style="642" customWidth="1"/>
    <col min="4871" max="4871" width="16" style="642" customWidth="1"/>
    <col min="4872" max="4872" width="15.7109375" style="642" customWidth="1"/>
    <col min="4873" max="4873" width="11.85546875" style="642" customWidth="1"/>
    <col min="4874" max="5120" width="9.140625" style="642"/>
    <col min="5121" max="5121" width="3" style="642" customWidth="1"/>
    <col min="5122" max="5122" width="19.28515625" style="642" customWidth="1"/>
    <col min="5123" max="5123" width="20.7109375" style="642" customWidth="1"/>
    <col min="5124" max="5124" width="12.140625" style="642" customWidth="1"/>
    <col min="5125" max="5125" width="15.42578125" style="642" customWidth="1"/>
    <col min="5126" max="5126" width="12.85546875" style="642" customWidth="1"/>
    <col min="5127" max="5127" width="16" style="642" customWidth="1"/>
    <col min="5128" max="5128" width="15.7109375" style="642" customWidth="1"/>
    <col min="5129" max="5129" width="11.85546875" style="642" customWidth="1"/>
    <col min="5130" max="5376" width="9.140625" style="642"/>
    <col min="5377" max="5377" width="3" style="642" customWidth="1"/>
    <col min="5378" max="5378" width="19.28515625" style="642" customWidth="1"/>
    <col min="5379" max="5379" width="20.7109375" style="642" customWidth="1"/>
    <col min="5380" max="5380" width="12.140625" style="642" customWidth="1"/>
    <col min="5381" max="5381" width="15.42578125" style="642" customWidth="1"/>
    <col min="5382" max="5382" width="12.85546875" style="642" customWidth="1"/>
    <col min="5383" max="5383" width="16" style="642" customWidth="1"/>
    <col min="5384" max="5384" width="15.7109375" style="642" customWidth="1"/>
    <col min="5385" max="5385" width="11.85546875" style="642" customWidth="1"/>
    <col min="5386" max="5632" width="9.140625" style="642"/>
    <col min="5633" max="5633" width="3" style="642" customWidth="1"/>
    <col min="5634" max="5634" width="19.28515625" style="642" customWidth="1"/>
    <col min="5635" max="5635" width="20.7109375" style="642" customWidth="1"/>
    <col min="5636" max="5636" width="12.140625" style="642" customWidth="1"/>
    <col min="5637" max="5637" width="15.42578125" style="642" customWidth="1"/>
    <col min="5638" max="5638" width="12.85546875" style="642" customWidth="1"/>
    <col min="5639" max="5639" width="16" style="642" customWidth="1"/>
    <col min="5640" max="5640" width="15.7109375" style="642" customWidth="1"/>
    <col min="5641" max="5641" width="11.85546875" style="642" customWidth="1"/>
    <col min="5642" max="5888" width="9.140625" style="642"/>
    <col min="5889" max="5889" width="3" style="642" customWidth="1"/>
    <col min="5890" max="5890" width="19.28515625" style="642" customWidth="1"/>
    <col min="5891" max="5891" width="20.7109375" style="642" customWidth="1"/>
    <col min="5892" max="5892" width="12.140625" style="642" customWidth="1"/>
    <col min="5893" max="5893" width="15.42578125" style="642" customWidth="1"/>
    <col min="5894" max="5894" width="12.85546875" style="642" customWidth="1"/>
    <col min="5895" max="5895" width="16" style="642" customWidth="1"/>
    <col min="5896" max="5896" width="15.7109375" style="642" customWidth="1"/>
    <col min="5897" max="5897" width="11.85546875" style="642" customWidth="1"/>
    <col min="5898" max="6144" width="9.140625" style="642"/>
    <col min="6145" max="6145" width="3" style="642" customWidth="1"/>
    <col min="6146" max="6146" width="19.28515625" style="642" customWidth="1"/>
    <col min="6147" max="6147" width="20.7109375" style="642" customWidth="1"/>
    <col min="6148" max="6148" width="12.140625" style="642" customWidth="1"/>
    <col min="6149" max="6149" width="15.42578125" style="642" customWidth="1"/>
    <col min="6150" max="6150" width="12.85546875" style="642" customWidth="1"/>
    <col min="6151" max="6151" width="16" style="642" customWidth="1"/>
    <col min="6152" max="6152" width="15.7109375" style="642" customWidth="1"/>
    <col min="6153" max="6153" width="11.85546875" style="642" customWidth="1"/>
    <col min="6154" max="6400" width="9.140625" style="642"/>
    <col min="6401" max="6401" width="3" style="642" customWidth="1"/>
    <col min="6402" max="6402" width="19.28515625" style="642" customWidth="1"/>
    <col min="6403" max="6403" width="20.7109375" style="642" customWidth="1"/>
    <col min="6404" max="6404" width="12.140625" style="642" customWidth="1"/>
    <col min="6405" max="6405" width="15.42578125" style="642" customWidth="1"/>
    <col min="6406" max="6406" width="12.85546875" style="642" customWidth="1"/>
    <col min="6407" max="6407" width="16" style="642" customWidth="1"/>
    <col min="6408" max="6408" width="15.7109375" style="642" customWidth="1"/>
    <col min="6409" max="6409" width="11.85546875" style="642" customWidth="1"/>
    <col min="6410" max="6656" width="9.140625" style="642"/>
    <col min="6657" max="6657" width="3" style="642" customWidth="1"/>
    <col min="6658" max="6658" width="19.28515625" style="642" customWidth="1"/>
    <col min="6659" max="6659" width="20.7109375" style="642" customWidth="1"/>
    <col min="6660" max="6660" width="12.140625" style="642" customWidth="1"/>
    <col min="6661" max="6661" width="15.42578125" style="642" customWidth="1"/>
    <col min="6662" max="6662" width="12.85546875" style="642" customWidth="1"/>
    <col min="6663" max="6663" width="16" style="642" customWidth="1"/>
    <col min="6664" max="6664" width="15.7109375" style="642" customWidth="1"/>
    <col min="6665" max="6665" width="11.85546875" style="642" customWidth="1"/>
    <col min="6666" max="6912" width="9.140625" style="642"/>
    <col min="6913" max="6913" width="3" style="642" customWidth="1"/>
    <col min="6914" max="6914" width="19.28515625" style="642" customWidth="1"/>
    <col min="6915" max="6915" width="20.7109375" style="642" customWidth="1"/>
    <col min="6916" max="6916" width="12.140625" style="642" customWidth="1"/>
    <col min="6917" max="6917" width="15.42578125" style="642" customWidth="1"/>
    <col min="6918" max="6918" width="12.85546875" style="642" customWidth="1"/>
    <col min="6919" max="6919" width="16" style="642" customWidth="1"/>
    <col min="6920" max="6920" width="15.7109375" style="642" customWidth="1"/>
    <col min="6921" max="6921" width="11.85546875" style="642" customWidth="1"/>
    <col min="6922" max="7168" width="9.140625" style="642"/>
    <col min="7169" max="7169" width="3" style="642" customWidth="1"/>
    <col min="7170" max="7170" width="19.28515625" style="642" customWidth="1"/>
    <col min="7171" max="7171" width="20.7109375" style="642" customWidth="1"/>
    <col min="7172" max="7172" width="12.140625" style="642" customWidth="1"/>
    <col min="7173" max="7173" width="15.42578125" style="642" customWidth="1"/>
    <col min="7174" max="7174" width="12.85546875" style="642" customWidth="1"/>
    <col min="7175" max="7175" width="16" style="642" customWidth="1"/>
    <col min="7176" max="7176" width="15.7109375" style="642" customWidth="1"/>
    <col min="7177" max="7177" width="11.85546875" style="642" customWidth="1"/>
    <col min="7178" max="7424" width="9.140625" style="642"/>
    <col min="7425" max="7425" width="3" style="642" customWidth="1"/>
    <col min="7426" max="7426" width="19.28515625" style="642" customWidth="1"/>
    <col min="7427" max="7427" width="20.7109375" style="642" customWidth="1"/>
    <col min="7428" max="7428" width="12.140625" style="642" customWidth="1"/>
    <col min="7429" max="7429" width="15.42578125" style="642" customWidth="1"/>
    <col min="7430" max="7430" width="12.85546875" style="642" customWidth="1"/>
    <col min="7431" max="7431" width="16" style="642" customWidth="1"/>
    <col min="7432" max="7432" width="15.7109375" style="642" customWidth="1"/>
    <col min="7433" max="7433" width="11.85546875" style="642" customWidth="1"/>
    <col min="7434" max="7680" width="9.140625" style="642"/>
    <col min="7681" max="7681" width="3" style="642" customWidth="1"/>
    <col min="7682" max="7682" width="19.28515625" style="642" customWidth="1"/>
    <col min="7683" max="7683" width="20.7109375" style="642" customWidth="1"/>
    <col min="7684" max="7684" width="12.140625" style="642" customWidth="1"/>
    <col min="7685" max="7685" width="15.42578125" style="642" customWidth="1"/>
    <col min="7686" max="7686" width="12.85546875" style="642" customWidth="1"/>
    <col min="7687" max="7687" width="16" style="642" customWidth="1"/>
    <col min="7688" max="7688" width="15.7109375" style="642" customWidth="1"/>
    <col min="7689" max="7689" width="11.85546875" style="642" customWidth="1"/>
    <col min="7690" max="7936" width="9.140625" style="642"/>
    <col min="7937" max="7937" width="3" style="642" customWidth="1"/>
    <col min="7938" max="7938" width="19.28515625" style="642" customWidth="1"/>
    <col min="7939" max="7939" width="20.7109375" style="642" customWidth="1"/>
    <col min="7940" max="7940" width="12.140625" style="642" customWidth="1"/>
    <col min="7941" max="7941" width="15.42578125" style="642" customWidth="1"/>
    <col min="7942" max="7942" width="12.85546875" style="642" customWidth="1"/>
    <col min="7943" max="7943" width="16" style="642" customWidth="1"/>
    <col min="7944" max="7944" width="15.7109375" style="642" customWidth="1"/>
    <col min="7945" max="7945" width="11.85546875" style="642" customWidth="1"/>
    <col min="7946" max="8192" width="9.140625" style="642"/>
    <col min="8193" max="8193" width="3" style="642" customWidth="1"/>
    <col min="8194" max="8194" width="19.28515625" style="642" customWidth="1"/>
    <col min="8195" max="8195" width="20.7109375" style="642" customWidth="1"/>
    <col min="8196" max="8196" width="12.140625" style="642" customWidth="1"/>
    <col min="8197" max="8197" width="15.42578125" style="642" customWidth="1"/>
    <col min="8198" max="8198" width="12.85546875" style="642" customWidth="1"/>
    <col min="8199" max="8199" width="16" style="642" customWidth="1"/>
    <col min="8200" max="8200" width="15.7109375" style="642" customWidth="1"/>
    <col min="8201" max="8201" width="11.85546875" style="642" customWidth="1"/>
    <col min="8202" max="8448" width="9.140625" style="642"/>
    <col min="8449" max="8449" width="3" style="642" customWidth="1"/>
    <col min="8450" max="8450" width="19.28515625" style="642" customWidth="1"/>
    <col min="8451" max="8451" width="20.7109375" style="642" customWidth="1"/>
    <col min="8452" max="8452" width="12.140625" style="642" customWidth="1"/>
    <col min="8453" max="8453" width="15.42578125" style="642" customWidth="1"/>
    <col min="8454" max="8454" width="12.85546875" style="642" customWidth="1"/>
    <col min="8455" max="8455" width="16" style="642" customWidth="1"/>
    <col min="8456" max="8456" width="15.7109375" style="642" customWidth="1"/>
    <col min="8457" max="8457" width="11.85546875" style="642" customWidth="1"/>
    <col min="8458" max="8704" width="9.140625" style="642"/>
    <col min="8705" max="8705" width="3" style="642" customWidth="1"/>
    <col min="8706" max="8706" width="19.28515625" style="642" customWidth="1"/>
    <col min="8707" max="8707" width="20.7109375" style="642" customWidth="1"/>
    <col min="8708" max="8708" width="12.140625" style="642" customWidth="1"/>
    <col min="8709" max="8709" width="15.42578125" style="642" customWidth="1"/>
    <col min="8710" max="8710" width="12.85546875" style="642" customWidth="1"/>
    <col min="8711" max="8711" width="16" style="642" customWidth="1"/>
    <col min="8712" max="8712" width="15.7109375" style="642" customWidth="1"/>
    <col min="8713" max="8713" width="11.85546875" style="642" customWidth="1"/>
    <col min="8714" max="8960" width="9.140625" style="642"/>
    <col min="8961" max="8961" width="3" style="642" customWidth="1"/>
    <col min="8962" max="8962" width="19.28515625" style="642" customWidth="1"/>
    <col min="8963" max="8963" width="20.7109375" style="642" customWidth="1"/>
    <col min="8964" max="8964" width="12.140625" style="642" customWidth="1"/>
    <col min="8965" max="8965" width="15.42578125" style="642" customWidth="1"/>
    <col min="8966" max="8966" width="12.85546875" style="642" customWidth="1"/>
    <col min="8967" max="8967" width="16" style="642" customWidth="1"/>
    <col min="8968" max="8968" width="15.7109375" style="642" customWidth="1"/>
    <col min="8969" max="8969" width="11.85546875" style="642" customWidth="1"/>
    <col min="8970" max="9216" width="9.140625" style="642"/>
    <col min="9217" max="9217" width="3" style="642" customWidth="1"/>
    <col min="9218" max="9218" width="19.28515625" style="642" customWidth="1"/>
    <col min="9219" max="9219" width="20.7109375" style="642" customWidth="1"/>
    <col min="9220" max="9220" width="12.140625" style="642" customWidth="1"/>
    <col min="9221" max="9221" width="15.42578125" style="642" customWidth="1"/>
    <col min="9222" max="9222" width="12.85546875" style="642" customWidth="1"/>
    <col min="9223" max="9223" width="16" style="642" customWidth="1"/>
    <col min="9224" max="9224" width="15.7109375" style="642" customWidth="1"/>
    <col min="9225" max="9225" width="11.85546875" style="642" customWidth="1"/>
    <col min="9226" max="9472" width="9.140625" style="642"/>
    <col min="9473" max="9473" width="3" style="642" customWidth="1"/>
    <col min="9474" max="9474" width="19.28515625" style="642" customWidth="1"/>
    <col min="9475" max="9475" width="20.7109375" style="642" customWidth="1"/>
    <col min="9476" max="9476" width="12.140625" style="642" customWidth="1"/>
    <col min="9477" max="9477" width="15.42578125" style="642" customWidth="1"/>
    <col min="9478" max="9478" width="12.85546875" style="642" customWidth="1"/>
    <col min="9479" max="9479" width="16" style="642" customWidth="1"/>
    <col min="9480" max="9480" width="15.7109375" style="642" customWidth="1"/>
    <col min="9481" max="9481" width="11.85546875" style="642" customWidth="1"/>
    <col min="9482" max="9728" width="9.140625" style="642"/>
    <col min="9729" max="9729" width="3" style="642" customWidth="1"/>
    <col min="9730" max="9730" width="19.28515625" style="642" customWidth="1"/>
    <col min="9731" max="9731" width="20.7109375" style="642" customWidth="1"/>
    <col min="9732" max="9732" width="12.140625" style="642" customWidth="1"/>
    <col min="9733" max="9733" width="15.42578125" style="642" customWidth="1"/>
    <col min="9734" max="9734" width="12.85546875" style="642" customWidth="1"/>
    <col min="9735" max="9735" width="16" style="642" customWidth="1"/>
    <col min="9736" max="9736" width="15.7109375" style="642" customWidth="1"/>
    <col min="9737" max="9737" width="11.85546875" style="642" customWidth="1"/>
    <col min="9738" max="9984" width="9.140625" style="642"/>
    <col min="9985" max="9985" width="3" style="642" customWidth="1"/>
    <col min="9986" max="9986" width="19.28515625" style="642" customWidth="1"/>
    <col min="9987" max="9987" width="20.7109375" style="642" customWidth="1"/>
    <col min="9988" max="9988" width="12.140625" style="642" customWidth="1"/>
    <col min="9989" max="9989" width="15.42578125" style="642" customWidth="1"/>
    <col min="9990" max="9990" width="12.85546875" style="642" customWidth="1"/>
    <col min="9991" max="9991" width="16" style="642" customWidth="1"/>
    <col min="9992" max="9992" width="15.7109375" style="642" customWidth="1"/>
    <col min="9993" max="9993" width="11.85546875" style="642" customWidth="1"/>
    <col min="9994" max="10240" width="9.140625" style="642"/>
    <col min="10241" max="10241" width="3" style="642" customWidth="1"/>
    <col min="10242" max="10242" width="19.28515625" style="642" customWidth="1"/>
    <col min="10243" max="10243" width="20.7109375" style="642" customWidth="1"/>
    <col min="10244" max="10244" width="12.140625" style="642" customWidth="1"/>
    <col min="10245" max="10245" width="15.42578125" style="642" customWidth="1"/>
    <col min="10246" max="10246" width="12.85546875" style="642" customWidth="1"/>
    <col min="10247" max="10247" width="16" style="642" customWidth="1"/>
    <col min="10248" max="10248" width="15.7109375" style="642" customWidth="1"/>
    <col min="10249" max="10249" width="11.85546875" style="642" customWidth="1"/>
    <col min="10250" max="10496" width="9.140625" style="642"/>
    <col min="10497" max="10497" width="3" style="642" customWidth="1"/>
    <col min="10498" max="10498" width="19.28515625" style="642" customWidth="1"/>
    <col min="10499" max="10499" width="20.7109375" style="642" customWidth="1"/>
    <col min="10500" max="10500" width="12.140625" style="642" customWidth="1"/>
    <col min="10501" max="10501" width="15.42578125" style="642" customWidth="1"/>
    <col min="10502" max="10502" width="12.85546875" style="642" customWidth="1"/>
    <col min="10503" max="10503" width="16" style="642" customWidth="1"/>
    <col min="10504" max="10504" width="15.7109375" style="642" customWidth="1"/>
    <col min="10505" max="10505" width="11.85546875" style="642" customWidth="1"/>
    <col min="10506" max="10752" width="9.140625" style="642"/>
    <col min="10753" max="10753" width="3" style="642" customWidth="1"/>
    <col min="10754" max="10754" width="19.28515625" style="642" customWidth="1"/>
    <col min="10755" max="10755" width="20.7109375" style="642" customWidth="1"/>
    <col min="10756" max="10756" width="12.140625" style="642" customWidth="1"/>
    <col min="10757" max="10757" width="15.42578125" style="642" customWidth="1"/>
    <col min="10758" max="10758" width="12.85546875" style="642" customWidth="1"/>
    <col min="10759" max="10759" width="16" style="642" customWidth="1"/>
    <col min="10760" max="10760" width="15.7109375" style="642" customWidth="1"/>
    <col min="10761" max="10761" width="11.85546875" style="642" customWidth="1"/>
    <col min="10762" max="11008" width="9.140625" style="642"/>
    <col min="11009" max="11009" width="3" style="642" customWidth="1"/>
    <col min="11010" max="11010" width="19.28515625" style="642" customWidth="1"/>
    <col min="11011" max="11011" width="20.7109375" style="642" customWidth="1"/>
    <col min="11012" max="11012" width="12.140625" style="642" customWidth="1"/>
    <col min="11013" max="11013" width="15.42578125" style="642" customWidth="1"/>
    <col min="11014" max="11014" width="12.85546875" style="642" customWidth="1"/>
    <col min="11015" max="11015" width="16" style="642" customWidth="1"/>
    <col min="11016" max="11016" width="15.7109375" style="642" customWidth="1"/>
    <col min="11017" max="11017" width="11.85546875" style="642" customWidth="1"/>
    <col min="11018" max="11264" width="9.140625" style="642"/>
    <col min="11265" max="11265" width="3" style="642" customWidth="1"/>
    <col min="11266" max="11266" width="19.28515625" style="642" customWidth="1"/>
    <col min="11267" max="11267" width="20.7109375" style="642" customWidth="1"/>
    <col min="11268" max="11268" width="12.140625" style="642" customWidth="1"/>
    <col min="11269" max="11269" width="15.42578125" style="642" customWidth="1"/>
    <col min="11270" max="11270" width="12.85546875" style="642" customWidth="1"/>
    <col min="11271" max="11271" width="16" style="642" customWidth="1"/>
    <col min="11272" max="11272" width="15.7109375" style="642" customWidth="1"/>
    <col min="11273" max="11273" width="11.85546875" style="642" customWidth="1"/>
    <col min="11274" max="11520" width="9.140625" style="642"/>
    <col min="11521" max="11521" width="3" style="642" customWidth="1"/>
    <col min="11522" max="11522" width="19.28515625" style="642" customWidth="1"/>
    <col min="11523" max="11523" width="20.7109375" style="642" customWidth="1"/>
    <col min="11524" max="11524" width="12.140625" style="642" customWidth="1"/>
    <col min="11525" max="11525" width="15.42578125" style="642" customWidth="1"/>
    <col min="11526" max="11526" width="12.85546875" style="642" customWidth="1"/>
    <col min="11527" max="11527" width="16" style="642" customWidth="1"/>
    <col min="11528" max="11528" width="15.7109375" style="642" customWidth="1"/>
    <col min="11529" max="11529" width="11.85546875" style="642" customWidth="1"/>
    <col min="11530" max="11776" width="9.140625" style="642"/>
    <col min="11777" max="11777" width="3" style="642" customWidth="1"/>
    <col min="11778" max="11778" width="19.28515625" style="642" customWidth="1"/>
    <col min="11779" max="11779" width="20.7109375" style="642" customWidth="1"/>
    <col min="11780" max="11780" width="12.140625" style="642" customWidth="1"/>
    <col min="11781" max="11781" width="15.42578125" style="642" customWidth="1"/>
    <col min="11782" max="11782" width="12.85546875" style="642" customWidth="1"/>
    <col min="11783" max="11783" width="16" style="642" customWidth="1"/>
    <col min="11784" max="11784" width="15.7109375" style="642" customWidth="1"/>
    <col min="11785" max="11785" width="11.85546875" style="642" customWidth="1"/>
    <col min="11786" max="12032" width="9.140625" style="642"/>
    <col min="12033" max="12033" width="3" style="642" customWidth="1"/>
    <col min="12034" max="12034" width="19.28515625" style="642" customWidth="1"/>
    <col min="12035" max="12035" width="20.7109375" style="642" customWidth="1"/>
    <col min="12036" max="12036" width="12.140625" style="642" customWidth="1"/>
    <col min="12037" max="12037" width="15.42578125" style="642" customWidth="1"/>
    <col min="12038" max="12038" width="12.85546875" style="642" customWidth="1"/>
    <col min="12039" max="12039" width="16" style="642" customWidth="1"/>
    <col min="12040" max="12040" width="15.7109375" style="642" customWidth="1"/>
    <col min="12041" max="12041" width="11.85546875" style="642" customWidth="1"/>
    <col min="12042" max="12288" width="9.140625" style="642"/>
    <col min="12289" max="12289" width="3" style="642" customWidth="1"/>
    <col min="12290" max="12290" width="19.28515625" style="642" customWidth="1"/>
    <col min="12291" max="12291" width="20.7109375" style="642" customWidth="1"/>
    <col min="12292" max="12292" width="12.140625" style="642" customWidth="1"/>
    <col min="12293" max="12293" width="15.42578125" style="642" customWidth="1"/>
    <col min="12294" max="12294" width="12.85546875" style="642" customWidth="1"/>
    <col min="12295" max="12295" width="16" style="642" customWidth="1"/>
    <col min="12296" max="12296" width="15.7109375" style="642" customWidth="1"/>
    <col min="12297" max="12297" width="11.85546875" style="642" customWidth="1"/>
    <col min="12298" max="12544" width="9.140625" style="642"/>
    <col min="12545" max="12545" width="3" style="642" customWidth="1"/>
    <col min="12546" max="12546" width="19.28515625" style="642" customWidth="1"/>
    <col min="12547" max="12547" width="20.7109375" style="642" customWidth="1"/>
    <col min="12548" max="12548" width="12.140625" style="642" customWidth="1"/>
    <col min="12549" max="12549" width="15.42578125" style="642" customWidth="1"/>
    <col min="12550" max="12550" width="12.85546875" style="642" customWidth="1"/>
    <col min="12551" max="12551" width="16" style="642" customWidth="1"/>
    <col min="12552" max="12552" width="15.7109375" style="642" customWidth="1"/>
    <col min="12553" max="12553" width="11.85546875" style="642" customWidth="1"/>
    <col min="12554" max="12800" width="9.140625" style="642"/>
    <col min="12801" max="12801" width="3" style="642" customWidth="1"/>
    <col min="12802" max="12802" width="19.28515625" style="642" customWidth="1"/>
    <col min="12803" max="12803" width="20.7109375" style="642" customWidth="1"/>
    <col min="12804" max="12804" width="12.140625" style="642" customWidth="1"/>
    <col min="12805" max="12805" width="15.42578125" style="642" customWidth="1"/>
    <col min="12806" max="12806" width="12.85546875" style="642" customWidth="1"/>
    <col min="12807" max="12807" width="16" style="642" customWidth="1"/>
    <col min="12808" max="12808" width="15.7109375" style="642" customWidth="1"/>
    <col min="12809" max="12809" width="11.85546875" style="642" customWidth="1"/>
    <col min="12810" max="13056" width="9.140625" style="642"/>
    <col min="13057" max="13057" width="3" style="642" customWidth="1"/>
    <col min="13058" max="13058" width="19.28515625" style="642" customWidth="1"/>
    <col min="13059" max="13059" width="20.7109375" style="642" customWidth="1"/>
    <col min="13060" max="13060" width="12.140625" style="642" customWidth="1"/>
    <col min="13061" max="13061" width="15.42578125" style="642" customWidth="1"/>
    <col min="13062" max="13062" width="12.85546875" style="642" customWidth="1"/>
    <col min="13063" max="13063" width="16" style="642" customWidth="1"/>
    <col min="13064" max="13064" width="15.7109375" style="642" customWidth="1"/>
    <col min="13065" max="13065" width="11.85546875" style="642" customWidth="1"/>
    <col min="13066" max="13312" width="9.140625" style="642"/>
    <col min="13313" max="13313" width="3" style="642" customWidth="1"/>
    <col min="13314" max="13314" width="19.28515625" style="642" customWidth="1"/>
    <col min="13315" max="13315" width="20.7109375" style="642" customWidth="1"/>
    <col min="13316" max="13316" width="12.140625" style="642" customWidth="1"/>
    <col min="13317" max="13317" width="15.42578125" style="642" customWidth="1"/>
    <col min="13318" max="13318" width="12.85546875" style="642" customWidth="1"/>
    <col min="13319" max="13319" width="16" style="642" customWidth="1"/>
    <col min="13320" max="13320" width="15.7109375" style="642" customWidth="1"/>
    <col min="13321" max="13321" width="11.85546875" style="642" customWidth="1"/>
    <col min="13322" max="13568" width="9.140625" style="642"/>
    <col min="13569" max="13569" width="3" style="642" customWidth="1"/>
    <col min="13570" max="13570" width="19.28515625" style="642" customWidth="1"/>
    <col min="13571" max="13571" width="20.7109375" style="642" customWidth="1"/>
    <col min="13572" max="13572" width="12.140625" style="642" customWidth="1"/>
    <col min="13573" max="13573" width="15.42578125" style="642" customWidth="1"/>
    <col min="13574" max="13574" width="12.85546875" style="642" customWidth="1"/>
    <col min="13575" max="13575" width="16" style="642" customWidth="1"/>
    <col min="13576" max="13576" width="15.7109375" style="642" customWidth="1"/>
    <col min="13577" max="13577" width="11.85546875" style="642" customWidth="1"/>
    <col min="13578" max="13824" width="9.140625" style="642"/>
    <col min="13825" max="13825" width="3" style="642" customWidth="1"/>
    <col min="13826" max="13826" width="19.28515625" style="642" customWidth="1"/>
    <col min="13827" max="13827" width="20.7109375" style="642" customWidth="1"/>
    <col min="13828" max="13828" width="12.140625" style="642" customWidth="1"/>
    <col min="13829" max="13829" width="15.42578125" style="642" customWidth="1"/>
    <col min="13830" max="13830" width="12.85546875" style="642" customWidth="1"/>
    <col min="13831" max="13831" width="16" style="642" customWidth="1"/>
    <col min="13832" max="13832" width="15.7109375" style="642" customWidth="1"/>
    <col min="13833" max="13833" width="11.85546875" style="642" customWidth="1"/>
    <col min="13834" max="14080" width="9.140625" style="642"/>
    <col min="14081" max="14081" width="3" style="642" customWidth="1"/>
    <col min="14082" max="14082" width="19.28515625" style="642" customWidth="1"/>
    <col min="14083" max="14083" width="20.7109375" style="642" customWidth="1"/>
    <col min="14084" max="14084" width="12.140625" style="642" customWidth="1"/>
    <col min="14085" max="14085" width="15.42578125" style="642" customWidth="1"/>
    <col min="14086" max="14086" width="12.85546875" style="642" customWidth="1"/>
    <col min="14087" max="14087" width="16" style="642" customWidth="1"/>
    <col min="14088" max="14088" width="15.7109375" style="642" customWidth="1"/>
    <col min="14089" max="14089" width="11.85546875" style="642" customWidth="1"/>
    <col min="14090" max="14336" width="9.140625" style="642"/>
    <col min="14337" max="14337" width="3" style="642" customWidth="1"/>
    <col min="14338" max="14338" width="19.28515625" style="642" customWidth="1"/>
    <col min="14339" max="14339" width="20.7109375" style="642" customWidth="1"/>
    <col min="14340" max="14340" width="12.140625" style="642" customWidth="1"/>
    <col min="14341" max="14341" width="15.42578125" style="642" customWidth="1"/>
    <col min="14342" max="14342" width="12.85546875" style="642" customWidth="1"/>
    <col min="14343" max="14343" width="16" style="642" customWidth="1"/>
    <col min="14344" max="14344" width="15.7109375" style="642" customWidth="1"/>
    <col min="14345" max="14345" width="11.85546875" style="642" customWidth="1"/>
    <col min="14346" max="14592" width="9.140625" style="642"/>
    <col min="14593" max="14593" width="3" style="642" customWidth="1"/>
    <col min="14594" max="14594" width="19.28515625" style="642" customWidth="1"/>
    <col min="14595" max="14595" width="20.7109375" style="642" customWidth="1"/>
    <col min="14596" max="14596" width="12.140625" style="642" customWidth="1"/>
    <col min="14597" max="14597" width="15.42578125" style="642" customWidth="1"/>
    <col min="14598" max="14598" width="12.85546875" style="642" customWidth="1"/>
    <col min="14599" max="14599" width="16" style="642" customWidth="1"/>
    <col min="14600" max="14600" width="15.7109375" style="642" customWidth="1"/>
    <col min="14601" max="14601" width="11.85546875" style="642" customWidth="1"/>
    <col min="14602" max="14848" width="9.140625" style="642"/>
    <col min="14849" max="14849" width="3" style="642" customWidth="1"/>
    <col min="14850" max="14850" width="19.28515625" style="642" customWidth="1"/>
    <col min="14851" max="14851" width="20.7109375" style="642" customWidth="1"/>
    <col min="14852" max="14852" width="12.140625" style="642" customWidth="1"/>
    <col min="14853" max="14853" width="15.42578125" style="642" customWidth="1"/>
    <col min="14854" max="14854" width="12.85546875" style="642" customWidth="1"/>
    <col min="14855" max="14855" width="16" style="642" customWidth="1"/>
    <col min="14856" max="14856" width="15.7109375" style="642" customWidth="1"/>
    <col min="14857" max="14857" width="11.85546875" style="642" customWidth="1"/>
    <col min="14858" max="15104" width="9.140625" style="642"/>
    <col min="15105" max="15105" width="3" style="642" customWidth="1"/>
    <col min="15106" max="15106" width="19.28515625" style="642" customWidth="1"/>
    <col min="15107" max="15107" width="20.7109375" style="642" customWidth="1"/>
    <col min="15108" max="15108" width="12.140625" style="642" customWidth="1"/>
    <col min="15109" max="15109" width="15.42578125" style="642" customWidth="1"/>
    <col min="15110" max="15110" width="12.85546875" style="642" customWidth="1"/>
    <col min="15111" max="15111" width="16" style="642" customWidth="1"/>
    <col min="15112" max="15112" width="15.7109375" style="642" customWidth="1"/>
    <col min="15113" max="15113" width="11.85546875" style="642" customWidth="1"/>
    <col min="15114" max="15360" width="9.140625" style="642"/>
    <col min="15361" max="15361" width="3" style="642" customWidth="1"/>
    <col min="15362" max="15362" width="19.28515625" style="642" customWidth="1"/>
    <col min="15363" max="15363" width="20.7109375" style="642" customWidth="1"/>
    <col min="15364" max="15364" width="12.140625" style="642" customWidth="1"/>
    <col min="15365" max="15365" width="15.42578125" style="642" customWidth="1"/>
    <col min="15366" max="15366" width="12.85546875" style="642" customWidth="1"/>
    <col min="15367" max="15367" width="16" style="642" customWidth="1"/>
    <col min="15368" max="15368" width="15.7109375" style="642" customWidth="1"/>
    <col min="15369" max="15369" width="11.85546875" style="642" customWidth="1"/>
    <col min="15370" max="15616" width="9.140625" style="642"/>
    <col min="15617" max="15617" width="3" style="642" customWidth="1"/>
    <col min="15618" max="15618" width="19.28515625" style="642" customWidth="1"/>
    <col min="15619" max="15619" width="20.7109375" style="642" customWidth="1"/>
    <col min="15620" max="15620" width="12.140625" style="642" customWidth="1"/>
    <col min="15621" max="15621" width="15.42578125" style="642" customWidth="1"/>
    <col min="15622" max="15622" width="12.85546875" style="642" customWidth="1"/>
    <col min="15623" max="15623" width="16" style="642" customWidth="1"/>
    <col min="15624" max="15624" width="15.7109375" style="642" customWidth="1"/>
    <col min="15625" max="15625" width="11.85546875" style="642" customWidth="1"/>
    <col min="15626" max="15872" width="9.140625" style="642"/>
    <col min="15873" max="15873" width="3" style="642" customWidth="1"/>
    <col min="15874" max="15874" width="19.28515625" style="642" customWidth="1"/>
    <col min="15875" max="15875" width="20.7109375" style="642" customWidth="1"/>
    <col min="15876" max="15876" width="12.140625" style="642" customWidth="1"/>
    <col min="15877" max="15877" width="15.42578125" style="642" customWidth="1"/>
    <col min="15878" max="15878" width="12.85546875" style="642" customWidth="1"/>
    <col min="15879" max="15879" width="16" style="642" customWidth="1"/>
    <col min="15880" max="15880" width="15.7109375" style="642" customWidth="1"/>
    <col min="15881" max="15881" width="11.85546875" style="642" customWidth="1"/>
    <col min="15882" max="16128" width="9.140625" style="642"/>
    <col min="16129" max="16129" width="3" style="642" customWidth="1"/>
    <col min="16130" max="16130" width="19.28515625" style="642" customWidth="1"/>
    <col min="16131" max="16131" width="20.7109375" style="642" customWidth="1"/>
    <col min="16132" max="16132" width="12.140625" style="642" customWidth="1"/>
    <col min="16133" max="16133" width="15.42578125" style="642" customWidth="1"/>
    <col min="16134" max="16134" width="12.85546875" style="642" customWidth="1"/>
    <col min="16135" max="16135" width="16" style="642" customWidth="1"/>
    <col min="16136" max="16136" width="15.7109375" style="642" customWidth="1"/>
    <col min="16137" max="16137" width="11.85546875" style="642" customWidth="1"/>
    <col min="16138" max="16384" width="9.140625" style="642"/>
  </cols>
  <sheetData>
    <row r="1" spans="1:8">
      <c r="A1" s="2449" t="s">
        <v>1823</v>
      </c>
      <c r="B1" s="2449"/>
      <c r="C1" s="2449"/>
      <c r="D1" s="2449"/>
      <c r="E1" s="2449"/>
      <c r="F1" s="2449"/>
      <c r="G1" s="2449"/>
    </row>
    <row r="2" spans="1:8">
      <c r="A2" s="2449" t="s">
        <v>1824</v>
      </c>
      <c r="B2" s="2449"/>
      <c r="C2" s="2449"/>
      <c r="D2" s="2449"/>
      <c r="E2" s="2449"/>
      <c r="F2" s="2449"/>
      <c r="G2" s="2449"/>
    </row>
    <row r="3" spans="1:8">
      <c r="A3" s="2449" t="s">
        <v>1825</v>
      </c>
      <c r="B3" s="2449"/>
      <c r="C3" s="2449"/>
      <c r="D3" s="2449"/>
      <c r="E3" s="2449"/>
      <c r="F3" s="2449"/>
      <c r="G3" s="2449"/>
    </row>
    <row r="5" spans="1:8" ht="57">
      <c r="A5" s="1738" t="s">
        <v>1826</v>
      </c>
      <c r="B5" s="2450" t="s">
        <v>1827</v>
      </c>
      <c r="C5" s="2450"/>
      <c r="D5" s="1738" t="s">
        <v>1828</v>
      </c>
      <c r="E5" s="1738" t="s">
        <v>1829</v>
      </c>
      <c r="F5" s="1738" t="s">
        <v>1830</v>
      </c>
      <c r="G5" s="1738" t="s">
        <v>1831</v>
      </c>
    </row>
    <row r="6" spans="1:8">
      <c r="A6" s="2451" t="s">
        <v>745</v>
      </c>
      <c r="B6" s="2446" t="s">
        <v>1832</v>
      </c>
      <c r="C6" s="1739" t="s">
        <v>1833</v>
      </c>
      <c r="D6" s="1740">
        <v>194</v>
      </c>
      <c r="E6" s="1740"/>
      <c r="F6" s="1740">
        <v>194</v>
      </c>
      <c r="G6" s="1741"/>
    </row>
    <row r="7" spans="1:8">
      <c r="A7" s="2451"/>
      <c r="B7" s="2447"/>
      <c r="C7" s="1738" t="s">
        <v>1834</v>
      </c>
      <c r="D7" s="1742">
        <v>24989.200000000001</v>
      </c>
      <c r="E7" s="1742">
        <v>800</v>
      </c>
      <c r="F7" s="1742">
        <v>28989.200000000001</v>
      </c>
      <c r="G7" s="1743">
        <v>154700</v>
      </c>
    </row>
    <row r="8" spans="1:8">
      <c r="A8" s="2451"/>
      <c r="B8" s="2448"/>
      <c r="C8" s="1738" t="s">
        <v>1828</v>
      </c>
      <c r="D8" s="1742">
        <v>25183.200000000001</v>
      </c>
      <c r="E8" s="1742"/>
      <c r="F8" s="1742">
        <f>SUM(F6:F7)</f>
        <v>29183.200000000001</v>
      </c>
      <c r="G8" s="1743"/>
    </row>
    <row r="9" spans="1:8" ht="85.5">
      <c r="A9" s="1744" t="s">
        <v>746</v>
      </c>
      <c r="B9" s="1744" t="s">
        <v>1835</v>
      </c>
      <c r="C9" s="1738" t="s">
        <v>1836</v>
      </c>
      <c r="D9" s="1745">
        <v>883.2</v>
      </c>
      <c r="E9" s="1745">
        <v>200</v>
      </c>
      <c r="F9" s="1745">
        <v>683.2</v>
      </c>
      <c r="G9" s="1746">
        <v>1342</v>
      </c>
      <c r="H9" s="1747"/>
    </row>
    <row r="10" spans="1:8" ht="28.5">
      <c r="A10" s="1739"/>
      <c r="B10" s="1739"/>
      <c r="C10" s="1738" t="s">
        <v>1837</v>
      </c>
      <c r="D10" s="1742">
        <v>41555.199999999997</v>
      </c>
      <c r="E10" s="1742">
        <v>0</v>
      </c>
      <c r="F10" s="1742">
        <v>46555.199999999997</v>
      </c>
      <c r="G10" s="1743">
        <v>15000</v>
      </c>
    </row>
    <row r="11" spans="1:8" ht="28.5">
      <c r="A11" s="2446" t="s">
        <v>676</v>
      </c>
      <c r="B11" s="1744" t="s">
        <v>1838</v>
      </c>
      <c r="C11" s="1738" t="s">
        <v>1833</v>
      </c>
      <c r="D11" s="1743"/>
      <c r="E11" s="1743"/>
      <c r="F11" s="1743"/>
      <c r="G11" s="1743"/>
    </row>
    <row r="12" spans="1:8" ht="28.5">
      <c r="A12" s="2447"/>
      <c r="B12" s="1748" t="s">
        <v>1839</v>
      </c>
      <c r="C12" s="1738" t="s">
        <v>1834</v>
      </c>
      <c r="D12" s="1743">
        <v>37686.800000000003</v>
      </c>
      <c r="E12" s="1743">
        <v>1000</v>
      </c>
      <c r="F12" s="1743">
        <v>36686.800000000003</v>
      </c>
      <c r="G12" s="1743">
        <v>2350</v>
      </c>
    </row>
    <row r="13" spans="1:8">
      <c r="A13" s="2448"/>
      <c r="B13" s="1739"/>
      <c r="C13" s="1738" t="s">
        <v>1828</v>
      </c>
      <c r="D13" s="1743">
        <f>SUM(D11:D12)</f>
        <v>37686.800000000003</v>
      </c>
      <c r="E13" s="1743"/>
      <c r="F13" s="1743">
        <v>36686.800000000003</v>
      </c>
      <c r="G13" s="1743"/>
    </row>
    <row r="14" spans="1:8">
      <c r="A14" s="2446"/>
      <c r="B14" s="2446"/>
      <c r="C14" s="1738"/>
      <c r="D14" s="1743"/>
      <c r="E14" s="1743"/>
      <c r="F14" s="1743"/>
      <c r="G14" s="1743"/>
    </row>
    <row r="15" spans="1:8">
      <c r="A15" s="2447"/>
      <c r="B15" s="2447"/>
      <c r="C15" s="1738"/>
      <c r="D15" s="1743"/>
      <c r="E15" s="1743"/>
      <c r="F15" s="1743"/>
      <c r="G15" s="1743"/>
    </row>
    <row r="16" spans="1:8">
      <c r="A16" s="2448"/>
      <c r="B16" s="2448"/>
      <c r="C16" s="1738"/>
      <c r="D16" s="1743"/>
      <c r="E16" s="1743"/>
      <c r="F16" s="1743"/>
      <c r="G16" s="1743"/>
    </row>
    <row r="20" spans="1:1">
      <c r="A20" s="642" t="s">
        <v>1840</v>
      </c>
    </row>
    <row r="22" spans="1:1">
      <c r="A22" s="642" t="s">
        <v>1841</v>
      </c>
    </row>
    <row r="23" spans="1:1">
      <c r="A23" s="640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N171"/>
  <sheetViews>
    <sheetView topLeftCell="A28" workbookViewId="0">
      <selection activeCell="N160" sqref="N160"/>
    </sheetView>
  </sheetViews>
  <sheetFormatPr defaultRowHeight="12.75"/>
  <cols>
    <col min="1" max="1" width="7" style="632" customWidth="1"/>
    <col min="2" max="2" width="37.42578125" style="632" customWidth="1"/>
    <col min="3" max="3" width="8.140625" style="632" customWidth="1"/>
    <col min="4" max="4" width="10.7109375" style="632" customWidth="1"/>
    <col min="5" max="5" width="9" style="632" customWidth="1"/>
    <col min="6" max="6" width="10.5703125" style="632" customWidth="1"/>
    <col min="7" max="7" width="12.5703125" style="632" customWidth="1"/>
    <col min="8" max="8" width="10" style="632" customWidth="1"/>
    <col min="9" max="9" width="10.710937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6"/>
      <c r="B6" s="747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 s="738" customFormat="1">
      <c r="A7" s="748" t="s">
        <v>2287</v>
      </c>
      <c r="B7" s="739"/>
      <c r="C7" s="749"/>
      <c r="F7" s="741"/>
      <c r="G7" s="741"/>
    </row>
    <row r="8" spans="1:12" s="748" customFormat="1" ht="10.5">
      <c r="A8" s="2542" t="s">
        <v>1129</v>
      </c>
      <c r="B8" s="2542"/>
      <c r="C8" s="2542"/>
      <c r="D8" s="2542"/>
      <c r="E8" s="2542"/>
    </row>
    <row r="9" spans="1:12">
      <c r="A9" s="748"/>
      <c r="B9" s="897" t="s">
        <v>1716</v>
      </c>
      <c r="C9" s="768"/>
      <c r="D9" s="748"/>
      <c r="E9" s="770"/>
      <c r="F9" s="748"/>
      <c r="G9" s="748"/>
      <c r="H9" s="738"/>
      <c r="I9" s="738"/>
      <c r="J9" s="738"/>
      <c r="K9" s="748"/>
      <c r="L9" s="748"/>
    </row>
    <row r="10" spans="1:12" ht="14.25">
      <c r="A10" s="898" t="s">
        <v>1717</v>
      </c>
      <c r="B10" s="890"/>
      <c r="C10" s="899"/>
      <c r="D10" s="900"/>
      <c r="E10" s="901"/>
      <c r="F10" s="901"/>
      <c r="G10" s="748"/>
      <c r="H10" s="738"/>
      <c r="I10" s="738"/>
      <c r="J10" s="738"/>
      <c r="K10" s="738"/>
      <c r="L10" s="738"/>
    </row>
    <row r="11" spans="1:12">
      <c r="A11" s="738"/>
      <c r="B11" s="739"/>
      <c r="C11" s="740"/>
      <c r="D11" s="738"/>
      <c r="E11" s="741"/>
      <c r="F11" s="741"/>
      <c r="G11" s="738"/>
      <c r="H11" s="738"/>
      <c r="I11" s="738"/>
      <c r="J11" s="738"/>
      <c r="K11" s="738"/>
      <c r="L11" s="738"/>
    </row>
    <row r="12" spans="1:12">
      <c r="A12" s="2544" t="s">
        <v>1163</v>
      </c>
      <c r="B12" s="2544"/>
      <c r="C12" s="2544"/>
      <c r="D12" s="2544"/>
      <c r="E12" s="2544"/>
      <c r="F12" s="741"/>
      <c r="G12" s="750" t="s">
        <v>209</v>
      </c>
      <c r="H12" s="738"/>
      <c r="I12" s="738"/>
      <c r="J12" s="738"/>
      <c r="K12" s="738"/>
      <c r="L12" s="738"/>
    </row>
    <row r="13" spans="1:12">
      <c r="A13" s="2539" t="s">
        <v>910</v>
      </c>
      <c r="B13" s="2539"/>
      <c r="C13" s="2539"/>
      <c r="D13" s="2539"/>
      <c r="E13" s="2539"/>
      <c r="F13" s="741"/>
      <c r="G13" s="738"/>
      <c r="H13" s="738"/>
      <c r="I13" s="738"/>
      <c r="J13" s="738"/>
      <c r="K13" s="738"/>
      <c r="L13" s="738"/>
    </row>
    <row r="14" spans="1:12" s="917" customFormat="1">
      <c r="A14" s="2545" t="s">
        <v>2282</v>
      </c>
      <c r="B14" s="2546"/>
      <c r="C14" s="1769"/>
      <c r="F14" s="1770"/>
      <c r="G14" s="1770"/>
    </row>
    <row r="15" spans="1:12" ht="18">
      <c r="A15" s="2547" t="s">
        <v>822</v>
      </c>
      <c r="B15" s="2547"/>
      <c r="C15" s="2547"/>
      <c r="D15" s="2547"/>
      <c r="E15" s="2547"/>
      <c r="F15" s="2547"/>
      <c r="G15" s="2547"/>
      <c r="H15" s="2547"/>
      <c r="I15" s="2547"/>
      <c r="J15" s="2547"/>
      <c r="K15" s="738"/>
      <c r="L15" s="738"/>
    </row>
    <row r="16" spans="1:12" ht="14.25">
      <c r="A16" s="2548" t="s">
        <v>1046</v>
      </c>
      <c r="B16" s="2549"/>
      <c r="C16" s="2549"/>
      <c r="D16" s="2549"/>
      <c r="E16" s="2549"/>
      <c r="F16" s="2549"/>
      <c r="G16" s="2549"/>
      <c r="H16" s="2549"/>
      <c r="I16" s="2549"/>
      <c r="J16" s="2549"/>
      <c r="K16" s="738"/>
      <c r="L16" s="738"/>
    </row>
    <row r="17" spans="1:14" ht="16.5">
      <c r="A17" s="2550" t="s">
        <v>1674</v>
      </c>
      <c r="B17" s="2550"/>
      <c r="C17" s="2550"/>
      <c r="D17" s="2550"/>
      <c r="E17" s="2550"/>
      <c r="F17" s="2550"/>
      <c r="G17" s="2550"/>
      <c r="H17" s="2550"/>
      <c r="I17" s="2550"/>
      <c r="J17" s="2550"/>
      <c r="K17" s="738"/>
      <c r="L17" s="738"/>
    </row>
    <row r="18" spans="1:14" ht="14.25" customHeight="1">
      <c r="A18" s="2551" t="s">
        <v>2249</v>
      </c>
      <c r="B18" s="2551"/>
      <c r="C18" s="2551"/>
      <c r="D18" s="2551"/>
      <c r="E18" s="2551"/>
      <c r="F18" s="2551"/>
      <c r="G18" s="2551"/>
      <c r="H18" s="2551"/>
      <c r="I18" s="2551"/>
      <c r="J18" s="2551"/>
      <c r="K18" s="748"/>
      <c r="L18" s="748"/>
    </row>
    <row r="19" spans="1:14" ht="9" customHeight="1">
      <c r="A19" s="2551"/>
      <c r="B19" s="2551"/>
      <c r="C19" s="2551"/>
      <c r="D19" s="2551"/>
      <c r="E19" s="2551"/>
      <c r="F19" s="2551"/>
      <c r="G19" s="2551"/>
      <c r="H19" s="2551"/>
      <c r="I19" s="2551"/>
      <c r="J19" s="2551"/>
      <c r="K19" s="748"/>
      <c r="L19" s="748"/>
    </row>
    <row r="20" spans="1:14">
      <c r="A20" s="753" t="s">
        <v>448</v>
      </c>
      <c r="B20" s="754"/>
      <c r="C20" s="754"/>
      <c r="D20" s="754"/>
      <c r="E20" s="748"/>
      <c r="F20" s="755" t="s">
        <v>334</v>
      </c>
      <c r="G20" s="748"/>
      <c r="H20" s="748"/>
      <c r="I20" s="748"/>
      <c r="J20" s="748"/>
      <c r="K20" s="748"/>
      <c r="L20" s="748"/>
    </row>
    <row r="21" spans="1:14">
      <c r="A21" s="753" t="s">
        <v>1014</v>
      </c>
      <c r="B21" s="756"/>
      <c r="C21" s="756"/>
      <c r="D21" s="756"/>
      <c r="E21" s="756"/>
      <c r="F21" s="753" t="s">
        <v>335</v>
      </c>
      <c r="G21" s="684" t="s">
        <v>564</v>
      </c>
      <c r="H21" s="684" t="s">
        <v>1126</v>
      </c>
      <c r="I21" s="684">
        <v>1</v>
      </c>
      <c r="J21" s="756"/>
      <c r="K21" s="756"/>
      <c r="L21" s="756"/>
    </row>
    <row r="22" spans="1:14">
      <c r="A22" s="753" t="s">
        <v>336</v>
      </c>
      <c r="B22" s="753"/>
      <c r="C22" s="753"/>
      <c r="D22" s="753"/>
      <c r="E22" s="753"/>
      <c r="F22" s="756"/>
      <c r="G22" s="753"/>
      <c r="H22" s="756"/>
      <c r="I22" s="753"/>
      <c r="J22" s="753"/>
      <c r="K22" s="753"/>
    </row>
    <row r="23" spans="1:14">
      <c r="A23" s="753" t="s">
        <v>936</v>
      </c>
      <c r="B23" s="753"/>
      <c r="C23" s="753"/>
      <c r="D23" s="757"/>
      <c r="E23" s="757"/>
      <c r="F23" s="753" t="s">
        <v>1194</v>
      </c>
      <c r="G23" s="753"/>
      <c r="H23" s="753"/>
      <c r="I23" s="753"/>
      <c r="J23" s="753"/>
      <c r="K23" s="753"/>
    </row>
    <row r="24" spans="1:14" ht="24" customHeight="1">
      <c r="A24" s="753" t="s">
        <v>1675</v>
      </c>
      <c r="B24" s="756"/>
      <c r="C24" s="756"/>
      <c r="D24" s="756"/>
      <c r="E24" s="756"/>
      <c r="F24" s="753" t="s">
        <v>52</v>
      </c>
      <c r="G24" s="753"/>
      <c r="H24" s="753"/>
      <c r="I24" s="756"/>
      <c r="J24" s="758"/>
      <c r="K24" s="756"/>
    </row>
    <row r="25" spans="1:14" ht="17.25" customHeight="1">
      <c r="A25" s="756" t="s">
        <v>208</v>
      </c>
      <c r="B25" s="758"/>
      <c r="C25" s="759"/>
      <c r="D25" s="756"/>
      <c r="E25" s="756"/>
      <c r="F25" s="2553" t="s">
        <v>952</v>
      </c>
      <c r="G25" s="2553"/>
      <c r="H25" s="2553"/>
      <c r="I25" s="2553"/>
      <c r="J25" s="2553"/>
      <c r="K25" s="756"/>
    </row>
    <row r="26" spans="1:14" ht="13.5" thickBot="1">
      <c r="A26" s="755" t="s">
        <v>926</v>
      </c>
      <c r="B26" s="760"/>
      <c r="C26" s="761"/>
      <c r="D26" s="760"/>
      <c r="E26" s="756"/>
      <c r="F26" s="2553"/>
      <c r="G26" s="2553"/>
      <c r="H26" s="2553"/>
      <c r="I26" s="2553"/>
      <c r="J26" s="2553"/>
      <c r="K26" s="756"/>
    </row>
    <row r="27" spans="1:14" ht="13.5" thickBot="1">
      <c r="A27" s="753" t="s">
        <v>116</v>
      </c>
      <c r="B27" s="756"/>
      <c r="C27" s="759"/>
      <c r="D27" s="758"/>
      <c r="E27" s="762"/>
      <c r="G27" s="763"/>
      <c r="H27" s="764"/>
      <c r="I27" s="765"/>
      <c r="K27" s="758"/>
    </row>
    <row r="28" spans="1:14" ht="13.5" thickBot="1">
      <c r="A28" s="753" t="s">
        <v>421</v>
      </c>
      <c r="B28" s="756"/>
      <c r="C28" s="756"/>
      <c r="D28" s="760"/>
      <c r="E28" s="760"/>
      <c r="F28" s="760"/>
      <c r="G28" s="766" t="s">
        <v>422</v>
      </c>
      <c r="H28" s="756"/>
      <c r="I28" s="758"/>
      <c r="J28" s="758"/>
      <c r="K28" s="760"/>
    </row>
    <row r="29" spans="1:14" ht="13.5" thickBot="1">
      <c r="A29" s="753" t="s">
        <v>423</v>
      </c>
      <c r="B29" s="767"/>
      <c r="C29" s="768"/>
      <c r="D29" s="759"/>
      <c r="E29" s="769"/>
      <c r="F29" s="770"/>
      <c r="G29" s="748"/>
      <c r="H29" s="2560">
        <v>900272000523</v>
      </c>
      <c r="I29" s="2560"/>
      <c r="J29" s="2560"/>
      <c r="K29" s="748"/>
    </row>
    <row r="30" spans="1:14" ht="4.5" customHeight="1" thickBot="1"/>
    <row r="31" spans="1:14" ht="49.5" customHeight="1" thickBot="1">
      <c r="A31" s="771" t="s">
        <v>409</v>
      </c>
      <c r="B31" s="772" t="s">
        <v>424</v>
      </c>
      <c r="C31" s="773"/>
      <c r="D31" s="772" t="s">
        <v>425</v>
      </c>
      <c r="E31" s="774"/>
      <c r="F31" s="2554" t="s">
        <v>365</v>
      </c>
      <c r="G31" s="2556" t="s">
        <v>366</v>
      </c>
      <c r="H31" s="2557"/>
      <c r="I31" s="2557"/>
      <c r="J31" s="2558"/>
    </row>
    <row r="32" spans="1:14" ht="69.75" customHeight="1" thickBot="1">
      <c r="A32" s="775"/>
      <c r="B32" s="776" t="s">
        <v>351</v>
      </c>
      <c r="C32" s="777" t="s">
        <v>675</v>
      </c>
      <c r="D32" s="778" t="s">
        <v>802</v>
      </c>
      <c r="E32" s="779" t="s">
        <v>981</v>
      </c>
      <c r="F32" s="2555"/>
      <c r="G32" s="778" t="s">
        <v>982</v>
      </c>
      <c r="H32" s="778" t="s">
        <v>983</v>
      </c>
      <c r="I32" s="778" t="s">
        <v>984</v>
      </c>
      <c r="J32" s="778" t="s">
        <v>985</v>
      </c>
      <c r="M32" s="758"/>
      <c r="N32" s="758"/>
    </row>
    <row r="33" spans="1:10" ht="13.5" thickBot="1">
      <c r="A33" s="780" t="s">
        <v>986</v>
      </c>
      <c r="B33" s="781" t="s">
        <v>987</v>
      </c>
      <c r="C33" s="782" t="s">
        <v>988</v>
      </c>
      <c r="D33" s="783" t="s">
        <v>745</v>
      </c>
      <c r="E33" s="783" t="s">
        <v>746</v>
      </c>
      <c r="F33" s="783" t="s">
        <v>676</v>
      </c>
      <c r="G33" s="784">
        <v>4</v>
      </c>
      <c r="H33" s="785">
        <v>5</v>
      </c>
      <c r="I33" s="786">
        <v>6</v>
      </c>
      <c r="J33" s="785">
        <v>7</v>
      </c>
    </row>
    <row r="34" spans="1:10" ht="16.5" customHeight="1" thickBot="1">
      <c r="A34" s="780">
        <v>1100000</v>
      </c>
      <c r="B34" s="787" t="s">
        <v>1676</v>
      </c>
      <c r="C34" s="788" t="s">
        <v>361</v>
      </c>
      <c r="D34" s="902">
        <f>D68+D65+D79</f>
        <v>0</v>
      </c>
      <c r="E34" s="902">
        <f>E45+E69+E79+E65</f>
        <v>0</v>
      </c>
      <c r="F34" s="902">
        <f>D34+E34</f>
        <v>0</v>
      </c>
      <c r="G34" s="902">
        <f>G65+G79+G68</f>
        <v>0</v>
      </c>
      <c r="H34" s="902">
        <f>H65+H79+H68</f>
        <v>0</v>
      </c>
      <c r="I34" s="902">
        <f>I65+I69+I79+I80</f>
        <v>0</v>
      </c>
      <c r="J34" s="902">
        <f>F34</f>
        <v>0</v>
      </c>
    </row>
    <row r="35" spans="1:10" ht="102.75" hidden="1" thickBot="1">
      <c r="A35" s="780">
        <v>1110000</v>
      </c>
      <c r="B35" s="790" t="s">
        <v>1677</v>
      </c>
      <c r="C35" s="788" t="s">
        <v>361</v>
      </c>
      <c r="D35" s="903">
        <v>0</v>
      </c>
      <c r="E35" s="903">
        <v>0</v>
      </c>
      <c r="F35" s="903">
        <v>0</v>
      </c>
      <c r="G35" s="903">
        <v>0</v>
      </c>
      <c r="H35" s="903">
        <v>0</v>
      </c>
      <c r="I35" s="903">
        <v>0</v>
      </c>
      <c r="J35" s="903">
        <v>0</v>
      </c>
    </row>
    <row r="36" spans="1:10" ht="29.25" hidden="1" thickBot="1">
      <c r="A36" s="792">
        <v>1110000</v>
      </c>
      <c r="B36" s="793" t="s">
        <v>809</v>
      </c>
      <c r="C36" s="794" t="s">
        <v>361</v>
      </c>
      <c r="D36" s="904">
        <v>0</v>
      </c>
      <c r="E36" s="904">
        <v>0</v>
      </c>
      <c r="F36" s="904">
        <v>0</v>
      </c>
      <c r="G36" s="904">
        <v>0</v>
      </c>
      <c r="H36" s="904">
        <v>0</v>
      </c>
      <c r="I36" s="904">
        <v>0</v>
      </c>
      <c r="J36" s="904">
        <v>0</v>
      </c>
    </row>
    <row r="37" spans="1:10" ht="26.25" hidden="1" thickBot="1">
      <c r="A37" s="796">
        <v>1111000</v>
      </c>
      <c r="B37" s="797" t="s">
        <v>677</v>
      </c>
      <c r="C37" s="798" t="s">
        <v>810</v>
      </c>
      <c r="D37" s="905"/>
      <c r="E37" s="905"/>
      <c r="F37" s="905"/>
      <c r="G37" s="905"/>
      <c r="H37" s="905"/>
      <c r="I37" s="905"/>
      <c r="J37" s="905">
        <v>0</v>
      </c>
    </row>
    <row r="38" spans="1:10" ht="26.25" hidden="1" thickBot="1">
      <c r="A38" s="800">
        <v>1112000</v>
      </c>
      <c r="B38" s="801" t="s">
        <v>273</v>
      </c>
      <c r="C38" s="802" t="s">
        <v>811</v>
      </c>
      <c r="D38" s="906"/>
      <c r="E38" s="906"/>
      <c r="F38" s="906"/>
      <c r="G38" s="906"/>
      <c r="H38" s="906"/>
      <c r="I38" s="906"/>
      <c r="J38" s="905">
        <v>0</v>
      </c>
    </row>
    <row r="39" spans="1:10" ht="13.5" hidden="1" customHeight="1" thickBot="1">
      <c r="A39" s="800">
        <v>1113000</v>
      </c>
      <c r="B39" s="801" t="s">
        <v>812</v>
      </c>
      <c r="C39" s="802" t="s">
        <v>813</v>
      </c>
      <c r="D39" s="906"/>
      <c r="E39" s="906"/>
      <c r="F39" s="906"/>
      <c r="G39" s="906"/>
      <c r="H39" s="906"/>
      <c r="I39" s="906"/>
      <c r="J39" s="905">
        <v>0</v>
      </c>
    </row>
    <row r="40" spans="1:10" ht="51" hidden="1">
      <c r="A40" s="800">
        <v>1114000</v>
      </c>
      <c r="B40" s="801" t="s">
        <v>401</v>
      </c>
      <c r="C40" s="802" t="s">
        <v>402</v>
      </c>
      <c r="D40" s="906"/>
      <c r="E40" s="906"/>
      <c r="F40" s="906"/>
      <c r="G40" s="906"/>
      <c r="H40" s="906"/>
      <c r="I40" s="906"/>
      <c r="J40" s="905">
        <v>0</v>
      </c>
    </row>
    <row r="41" spans="1:10" hidden="1">
      <c r="A41" s="800">
        <v>1115000</v>
      </c>
      <c r="B41" s="801" t="s">
        <v>619</v>
      </c>
      <c r="C41" s="802" t="s">
        <v>391</v>
      </c>
      <c r="D41" s="906"/>
      <c r="E41" s="906"/>
      <c r="F41" s="906"/>
      <c r="G41" s="906"/>
      <c r="H41" s="906"/>
      <c r="I41" s="906"/>
      <c r="J41" s="905">
        <v>0</v>
      </c>
    </row>
    <row r="42" spans="1:10" ht="25.5" hidden="1">
      <c r="A42" s="800">
        <v>1116000</v>
      </c>
      <c r="B42" s="801" t="s">
        <v>1034</v>
      </c>
      <c r="C42" s="802" t="s">
        <v>392</v>
      </c>
      <c r="D42" s="906"/>
      <c r="E42" s="906"/>
      <c r="F42" s="906"/>
      <c r="G42" s="906"/>
      <c r="H42" s="906"/>
      <c r="I42" s="906"/>
      <c r="J42" s="905">
        <v>0</v>
      </c>
    </row>
    <row r="43" spans="1:10" ht="39" hidden="1" thickBot="1">
      <c r="A43" s="804">
        <v>1117000</v>
      </c>
      <c r="B43" s="805" t="s">
        <v>19</v>
      </c>
      <c r="C43" s="806" t="s">
        <v>20</v>
      </c>
      <c r="D43" s="907"/>
      <c r="E43" s="907"/>
      <c r="F43" s="907"/>
      <c r="G43" s="907"/>
      <c r="H43" s="907"/>
      <c r="I43" s="907"/>
      <c r="J43" s="905">
        <v>0</v>
      </c>
    </row>
    <row r="44" spans="1:10" ht="29.25" hidden="1" thickBot="1">
      <c r="A44" s="808">
        <v>1120000</v>
      </c>
      <c r="B44" s="809" t="s">
        <v>21</v>
      </c>
      <c r="C44" s="788" t="s">
        <v>361</v>
      </c>
      <c r="D44" s="908">
        <v>0</v>
      </c>
      <c r="E44" s="908">
        <v>0</v>
      </c>
      <c r="F44" s="908">
        <v>6200</v>
      </c>
      <c r="G44" s="908">
        <v>1500</v>
      </c>
      <c r="H44" s="908">
        <v>3000</v>
      </c>
      <c r="I44" s="908">
        <v>4500</v>
      </c>
      <c r="J44" s="905">
        <v>6200</v>
      </c>
    </row>
    <row r="45" spans="1:10" ht="14.25" hidden="1">
      <c r="A45" s="792">
        <v>1121000</v>
      </c>
      <c r="B45" s="811" t="s">
        <v>22</v>
      </c>
      <c r="C45" s="812"/>
      <c r="D45" s="910">
        <f>D65+D79+D69</f>
        <v>0</v>
      </c>
      <c r="E45" s="910">
        <v>0</v>
      </c>
      <c r="F45" s="910">
        <f>F65+F68+F79+F80</f>
        <v>0</v>
      </c>
      <c r="G45" s="910">
        <f>G65</f>
        <v>0</v>
      </c>
      <c r="H45" s="910">
        <f>H65+H79</f>
        <v>0</v>
      </c>
      <c r="I45" s="910">
        <f>I65+I68+I79+I80</f>
        <v>0</v>
      </c>
      <c r="J45" s="910">
        <f>F45</f>
        <v>0</v>
      </c>
    </row>
    <row r="46" spans="1:10" ht="25.5" hidden="1">
      <c r="A46" s="800">
        <v>1121100</v>
      </c>
      <c r="B46" s="813" t="s">
        <v>383</v>
      </c>
      <c r="C46" s="802" t="s">
        <v>384</v>
      </c>
      <c r="D46" s="920"/>
      <c r="E46" s="920"/>
      <c r="F46" s="920">
        <f>D46+E46</f>
        <v>0</v>
      </c>
      <c r="G46" s="920"/>
      <c r="H46" s="920"/>
      <c r="I46" s="920"/>
      <c r="J46" s="910">
        <v>0</v>
      </c>
    </row>
    <row r="47" spans="1:10" hidden="1">
      <c r="A47" s="800">
        <v>1121200</v>
      </c>
      <c r="B47" s="814" t="s">
        <v>1678</v>
      </c>
      <c r="C47" s="802" t="s">
        <v>386</v>
      </c>
      <c r="D47" s="920"/>
      <c r="E47" s="920"/>
      <c r="F47" s="920">
        <f>D47+E47</f>
        <v>0</v>
      </c>
      <c r="G47" s="920"/>
      <c r="H47" s="920"/>
      <c r="I47" s="920"/>
      <c r="J47" s="910">
        <v>0</v>
      </c>
    </row>
    <row r="48" spans="1:10" ht="13.5" hidden="1" thickBot="1">
      <c r="A48" s="800">
        <v>1121300</v>
      </c>
      <c r="B48" s="813" t="s">
        <v>775</v>
      </c>
      <c r="C48" s="802" t="s">
        <v>387</v>
      </c>
      <c r="D48" s="920">
        <v>0</v>
      </c>
      <c r="E48" s="920"/>
      <c r="F48" s="920">
        <f>D48+E48</f>
        <v>0</v>
      </c>
      <c r="G48" s="909" t="s">
        <v>744</v>
      </c>
      <c r="H48" s="909" t="s">
        <v>744</v>
      </c>
      <c r="I48" s="909">
        <v>0</v>
      </c>
      <c r="J48" s="910">
        <f>F48</f>
        <v>0</v>
      </c>
    </row>
    <row r="49" spans="1:10" hidden="1">
      <c r="A49" s="800">
        <v>1121400</v>
      </c>
      <c r="B49" s="813" t="s">
        <v>776</v>
      </c>
      <c r="C49" s="802" t="s">
        <v>388</v>
      </c>
      <c r="D49" s="920"/>
      <c r="E49" s="920"/>
      <c r="F49" s="920"/>
      <c r="G49" s="920"/>
      <c r="H49" s="920"/>
      <c r="I49" s="920"/>
      <c r="J49" s="910">
        <v>0</v>
      </c>
    </row>
    <row r="50" spans="1:10" hidden="1">
      <c r="A50" s="800">
        <v>1121500</v>
      </c>
      <c r="B50" s="813" t="s">
        <v>69</v>
      </c>
      <c r="C50" s="802" t="s">
        <v>389</v>
      </c>
      <c r="D50" s="910"/>
      <c r="E50" s="910"/>
      <c r="F50" s="910"/>
      <c r="G50" s="910"/>
      <c r="H50" s="910"/>
      <c r="I50" s="910"/>
      <c r="J50" s="910">
        <v>0</v>
      </c>
    </row>
    <row r="51" spans="1:10" ht="25.5" hidden="1">
      <c r="A51" s="800">
        <v>1121600</v>
      </c>
      <c r="B51" s="813" t="s">
        <v>70</v>
      </c>
      <c r="C51" s="802" t="s">
        <v>390</v>
      </c>
      <c r="D51" s="920"/>
      <c r="E51" s="920">
        <v>0</v>
      </c>
      <c r="F51" s="920"/>
      <c r="G51" s="920"/>
      <c r="H51" s="920"/>
      <c r="I51" s="920"/>
      <c r="J51" s="910">
        <v>0</v>
      </c>
    </row>
    <row r="52" spans="1:10" ht="13.5" hidden="1" thickBot="1">
      <c r="A52" s="816">
        <v>1121700</v>
      </c>
      <c r="B52" s="817" t="s">
        <v>71</v>
      </c>
      <c r="C52" s="806" t="s">
        <v>772</v>
      </c>
      <c r="D52" s="915"/>
      <c r="E52" s="915"/>
      <c r="F52" s="915"/>
      <c r="G52" s="915"/>
      <c r="H52" s="915"/>
      <c r="I52" s="915"/>
      <c r="J52" s="910">
        <v>0</v>
      </c>
    </row>
    <row r="53" spans="1:10" ht="28.5" hidden="1">
      <c r="A53" s="792">
        <v>1122000</v>
      </c>
      <c r="B53" s="818" t="s">
        <v>773</v>
      </c>
      <c r="C53" s="794" t="s">
        <v>361</v>
      </c>
      <c r="D53" s="918">
        <v>0</v>
      </c>
      <c r="E53" s="918">
        <v>0</v>
      </c>
      <c r="F53" s="918">
        <v>0</v>
      </c>
      <c r="G53" s="918">
        <v>0</v>
      </c>
      <c r="H53" s="918">
        <v>0</v>
      </c>
      <c r="I53" s="918">
        <v>0</v>
      </c>
      <c r="J53" s="910">
        <v>0</v>
      </c>
    </row>
    <row r="54" spans="1:10" hidden="1">
      <c r="A54" s="820">
        <v>1122100</v>
      </c>
      <c r="B54" s="813" t="s">
        <v>72</v>
      </c>
      <c r="C54" s="798" t="s">
        <v>774</v>
      </c>
      <c r="D54" s="920"/>
      <c r="E54" s="920"/>
      <c r="F54" s="920"/>
      <c r="G54" s="920"/>
      <c r="H54" s="920"/>
      <c r="I54" s="920"/>
      <c r="J54" s="910">
        <v>0</v>
      </c>
    </row>
    <row r="55" spans="1:10" ht="25.5" hidden="1">
      <c r="A55" s="820">
        <v>1122200</v>
      </c>
      <c r="B55" s="813" t="s">
        <v>490</v>
      </c>
      <c r="C55" s="802" t="s">
        <v>1031</v>
      </c>
      <c r="D55" s="920"/>
      <c r="E55" s="920"/>
      <c r="F55" s="920"/>
      <c r="G55" s="920"/>
      <c r="H55" s="920"/>
      <c r="I55" s="920"/>
      <c r="J55" s="910">
        <v>0</v>
      </c>
    </row>
    <row r="56" spans="1:10" ht="13.5" hidden="1" thickBot="1">
      <c r="A56" s="808">
        <v>1122300</v>
      </c>
      <c r="B56" s="817" t="s">
        <v>148</v>
      </c>
      <c r="C56" s="806" t="s">
        <v>1032</v>
      </c>
      <c r="D56" s="915"/>
      <c r="E56" s="915"/>
      <c r="F56" s="915"/>
      <c r="G56" s="915"/>
      <c r="H56" s="915"/>
      <c r="I56" s="915"/>
      <c r="J56" s="910">
        <v>0</v>
      </c>
    </row>
    <row r="57" spans="1:10" ht="28.5" hidden="1">
      <c r="A57" s="792">
        <v>1123000</v>
      </c>
      <c r="B57" s="818" t="s">
        <v>367</v>
      </c>
      <c r="C57" s="794" t="s">
        <v>361</v>
      </c>
      <c r="D57" s="918">
        <v>0</v>
      </c>
      <c r="E57" s="918">
        <v>0</v>
      </c>
      <c r="F57" s="918">
        <v>0</v>
      </c>
      <c r="G57" s="918">
        <v>0</v>
      </c>
      <c r="H57" s="918">
        <v>0</v>
      </c>
      <c r="I57" s="918">
        <v>0</v>
      </c>
      <c r="J57" s="910">
        <v>0</v>
      </c>
    </row>
    <row r="58" spans="1:10" hidden="1">
      <c r="A58" s="820">
        <v>1123100</v>
      </c>
      <c r="B58" s="813" t="s">
        <v>149</v>
      </c>
      <c r="C58" s="798" t="s">
        <v>368</v>
      </c>
      <c r="D58" s="920"/>
      <c r="E58" s="920"/>
      <c r="F58" s="920"/>
      <c r="G58" s="920"/>
      <c r="H58" s="920"/>
      <c r="I58" s="920"/>
      <c r="J58" s="910">
        <v>0</v>
      </c>
    </row>
    <row r="59" spans="1:10" hidden="1">
      <c r="A59" s="820">
        <v>1123200</v>
      </c>
      <c r="B59" s="813" t="s">
        <v>150</v>
      </c>
      <c r="C59" s="802" t="s">
        <v>369</v>
      </c>
      <c r="D59" s="920"/>
      <c r="E59" s="920"/>
      <c r="F59" s="920"/>
      <c r="G59" s="920"/>
      <c r="H59" s="920"/>
      <c r="I59" s="920"/>
      <c r="J59" s="910">
        <v>0</v>
      </c>
    </row>
    <row r="60" spans="1:10" ht="25.5" hidden="1">
      <c r="A60" s="820">
        <v>1123300</v>
      </c>
      <c r="B60" s="813" t="s">
        <v>151</v>
      </c>
      <c r="C60" s="802" t="s">
        <v>370</v>
      </c>
      <c r="D60" s="920"/>
      <c r="E60" s="920"/>
      <c r="F60" s="920"/>
      <c r="G60" s="920"/>
      <c r="H60" s="920"/>
      <c r="I60" s="920"/>
      <c r="J60" s="910">
        <v>0</v>
      </c>
    </row>
    <row r="61" spans="1:10" hidden="1">
      <c r="A61" s="820">
        <v>1123400</v>
      </c>
      <c r="B61" s="813" t="s">
        <v>559</v>
      </c>
      <c r="C61" s="802" t="s">
        <v>371</v>
      </c>
      <c r="D61" s="920"/>
      <c r="E61" s="920"/>
      <c r="F61" s="920"/>
      <c r="G61" s="920"/>
      <c r="H61" s="920"/>
      <c r="I61" s="920"/>
      <c r="J61" s="910">
        <v>0</v>
      </c>
    </row>
    <row r="62" spans="1:10" hidden="1">
      <c r="A62" s="820">
        <v>1123500</v>
      </c>
      <c r="B62" s="821" t="s">
        <v>560</v>
      </c>
      <c r="C62" s="822">
        <v>423500</v>
      </c>
      <c r="D62" s="920"/>
      <c r="E62" s="920"/>
      <c r="F62" s="920"/>
      <c r="G62" s="920"/>
      <c r="H62" s="920"/>
      <c r="I62" s="920"/>
      <c r="J62" s="910">
        <v>0</v>
      </c>
    </row>
    <row r="63" spans="1:10" ht="25.5" hidden="1">
      <c r="A63" s="820">
        <v>1123600</v>
      </c>
      <c r="B63" s="813" t="s">
        <v>187</v>
      </c>
      <c r="C63" s="802" t="s">
        <v>372</v>
      </c>
      <c r="D63" s="920"/>
      <c r="E63" s="920"/>
      <c r="F63" s="920"/>
      <c r="G63" s="920"/>
      <c r="H63" s="920"/>
      <c r="I63" s="920"/>
      <c r="J63" s="910">
        <v>0</v>
      </c>
    </row>
    <row r="64" spans="1:10" hidden="1">
      <c r="A64" s="820">
        <v>1123700</v>
      </c>
      <c r="B64" s="813" t="s">
        <v>188</v>
      </c>
      <c r="C64" s="802" t="s">
        <v>373</v>
      </c>
      <c r="D64" s="920"/>
      <c r="E64" s="920"/>
      <c r="F64" s="920"/>
      <c r="G64" s="920"/>
      <c r="H64" s="920"/>
      <c r="I64" s="920"/>
      <c r="J64" s="910">
        <v>0</v>
      </c>
    </row>
    <row r="65" spans="1:11" ht="26.25" hidden="1" thickBot="1">
      <c r="A65" s="808">
        <v>1123800</v>
      </c>
      <c r="B65" s="817" t="s">
        <v>189</v>
      </c>
      <c r="C65" s="806" t="s">
        <v>374</v>
      </c>
      <c r="D65" s="915">
        <v>0</v>
      </c>
      <c r="E65" s="916">
        <v>0</v>
      </c>
      <c r="F65" s="916">
        <f>D65+E65</f>
        <v>0</v>
      </c>
      <c r="G65" s="916">
        <v>0</v>
      </c>
      <c r="H65" s="916">
        <v>0</v>
      </c>
      <c r="I65" s="916">
        <v>0</v>
      </c>
      <c r="J65" s="910">
        <f>F65</f>
        <v>0</v>
      </c>
      <c r="K65" s="917"/>
    </row>
    <row r="66" spans="1:11" ht="28.5" hidden="1">
      <c r="A66" s="792">
        <v>1124000</v>
      </c>
      <c r="B66" s="818" t="s">
        <v>214</v>
      </c>
      <c r="C66" s="794" t="s">
        <v>361</v>
      </c>
      <c r="D66" s="918">
        <v>0</v>
      </c>
      <c r="E66" s="919">
        <v>0</v>
      </c>
      <c r="F66" s="919">
        <v>0</v>
      </c>
      <c r="G66" s="919">
        <v>0</v>
      </c>
      <c r="H66" s="919">
        <v>0</v>
      </c>
      <c r="I66" s="919">
        <v>0</v>
      </c>
      <c r="J66" s="910">
        <v>0</v>
      </c>
    </row>
    <row r="67" spans="1:11" ht="13.5" hidden="1" thickBot="1">
      <c r="A67" s="808">
        <v>1124100</v>
      </c>
      <c r="B67" s="817" t="s">
        <v>190</v>
      </c>
      <c r="C67" s="806" t="s">
        <v>215</v>
      </c>
      <c r="D67" s="915"/>
      <c r="E67" s="916"/>
      <c r="F67" s="916"/>
      <c r="G67" s="916"/>
      <c r="H67" s="916"/>
      <c r="I67" s="916"/>
      <c r="J67" s="910">
        <v>0</v>
      </c>
    </row>
    <row r="68" spans="1:11" ht="42.75" hidden="1">
      <c r="A68" s="792">
        <v>1125000</v>
      </c>
      <c r="B68" s="818" t="s">
        <v>928</v>
      </c>
      <c r="C68" s="794" t="s">
        <v>361</v>
      </c>
      <c r="D68" s="918">
        <f>D69</f>
        <v>0</v>
      </c>
      <c r="E68" s="919">
        <v>0</v>
      </c>
      <c r="F68" s="919">
        <f>F69</f>
        <v>0</v>
      </c>
      <c r="G68" s="919">
        <f>G69</f>
        <v>0</v>
      </c>
      <c r="H68" s="919">
        <f>H69</f>
        <v>0</v>
      </c>
      <c r="I68" s="919">
        <f>I69</f>
        <v>0</v>
      </c>
      <c r="J68" s="910">
        <f>J69</f>
        <v>0</v>
      </c>
    </row>
    <row r="69" spans="1:11" ht="25.5" hidden="1">
      <c r="A69" s="820">
        <v>1125100</v>
      </c>
      <c r="B69" s="813" t="s">
        <v>191</v>
      </c>
      <c r="C69" s="798" t="s">
        <v>929</v>
      </c>
      <c r="D69" s="921">
        <v>0</v>
      </c>
      <c r="E69" s="921">
        <v>0</v>
      </c>
      <c r="F69" s="921">
        <f>D69+E69</f>
        <v>0</v>
      </c>
      <c r="G69" s="921">
        <v>0</v>
      </c>
      <c r="H69" s="921">
        <v>0</v>
      </c>
      <c r="I69" s="921">
        <v>0</v>
      </c>
      <c r="J69" s="910">
        <f>F69</f>
        <v>0</v>
      </c>
    </row>
    <row r="70" spans="1:11" ht="26.25" hidden="1" thickBot="1">
      <c r="A70" s="808">
        <v>1125200</v>
      </c>
      <c r="B70" s="817" t="s">
        <v>709</v>
      </c>
      <c r="C70" s="806" t="s">
        <v>1041</v>
      </c>
      <c r="D70" s="915"/>
      <c r="E70" s="916"/>
      <c r="F70" s="916"/>
      <c r="G70" s="916"/>
      <c r="H70" s="916"/>
      <c r="I70" s="916"/>
      <c r="J70" s="910">
        <v>0</v>
      </c>
    </row>
    <row r="71" spans="1:11" ht="14.25" hidden="1">
      <c r="A71" s="792">
        <v>1126000</v>
      </c>
      <c r="B71" s="818" t="s">
        <v>1042</v>
      </c>
      <c r="C71" s="794" t="s">
        <v>361</v>
      </c>
      <c r="D71" s="918">
        <v>0</v>
      </c>
      <c r="E71" s="919">
        <v>0</v>
      </c>
      <c r="F71" s="919">
        <v>0</v>
      </c>
      <c r="G71" s="919">
        <v>0</v>
      </c>
      <c r="H71" s="919">
        <v>0</v>
      </c>
      <c r="I71" s="919">
        <v>0</v>
      </c>
      <c r="J71" s="910">
        <v>0</v>
      </c>
    </row>
    <row r="72" spans="1:11" hidden="1">
      <c r="A72" s="792">
        <v>1126100</v>
      </c>
      <c r="B72" s="813" t="s">
        <v>993</v>
      </c>
      <c r="C72" s="798" t="s">
        <v>1043</v>
      </c>
      <c r="D72" s="920"/>
      <c r="E72" s="921"/>
      <c r="F72" s="921"/>
      <c r="G72" s="921"/>
      <c r="H72" s="921"/>
      <c r="I72" s="921"/>
      <c r="J72" s="910">
        <v>0</v>
      </c>
    </row>
    <row r="73" spans="1:11" ht="9" hidden="1" customHeight="1">
      <c r="A73" s="792">
        <v>1126200</v>
      </c>
      <c r="B73" s="813" t="s">
        <v>994</v>
      </c>
      <c r="C73" s="802" t="s">
        <v>1044</v>
      </c>
      <c r="D73" s="920"/>
      <c r="E73" s="921"/>
      <c r="F73" s="921"/>
      <c r="G73" s="921"/>
      <c r="H73" s="921"/>
      <c r="I73" s="921"/>
      <c r="J73" s="910">
        <v>0</v>
      </c>
    </row>
    <row r="74" spans="1:11" ht="25.5" hidden="1">
      <c r="A74" s="792">
        <v>1126300</v>
      </c>
      <c r="B74" s="813" t="s">
        <v>393</v>
      </c>
      <c r="C74" s="802" t="s">
        <v>394</v>
      </c>
      <c r="D74" s="920"/>
      <c r="E74" s="921"/>
      <c r="F74" s="921"/>
      <c r="G74" s="921"/>
      <c r="H74" s="921"/>
      <c r="I74" s="921"/>
      <c r="J74" s="910">
        <v>0</v>
      </c>
    </row>
    <row r="75" spans="1:11" hidden="1">
      <c r="A75" s="800">
        <v>1126400</v>
      </c>
      <c r="B75" s="823" t="s">
        <v>995</v>
      </c>
      <c r="C75" s="802" t="s">
        <v>395</v>
      </c>
      <c r="D75" s="920"/>
      <c r="E75" s="921"/>
      <c r="F75" s="921"/>
      <c r="G75" s="921"/>
      <c r="H75" s="921"/>
      <c r="I75" s="921"/>
      <c r="J75" s="910">
        <v>0</v>
      </c>
    </row>
    <row r="76" spans="1:11" ht="25.5" hidden="1">
      <c r="A76" s="804">
        <v>1126500</v>
      </c>
      <c r="B76" s="824" t="s">
        <v>953</v>
      </c>
      <c r="C76" s="802" t="s">
        <v>396</v>
      </c>
      <c r="D76" s="920"/>
      <c r="E76" s="921"/>
      <c r="F76" s="921"/>
      <c r="G76" s="921"/>
      <c r="H76" s="921"/>
      <c r="I76" s="921"/>
      <c r="J76" s="910">
        <v>0</v>
      </c>
    </row>
    <row r="77" spans="1:11" ht="25.5" hidden="1">
      <c r="A77" s="800">
        <v>1126600</v>
      </c>
      <c r="B77" s="823" t="s">
        <v>230</v>
      </c>
      <c r="C77" s="802" t="s">
        <v>397</v>
      </c>
      <c r="D77" s="920"/>
      <c r="E77" s="921"/>
      <c r="F77" s="921"/>
      <c r="G77" s="921"/>
      <c r="H77" s="921"/>
      <c r="I77" s="921"/>
      <c r="J77" s="910">
        <v>0</v>
      </c>
    </row>
    <row r="78" spans="1:11" hidden="1">
      <c r="A78" s="800">
        <v>1126700</v>
      </c>
      <c r="B78" s="823" t="s">
        <v>231</v>
      </c>
      <c r="C78" s="802" t="s">
        <v>398</v>
      </c>
      <c r="D78" s="920"/>
      <c r="E78" s="921"/>
      <c r="F78" s="921"/>
      <c r="G78" s="921"/>
      <c r="H78" s="921"/>
      <c r="I78" s="921"/>
      <c r="J78" s="910">
        <v>0</v>
      </c>
    </row>
    <row r="79" spans="1:11" ht="13.5" hidden="1" thickBot="1">
      <c r="A79" s="816">
        <v>1126800</v>
      </c>
      <c r="B79" s="825" t="s">
        <v>483</v>
      </c>
      <c r="C79" s="806" t="s">
        <v>399</v>
      </c>
      <c r="D79" s="915">
        <v>0</v>
      </c>
      <c r="E79" s="916">
        <v>0</v>
      </c>
      <c r="F79" s="916">
        <f>D79+E79</f>
        <v>0</v>
      </c>
      <c r="G79" s="916">
        <v>0</v>
      </c>
      <c r="H79" s="916">
        <v>0</v>
      </c>
      <c r="I79" s="916">
        <v>0</v>
      </c>
      <c r="J79" s="910">
        <f>F79</f>
        <v>0</v>
      </c>
      <c r="K79" s="917"/>
    </row>
    <row r="80" spans="1:11" ht="14.25" hidden="1">
      <c r="A80" s="826">
        <v>1130000</v>
      </c>
      <c r="B80" s="827" t="s">
        <v>296</v>
      </c>
      <c r="C80" s="794" t="s">
        <v>361</v>
      </c>
      <c r="D80" s="918">
        <v>0</v>
      </c>
      <c r="E80" s="919">
        <v>0</v>
      </c>
      <c r="F80" s="919">
        <f>F122</f>
        <v>0</v>
      </c>
      <c r="G80" s="919">
        <v>0</v>
      </c>
      <c r="H80" s="919">
        <v>0</v>
      </c>
      <c r="I80" s="919">
        <f>I122</f>
        <v>0</v>
      </c>
      <c r="J80" s="910">
        <f>J122</f>
        <v>0</v>
      </c>
    </row>
    <row r="81" spans="1:10" hidden="1">
      <c r="A81" s="826">
        <v>1130100</v>
      </c>
      <c r="B81" s="823" t="s">
        <v>484</v>
      </c>
      <c r="C81" s="798" t="s">
        <v>297</v>
      </c>
      <c r="D81" s="920"/>
      <c r="E81" s="921"/>
      <c r="F81" s="921"/>
      <c r="G81" s="921"/>
      <c r="H81" s="921"/>
      <c r="I81" s="921"/>
      <c r="J81" s="910">
        <v>0</v>
      </c>
    </row>
    <row r="82" spans="1:10" hidden="1">
      <c r="A82" s="826">
        <v>1130200</v>
      </c>
      <c r="B82" s="823" t="s">
        <v>485</v>
      </c>
      <c r="C82" s="802" t="s">
        <v>298</v>
      </c>
      <c r="D82" s="920"/>
      <c r="E82" s="921"/>
      <c r="F82" s="921"/>
      <c r="G82" s="921"/>
      <c r="H82" s="921"/>
      <c r="I82" s="921"/>
      <c r="J82" s="910">
        <v>0</v>
      </c>
    </row>
    <row r="83" spans="1:10" ht="25.5" hidden="1">
      <c r="A83" s="826">
        <v>1130300</v>
      </c>
      <c r="B83" s="823" t="s">
        <v>486</v>
      </c>
      <c r="C83" s="802" t="s">
        <v>299</v>
      </c>
      <c r="D83" s="920"/>
      <c r="E83" s="921"/>
      <c r="F83" s="921"/>
      <c r="G83" s="921"/>
      <c r="H83" s="921"/>
      <c r="I83" s="921"/>
      <c r="J83" s="910">
        <v>0</v>
      </c>
    </row>
    <row r="84" spans="1:10" ht="25.5" hidden="1">
      <c r="A84" s="826">
        <v>1130400</v>
      </c>
      <c r="B84" s="828" t="s">
        <v>487</v>
      </c>
      <c r="C84" s="829" t="s">
        <v>300</v>
      </c>
      <c r="D84" s="910"/>
      <c r="E84" s="922"/>
      <c r="F84" s="922"/>
      <c r="G84" s="922"/>
      <c r="H84" s="922"/>
      <c r="I84" s="922"/>
      <c r="J84" s="910">
        <v>0</v>
      </c>
    </row>
    <row r="85" spans="1:10" ht="28.5" hidden="1">
      <c r="A85" s="800">
        <v>1131000</v>
      </c>
      <c r="B85" s="830" t="s">
        <v>301</v>
      </c>
      <c r="C85" s="831" t="s">
        <v>361</v>
      </c>
      <c r="D85" s="923"/>
      <c r="E85" s="924"/>
      <c r="F85" s="924"/>
      <c r="G85" s="924"/>
      <c r="H85" s="924"/>
      <c r="I85" s="924"/>
      <c r="J85" s="910">
        <v>0</v>
      </c>
    </row>
    <row r="86" spans="1:10" ht="25.5" hidden="1">
      <c r="A86" s="800">
        <v>1131100</v>
      </c>
      <c r="B86" s="823" t="s">
        <v>592</v>
      </c>
      <c r="C86" s="798" t="s">
        <v>302</v>
      </c>
      <c r="D86" s="920"/>
      <c r="E86" s="921"/>
      <c r="F86" s="921"/>
      <c r="G86" s="921"/>
      <c r="H86" s="921"/>
      <c r="I86" s="921"/>
      <c r="J86" s="910">
        <v>0</v>
      </c>
    </row>
    <row r="87" spans="1:10" hidden="1">
      <c r="A87" s="800">
        <v>1131200</v>
      </c>
      <c r="B87" s="823" t="s">
        <v>593</v>
      </c>
      <c r="C87" s="802" t="s">
        <v>303</v>
      </c>
      <c r="D87" s="920"/>
      <c r="E87" s="921"/>
      <c r="F87" s="921"/>
      <c r="G87" s="921"/>
      <c r="H87" s="921"/>
      <c r="I87" s="921"/>
      <c r="J87" s="910">
        <v>0</v>
      </c>
    </row>
    <row r="88" spans="1:10" ht="12.75" hidden="1" customHeight="1" thickBot="1">
      <c r="A88" s="800">
        <v>1131300</v>
      </c>
      <c r="B88" s="825" t="s">
        <v>594</v>
      </c>
      <c r="C88" s="806" t="s">
        <v>304</v>
      </c>
      <c r="D88" s="915"/>
      <c r="E88" s="916"/>
      <c r="F88" s="916"/>
      <c r="G88" s="916"/>
      <c r="H88" s="916"/>
      <c r="I88" s="916"/>
      <c r="J88" s="910">
        <v>0</v>
      </c>
    </row>
    <row r="89" spans="1:10" ht="14.25" hidden="1">
      <c r="A89" s="833">
        <v>1140000</v>
      </c>
      <c r="B89" s="827" t="s">
        <v>305</v>
      </c>
      <c r="C89" s="794" t="s">
        <v>361</v>
      </c>
      <c r="D89" s="918">
        <v>0</v>
      </c>
      <c r="E89" s="919">
        <v>0</v>
      </c>
      <c r="F89" s="919">
        <v>0</v>
      </c>
      <c r="G89" s="919">
        <v>0</v>
      </c>
      <c r="H89" s="919">
        <v>0</v>
      </c>
      <c r="I89" s="919">
        <v>0</v>
      </c>
      <c r="J89" s="910">
        <v>0</v>
      </c>
    </row>
    <row r="90" spans="1:10" ht="25.5" hidden="1">
      <c r="A90" s="833">
        <v>1141000</v>
      </c>
      <c r="B90" s="823" t="s">
        <v>306</v>
      </c>
      <c r="C90" s="798" t="s">
        <v>1013</v>
      </c>
      <c r="D90" s="920"/>
      <c r="E90" s="921"/>
      <c r="F90" s="921"/>
      <c r="G90" s="921"/>
      <c r="H90" s="921"/>
      <c r="I90" s="921"/>
      <c r="J90" s="910">
        <v>0</v>
      </c>
    </row>
    <row r="91" spans="1:10" ht="25.5" hidden="1">
      <c r="A91" s="833">
        <v>1142000</v>
      </c>
      <c r="B91" s="823" t="s">
        <v>42</v>
      </c>
      <c r="C91" s="802" t="s">
        <v>43</v>
      </c>
      <c r="D91" s="920"/>
      <c r="E91" s="921"/>
      <c r="F91" s="921"/>
      <c r="G91" s="921"/>
      <c r="H91" s="921"/>
      <c r="I91" s="921"/>
      <c r="J91" s="910">
        <v>0</v>
      </c>
    </row>
    <row r="92" spans="1:10" ht="25.5" hidden="1">
      <c r="A92" s="833">
        <v>1143000</v>
      </c>
      <c r="B92" s="823" t="s">
        <v>44</v>
      </c>
      <c r="C92" s="802" t="s">
        <v>45</v>
      </c>
      <c r="D92" s="920"/>
      <c r="E92" s="921"/>
      <c r="F92" s="921"/>
      <c r="G92" s="921"/>
      <c r="H92" s="921"/>
      <c r="I92" s="921"/>
      <c r="J92" s="910">
        <v>0</v>
      </c>
    </row>
    <row r="93" spans="1:10" ht="26.25" hidden="1" thickBot="1">
      <c r="A93" s="833">
        <v>1144000</v>
      </c>
      <c r="B93" s="825" t="s">
        <v>46</v>
      </c>
      <c r="C93" s="806" t="s">
        <v>442</v>
      </c>
      <c r="D93" s="915"/>
      <c r="E93" s="916"/>
      <c r="F93" s="916"/>
      <c r="G93" s="916"/>
      <c r="H93" s="916"/>
      <c r="I93" s="916"/>
      <c r="J93" s="910">
        <v>0</v>
      </c>
    </row>
    <row r="94" spans="1:10" ht="14.25" hidden="1">
      <c r="A94" s="833">
        <v>1150000</v>
      </c>
      <c r="B94" s="834" t="s">
        <v>736</v>
      </c>
      <c r="C94" s="794" t="s">
        <v>361</v>
      </c>
      <c r="D94" s="918">
        <v>0</v>
      </c>
      <c r="E94" s="919">
        <v>0</v>
      </c>
      <c r="F94" s="919">
        <v>0</v>
      </c>
      <c r="G94" s="919">
        <v>0</v>
      </c>
      <c r="H94" s="919">
        <v>0</v>
      </c>
      <c r="I94" s="919">
        <v>0</v>
      </c>
      <c r="J94" s="910">
        <v>0</v>
      </c>
    </row>
    <row r="95" spans="1:10" ht="25.5" hidden="1">
      <c r="A95" s="835">
        <v>1151000</v>
      </c>
      <c r="B95" s="823" t="s">
        <v>814</v>
      </c>
      <c r="C95" s="798" t="s">
        <v>815</v>
      </c>
      <c r="D95" s="920"/>
      <c r="E95" s="921"/>
      <c r="F95" s="921"/>
      <c r="G95" s="921"/>
      <c r="H95" s="921"/>
      <c r="I95" s="921"/>
      <c r="J95" s="910">
        <v>0</v>
      </c>
    </row>
    <row r="96" spans="1:10" ht="25.5" hidden="1">
      <c r="A96" s="835">
        <v>1152000</v>
      </c>
      <c r="B96" s="823" t="s">
        <v>1112</v>
      </c>
      <c r="C96" s="802" t="s">
        <v>816</v>
      </c>
      <c r="D96" s="920"/>
      <c r="E96" s="921"/>
      <c r="F96" s="921"/>
      <c r="G96" s="921"/>
      <c r="H96" s="921"/>
      <c r="I96" s="921"/>
      <c r="J96" s="910">
        <v>0</v>
      </c>
    </row>
    <row r="97" spans="1:10" ht="25.5" hidden="1">
      <c r="A97" s="835">
        <v>1153000</v>
      </c>
      <c r="B97" s="823" t="s">
        <v>836</v>
      </c>
      <c r="C97" s="802" t="s">
        <v>817</v>
      </c>
      <c r="D97" s="920"/>
      <c r="E97" s="921"/>
      <c r="F97" s="921"/>
      <c r="G97" s="921"/>
      <c r="H97" s="921"/>
      <c r="I97" s="921"/>
      <c r="J97" s="910">
        <v>0</v>
      </c>
    </row>
    <row r="98" spans="1:10" ht="25.5" hidden="1">
      <c r="A98" s="835">
        <v>1154000</v>
      </c>
      <c r="B98" s="823" t="s">
        <v>743</v>
      </c>
      <c r="C98" s="802" t="s">
        <v>818</v>
      </c>
      <c r="D98" s="920"/>
      <c r="E98" s="921"/>
      <c r="F98" s="921"/>
      <c r="G98" s="921"/>
      <c r="H98" s="921"/>
      <c r="I98" s="921"/>
      <c r="J98" s="910">
        <v>0</v>
      </c>
    </row>
    <row r="99" spans="1:10" ht="25.5" hidden="1">
      <c r="A99" s="820">
        <v>1155000</v>
      </c>
      <c r="B99" s="836" t="s">
        <v>1679</v>
      </c>
      <c r="C99" s="802" t="s">
        <v>733</v>
      </c>
      <c r="D99" s="920"/>
      <c r="E99" s="921"/>
      <c r="F99" s="921"/>
      <c r="G99" s="921"/>
      <c r="H99" s="921"/>
      <c r="I99" s="921"/>
      <c r="J99" s="910">
        <v>0</v>
      </c>
    </row>
    <row r="100" spans="1:10" ht="39" hidden="1" thickBot="1">
      <c r="A100" s="808">
        <v>1156000</v>
      </c>
      <c r="B100" s="838" t="s">
        <v>1680</v>
      </c>
      <c r="C100" s="806" t="s">
        <v>824</v>
      </c>
      <c r="D100" s="915"/>
      <c r="E100" s="916"/>
      <c r="F100" s="916"/>
      <c r="G100" s="916"/>
      <c r="H100" s="916"/>
      <c r="I100" s="916"/>
      <c r="J100" s="910">
        <v>0</v>
      </c>
    </row>
    <row r="101" spans="1:10" hidden="1">
      <c r="A101" s="792">
        <v>1160000</v>
      </c>
      <c r="B101" s="840" t="s">
        <v>825</v>
      </c>
      <c r="C101" s="794" t="s">
        <v>361</v>
      </c>
      <c r="D101" s="918">
        <v>0</v>
      </c>
      <c r="E101" s="919">
        <v>0</v>
      </c>
      <c r="F101" s="919">
        <v>0</v>
      </c>
      <c r="G101" s="919">
        <v>0</v>
      </c>
      <c r="H101" s="919">
        <v>0</v>
      </c>
      <c r="I101" s="919">
        <v>0</v>
      </c>
      <c r="J101" s="910">
        <v>0</v>
      </c>
    </row>
    <row r="102" spans="1:10" ht="51" hidden="1">
      <c r="A102" s="820">
        <v>1161000</v>
      </c>
      <c r="B102" s="842" t="s">
        <v>207</v>
      </c>
      <c r="C102" s="843" t="s">
        <v>361</v>
      </c>
      <c r="D102" s="920">
        <v>0</v>
      </c>
      <c r="E102" s="921">
        <v>0</v>
      </c>
      <c r="F102" s="921">
        <v>0</v>
      </c>
      <c r="G102" s="921">
        <v>0</v>
      </c>
      <c r="H102" s="921">
        <v>0</v>
      </c>
      <c r="I102" s="921">
        <v>0</v>
      </c>
      <c r="J102" s="910">
        <v>0</v>
      </c>
    </row>
    <row r="103" spans="1:10" ht="20.25" hidden="1" customHeight="1">
      <c r="A103" s="820">
        <v>1161100</v>
      </c>
      <c r="B103" s="801" t="s">
        <v>1681</v>
      </c>
      <c r="C103" s="822">
        <v>471100</v>
      </c>
      <c r="D103" s="920"/>
      <c r="E103" s="921"/>
      <c r="F103" s="921"/>
      <c r="G103" s="921"/>
      <c r="H103" s="921"/>
      <c r="I103" s="921"/>
      <c r="J103" s="910">
        <v>0</v>
      </c>
    </row>
    <row r="104" spans="1:10" ht="38.25" hidden="1">
      <c r="A104" s="820">
        <v>1161200</v>
      </c>
      <c r="B104" s="836" t="s">
        <v>1682</v>
      </c>
      <c r="C104" s="822">
        <v>471200</v>
      </c>
      <c r="D104" s="920"/>
      <c r="E104" s="921"/>
      <c r="F104" s="921"/>
      <c r="G104" s="921"/>
      <c r="H104" s="921"/>
      <c r="I104" s="921"/>
      <c r="J104" s="910">
        <v>0</v>
      </c>
    </row>
    <row r="105" spans="1:10" ht="38.25" hidden="1">
      <c r="A105" s="820">
        <v>1162000</v>
      </c>
      <c r="B105" s="842" t="s">
        <v>1136</v>
      </c>
      <c r="C105" s="843" t="s">
        <v>361</v>
      </c>
      <c r="D105" s="920">
        <v>0</v>
      </c>
      <c r="E105" s="921">
        <v>0</v>
      </c>
      <c r="F105" s="921">
        <v>0</v>
      </c>
      <c r="G105" s="921">
        <v>0</v>
      </c>
      <c r="H105" s="921">
        <v>0</v>
      </c>
      <c r="I105" s="921">
        <v>0</v>
      </c>
      <c r="J105" s="910">
        <v>0</v>
      </c>
    </row>
    <row r="106" spans="1:10" ht="25.5" hidden="1">
      <c r="A106" s="820">
        <v>1162100</v>
      </c>
      <c r="B106" s="836" t="s">
        <v>1683</v>
      </c>
      <c r="C106" s="802" t="s">
        <v>130</v>
      </c>
      <c r="D106" s="920"/>
      <c r="E106" s="921"/>
      <c r="F106" s="921"/>
      <c r="G106" s="921"/>
      <c r="H106" s="921"/>
      <c r="I106" s="921"/>
      <c r="J106" s="910">
        <v>0</v>
      </c>
    </row>
    <row r="107" spans="1:10" hidden="1">
      <c r="A107" s="820">
        <v>1162200</v>
      </c>
      <c r="B107" s="836" t="s">
        <v>1684</v>
      </c>
      <c r="C107" s="802" t="s">
        <v>24</v>
      </c>
      <c r="D107" s="920"/>
      <c r="E107" s="921"/>
      <c r="F107" s="921"/>
      <c r="G107" s="921"/>
      <c r="H107" s="921"/>
      <c r="I107" s="921"/>
      <c r="J107" s="910">
        <v>0</v>
      </c>
    </row>
    <row r="108" spans="1:10" ht="25.5" hidden="1">
      <c r="A108" s="820">
        <v>1162300</v>
      </c>
      <c r="B108" s="836" t="s">
        <v>1685</v>
      </c>
      <c r="C108" s="802" t="s">
        <v>26</v>
      </c>
      <c r="D108" s="920"/>
      <c r="E108" s="921"/>
      <c r="F108" s="921"/>
      <c r="G108" s="921"/>
      <c r="H108" s="921"/>
      <c r="I108" s="921"/>
      <c r="J108" s="910">
        <v>0</v>
      </c>
    </row>
    <row r="109" spans="1:10" hidden="1">
      <c r="A109" s="820">
        <v>1162400</v>
      </c>
      <c r="B109" s="836" t="s">
        <v>1686</v>
      </c>
      <c r="C109" s="802" t="s">
        <v>838</v>
      </c>
      <c r="D109" s="920"/>
      <c r="E109" s="921"/>
      <c r="F109" s="921"/>
      <c r="G109" s="921"/>
      <c r="H109" s="921"/>
      <c r="I109" s="921"/>
      <c r="J109" s="910">
        <v>0</v>
      </c>
    </row>
    <row r="110" spans="1:10" ht="25.5" hidden="1">
      <c r="A110" s="820">
        <v>1162500</v>
      </c>
      <c r="B110" s="836" t="s">
        <v>1687</v>
      </c>
      <c r="C110" s="802" t="s">
        <v>840</v>
      </c>
      <c r="D110" s="920"/>
      <c r="E110" s="921"/>
      <c r="F110" s="921"/>
      <c r="G110" s="921"/>
      <c r="H110" s="921"/>
      <c r="I110" s="921"/>
      <c r="J110" s="910">
        <v>0</v>
      </c>
    </row>
    <row r="111" spans="1:10" ht="25.5" hidden="1">
      <c r="A111" s="820">
        <v>1162600</v>
      </c>
      <c r="B111" s="836" t="s">
        <v>1688</v>
      </c>
      <c r="C111" s="802" t="s">
        <v>514</v>
      </c>
      <c r="D111" s="920"/>
      <c r="E111" s="921"/>
      <c r="F111" s="921"/>
      <c r="G111" s="921"/>
      <c r="H111" s="921"/>
      <c r="I111" s="921"/>
      <c r="J111" s="910">
        <v>0</v>
      </c>
    </row>
    <row r="112" spans="1:10" ht="25.5" hidden="1">
      <c r="A112" s="820">
        <v>1162700</v>
      </c>
      <c r="B112" s="801" t="s">
        <v>1689</v>
      </c>
      <c r="C112" s="802" t="s">
        <v>516</v>
      </c>
      <c r="D112" s="920"/>
      <c r="E112" s="921"/>
      <c r="F112" s="921"/>
      <c r="G112" s="921"/>
      <c r="H112" s="921"/>
      <c r="I112" s="921"/>
      <c r="J112" s="910">
        <v>0</v>
      </c>
    </row>
    <row r="113" spans="1:10" hidden="1">
      <c r="A113" s="820">
        <v>1162800</v>
      </c>
      <c r="B113" s="836" t="s">
        <v>1690</v>
      </c>
      <c r="C113" s="802" t="s">
        <v>878</v>
      </c>
      <c r="D113" s="920"/>
      <c r="E113" s="921"/>
      <c r="F113" s="921"/>
      <c r="G113" s="921"/>
      <c r="H113" s="921"/>
      <c r="I113" s="921"/>
      <c r="J113" s="910">
        <v>0</v>
      </c>
    </row>
    <row r="114" spans="1:10" ht="13.5" hidden="1" thickBot="1">
      <c r="A114" s="845">
        <v>1162900</v>
      </c>
      <c r="B114" s="838" t="s">
        <v>1691</v>
      </c>
      <c r="C114" s="806" t="s">
        <v>880</v>
      </c>
      <c r="D114" s="915"/>
      <c r="E114" s="916"/>
      <c r="F114" s="916"/>
      <c r="G114" s="916"/>
      <c r="H114" s="916"/>
      <c r="I114" s="916"/>
      <c r="J114" s="910">
        <v>0</v>
      </c>
    </row>
    <row r="115" spans="1:10" hidden="1">
      <c r="A115" s="847">
        <v>1170000</v>
      </c>
      <c r="B115" s="848" t="s">
        <v>881</v>
      </c>
      <c r="C115" s="849" t="s">
        <v>361</v>
      </c>
      <c r="D115" s="918">
        <v>0</v>
      </c>
      <c r="E115" s="919">
        <v>0</v>
      </c>
      <c r="F115" s="919">
        <v>0</v>
      </c>
      <c r="G115" s="919">
        <v>0</v>
      </c>
      <c r="H115" s="919">
        <v>0</v>
      </c>
      <c r="I115" s="919">
        <v>0</v>
      </c>
      <c r="J115" s="910">
        <v>0</v>
      </c>
    </row>
    <row r="116" spans="1:10" ht="38.25" hidden="1">
      <c r="A116" s="851">
        <v>1171000</v>
      </c>
      <c r="B116" s="852" t="s">
        <v>216</v>
      </c>
      <c r="C116" s="794" t="s">
        <v>361</v>
      </c>
      <c r="D116" s="923">
        <v>0</v>
      </c>
      <c r="E116" s="924">
        <v>0</v>
      </c>
      <c r="F116" s="924">
        <v>0</v>
      </c>
      <c r="G116" s="924">
        <v>0</v>
      </c>
      <c r="H116" s="924">
        <v>0</v>
      </c>
      <c r="I116" s="924">
        <v>0</v>
      </c>
      <c r="J116" s="910">
        <v>0</v>
      </c>
    </row>
    <row r="117" spans="1:10" ht="51" hidden="1">
      <c r="A117" s="851">
        <v>1171100</v>
      </c>
      <c r="B117" s="801" t="s">
        <v>1692</v>
      </c>
      <c r="C117" s="798" t="s">
        <v>482</v>
      </c>
      <c r="D117" s="920"/>
      <c r="E117" s="921"/>
      <c r="F117" s="921"/>
      <c r="G117" s="921"/>
      <c r="H117" s="921"/>
      <c r="I117" s="921"/>
      <c r="J117" s="910">
        <v>0</v>
      </c>
    </row>
    <row r="118" spans="1:10" ht="24.75" hidden="1" customHeight="1">
      <c r="A118" s="851">
        <v>1171200</v>
      </c>
      <c r="B118" s="836" t="s">
        <v>1693</v>
      </c>
      <c r="C118" s="854" t="s">
        <v>354</v>
      </c>
      <c r="D118" s="920"/>
      <c r="E118" s="921"/>
      <c r="F118" s="921"/>
      <c r="G118" s="921"/>
      <c r="H118" s="921"/>
      <c r="I118" s="921"/>
      <c r="J118" s="910">
        <v>0</v>
      </c>
    </row>
    <row r="119" spans="1:10" ht="63.75" hidden="1">
      <c r="A119" s="820">
        <v>1172000</v>
      </c>
      <c r="B119" s="855" t="s">
        <v>1027</v>
      </c>
      <c r="C119" s="831" t="s">
        <v>361</v>
      </c>
      <c r="D119" s="918">
        <v>0</v>
      </c>
      <c r="E119" s="919">
        <v>0</v>
      </c>
      <c r="F119" s="919">
        <v>0</v>
      </c>
      <c r="G119" s="919">
        <v>0</v>
      </c>
      <c r="H119" s="919">
        <v>0</v>
      </c>
      <c r="I119" s="919">
        <v>0</v>
      </c>
      <c r="J119" s="910">
        <v>0</v>
      </c>
    </row>
    <row r="120" spans="1:10" hidden="1">
      <c r="A120" s="820">
        <v>1172100</v>
      </c>
      <c r="B120" s="823" t="s">
        <v>1113</v>
      </c>
      <c r="C120" s="798" t="s">
        <v>1028</v>
      </c>
      <c r="D120" s="920"/>
      <c r="E120" s="921"/>
      <c r="F120" s="921"/>
      <c r="G120" s="921"/>
      <c r="H120" s="921"/>
      <c r="I120" s="921"/>
      <c r="J120" s="910">
        <v>0</v>
      </c>
    </row>
    <row r="121" spans="1:10" hidden="1">
      <c r="A121" s="820">
        <v>1172200</v>
      </c>
      <c r="B121" s="823" t="s">
        <v>1114</v>
      </c>
      <c r="C121" s="856">
        <v>482200</v>
      </c>
      <c r="D121" s="920"/>
      <c r="E121" s="921"/>
      <c r="F121" s="921"/>
      <c r="G121" s="921"/>
      <c r="H121" s="921"/>
      <c r="I121" s="921"/>
      <c r="J121" s="910">
        <v>0</v>
      </c>
    </row>
    <row r="122" spans="1:10" hidden="1">
      <c r="A122" s="820">
        <v>1172300</v>
      </c>
      <c r="B122" s="836" t="s">
        <v>1694</v>
      </c>
      <c r="C122" s="802" t="s">
        <v>1030</v>
      </c>
      <c r="D122" s="920"/>
      <c r="E122" s="921">
        <v>0</v>
      </c>
      <c r="F122" s="921">
        <v>0</v>
      </c>
      <c r="G122" s="921"/>
      <c r="H122" s="921"/>
      <c r="I122" s="921">
        <v>0</v>
      </c>
      <c r="J122" s="910">
        <f>F122</f>
        <v>0</v>
      </c>
    </row>
    <row r="123" spans="1:10" ht="38.25" hidden="1">
      <c r="A123" s="820">
        <v>1172400</v>
      </c>
      <c r="B123" s="857" t="s">
        <v>1695</v>
      </c>
      <c r="C123" s="802" t="s">
        <v>125</v>
      </c>
      <c r="D123" s="925"/>
      <c r="E123" s="926"/>
      <c r="F123" s="926"/>
      <c r="G123" s="926"/>
      <c r="H123" s="926"/>
      <c r="I123" s="926"/>
      <c r="J123" s="905">
        <v>0</v>
      </c>
    </row>
    <row r="124" spans="1:10" ht="38.25" hidden="1">
      <c r="A124" s="820">
        <v>1173000</v>
      </c>
      <c r="B124" s="855" t="s">
        <v>126</v>
      </c>
      <c r="C124" s="831" t="s">
        <v>361</v>
      </c>
      <c r="D124" s="925">
        <v>0</v>
      </c>
      <c r="E124" s="926">
        <v>0</v>
      </c>
      <c r="F124" s="926">
        <v>0</v>
      </c>
      <c r="G124" s="926">
        <v>0</v>
      </c>
      <c r="H124" s="926">
        <v>0</v>
      </c>
      <c r="I124" s="926">
        <v>0</v>
      </c>
      <c r="J124" s="905">
        <v>0</v>
      </c>
    </row>
    <row r="125" spans="1:10" ht="25.5" hidden="1">
      <c r="A125" s="851">
        <v>1173100</v>
      </c>
      <c r="B125" s="858" t="s">
        <v>127</v>
      </c>
      <c r="C125" s="802" t="s">
        <v>1099</v>
      </c>
      <c r="D125" s="925"/>
      <c r="E125" s="926"/>
      <c r="F125" s="926"/>
      <c r="G125" s="926"/>
      <c r="H125" s="926"/>
      <c r="I125" s="926"/>
      <c r="J125" s="905">
        <v>0</v>
      </c>
    </row>
    <row r="126" spans="1:10" ht="51" hidden="1">
      <c r="A126" s="851">
        <v>1174000</v>
      </c>
      <c r="B126" s="855" t="s">
        <v>1100</v>
      </c>
      <c r="C126" s="831" t="s">
        <v>361</v>
      </c>
      <c r="D126" s="925">
        <v>0</v>
      </c>
      <c r="E126" s="926">
        <v>0</v>
      </c>
      <c r="F126" s="926">
        <v>0</v>
      </c>
      <c r="G126" s="926">
        <v>0</v>
      </c>
      <c r="H126" s="926">
        <v>0</v>
      </c>
      <c r="I126" s="926">
        <v>0</v>
      </c>
      <c r="J126" s="905">
        <v>0</v>
      </c>
    </row>
    <row r="127" spans="1:10" ht="38.25" hidden="1">
      <c r="A127" s="851">
        <v>1174100</v>
      </c>
      <c r="B127" s="858" t="s">
        <v>1115</v>
      </c>
      <c r="C127" s="802" t="s">
        <v>1101</v>
      </c>
      <c r="D127" s="925"/>
      <c r="E127" s="926"/>
      <c r="F127" s="926"/>
      <c r="G127" s="926"/>
      <c r="H127" s="926"/>
      <c r="I127" s="926"/>
      <c r="J127" s="905">
        <v>0</v>
      </c>
    </row>
    <row r="128" spans="1:10" ht="25.5" hidden="1">
      <c r="A128" s="851">
        <v>1174200</v>
      </c>
      <c r="B128" s="857" t="s">
        <v>1696</v>
      </c>
      <c r="C128" s="802" t="s">
        <v>450</v>
      </c>
      <c r="D128" s="925"/>
      <c r="E128" s="926"/>
      <c r="F128" s="926"/>
      <c r="G128" s="926"/>
      <c r="H128" s="926"/>
      <c r="I128" s="926"/>
      <c r="J128" s="905">
        <v>0</v>
      </c>
    </row>
    <row r="129" spans="1:12" ht="51" hidden="1">
      <c r="A129" s="851">
        <v>1175000</v>
      </c>
      <c r="B129" s="855" t="s">
        <v>561</v>
      </c>
      <c r="C129" s="831" t="s">
        <v>361</v>
      </c>
      <c r="D129" s="925">
        <v>0</v>
      </c>
      <c r="E129" s="926">
        <v>0</v>
      </c>
      <c r="F129" s="926">
        <v>0</v>
      </c>
      <c r="G129" s="926">
        <v>0</v>
      </c>
      <c r="H129" s="926">
        <v>0</v>
      </c>
      <c r="I129" s="926">
        <v>0</v>
      </c>
      <c r="J129" s="905">
        <v>0</v>
      </c>
    </row>
    <row r="130" spans="1:12" ht="51" hidden="1">
      <c r="A130" s="851">
        <v>1175100</v>
      </c>
      <c r="B130" s="857" t="s">
        <v>1697</v>
      </c>
      <c r="C130" s="802" t="s">
        <v>228</v>
      </c>
      <c r="D130" s="925"/>
      <c r="E130" s="926"/>
      <c r="F130" s="926"/>
      <c r="G130" s="926"/>
      <c r="H130" s="926"/>
      <c r="I130" s="926"/>
      <c r="J130" s="905">
        <v>0</v>
      </c>
    </row>
    <row r="131" spans="1:12" hidden="1">
      <c r="A131" s="851">
        <v>1176000</v>
      </c>
      <c r="B131" s="855" t="s">
        <v>229</v>
      </c>
      <c r="C131" s="831" t="s">
        <v>361</v>
      </c>
      <c r="D131" s="925">
        <v>0</v>
      </c>
      <c r="E131" s="926">
        <v>0</v>
      </c>
      <c r="F131" s="926">
        <v>0</v>
      </c>
      <c r="G131" s="926">
        <v>0</v>
      </c>
      <c r="H131" s="926">
        <v>0</v>
      </c>
      <c r="I131" s="926">
        <v>0</v>
      </c>
      <c r="J131" s="905">
        <v>0</v>
      </c>
    </row>
    <row r="132" spans="1:12" hidden="1">
      <c r="A132" s="851">
        <v>1176100</v>
      </c>
      <c r="B132" s="857" t="s">
        <v>1698</v>
      </c>
      <c r="C132" s="802" t="s">
        <v>8</v>
      </c>
      <c r="D132" s="925"/>
      <c r="E132" s="926"/>
      <c r="F132" s="926"/>
      <c r="G132" s="926"/>
      <c r="H132" s="926"/>
      <c r="I132" s="926"/>
      <c r="J132" s="905">
        <v>0</v>
      </c>
    </row>
    <row r="133" spans="1:12" hidden="1">
      <c r="A133" s="851">
        <v>1177000</v>
      </c>
      <c r="B133" s="855" t="s">
        <v>591</v>
      </c>
      <c r="C133" s="831" t="s">
        <v>361</v>
      </c>
      <c r="D133" s="925">
        <v>0</v>
      </c>
      <c r="E133" s="926">
        <v>0</v>
      </c>
      <c r="F133" s="926">
        <v>0</v>
      </c>
      <c r="G133" s="926">
        <v>0</v>
      </c>
      <c r="H133" s="926">
        <v>0</v>
      </c>
      <c r="I133" s="926">
        <v>0</v>
      </c>
      <c r="J133" s="905">
        <v>0</v>
      </c>
    </row>
    <row r="134" spans="1:12" ht="13.5" hidden="1" thickBot="1">
      <c r="A134" s="845">
        <v>1177100</v>
      </c>
      <c r="B134" s="859" t="s">
        <v>1699</v>
      </c>
      <c r="C134" s="806" t="s">
        <v>260</v>
      </c>
      <c r="D134" s="927"/>
      <c r="E134" s="928"/>
      <c r="F134" s="928"/>
      <c r="G134" s="928"/>
      <c r="H134" s="928"/>
      <c r="I134" s="928"/>
      <c r="J134" s="905">
        <v>0</v>
      </c>
    </row>
    <row r="135" spans="1:12" ht="13.5" hidden="1" thickBot="1">
      <c r="A135" s="861" t="s">
        <v>261</v>
      </c>
      <c r="B135" s="862" t="s">
        <v>262</v>
      </c>
      <c r="C135" s="863"/>
      <c r="D135" s="929"/>
      <c r="E135" s="930"/>
      <c r="F135" s="930"/>
      <c r="G135" s="930"/>
      <c r="H135" s="930"/>
      <c r="I135" s="930"/>
      <c r="J135" s="905">
        <v>0</v>
      </c>
    </row>
    <row r="136" spans="1:12" ht="26.25" thickBot="1">
      <c r="A136" s="865" t="s">
        <v>263</v>
      </c>
      <c r="B136" s="866" t="s">
        <v>652</v>
      </c>
      <c r="C136" s="867" t="s">
        <v>361</v>
      </c>
      <c r="D136" s="931">
        <f>D142+D146+D141+D144+D145</f>
        <v>0</v>
      </c>
      <c r="E136" s="932">
        <f>+E139</f>
        <v>0</v>
      </c>
      <c r="F136" s="932">
        <f>D136+E136</f>
        <v>0</v>
      </c>
      <c r="G136" s="932">
        <f>G142+G146+G141+G144+G145</f>
        <v>0</v>
      </c>
      <c r="H136" s="932">
        <f>H142+H146+H141+H144+H145</f>
        <v>0</v>
      </c>
      <c r="I136" s="932">
        <f>I142+I146+I141+I144+I145</f>
        <v>0</v>
      </c>
      <c r="J136" s="910">
        <f>F136</f>
        <v>0</v>
      </c>
    </row>
    <row r="137" spans="1:12" ht="13.5" thickBot="1">
      <c r="A137" s="868"/>
      <c r="B137" s="869" t="s">
        <v>653</v>
      </c>
      <c r="C137" s="870"/>
      <c r="D137" s="933"/>
      <c r="E137" s="934"/>
      <c r="F137" s="1055"/>
      <c r="G137" s="1055"/>
      <c r="H137" s="1055"/>
      <c r="I137" s="1055"/>
      <c r="J137" s="905">
        <v>0</v>
      </c>
    </row>
    <row r="138" spans="1:12">
      <c r="A138" s="861" t="s">
        <v>261</v>
      </c>
      <c r="B138" s="1773" t="s">
        <v>262</v>
      </c>
      <c r="C138" s="1774"/>
      <c r="D138" s="935"/>
      <c r="E138" s="936"/>
      <c r="F138" s="1056"/>
      <c r="G138" s="1056"/>
      <c r="H138" s="1056"/>
      <c r="I138" s="1056"/>
      <c r="J138" s="905">
        <v>0</v>
      </c>
    </row>
    <row r="139" spans="1:12" ht="18.75" customHeight="1">
      <c r="A139" s="874" t="s">
        <v>654</v>
      </c>
      <c r="B139" s="875" t="s">
        <v>655</v>
      </c>
      <c r="C139" s="876" t="s">
        <v>361</v>
      </c>
      <c r="D139" s="1775">
        <v>0</v>
      </c>
      <c r="E139" s="1776">
        <f>E141</f>
        <v>0</v>
      </c>
      <c r="F139" s="1776">
        <f>D139+E139</f>
        <v>0</v>
      </c>
      <c r="G139" s="1776">
        <f>G142+G146</f>
        <v>0</v>
      </c>
      <c r="H139" s="1776">
        <f>H142+H146</f>
        <v>0</v>
      </c>
      <c r="I139" s="1776">
        <f>I141</f>
        <v>0</v>
      </c>
      <c r="J139" s="905">
        <f>F139</f>
        <v>0</v>
      </c>
    </row>
    <row r="140" spans="1:12">
      <c r="A140" s="878" t="s">
        <v>656</v>
      </c>
      <c r="B140" s="857" t="s">
        <v>1700</v>
      </c>
      <c r="C140" s="879" t="s">
        <v>997</v>
      </c>
      <c r="D140" s="1002"/>
      <c r="E140" s="1051"/>
      <c r="F140" s="1051"/>
      <c r="G140" s="1051"/>
      <c r="H140" s="1051"/>
      <c r="I140" s="1051"/>
      <c r="J140" s="905">
        <v>0</v>
      </c>
    </row>
    <row r="141" spans="1:12" ht="24.75" customHeight="1">
      <c r="A141" s="878" t="s">
        <v>998</v>
      </c>
      <c r="B141" s="857" t="s">
        <v>1701</v>
      </c>
      <c r="C141" s="879" t="s">
        <v>975</v>
      </c>
      <c r="D141" s="923">
        <v>0</v>
      </c>
      <c r="E141" s="924">
        <v>0</v>
      </c>
      <c r="F141" s="924">
        <f>D141+E141</f>
        <v>0</v>
      </c>
      <c r="G141" s="924">
        <v>0</v>
      </c>
      <c r="H141" s="924">
        <v>0</v>
      </c>
      <c r="I141" s="924">
        <v>0</v>
      </c>
      <c r="J141" s="910">
        <f>F141</f>
        <v>0</v>
      </c>
      <c r="L141" s="632" t="s">
        <v>89</v>
      </c>
    </row>
    <row r="142" spans="1:12" ht="25.5">
      <c r="A142" s="878" t="s">
        <v>976</v>
      </c>
      <c r="B142" s="857" t="s">
        <v>1702</v>
      </c>
      <c r="C142" s="879" t="s">
        <v>978</v>
      </c>
      <c r="D142" s="1002">
        <v>0</v>
      </c>
      <c r="E142" s="1051">
        <v>0</v>
      </c>
      <c r="F142" s="1051">
        <f>D142+E142</f>
        <v>0</v>
      </c>
      <c r="G142" s="1051">
        <v>0</v>
      </c>
      <c r="H142" s="1051">
        <v>0</v>
      </c>
      <c r="I142" s="1051">
        <v>0</v>
      </c>
      <c r="J142" s="905">
        <f>F142</f>
        <v>0</v>
      </c>
    </row>
    <row r="143" spans="1:12">
      <c r="A143" s="878" t="s">
        <v>979</v>
      </c>
      <c r="B143" s="857" t="s">
        <v>1703</v>
      </c>
      <c r="C143" s="879" t="s">
        <v>1110</v>
      </c>
      <c r="D143" s="1002"/>
      <c r="E143" s="1051"/>
      <c r="F143" s="1051"/>
      <c r="G143" s="1051"/>
      <c r="H143" s="1051"/>
      <c r="I143" s="1051"/>
      <c r="J143" s="905">
        <v>0</v>
      </c>
    </row>
    <row r="144" spans="1:12">
      <c r="A144" s="878" t="s">
        <v>138</v>
      </c>
      <c r="B144" s="858" t="s">
        <v>139</v>
      </c>
      <c r="C144" s="879" t="s">
        <v>140</v>
      </c>
      <c r="D144" s="1734">
        <v>0</v>
      </c>
      <c r="E144" s="1704">
        <v>0</v>
      </c>
      <c r="F144" s="1704">
        <f>D144+E144</f>
        <v>0</v>
      </c>
      <c r="G144" s="1704">
        <v>0</v>
      </c>
      <c r="H144" s="1704">
        <v>0</v>
      </c>
      <c r="I144" s="1704">
        <v>0</v>
      </c>
      <c r="J144" s="1182">
        <f>F144</f>
        <v>0</v>
      </c>
    </row>
    <row r="145" spans="1:10">
      <c r="A145" s="878" t="s">
        <v>141</v>
      </c>
      <c r="B145" s="857" t="s">
        <v>1704</v>
      </c>
      <c r="C145" s="879" t="s">
        <v>904</v>
      </c>
      <c r="D145" s="923">
        <v>0</v>
      </c>
      <c r="E145" s="924">
        <v>0</v>
      </c>
      <c r="F145" s="924">
        <f>D145+E145</f>
        <v>0</v>
      </c>
      <c r="G145" s="924">
        <v>0</v>
      </c>
      <c r="H145" s="924">
        <v>0</v>
      </c>
      <c r="I145" s="924">
        <v>0</v>
      </c>
      <c r="J145" s="910">
        <f>F145</f>
        <v>0</v>
      </c>
    </row>
    <row r="146" spans="1:10" s="917" customFormat="1" hidden="1">
      <c r="A146" s="939" t="s">
        <v>905</v>
      </c>
      <c r="B146" s="940" t="s">
        <v>1705</v>
      </c>
      <c r="C146" s="941" t="s">
        <v>907</v>
      </c>
      <c r="D146" s="924">
        <v>0</v>
      </c>
      <c r="E146" s="924">
        <v>0</v>
      </c>
      <c r="F146" s="924">
        <f>D146+E146</f>
        <v>0</v>
      </c>
      <c r="G146" s="924">
        <v>0</v>
      </c>
      <c r="H146" s="924">
        <v>0</v>
      </c>
      <c r="I146" s="924">
        <v>0</v>
      </c>
      <c r="J146" s="922">
        <f>F146</f>
        <v>0</v>
      </c>
    </row>
    <row r="147" spans="1:10" hidden="1">
      <c r="A147" s="878" t="s">
        <v>659</v>
      </c>
      <c r="B147" s="857" t="s">
        <v>1706</v>
      </c>
      <c r="C147" s="879" t="s">
        <v>661</v>
      </c>
      <c r="D147" s="925"/>
      <c r="E147" s="925"/>
      <c r="F147" s="925"/>
      <c r="G147" s="925"/>
      <c r="H147" s="925"/>
      <c r="I147" s="925"/>
      <c r="J147" s="905">
        <v>0</v>
      </c>
    </row>
    <row r="148" spans="1:10" hidden="1">
      <c r="A148" s="878" t="s">
        <v>662</v>
      </c>
      <c r="B148" s="855" t="s">
        <v>663</v>
      </c>
      <c r="C148" s="880" t="s">
        <v>361</v>
      </c>
      <c r="D148" s="925">
        <v>0</v>
      </c>
      <c r="E148" s="925">
        <v>0</v>
      </c>
      <c r="F148" s="925">
        <v>0</v>
      </c>
      <c r="G148" s="925">
        <v>0</v>
      </c>
      <c r="H148" s="925">
        <v>0</v>
      </c>
      <c r="I148" s="925">
        <v>0</v>
      </c>
      <c r="J148" s="910">
        <v>0</v>
      </c>
    </row>
    <row r="149" spans="1:10" hidden="1">
      <c r="A149" s="878" t="s">
        <v>664</v>
      </c>
      <c r="B149" s="858" t="s">
        <v>665</v>
      </c>
      <c r="C149" s="879" t="s">
        <v>666</v>
      </c>
      <c r="D149" s="925"/>
      <c r="E149" s="925"/>
      <c r="F149" s="925"/>
      <c r="G149" s="925"/>
      <c r="H149" s="925"/>
      <c r="I149" s="925"/>
      <c r="J149" s="905">
        <v>0</v>
      </c>
    </row>
    <row r="150" spans="1:10" hidden="1">
      <c r="A150" s="878" t="s">
        <v>667</v>
      </c>
      <c r="B150" s="858" t="s">
        <v>668</v>
      </c>
      <c r="C150" s="879" t="s">
        <v>669</v>
      </c>
      <c r="D150" s="925"/>
      <c r="E150" s="925"/>
      <c r="F150" s="925"/>
      <c r="G150" s="925"/>
      <c r="H150" s="925"/>
      <c r="I150" s="925"/>
      <c r="J150" s="905">
        <v>0</v>
      </c>
    </row>
    <row r="151" spans="1:10" ht="25.5" hidden="1">
      <c r="A151" s="878" t="s">
        <v>670</v>
      </c>
      <c r="B151" s="857" t="s">
        <v>1707</v>
      </c>
      <c r="C151" s="879" t="s">
        <v>316</v>
      </c>
      <c r="D151" s="925"/>
      <c r="E151" s="925"/>
      <c r="F151" s="925"/>
      <c r="G151" s="925"/>
      <c r="H151" s="925"/>
      <c r="I151" s="925"/>
      <c r="J151" s="905">
        <v>0</v>
      </c>
    </row>
    <row r="152" spans="1:10" ht="25.5" hidden="1">
      <c r="A152" s="878" t="s">
        <v>317</v>
      </c>
      <c r="B152" s="857" t="s">
        <v>1708</v>
      </c>
      <c r="C152" s="879" t="s">
        <v>319</v>
      </c>
      <c r="D152" s="925"/>
      <c r="E152" s="925"/>
      <c r="F152" s="925"/>
      <c r="G152" s="925"/>
      <c r="H152" s="925"/>
      <c r="I152" s="925"/>
      <c r="J152" s="905">
        <v>0</v>
      </c>
    </row>
    <row r="153" spans="1:10" hidden="1">
      <c r="A153" s="878" t="s">
        <v>320</v>
      </c>
      <c r="B153" s="855" t="s">
        <v>321</v>
      </c>
      <c r="C153" s="880" t="s">
        <v>361</v>
      </c>
      <c r="D153" s="925">
        <v>0</v>
      </c>
      <c r="E153" s="925">
        <v>0</v>
      </c>
      <c r="F153" s="925">
        <v>0</v>
      </c>
      <c r="G153" s="925">
        <v>0</v>
      </c>
      <c r="H153" s="925">
        <v>0</v>
      </c>
      <c r="I153" s="925">
        <v>0</v>
      </c>
      <c r="J153" s="905">
        <v>0</v>
      </c>
    </row>
    <row r="154" spans="1:10" hidden="1">
      <c r="A154" s="878" t="s">
        <v>322</v>
      </c>
      <c r="B154" s="858" t="s">
        <v>1116</v>
      </c>
      <c r="C154" s="879" t="s">
        <v>323</v>
      </c>
      <c r="D154" s="925"/>
      <c r="E154" s="925"/>
      <c r="F154" s="925"/>
      <c r="G154" s="925"/>
      <c r="H154" s="925"/>
      <c r="I154" s="925"/>
      <c r="J154" s="905">
        <v>0</v>
      </c>
    </row>
    <row r="155" spans="1:10" hidden="1">
      <c r="A155" s="881" t="s">
        <v>324</v>
      </c>
      <c r="B155" s="882" t="s">
        <v>325</v>
      </c>
      <c r="C155" s="880" t="s">
        <v>361</v>
      </c>
      <c r="D155" s="925">
        <v>0</v>
      </c>
      <c r="E155" s="925">
        <v>0</v>
      </c>
      <c r="F155" s="925">
        <v>0</v>
      </c>
      <c r="G155" s="925">
        <v>0</v>
      </c>
      <c r="H155" s="925">
        <v>0</v>
      </c>
      <c r="I155" s="925">
        <v>0</v>
      </c>
      <c r="J155" s="905">
        <v>0</v>
      </c>
    </row>
    <row r="156" spans="1:10" hidden="1">
      <c r="A156" s="878" t="s">
        <v>326</v>
      </c>
      <c r="B156" s="858" t="s">
        <v>1117</v>
      </c>
      <c r="C156" s="879" t="s">
        <v>327</v>
      </c>
      <c r="D156" s="925"/>
      <c r="E156" s="925"/>
      <c r="F156" s="925"/>
      <c r="G156" s="925"/>
      <c r="H156" s="925"/>
      <c r="I156" s="925"/>
      <c r="J156" s="905">
        <v>0</v>
      </c>
    </row>
    <row r="157" spans="1:10" hidden="1">
      <c r="A157" s="878" t="s">
        <v>328</v>
      </c>
      <c r="B157" s="858" t="s">
        <v>1118</v>
      </c>
      <c r="C157" s="879" t="s">
        <v>329</v>
      </c>
      <c r="D157" s="925"/>
      <c r="E157" s="925"/>
      <c r="F157" s="925"/>
      <c r="G157" s="925"/>
      <c r="H157" s="925"/>
      <c r="I157" s="925"/>
      <c r="J157" s="905">
        <v>0</v>
      </c>
    </row>
    <row r="158" spans="1:10">
      <c r="A158" s="878" t="s">
        <v>330</v>
      </c>
      <c r="B158" s="857" t="s">
        <v>1709</v>
      </c>
      <c r="C158" s="879" t="s">
        <v>332</v>
      </c>
      <c r="D158" s="925"/>
      <c r="E158" s="925"/>
      <c r="F158" s="925"/>
      <c r="G158" s="925"/>
      <c r="H158" s="925"/>
      <c r="I158" s="925"/>
      <c r="J158" s="905">
        <v>0</v>
      </c>
    </row>
    <row r="159" spans="1:10" ht="26.25" thickBot="1">
      <c r="A159" s="883">
        <v>1244000</v>
      </c>
      <c r="B159" s="884" t="s">
        <v>1710</v>
      </c>
      <c r="C159" s="879" t="s">
        <v>1145</v>
      </c>
      <c r="D159" s="943"/>
      <c r="E159" s="943"/>
      <c r="F159" s="943"/>
      <c r="G159" s="943"/>
      <c r="H159" s="943"/>
      <c r="I159" s="943"/>
      <c r="J159" s="905">
        <v>0</v>
      </c>
    </row>
    <row r="160" spans="1:10" ht="39" thickBot="1">
      <c r="A160" s="886">
        <v>1000000</v>
      </c>
      <c r="B160" s="887" t="s">
        <v>1146</v>
      </c>
      <c r="C160" s="888" t="s">
        <v>361</v>
      </c>
      <c r="D160" s="1634">
        <f t="shared" ref="D160:H160" si="0">D34+D136</f>
        <v>0</v>
      </c>
      <c r="E160" s="1634">
        <f t="shared" si="0"/>
        <v>0</v>
      </c>
      <c r="F160" s="1634">
        <f t="shared" si="0"/>
        <v>0</v>
      </c>
      <c r="G160" s="1634">
        <f t="shared" si="0"/>
        <v>0</v>
      </c>
      <c r="H160" s="1634">
        <f t="shared" si="0"/>
        <v>0</v>
      </c>
      <c r="I160" s="1634">
        <f>I34+I136</f>
        <v>0</v>
      </c>
      <c r="J160" s="1634">
        <f>F160</f>
        <v>0</v>
      </c>
    </row>
    <row r="161" spans="1:10">
      <c r="A161" s="889"/>
      <c r="B161" s="890"/>
      <c r="C161" s="891"/>
      <c r="D161" s="738"/>
      <c r="E161" s="738"/>
      <c r="F161" s="738"/>
      <c r="G161" s="738"/>
      <c r="H161" s="738"/>
      <c r="I161" s="738"/>
      <c r="J161" s="738"/>
    </row>
    <row r="162" spans="1:10" ht="14.25">
      <c r="A162" s="2559"/>
      <c r="B162" s="2559"/>
      <c r="C162" s="2559"/>
      <c r="D162" s="2559"/>
      <c r="E162" s="2559"/>
      <c r="F162" s="2559"/>
      <c r="G162" s="2559"/>
      <c r="H162" s="2559"/>
      <c r="I162" s="2559"/>
      <c r="J162" s="2559"/>
    </row>
    <row r="163" spans="1:10" s="738" customFormat="1">
      <c r="A163" s="2517" t="s">
        <v>2250</v>
      </c>
      <c r="B163" s="2517"/>
      <c r="C163" s="2517"/>
      <c r="D163" s="2517"/>
      <c r="E163" s="2517"/>
      <c r="F163" s="2517"/>
      <c r="G163" s="2517"/>
      <c r="H163" s="2517"/>
      <c r="I163" s="2517"/>
      <c r="J163" s="2517"/>
    </row>
    <row r="164" spans="1:10">
      <c r="A164" s="2552" t="s">
        <v>1125</v>
      </c>
      <c r="B164" s="2552"/>
      <c r="C164" s="2552"/>
      <c r="D164" s="2552"/>
      <c r="E164" s="2552"/>
      <c r="F164" s="2552"/>
      <c r="G164" s="2552"/>
      <c r="H164" s="2552"/>
      <c r="I164" s="2552"/>
      <c r="J164" s="2552"/>
    </row>
    <row r="165" spans="1:10" ht="14.25">
      <c r="A165" s="892" t="s">
        <v>1711</v>
      </c>
      <c r="B165" s="892"/>
      <c r="C165" s="893"/>
      <c r="D165" s="892"/>
      <c r="E165" s="892"/>
      <c r="F165" s="892"/>
      <c r="G165" s="892" t="s">
        <v>1154</v>
      </c>
      <c r="J165" s="892"/>
    </row>
    <row r="166" spans="1:10" ht="14.25">
      <c r="A166" s="894" t="s">
        <v>1712</v>
      </c>
      <c r="B166" s="894"/>
      <c r="C166" s="894"/>
      <c r="D166" s="738"/>
      <c r="E166" s="734" t="s">
        <v>311</v>
      </c>
      <c r="F166" s="738"/>
      <c r="G166" s="734" t="s">
        <v>312</v>
      </c>
      <c r="J166" s="894"/>
    </row>
    <row r="167" spans="1:10" ht="14.25">
      <c r="A167" s="895"/>
      <c r="B167" s="895"/>
      <c r="C167" s="894"/>
      <c r="D167" s="895"/>
      <c r="E167" s="895"/>
      <c r="F167" s="895"/>
      <c r="G167" s="895"/>
      <c r="J167" s="895"/>
    </row>
    <row r="168" spans="1:10" ht="14.25">
      <c r="A168" s="892" t="s">
        <v>2120</v>
      </c>
      <c r="B168" s="892"/>
      <c r="C168" s="893"/>
      <c r="D168" s="892"/>
      <c r="E168" s="892"/>
      <c r="F168" s="892"/>
      <c r="G168" s="892" t="s">
        <v>1158</v>
      </c>
      <c r="H168" s="892"/>
      <c r="I168" s="892"/>
      <c r="J168" s="892"/>
    </row>
    <row r="169" spans="1:10" ht="14.25">
      <c r="A169" s="894" t="s">
        <v>1715</v>
      </c>
      <c r="B169" s="893" t="s">
        <v>646</v>
      </c>
      <c r="C169" s="896"/>
      <c r="D169" s="738"/>
      <c r="E169" s="734" t="s">
        <v>311</v>
      </c>
      <c r="F169" s="738"/>
      <c r="G169" s="734" t="s">
        <v>312</v>
      </c>
      <c r="H169" s="738"/>
      <c r="I169" s="738"/>
      <c r="J169" s="894"/>
    </row>
    <row r="171" spans="1:10">
      <c r="B171" s="917"/>
    </row>
  </sheetData>
  <mergeCells count="18">
    <mergeCell ref="F31:F32"/>
    <mergeCell ref="G31:J31"/>
    <mergeCell ref="A162:J162"/>
    <mergeCell ref="A163:J163"/>
    <mergeCell ref="A164:J164"/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</mergeCells>
  <pageMargins left="0.7" right="0.7" top="0.75" bottom="0.75" header="0.3" footer="0.3"/>
  <pageSetup paperSize="9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3"/>
  <sheetViews>
    <sheetView topLeftCell="A64" workbookViewId="0">
      <selection activeCell="K171" sqref="K171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7109375" style="632" customWidth="1"/>
    <col min="5" max="5" width="9" style="917" customWidth="1"/>
    <col min="6" max="6" width="10.5703125" style="632" customWidth="1"/>
    <col min="7" max="7" width="12.5703125" style="632" customWidth="1"/>
    <col min="8" max="8" width="10" style="632" customWidth="1"/>
    <col min="9" max="9" width="10.710937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1770"/>
      <c r="F1" s="2540" t="s">
        <v>32</v>
      </c>
      <c r="G1" s="2540"/>
      <c r="H1" s="2540"/>
      <c r="I1" s="2540"/>
      <c r="J1" s="2540"/>
      <c r="K1" s="738"/>
      <c r="L1" s="738"/>
    </row>
    <row r="2" spans="1:12" ht="6" customHeight="1">
      <c r="A2" s="738"/>
      <c r="B2" s="739"/>
      <c r="C2" s="740"/>
      <c r="D2" s="738"/>
      <c r="E2" s="1770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1770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1770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1770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6"/>
      <c r="B6" s="747"/>
      <c r="C6" s="740"/>
      <c r="D6" s="738"/>
      <c r="E6" s="1770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 s="738" customFormat="1" ht="20.25" customHeight="1">
      <c r="A7" s="748" t="s">
        <v>2306</v>
      </c>
      <c r="B7" s="739"/>
      <c r="C7" s="749"/>
      <c r="E7" s="917"/>
      <c r="F7" s="741"/>
      <c r="G7" s="741"/>
    </row>
    <row r="8" spans="1:12" s="748" customFormat="1" ht="9.75" customHeight="1">
      <c r="A8" s="2542" t="s">
        <v>1129</v>
      </c>
      <c r="B8" s="2542"/>
      <c r="C8" s="2542"/>
      <c r="D8" s="2542"/>
      <c r="E8" s="2542"/>
    </row>
    <row r="9" spans="1:12" ht="11.25" customHeight="1">
      <c r="A9" s="748"/>
      <c r="B9" s="897" t="s">
        <v>1716</v>
      </c>
      <c r="C9" s="768"/>
      <c r="D9" s="748"/>
      <c r="E9" s="1960"/>
      <c r="F9" s="748"/>
      <c r="G9" s="748"/>
      <c r="H9" s="738"/>
      <c r="I9" s="738"/>
      <c r="J9" s="738"/>
      <c r="K9" s="748"/>
      <c r="L9" s="748"/>
    </row>
    <row r="10" spans="1:12" ht="10.5" customHeight="1">
      <c r="A10" s="898" t="s">
        <v>1717</v>
      </c>
      <c r="B10" s="890"/>
      <c r="C10" s="899"/>
      <c r="D10" s="900"/>
      <c r="E10" s="1961"/>
      <c r="F10" s="901"/>
      <c r="G10" s="748"/>
      <c r="H10" s="738"/>
      <c r="I10" s="738"/>
      <c r="J10" s="738"/>
      <c r="K10" s="738"/>
      <c r="L10" s="738"/>
    </row>
    <row r="11" spans="1:12" ht="9" customHeight="1">
      <c r="A11" s="738"/>
      <c r="B11" s="739"/>
      <c r="C11" s="740"/>
      <c r="D11" s="738"/>
      <c r="E11" s="1770"/>
      <c r="F11" s="741"/>
      <c r="G11" s="738"/>
      <c r="H11" s="738"/>
      <c r="I11" s="738"/>
      <c r="J11" s="738"/>
      <c r="K11" s="738"/>
      <c r="L11" s="738"/>
    </row>
    <row r="12" spans="1:12">
      <c r="A12" s="2544" t="s">
        <v>1163</v>
      </c>
      <c r="B12" s="2544"/>
      <c r="C12" s="2544"/>
      <c r="D12" s="2544"/>
      <c r="E12" s="2544"/>
      <c r="F12" s="741"/>
      <c r="G12" s="750" t="s">
        <v>209</v>
      </c>
      <c r="H12" s="738"/>
      <c r="I12" s="738"/>
      <c r="J12" s="738"/>
      <c r="K12" s="738"/>
      <c r="L12" s="738"/>
    </row>
    <row r="13" spans="1:12">
      <c r="A13" s="2539" t="s">
        <v>910</v>
      </c>
      <c r="B13" s="2539"/>
      <c r="C13" s="2539"/>
      <c r="D13" s="2539"/>
      <c r="E13" s="2539"/>
      <c r="F13" s="741"/>
      <c r="G13" s="738"/>
      <c r="H13" s="738"/>
      <c r="I13" s="738"/>
      <c r="J13" s="738"/>
      <c r="K13" s="738"/>
      <c r="L13" s="738"/>
    </row>
    <row r="14" spans="1:12" s="917" customFormat="1">
      <c r="A14" s="2545" t="s">
        <v>2282</v>
      </c>
      <c r="B14" s="2546"/>
      <c r="C14" s="1769"/>
      <c r="F14" s="1770"/>
      <c r="G14" s="1770"/>
    </row>
    <row r="15" spans="1:12" ht="18">
      <c r="A15" s="2547" t="s">
        <v>822</v>
      </c>
      <c r="B15" s="2547"/>
      <c r="C15" s="2547"/>
      <c r="D15" s="2547"/>
      <c r="E15" s="2547"/>
      <c r="F15" s="2547"/>
      <c r="G15" s="2547"/>
      <c r="H15" s="2547"/>
      <c r="I15" s="2547"/>
      <c r="J15" s="2547"/>
      <c r="K15" s="738"/>
      <c r="L15" s="738"/>
    </row>
    <row r="16" spans="1:12" ht="14.25">
      <c r="A16" s="2548" t="s">
        <v>1046</v>
      </c>
      <c r="B16" s="2549"/>
      <c r="C16" s="2549"/>
      <c r="D16" s="2549"/>
      <c r="E16" s="2549"/>
      <c r="F16" s="2549"/>
      <c r="G16" s="2549"/>
      <c r="H16" s="2549"/>
      <c r="I16" s="2549"/>
      <c r="J16" s="2549"/>
      <c r="K16" s="738"/>
      <c r="L16" s="738"/>
    </row>
    <row r="17" spans="1:14" ht="16.5">
      <c r="A17" s="2550" t="s">
        <v>1674</v>
      </c>
      <c r="B17" s="2550"/>
      <c r="C17" s="2550"/>
      <c r="D17" s="2550"/>
      <c r="E17" s="2550"/>
      <c r="F17" s="2550"/>
      <c r="G17" s="2550"/>
      <c r="H17" s="2550"/>
      <c r="I17" s="2550"/>
      <c r="J17" s="2550"/>
      <c r="K17" s="738"/>
      <c r="L17" s="738"/>
    </row>
    <row r="18" spans="1:14" ht="14.25" customHeight="1">
      <c r="A18" s="2551" t="s">
        <v>2249</v>
      </c>
      <c r="B18" s="2551"/>
      <c r="C18" s="2551"/>
      <c r="D18" s="2551"/>
      <c r="E18" s="2551"/>
      <c r="F18" s="2551"/>
      <c r="G18" s="2551"/>
      <c r="H18" s="2551"/>
      <c r="I18" s="2551"/>
      <c r="J18" s="2551"/>
      <c r="K18" s="748"/>
      <c r="L18" s="748"/>
    </row>
    <row r="19" spans="1:14" ht="9" customHeight="1">
      <c r="A19" s="2551"/>
      <c r="B19" s="2551"/>
      <c r="C19" s="2551"/>
      <c r="D19" s="2551"/>
      <c r="E19" s="2551"/>
      <c r="F19" s="2551"/>
      <c r="G19" s="2551"/>
      <c r="H19" s="2551"/>
      <c r="I19" s="2551"/>
      <c r="J19" s="2551"/>
      <c r="K19" s="748"/>
      <c r="L19" s="748"/>
    </row>
    <row r="20" spans="1:14">
      <c r="A20" s="753" t="s">
        <v>448</v>
      </c>
      <c r="B20" s="754"/>
      <c r="C20" s="754"/>
      <c r="D20" s="754"/>
      <c r="E20" s="1061"/>
      <c r="F20" s="755" t="s">
        <v>334</v>
      </c>
      <c r="G20" s="748"/>
      <c r="H20" s="748"/>
      <c r="I20" s="748"/>
      <c r="J20" s="748"/>
      <c r="K20" s="748"/>
      <c r="L20" s="748"/>
    </row>
    <row r="21" spans="1:14">
      <c r="A21" s="753" t="s">
        <v>1014</v>
      </c>
      <c r="B21" s="756"/>
      <c r="C21" s="756"/>
      <c r="D21" s="756"/>
      <c r="E21" s="1962"/>
      <c r="F21" s="753" t="s">
        <v>335</v>
      </c>
      <c r="G21" s="684" t="s">
        <v>564</v>
      </c>
      <c r="H21" s="684" t="s">
        <v>1126</v>
      </c>
      <c r="I21" s="684">
        <v>1</v>
      </c>
      <c r="J21" s="756"/>
      <c r="K21" s="756"/>
      <c r="L21" s="756"/>
    </row>
    <row r="22" spans="1:14">
      <c r="A22" s="753" t="s">
        <v>336</v>
      </c>
      <c r="B22" s="753"/>
      <c r="C22" s="753"/>
      <c r="D22" s="753"/>
      <c r="E22" s="1963"/>
      <c r="F22" s="756"/>
      <c r="G22" s="753"/>
      <c r="H22" s="756"/>
      <c r="I22" s="753"/>
      <c r="J22" s="753"/>
      <c r="K22" s="753"/>
    </row>
    <row r="23" spans="1:14">
      <c r="A23" s="753" t="s">
        <v>936</v>
      </c>
      <c r="B23" s="753"/>
      <c r="C23" s="753"/>
      <c r="D23" s="757"/>
      <c r="E23" s="1964"/>
      <c r="F23" s="753" t="s">
        <v>1194</v>
      </c>
      <c r="G23" s="753"/>
      <c r="H23" s="753"/>
      <c r="I23" s="753"/>
      <c r="J23" s="753"/>
      <c r="K23" s="753"/>
    </row>
    <row r="24" spans="1:14" ht="24" customHeight="1">
      <c r="A24" s="753" t="s">
        <v>1675</v>
      </c>
      <c r="B24" s="756"/>
      <c r="C24" s="756"/>
      <c r="D24" s="756"/>
      <c r="E24" s="1962"/>
      <c r="F24" s="753" t="s">
        <v>52</v>
      </c>
      <c r="G24" s="753"/>
      <c r="H24" s="753"/>
      <c r="I24" s="756"/>
      <c r="J24" s="758"/>
      <c r="K24" s="756"/>
    </row>
    <row r="25" spans="1:14" ht="17.25" customHeight="1">
      <c r="A25" s="756" t="s">
        <v>208</v>
      </c>
      <c r="B25" s="758"/>
      <c r="C25" s="759"/>
      <c r="D25" s="756"/>
      <c r="E25" s="1962"/>
      <c r="F25" s="2553" t="s">
        <v>952</v>
      </c>
      <c r="G25" s="2553"/>
      <c r="H25" s="2553"/>
      <c r="I25" s="2553"/>
      <c r="J25" s="2553"/>
      <c r="K25" s="756"/>
    </row>
    <row r="26" spans="1:14" ht="13.5" thickBot="1">
      <c r="A26" s="755" t="s">
        <v>926</v>
      </c>
      <c r="B26" s="760"/>
      <c r="C26" s="761"/>
      <c r="D26" s="760"/>
      <c r="E26" s="1962"/>
      <c r="F26" s="2553"/>
      <c r="G26" s="2553"/>
      <c r="H26" s="2553"/>
      <c r="I26" s="2553"/>
      <c r="J26" s="2553"/>
      <c r="K26" s="756"/>
    </row>
    <row r="27" spans="1:14" ht="13.5" thickBot="1">
      <c r="A27" s="753" t="s">
        <v>116</v>
      </c>
      <c r="B27" s="756"/>
      <c r="C27" s="759"/>
      <c r="D27" s="758"/>
      <c r="E27" s="1965"/>
      <c r="G27" s="763"/>
      <c r="H27" s="764"/>
      <c r="I27" s="765"/>
      <c r="K27" s="758"/>
    </row>
    <row r="28" spans="1:14" ht="13.5" thickBot="1">
      <c r="A28" s="753" t="s">
        <v>421</v>
      </c>
      <c r="B28" s="756"/>
      <c r="C28" s="756"/>
      <c r="D28" s="760"/>
      <c r="E28" s="1966"/>
      <c r="F28" s="760"/>
      <c r="G28" s="766" t="s">
        <v>422</v>
      </c>
      <c r="H28" s="756"/>
      <c r="I28" s="758"/>
      <c r="J28" s="758"/>
      <c r="K28" s="760"/>
    </row>
    <row r="29" spans="1:14" ht="13.5" thickBot="1">
      <c r="A29" s="753" t="s">
        <v>423</v>
      </c>
      <c r="B29" s="767"/>
      <c r="C29" s="768"/>
      <c r="D29" s="759"/>
      <c r="E29" s="1967"/>
      <c r="F29" s="770"/>
      <c r="G29" s="748"/>
      <c r="H29" s="2560">
        <v>900272544017</v>
      </c>
      <c r="I29" s="2560"/>
      <c r="J29" s="2560"/>
      <c r="K29" s="748"/>
    </row>
    <row r="30" spans="1:14" ht="4.5" customHeight="1" thickBot="1"/>
    <row r="31" spans="1:14" ht="49.5" customHeight="1" thickBot="1">
      <c r="A31" s="771" t="s">
        <v>409</v>
      </c>
      <c r="B31" s="772" t="s">
        <v>424</v>
      </c>
      <c r="C31" s="773"/>
      <c r="D31" s="772" t="s">
        <v>425</v>
      </c>
      <c r="E31" s="1687"/>
      <c r="F31" s="2554" t="s">
        <v>365</v>
      </c>
      <c r="G31" s="2556" t="s">
        <v>366</v>
      </c>
      <c r="H31" s="2557"/>
      <c r="I31" s="2557"/>
      <c r="J31" s="2558"/>
    </row>
    <row r="32" spans="1:14" ht="69.75" customHeight="1" thickBot="1">
      <c r="A32" s="775"/>
      <c r="B32" s="776" t="s">
        <v>351</v>
      </c>
      <c r="C32" s="777" t="s">
        <v>675</v>
      </c>
      <c r="D32" s="778" t="s">
        <v>802</v>
      </c>
      <c r="E32" s="1688" t="s">
        <v>981</v>
      </c>
      <c r="F32" s="2555"/>
      <c r="G32" s="778" t="s">
        <v>982</v>
      </c>
      <c r="H32" s="778" t="s">
        <v>983</v>
      </c>
      <c r="I32" s="778" t="s">
        <v>984</v>
      </c>
      <c r="J32" s="778" t="s">
        <v>985</v>
      </c>
      <c r="M32" s="764"/>
      <c r="N32" s="758"/>
    </row>
    <row r="33" spans="1:10" ht="18" customHeight="1" thickBot="1">
      <c r="A33" s="780" t="s">
        <v>986</v>
      </c>
      <c r="B33" s="781" t="s">
        <v>987</v>
      </c>
      <c r="C33" s="782" t="s">
        <v>988</v>
      </c>
      <c r="D33" s="783" t="s">
        <v>745</v>
      </c>
      <c r="E33" s="1689" t="s">
        <v>746</v>
      </c>
      <c r="F33" s="783" t="s">
        <v>676</v>
      </c>
      <c r="G33" s="784">
        <v>4</v>
      </c>
      <c r="H33" s="785">
        <v>5</v>
      </c>
      <c r="I33" s="786">
        <v>6</v>
      </c>
      <c r="J33" s="785">
        <v>7</v>
      </c>
    </row>
    <row r="34" spans="1:10" ht="21" customHeight="1" thickBot="1">
      <c r="A34" s="780">
        <v>1100000</v>
      </c>
      <c r="B34" s="787" t="s">
        <v>1676</v>
      </c>
      <c r="C34" s="788" t="s">
        <v>361</v>
      </c>
      <c r="D34" s="902">
        <f>D68+D65+D79</f>
        <v>17500</v>
      </c>
      <c r="E34" s="1181">
        <f>E45+E69+E79+E65</f>
        <v>0</v>
      </c>
      <c r="F34" s="902">
        <f>D34+E34</f>
        <v>17500</v>
      </c>
      <c r="G34" s="902">
        <f>G65+G79+G68</f>
        <v>3000</v>
      </c>
      <c r="H34" s="902">
        <f>H65+H79+H68</f>
        <v>10143</v>
      </c>
      <c r="I34" s="902">
        <f>I65+I69+I79+I80</f>
        <v>14000</v>
      </c>
      <c r="J34" s="902">
        <f>F34</f>
        <v>17500</v>
      </c>
    </row>
    <row r="35" spans="1:10" ht="15.75" hidden="1" customHeight="1">
      <c r="A35" s="780">
        <v>1110000</v>
      </c>
      <c r="B35" s="790" t="s">
        <v>1677</v>
      </c>
      <c r="C35" s="788" t="s">
        <v>361</v>
      </c>
      <c r="D35" s="903">
        <v>0</v>
      </c>
      <c r="E35" s="1200">
        <v>0</v>
      </c>
      <c r="F35" s="903">
        <v>0</v>
      </c>
      <c r="G35" s="903">
        <v>0</v>
      </c>
      <c r="H35" s="903">
        <v>0</v>
      </c>
      <c r="I35" s="903">
        <v>0</v>
      </c>
      <c r="J35" s="903">
        <v>0</v>
      </c>
    </row>
    <row r="36" spans="1:10" ht="15.75" hidden="1" customHeight="1">
      <c r="A36" s="792">
        <v>1110000</v>
      </c>
      <c r="B36" s="793" t="s">
        <v>809</v>
      </c>
      <c r="C36" s="794" t="s">
        <v>361</v>
      </c>
      <c r="D36" s="904">
        <v>0</v>
      </c>
      <c r="E36" s="1690">
        <v>0</v>
      </c>
      <c r="F36" s="904">
        <v>0</v>
      </c>
      <c r="G36" s="904">
        <v>0</v>
      </c>
      <c r="H36" s="904">
        <v>0</v>
      </c>
      <c r="I36" s="904">
        <v>0</v>
      </c>
      <c r="J36" s="904">
        <v>0</v>
      </c>
    </row>
    <row r="37" spans="1:10" ht="15.75" hidden="1" customHeight="1">
      <c r="A37" s="796">
        <v>1111000</v>
      </c>
      <c r="B37" s="797" t="s">
        <v>677</v>
      </c>
      <c r="C37" s="798" t="s">
        <v>810</v>
      </c>
      <c r="D37" s="905"/>
      <c r="E37" s="942"/>
      <c r="F37" s="905"/>
      <c r="G37" s="905"/>
      <c r="H37" s="905"/>
      <c r="I37" s="905"/>
      <c r="J37" s="905">
        <v>0</v>
      </c>
    </row>
    <row r="38" spans="1:10" ht="15.75" hidden="1" customHeight="1">
      <c r="A38" s="800">
        <v>1112000</v>
      </c>
      <c r="B38" s="801" t="s">
        <v>273</v>
      </c>
      <c r="C38" s="802" t="s">
        <v>811</v>
      </c>
      <c r="D38" s="906"/>
      <c r="E38" s="913"/>
      <c r="F38" s="906"/>
      <c r="G38" s="906"/>
      <c r="H38" s="906"/>
      <c r="I38" s="906"/>
      <c r="J38" s="905">
        <v>0</v>
      </c>
    </row>
    <row r="39" spans="1:10" ht="15.75" hidden="1" customHeight="1">
      <c r="A39" s="800">
        <v>1113000</v>
      </c>
      <c r="B39" s="801" t="s">
        <v>812</v>
      </c>
      <c r="C39" s="802" t="s">
        <v>813</v>
      </c>
      <c r="D39" s="906"/>
      <c r="E39" s="913"/>
      <c r="F39" s="906"/>
      <c r="G39" s="906"/>
      <c r="H39" s="906"/>
      <c r="I39" s="906"/>
      <c r="J39" s="905">
        <v>0</v>
      </c>
    </row>
    <row r="40" spans="1:10" ht="15.75" hidden="1" customHeight="1">
      <c r="A40" s="800">
        <v>1114000</v>
      </c>
      <c r="B40" s="801" t="s">
        <v>401</v>
      </c>
      <c r="C40" s="802" t="s">
        <v>402</v>
      </c>
      <c r="D40" s="906"/>
      <c r="E40" s="913"/>
      <c r="F40" s="906"/>
      <c r="G40" s="906"/>
      <c r="H40" s="906"/>
      <c r="I40" s="906"/>
      <c r="J40" s="905">
        <v>0</v>
      </c>
    </row>
    <row r="41" spans="1:10" ht="15.75" hidden="1" customHeight="1">
      <c r="A41" s="800">
        <v>1115000</v>
      </c>
      <c r="B41" s="801" t="s">
        <v>619</v>
      </c>
      <c r="C41" s="802" t="s">
        <v>391</v>
      </c>
      <c r="D41" s="906"/>
      <c r="E41" s="913"/>
      <c r="F41" s="906"/>
      <c r="G41" s="906"/>
      <c r="H41" s="906"/>
      <c r="I41" s="906"/>
      <c r="J41" s="905">
        <v>0</v>
      </c>
    </row>
    <row r="42" spans="1:10" ht="15.75" hidden="1" customHeight="1">
      <c r="A42" s="800">
        <v>1116000</v>
      </c>
      <c r="B42" s="801" t="s">
        <v>1034</v>
      </c>
      <c r="C42" s="802" t="s">
        <v>392</v>
      </c>
      <c r="D42" s="906"/>
      <c r="E42" s="913"/>
      <c r="F42" s="906"/>
      <c r="G42" s="906"/>
      <c r="H42" s="906"/>
      <c r="I42" s="906"/>
      <c r="J42" s="905">
        <v>0</v>
      </c>
    </row>
    <row r="43" spans="1:10" ht="15.75" hidden="1" customHeight="1">
      <c r="A43" s="804">
        <v>1117000</v>
      </c>
      <c r="B43" s="805" t="s">
        <v>19</v>
      </c>
      <c r="C43" s="806" t="s">
        <v>20</v>
      </c>
      <c r="D43" s="907"/>
      <c r="E43" s="912"/>
      <c r="F43" s="907"/>
      <c r="G43" s="907"/>
      <c r="H43" s="907"/>
      <c r="I43" s="907"/>
      <c r="J43" s="905">
        <v>0</v>
      </c>
    </row>
    <row r="44" spans="1:10" ht="19.5" hidden="1" customHeight="1">
      <c r="A44" s="808">
        <v>1120000</v>
      </c>
      <c r="B44" s="809" t="s">
        <v>21</v>
      </c>
      <c r="C44" s="788" t="s">
        <v>361</v>
      </c>
      <c r="D44" s="908">
        <v>0</v>
      </c>
      <c r="E44" s="1116">
        <v>0</v>
      </c>
      <c r="F44" s="908">
        <v>6200</v>
      </c>
      <c r="G44" s="908">
        <v>1500</v>
      </c>
      <c r="H44" s="908">
        <v>3000</v>
      </c>
      <c r="I44" s="908">
        <v>4500</v>
      </c>
      <c r="J44" s="905">
        <v>6200</v>
      </c>
    </row>
    <row r="45" spans="1:10" ht="21.75" customHeight="1">
      <c r="A45" s="792">
        <v>1121000</v>
      </c>
      <c r="B45" s="811" t="s">
        <v>22</v>
      </c>
      <c r="C45" s="812"/>
      <c r="D45" s="910">
        <f>D65+D79+D69</f>
        <v>17500</v>
      </c>
      <c r="E45" s="922">
        <v>0</v>
      </c>
      <c r="F45" s="910">
        <f>F65+F68+F79+F80</f>
        <v>17500</v>
      </c>
      <c r="G45" s="910">
        <f>G65</f>
        <v>1000</v>
      </c>
      <c r="H45" s="910">
        <f>H65+H79</f>
        <v>8143</v>
      </c>
      <c r="I45" s="910">
        <f>I65+I68+I79+I80</f>
        <v>14000</v>
      </c>
      <c r="J45" s="910">
        <f>F45</f>
        <v>17500</v>
      </c>
    </row>
    <row r="46" spans="1:10" ht="26.25" customHeight="1">
      <c r="A46" s="800">
        <v>1121100</v>
      </c>
      <c r="B46" s="813" t="s">
        <v>383</v>
      </c>
      <c r="C46" s="802" t="s">
        <v>384</v>
      </c>
      <c r="D46" s="920"/>
      <c r="E46" s="921"/>
      <c r="F46" s="920">
        <f>D46+E46</f>
        <v>0</v>
      </c>
      <c r="G46" s="920"/>
      <c r="H46" s="920"/>
      <c r="I46" s="920"/>
      <c r="J46" s="910">
        <v>0</v>
      </c>
    </row>
    <row r="47" spans="1:10" ht="27" hidden="1" customHeight="1">
      <c r="A47" s="800">
        <v>1121200</v>
      </c>
      <c r="B47" s="814" t="s">
        <v>1678</v>
      </c>
      <c r="C47" s="802" t="s">
        <v>386</v>
      </c>
      <c r="D47" s="920"/>
      <c r="E47" s="921"/>
      <c r="F47" s="920">
        <f>D47+E47</f>
        <v>0</v>
      </c>
      <c r="G47" s="920"/>
      <c r="H47" s="920"/>
      <c r="I47" s="920"/>
      <c r="J47" s="910">
        <v>0</v>
      </c>
    </row>
    <row r="48" spans="1:10" ht="13.5" hidden="1" thickBot="1">
      <c r="A48" s="800">
        <v>1121300</v>
      </c>
      <c r="B48" s="813" t="s">
        <v>775</v>
      </c>
      <c r="C48" s="802" t="s">
        <v>387</v>
      </c>
      <c r="D48" s="920">
        <v>0</v>
      </c>
      <c r="E48" s="921"/>
      <c r="F48" s="920">
        <f>D48+E48</f>
        <v>0</v>
      </c>
      <c r="G48" s="909" t="s">
        <v>744</v>
      </c>
      <c r="H48" s="909" t="s">
        <v>744</v>
      </c>
      <c r="I48" s="909">
        <v>0</v>
      </c>
      <c r="J48" s="910">
        <f>F48</f>
        <v>0</v>
      </c>
    </row>
    <row r="49" spans="1:10" hidden="1">
      <c r="A49" s="800">
        <v>1121400</v>
      </c>
      <c r="B49" s="813" t="s">
        <v>776</v>
      </c>
      <c r="C49" s="802" t="s">
        <v>388</v>
      </c>
      <c r="D49" s="920"/>
      <c r="E49" s="921"/>
      <c r="F49" s="920"/>
      <c r="G49" s="920"/>
      <c r="H49" s="920"/>
      <c r="I49" s="920"/>
      <c r="J49" s="910">
        <v>0</v>
      </c>
    </row>
    <row r="50" spans="1:10" hidden="1">
      <c r="A50" s="800">
        <v>1121500</v>
      </c>
      <c r="B50" s="813" t="s">
        <v>69</v>
      </c>
      <c r="C50" s="802" t="s">
        <v>389</v>
      </c>
      <c r="D50" s="910"/>
      <c r="E50" s="922"/>
      <c r="F50" s="910"/>
      <c r="G50" s="910"/>
      <c r="H50" s="910"/>
      <c r="I50" s="910"/>
      <c r="J50" s="910">
        <v>0</v>
      </c>
    </row>
    <row r="51" spans="1:10" hidden="1">
      <c r="A51" s="800">
        <v>1121600</v>
      </c>
      <c r="B51" s="813" t="s">
        <v>70</v>
      </c>
      <c r="C51" s="802" t="s">
        <v>390</v>
      </c>
      <c r="D51" s="920"/>
      <c r="E51" s="921">
        <v>0</v>
      </c>
      <c r="F51" s="920"/>
      <c r="G51" s="920"/>
      <c r="H51" s="920"/>
      <c r="I51" s="920"/>
      <c r="J51" s="910">
        <v>0</v>
      </c>
    </row>
    <row r="52" spans="1:10" ht="13.5" hidden="1" thickBot="1">
      <c r="A52" s="816">
        <v>1121700</v>
      </c>
      <c r="B52" s="817" t="s">
        <v>71</v>
      </c>
      <c r="C52" s="806" t="s">
        <v>772</v>
      </c>
      <c r="D52" s="915"/>
      <c r="E52" s="916"/>
      <c r="F52" s="915"/>
      <c r="G52" s="915"/>
      <c r="H52" s="915"/>
      <c r="I52" s="915"/>
      <c r="J52" s="910">
        <v>0</v>
      </c>
    </row>
    <row r="53" spans="1:10" ht="0.75" hidden="1" customHeight="1">
      <c r="A53" s="792">
        <v>1122000</v>
      </c>
      <c r="B53" s="818" t="s">
        <v>773</v>
      </c>
      <c r="C53" s="794" t="s">
        <v>361</v>
      </c>
      <c r="D53" s="918">
        <v>0</v>
      </c>
      <c r="E53" s="919">
        <v>0</v>
      </c>
      <c r="F53" s="918">
        <v>0</v>
      </c>
      <c r="G53" s="918">
        <v>0</v>
      </c>
      <c r="H53" s="918">
        <v>0</v>
      </c>
      <c r="I53" s="918">
        <v>0</v>
      </c>
      <c r="J53" s="910">
        <v>0</v>
      </c>
    </row>
    <row r="54" spans="1:10" hidden="1">
      <c r="A54" s="820">
        <v>1122100</v>
      </c>
      <c r="B54" s="813" t="s">
        <v>72</v>
      </c>
      <c r="C54" s="798" t="s">
        <v>774</v>
      </c>
      <c r="D54" s="920"/>
      <c r="E54" s="921"/>
      <c r="F54" s="920"/>
      <c r="G54" s="920"/>
      <c r="H54" s="920"/>
      <c r="I54" s="920"/>
      <c r="J54" s="910">
        <v>0</v>
      </c>
    </row>
    <row r="55" spans="1:10" hidden="1">
      <c r="A55" s="820">
        <v>1122200</v>
      </c>
      <c r="B55" s="813" t="s">
        <v>490</v>
      </c>
      <c r="C55" s="802" t="s">
        <v>1031</v>
      </c>
      <c r="D55" s="920"/>
      <c r="E55" s="921"/>
      <c r="F55" s="920"/>
      <c r="G55" s="920"/>
      <c r="H55" s="920"/>
      <c r="I55" s="920"/>
      <c r="J55" s="910">
        <v>0</v>
      </c>
    </row>
    <row r="56" spans="1:10" ht="13.5" hidden="1" thickBot="1">
      <c r="A56" s="808">
        <v>1122300</v>
      </c>
      <c r="B56" s="817" t="s">
        <v>148</v>
      </c>
      <c r="C56" s="806" t="s">
        <v>1032</v>
      </c>
      <c r="D56" s="915"/>
      <c r="E56" s="916"/>
      <c r="F56" s="915"/>
      <c r="G56" s="915"/>
      <c r="H56" s="915"/>
      <c r="I56" s="915"/>
      <c r="J56" s="910">
        <v>0</v>
      </c>
    </row>
    <row r="57" spans="1:10" ht="28.5" hidden="1">
      <c r="A57" s="792">
        <v>1123000</v>
      </c>
      <c r="B57" s="818" t="s">
        <v>367</v>
      </c>
      <c r="C57" s="794" t="s">
        <v>361</v>
      </c>
      <c r="D57" s="918">
        <v>0</v>
      </c>
      <c r="E57" s="919">
        <v>0</v>
      </c>
      <c r="F57" s="918">
        <v>0</v>
      </c>
      <c r="G57" s="918">
        <v>0</v>
      </c>
      <c r="H57" s="918">
        <v>0</v>
      </c>
      <c r="I57" s="918">
        <v>0</v>
      </c>
      <c r="J57" s="910">
        <v>0</v>
      </c>
    </row>
    <row r="58" spans="1:10" hidden="1">
      <c r="A58" s="820">
        <v>1123100</v>
      </c>
      <c r="B58" s="813" t="s">
        <v>149</v>
      </c>
      <c r="C58" s="798" t="s">
        <v>368</v>
      </c>
      <c r="D58" s="920"/>
      <c r="E58" s="921"/>
      <c r="F58" s="920"/>
      <c r="G58" s="920"/>
      <c r="H58" s="920"/>
      <c r="I58" s="920"/>
      <c r="J58" s="910">
        <v>0</v>
      </c>
    </row>
    <row r="59" spans="1:10" hidden="1">
      <c r="A59" s="820">
        <v>1123200</v>
      </c>
      <c r="B59" s="813" t="s">
        <v>150</v>
      </c>
      <c r="C59" s="802" t="s">
        <v>369</v>
      </c>
      <c r="D59" s="920"/>
      <c r="E59" s="921"/>
      <c r="F59" s="920"/>
      <c r="G59" s="920"/>
      <c r="H59" s="920"/>
      <c r="I59" s="920"/>
      <c r="J59" s="910">
        <v>0</v>
      </c>
    </row>
    <row r="60" spans="1:10" ht="25.5" hidden="1">
      <c r="A60" s="820">
        <v>1123300</v>
      </c>
      <c r="B60" s="813" t="s">
        <v>151</v>
      </c>
      <c r="C60" s="802" t="s">
        <v>370</v>
      </c>
      <c r="D60" s="920"/>
      <c r="E60" s="921"/>
      <c r="F60" s="920"/>
      <c r="G60" s="920"/>
      <c r="H60" s="920"/>
      <c r="I60" s="920"/>
      <c r="J60" s="910">
        <v>0</v>
      </c>
    </row>
    <row r="61" spans="1:10" hidden="1">
      <c r="A61" s="820">
        <v>1123400</v>
      </c>
      <c r="B61" s="813" t="s">
        <v>559</v>
      </c>
      <c r="C61" s="802" t="s">
        <v>371</v>
      </c>
      <c r="D61" s="920"/>
      <c r="E61" s="921"/>
      <c r="F61" s="920"/>
      <c r="G61" s="920"/>
      <c r="H61" s="920"/>
      <c r="I61" s="920"/>
      <c r="J61" s="910">
        <v>0</v>
      </c>
    </row>
    <row r="62" spans="1:10" hidden="1">
      <c r="A62" s="820">
        <v>1123500</v>
      </c>
      <c r="B62" s="821" t="s">
        <v>560</v>
      </c>
      <c r="C62" s="822">
        <v>423500</v>
      </c>
      <c r="D62" s="920"/>
      <c r="E62" s="921"/>
      <c r="F62" s="920"/>
      <c r="G62" s="920"/>
      <c r="H62" s="920"/>
      <c r="I62" s="920"/>
      <c r="J62" s="910">
        <v>0</v>
      </c>
    </row>
    <row r="63" spans="1:10" ht="25.5" hidden="1">
      <c r="A63" s="820">
        <v>1123600</v>
      </c>
      <c r="B63" s="813" t="s">
        <v>187</v>
      </c>
      <c r="C63" s="802" t="s">
        <v>372</v>
      </c>
      <c r="D63" s="920"/>
      <c r="E63" s="921"/>
      <c r="F63" s="920"/>
      <c r="G63" s="920"/>
      <c r="H63" s="920"/>
      <c r="I63" s="920"/>
      <c r="J63" s="910">
        <v>0</v>
      </c>
    </row>
    <row r="64" spans="1:10">
      <c r="A64" s="820">
        <v>1123700</v>
      </c>
      <c r="B64" s="813" t="s">
        <v>188</v>
      </c>
      <c r="C64" s="802" t="s">
        <v>373</v>
      </c>
      <c r="D64" s="920"/>
      <c r="E64" s="921"/>
      <c r="F64" s="920"/>
      <c r="G64" s="920"/>
      <c r="H64" s="920"/>
      <c r="I64" s="920"/>
      <c r="J64" s="910">
        <v>0</v>
      </c>
    </row>
    <row r="65" spans="1:11" ht="24" customHeight="1" thickBot="1">
      <c r="A65" s="808">
        <v>1123800</v>
      </c>
      <c r="B65" s="817" t="s">
        <v>189</v>
      </c>
      <c r="C65" s="806" t="s">
        <v>374</v>
      </c>
      <c r="D65" s="915">
        <v>4000</v>
      </c>
      <c r="E65" s="916">
        <v>0</v>
      </c>
      <c r="F65" s="916">
        <f>D65+E65</f>
        <v>4000</v>
      </c>
      <c r="G65" s="916">
        <v>1000</v>
      </c>
      <c r="H65" s="916">
        <v>2000</v>
      </c>
      <c r="I65" s="916">
        <v>3000</v>
      </c>
      <c r="J65" s="910">
        <f>F65</f>
        <v>4000</v>
      </c>
      <c r="K65" s="917"/>
    </row>
    <row r="66" spans="1:11" ht="28.5">
      <c r="A66" s="792">
        <v>1124000</v>
      </c>
      <c r="B66" s="818" t="s">
        <v>214</v>
      </c>
      <c r="C66" s="794" t="s">
        <v>361</v>
      </c>
      <c r="D66" s="918">
        <v>0</v>
      </c>
      <c r="E66" s="919">
        <v>0</v>
      </c>
      <c r="F66" s="919">
        <v>0</v>
      </c>
      <c r="G66" s="919">
        <v>0</v>
      </c>
      <c r="H66" s="919">
        <v>0</v>
      </c>
      <c r="I66" s="919">
        <v>0</v>
      </c>
      <c r="J66" s="910">
        <v>0</v>
      </c>
    </row>
    <row r="67" spans="1:11" ht="13.5" thickBot="1">
      <c r="A67" s="808">
        <v>1124100</v>
      </c>
      <c r="B67" s="817" t="s">
        <v>190</v>
      </c>
      <c r="C67" s="806" t="s">
        <v>215</v>
      </c>
      <c r="D67" s="915"/>
      <c r="E67" s="916"/>
      <c r="F67" s="916"/>
      <c r="G67" s="916"/>
      <c r="H67" s="916"/>
      <c r="I67" s="916"/>
      <c r="J67" s="910">
        <v>0</v>
      </c>
    </row>
    <row r="68" spans="1:11" ht="28.5">
      <c r="A68" s="792">
        <v>1125000</v>
      </c>
      <c r="B68" s="818" t="s">
        <v>928</v>
      </c>
      <c r="C68" s="794" t="s">
        <v>361</v>
      </c>
      <c r="D68" s="918">
        <f>D69</f>
        <v>5000</v>
      </c>
      <c r="E68" s="919">
        <v>0</v>
      </c>
      <c r="F68" s="919">
        <f>F69</f>
        <v>5000</v>
      </c>
      <c r="G68" s="919">
        <f>G69</f>
        <v>1000</v>
      </c>
      <c r="H68" s="919">
        <f>H69</f>
        <v>2000</v>
      </c>
      <c r="I68" s="919">
        <f>I69</f>
        <v>4000</v>
      </c>
      <c r="J68" s="910">
        <f>J69</f>
        <v>5000</v>
      </c>
    </row>
    <row r="69" spans="1:11" ht="24" customHeight="1">
      <c r="A69" s="820">
        <v>1125100</v>
      </c>
      <c r="B69" s="813" t="s">
        <v>191</v>
      </c>
      <c r="C69" s="798" t="s">
        <v>929</v>
      </c>
      <c r="D69" s="921">
        <v>5000</v>
      </c>
      <c r="E69" s="921">
        <v>0</v>
      </c>
      <c r="F69" s="921">
        <f>D69+E69</f>
        <v>5000</v>
      </c>
      <c r="G69" s="921">
        <v>1000</v>
      </c>
      <c r="H69" s="921">
        <v>2000</v>
      </c>
      <c r="I69" s="921">
        <v>4000</v>
      </c>
      <c r="J69" s="910">
        <f>F69</f>
        <v>5000</v>
      </c>
    </row>
    <row r="70" spans="1:11" ht="26.25" hidden="1" thickBot="1">
      <c r="A70" s="808">
        <v>1125200</v>
      </c>
      <c r="B70" s="817" t="s">
        <v>709</v>
      </c>
      <c r="C70" s="806" t="s">
        <v>1041</v>
      </c>
      <c r="D70" s="915"/>
      <c r="E70" s="916"/>
      <c r="F70" s="916"/>
      <c r="G70" s="916"/>
      <c r="H70" s="916"/>
      <c r="I70" s="916"/>
      <c r="J70" s="910">
        <v>0</v>
      </c>
    </row>
    <row r="71" spans="1:11" ht="14.25" hidden="1">
      <c r="A71" s="792">
        <v>1126000</v>
      </c>
      <c r="B71" s="818" t="s">
        <v>1042</v>
      </c>
      <c r="C71" s="794" t="s">
        <v>361</v>
      </c>
      <c r="D71" s="918">
        <v>0</v>
      </c>
      <c r="E71" s="919">
        <v>0</v>
      </c>
      <c r="F71" s="919">
        <v>0</v>
      </c>
      <c r="G71" s="919">
        <v>0</v>
      </c>
      <c r="H71" s="919">
        <v>0</v>
      </c>
      <c r="I71" s="919">
        <v>0</v>
      </c>
      <c r="J71" s="910">
        <v>0</v>
      </c>
    </row>
    <row r="72" spans="1:11" hidden="1">
      <c r="A72" s="792">
        <v>1126100</v>
      </c>
      <c r="B72" s="813" t="s">
        <v>993</v>
      </c>
      <c r="C72" s="798" t="s">
        <v>1043</v>
      </c>
      <c r="D72" s="920"/>
      <c r="E72" s="921"/>
      <c r="F72" s="921"/>
      <c r="G72" s="921"/>
      <c r="H72" s="921"/>
      <c r="I72" s="921"/>
      <c r="J72" s="910">
        <v>0</v>
      </c>
    </row>
    <row r="73" spans="1:11" hidden="1">
      <c r="A73" s="792">
        <v>1126200</v>
      </c>
      <c r="B73" s="813" t="s">
        <v>994</v>
      </c>
      <c r="C73" s="802" t="s">
        <v>1044</v>
      </c>
      <c r="D73" s="920"/>
      <c r="E73" s="921"/>
      <c r="F73" s="921"/>
      <c r="G73" s="921"/>
      <c r="H73" s="921"/>
      <c r="I73" s="921"/>
      <c r="J73" s="910">
        <v>0</v>
      </c>
    </row>
    <row r="74" spans="1:11" hidden="1">
      <c r="A74" s="792">
        <v>1126300</v>
      </c>
      <c r="B74" s="813" t="s">
        <v>393</v>
      </c>
      <c r="C74" s="802" t="s">
        <v>394</v>
      </c>
      <c r="D74" s="920"/>
      <c r="E74" s="921"/>
      <c r="F74" s="921"/>
      <c r="G74" s="921"/>
      <c r="H74" s="921"/>
      <c r="I74" s="921"/>
      <c r="J74" s="910">
        <v>0</v>
      </c>
    </row>
    <row r="75" spans="1:11" hidden="1">
      <c r="A75" s="800">
        <v>1126400</v>
      </c>
      <c r="B75" s="823" t="s">
        <v>995</v>
      </c>
      <c r="C75" s="802" t="s">
        <v>395</v>
      </c>
      <c r="D75" s="920"/>
      <c r="E75" s="921"/>
      <c r="F75" s="921"/>
      <c r="G75" s="921"/>
      <c r="H75" s="921"/>
      <c r="I75" s="921"/>
      <c r="J75" s="910">
        <v>0</v>
      </c>
    </row>
    <row r="76" spans="1:11" ht="25.5" hidden="1">
      <c r="A76" s="804">
        <v>1126500</v>
      </c>
      <c r="B76" s="824" t="s">
        <v>953</v>
      </c>
      <c r="C76" s="802" t="s">
        <v>396</v>
      </c>
      <c r="D76" s="920"/>
      <c r="E76" s="921"/>
      <c r="F76" s="921"/>
      <c r="G76" s="921"/>
      <c r="H76" s="921"/>
      <c r="I76" s="921"/>
      <c r="J76" s="910">
        <v>0</v>
      </c>
    </row>
    <row r="77" spans="1:11" hidden="1">
      <c r="A77" s="800">
        <v>1126600</v>
      </c>
      <c r="B77" s="823" t="s">
        <v>230</v>
      </c>
      <c r="C77" s="802" t="s">
        <v>397</v>
      </c>
      <c r="D77" s="920"/>
      <c r="E77" s="921"/>
      <c r="F77" s="921"/>
      <c r="G77" s="921"/>
      <c r="H77" s="921"/>
      <c r="I77" s="921"/>
      <c r="J77" s="910">
        <v>0</v>
      </c>
    </row>
    <row r="78" spans="1:11">
      <c r="A78" s="800">
        <v>1126700</v>
      </c>
      <c r="B78" s="823" t="s">
        <v>231</v>
      </c>
      <c r="C78" s="802" t="s">
        <v>398</v>
      </c>
      <c r="D78" s="921"/>
      <c r="E78" s="921"/>
      <c r="F78" s="921"/>
      <c r="G78" s="921"/>
      <c r="H78" s="921"/>
      <c r="I78" s="921"/>
      <c r="J78" s="910">
        <v>0</v>
      </c>
    </row>
    <row r="79" spans="1:11" ht="27" customHeight="1" thickBot="1">
      <c r="A79" s="816">
        <v>1126800</v>
      </c>
      <c r="B79" s="825" t="s">
        <v>483</v>
      </c>
      <c r="C79" s="806" t="s">
        <v>399</v>
      </c>
      <c r="D79" s="915">
        <v>8500</v>
      </c>
      <c r="E79" s="916">
        <v>0</v>
      </c>
      <c r="F79" s="916">
        <f>D79+E79</f>
        <v>8500</v>
      </c>
      <c r="G79" s="916">
        <v>1000</v>
      </c>
      <c r="H79" s="916">
        <v>6143</v>
      </c>
      <c r="I79" s="916">
        <v>7000</v>
      </c>
      <c r="J79" s="910">
        <f>F79</f>
        <v>8500</v>
      </c>
      <c r="K79" s="917"/>
    </row>
    <row r="80" spans="1:11" ht="14.25" hidden="1">
      <c r="A80" s="826">
        <v>1130000</v>
      </c>
      <c r="B80" s="827" t="s">
        <v>296</v>
      </c>
      <c r="C80" s="794" t="s">
        <v>361</v>
      </c>
      <c r="D80" s="918">
        <v>0</v>
      </c>
      <c r="E80" s="919">
        <v>0</v>
      </c>
      <c r="F80" s="919">
        <f>F122</f>
        <v>0</v>
      </c>
      <c r="G80" s="919">
        <v>0</v>
      </c>
      <c r="H80" s="919">
        <v>0</v>
      </c>
      <c r="I80" s="919">
        <f>I122</f>
        <v>0</v>
      </c>
      <c r="J80" s="910">
        <f>J122</f>
        <v>0</v>
      </c>
    </row>
    <row r="81" spans="1:10" hidden="1">
      <c r="A81" s="826">
        <v>1130100</v>
      </c>
      <c r="B81" s="823" t="s">
        <v>484</v>
      </c>
      <c r="C81" s="798" t="s">
        <v>297</v>
      </c>
      <c r="D81" s="920"/>
      <c r="E81" s="921"/>
      <c r="F81" s="921"/>
      <c r="G81" s="921"/>
      <c r="H81" s="921"/>
      <c r="I81" s="921"/>
      <c r="J81" s="910">
        <v>0</v>
      </c>
    </row>
    <row r="82" spans="1:10" hidden="1">
      <c r="A82" s="826">
        <v>1130200</v>
      </c>
      <c r="B82" s="823" t="s">
        <v>485</v>
      </c>
      <c r="C82" s="802" t="s">
        <v>298</v>
      </c>
      <c r="D82" s="920"/>
      <c r="E82" s="921"/>
      <c r="F82" s="921"/>
      <c r="G82" s="921"/>
      <c r="H82" s="921"/>
      <c r="I82" s="921"/>
      <c r="J82" s="910">
        <v>0</v>
      </c>
    </row>
    <row r="83" spans="1:10" hidden="1">
      <c r="A83" s="826">
        <v>1130300</v>
      </c>
      <c r="B83" s="823" t="s">
        <v>486</v>
      </c>
      <c r="C83" s="802" t="s">
        <v>299</v>
      </c>
      <c r="D83" s="920"/>
      <c r="E83" s="921"/>
      <c r="F83" s="921"/>
      <c r="G83" s="921"/>
      <c r="H83" s="921"/>
      <c r="I83" s="921"/>
      <c r="J83" s="910">
        <v>0</v>
      </c>
    </row>
    <row r="84" spans="1:10" hidden="1">
      <c r="A84" s="826">
        <v>1130400</v>
      </c>
      <c r="B84" s="828" t="s">
        <v>487</v>
      </c>
      <c r="C84" s="829" t="s">
        <v>300</v>
      </c>
      <c r="D84" s="910"/>
      <c r="E84" s="922"/>
      <c r="F84" s="922"/>
      <c r="G84" s="922"/>
      <c r="H84" s="922"/>
      <c r="I84" s="922"/>
      <c r="J84" s="910">
        <v>0</v>
      </c>
    </row>
    <row r="85" spans="1:10" ht="14.25" hidden="1">
      <c r="A85" s="800">
        <v>1131000</v>
      </c>
      <c r="B85" s="830" t="s">
        <v>301</v>
      </c>
      <c r="C85" s="831" t="s">
        <v>361</v>
      </c>
      <c r="D85" s="923"/>
      <c r="E85" s="924"/>
      <c r="F85" s="924"/>
      <c r="G85" s="924"/>
      <c r="H85" s="924"/>
      <c r="I85" s="924"/>
      <c r="J85" s="910">
        <v>0</v>
      </c>
    </row>
    <row r="86" spans="1:10" ht="25.5" hidden="1">
      <c r="A86" s="800">
        <v>1131100</v>
      </c>
      <c r="B86" s="823" t="s">
        <v>592</v>
      </c>
      <c r="C86" s="798" t="s">
        <v>302</v>
      </c>
      <c r="D86" s="920"/>
      <c r="E86" s="921"/>
      <c r="F86" s="921"/>
      <c r="G86" s="921"/>
      <c r="H86" s="921"/>
      <c r="I86" s="921"/>
      <c r="J86" s="910">
        <v>0</v>
      </c>
    </row>
    <row r="87" spans="1:10" hidden="1">
      <c r="A87" s="800">
        <v>1131200</v>
      </c>
      <c r="B87" s="823" t="s">
        <v>593</v>
      </c>
      <c r="C87" s="802" t="s">
        <v>303</v>
      </c>
      <c r="D87" s="920"/>
      <c r="E87" s="921"/>
      <c r="F87" s="921"/>
      <c r="G87" s="921"/>
      <c r="H87" s="921"/>
      <c r="I87" s="921"/>
      <c r="J87" s="910">
        <v>0</v>
      </c>
    </row>
    <row r="88" spans="1:10" ht="12" hidden="1" customHeight="1" thickBot="1">
      <c r="A88" s="800">
        <v>1131300</v>
      </c>
      <c r="B88" s="825" t="s">
        <v>594</v>
      </c>
      <c r="C88" s="806" t="s">
        <v>304</v>
      </c>
      <c r="D88" s="915"/>
      <c r="E88" s="916"/>
      <c r="F88" s="916"/>
      <c r="G88" s="916"/>
      <c r="H88" s="916"/>
      <c r="I88" s="916"/>
      <c r="J88" s="910">
        <v>0</v>
      </c>
    </row>
    <row r="89" spans="1:10" ht="14.25" hidden="1">
      <c r="A89" s="833">
        <v>1140000</v>
      </c>
      <c r="B89" s="827" t="s">
        <v>305</v>
      </c>
      <c r="C89" s="794" t="s">
        <v>361</v>
      </c>
      <c r="D89" s="918">
        <v>0</v>
      </c>
      <c r="E89" s="919">
        <v>0</v>
      </c>
      <c r="F89" s="919">
        <v>0</v>
      </c>
      <c r="G89" s="919">
        <v>0</v>
      </c>
      <c r="H89" s="919">
        <v>0</v>
      </c>
      <c r="I89" s="919">
        <v>0</v>
      </c>
      <c r="J89" s="910">
        <v>0</v>
      </c>
    </row>
    <row r="90" spans="1:10" ht="0.75" hidden="1" customHeight="1">
      <c r="A90" s="833">
        <v>1141000</v>
      </c>
      <c r="B90" s="823" t="s">
        <v>306</v>
      </c>
      <c r="C90" s="798" t="s">
        <v>1013</v>
      </c>
      <c r="D90" s="920"/>
      <c r="E90" s="921"/>
      <c r="F90" s="921"/>
      <c r="G90" s="921"/>
      <c r="H90" s="921"/>
      <c r="I90" s="921"/>
      <c r="J90" s="910">
        <v>0</v>
      </c>
    </row>
    <row r="91" spans="1:10" ht="25.5" hidden="1">
      <c r="A91" s="833">
        <v>1142000</v>
      </c>
      <c r="B91" s="823" t="s">
        <v>42</v>
      </c>
      <c r="C91" s="802" t="s">
        <v>43</v>
      </c>
      <c r="D91" s="920"/>
      <c r="E91" s="921"/>
      <c r="F91" s="921"/>
      <c r="G91" s="921"/>
      <c r="H91" s="921"/>
      <c r="I91" s="921"/>
      <c r="J91" s="910">
        <v>0</v>
      </c>
    </row>
    <row r="92" spans="1:10" ht="25.5" hidden="1">
      <c r="A92" s="833">
        <v>1143000</v>
      </c>
      <c r="B92" s="823" t="s">
        <v>44</v>
      </c>
      <c r="C92" s="802" t="s">
        <v>45</v>
      </c>
      <c r="D92" s="920"/>
      <c r="E92" s="921"/>
      <c r="F92" s="921"/>
      <c r="G92" s="921"/>
      <c r="H92" s="921"/>
      <c r="I92" s="921"/>
      <c r="J92" s="910">
        <v>0</v>
      </c>
    </row>
    <row r="93" spans="1:10" ht="26.25" hidden="1" thickBot="1">
      <c r="A93" s="833">
        <v>1144000</v>
      </c>
      <c r="B93" s="825" t="s">
        <v>46</v>
      </c>
      <c r="C93" s="806" t="s">
        <v>442</v>
      </c>
      <c r="D93" s="915"/>
      <c r="E93" s="916"/>
      <c r="F93" s="916"/>
      <c r="G93" s="916"/>
      <c r="H93" s="916"/>
      <c r="I93" s="916"/>
      <c r="J93" s="910">
        <v>0</v>
      </c>
    </row>
    <row r="94" spans="1:10" ht="14.25" hidden="1">
      <c r="A94" s="833">
        <v>1150000</v>
      </c>
      <c r="B94" s="834" t="s">
        <v>736</v>
      </c>
      <c r="C94" s="794" t="s">
        <v>361</v>
      </c>
      <c r="D94" s="918">
        <v>0</v>
      </c>
      <c r="E94" s="919">
        <v>0</v>
      </c>
      <c r="F94" s="919">
        <v>0</v>
      </c>
      <c r="G94" s="919">
        <v>0</v>
      </c>
      <c r="H94" s="919">
        <v>0</v>
      </c>
      <c r="I94" s="919">
        <v>0</v>
      </c>
      <c r="J94" s="910">
        <v>0</v>
      </c>
    </row>
    <row r="95" spans="1:10" ht="25.5" hidden="1">
      <c r="A95" s="835">
        <v>1151000</v>
      </c>
      <c r="B95" s="823" t="s">
        <v>814</v>
      </c>
      <c r="C95" s="798" t="s">
        <v>815</v>
      </c>
      <c r="D95" s="920"/>
      <c r="E95" s="921"/>
      <c r="F95" s="921"/>
      <c r="G95" s="921"/>
      <c r="H95" s="921"/>
      <c r="I95" s="921"/>
      <c r="J95" s="910">
        <v>0</v>
      </c>
    </row>
    <row r="96" spans="1:10" ht="25.5" hidden="1">
      <c r="A96" s="835">
        <v>1152000</v>
      </c>
      <c r="B96" s="823" t="s">
        <v>1112</v>
      </c>
      <c r="C96" s="802" t="s">
        <v>816</v>
      </c>
      <c r="D96" s="920"/>
      <c r="E96" s="921"/>
      <c r="F96" s="921"/>
      <c r="G96" s="921"/>
      <c r="H96" s="921"/>
      <c r="I96" s="921"/>
      <c r="J96" s="910">
        <v>0</v>
      </c>
    </row>
    <row r="97" spans="1:10" ht="25.5" hidden="1">
      <c r="A97" s="835">
        <v>1153000</v>
      </c>
      <c r="B97" s="823" t="s">
        <v>836</v>
      </c>
      <c r="C97" s="802" t="s">
        <v>817</v>
      </c>
      <c r="D97" s="920"/>
      <c r="E97" s="921"/>
      <c r="F97" s="921"/>
      <c r="G97" s="921"/>
      <c r="H97" s="921"/>
      <c r="I97" s="921"/>
      <c r="J97" s="910">
        <v>0</v>
      </c>
    </row>
    <row r="98" spans="1:10" ht="25.5" hidden="1">
      <c r="A98" s="835">
        <v>1154000</v>
      </c>
      <c r="B98" s="823" t="s">
        <v>743</v>
      </c>
      <c r="C98" s="802" t="s">
        <v>818</v>
      </c>
      <c r="D98" s="920"/>
      <c r="E98" s="921"/>
      <c r="F98" s="921"/>
      <c r="G98" s="921"/>
      <c r="H98" s="921"/>
      <c r="I98" s="921"/>
      <c r="J98" s="910">
        <v>0</v>
      </c>
    </row>
    <row r="99" spans="1:10" ht="25.5" hidden="1">
      <c r="A99" s="820">
        <v>1155000</v>
      </c>
      <c r="B99" s="836" t="s">
        <v>1679</v>
      </c>
      <c r="C99" s="802" t="s">
        <v>733</v>
      </c>
      <c r="D99" s="920"/>
      <c r="E99" s="921"/>
      <c r="F99" s="921"/>
      <c r="G99" s="921"/>
      <c r="H99" s="921"/>
      <c r="I99" s="921"/>
      <c r="J99" s="910">
        <v>0</v>
      </c>
    </row>
    <row r="100" spans="1:10" ht="26.25" hidden="1" thickBot="1">
      <c r="A100" s="808">
        <v>1156000</v>
      </c>
      <c r="B100" s="838" t="s">
        <v>1680</v>
      </c>
      <c r="C100" s="806" t="s">
        <v>824</v>
      </c>
      <c r="D100" s="915"/>
      <c r="E100" s="916"/>
      <c r="F100" s="916"/>
      <c r="G100" s="916"/>
      <c r="H100" s="916"/>
      <c r="I100" s="916"/>
      <c r="J100" s="910">
        <v>0</v>
      </c>
    </row>
    <row r="101" spans="1:10" hidden="1">
      <c r="A101" s="792">
        <v>1160000</v>
      </c>
      <c r="B101" s="840" t="s">
        <v>825</v>
      </c>
      <c r="C101" s="794" t="s">
        <v>361</v>
      </c>
      <c r="D101" s="918">
        <v>0</v>
      </c>
      <c r="E101" s="919">
        <v>0</v>
      </c>
      <c r="F101" s="919">
        <v>0</v>
      </c>
      <c r="G101" s="919">
        <v>0</v>
      </c>
      <c r="H101" s="919">
        <v>0</v>
      </c>
      <c r="I101" s="919">
        <v>0</v>
      </c>
      <c r="J101" s="910">
        <v>0</v>
      </c>
    </row>
    <row r="102" spans="1:10" ht="51" hidden="1">
      <c r="A102" s="820">
        <v>1161000</v>
      </c>
      <c r="B102" s="842" t="s">
        <v>207</v>
      </c>
      <c r="C102" s="843" t="s">
        <v>361</v>
      </c>
      <c r="D102" s="920">
        <v>0</v>
      </c>
      <c r="E102" s="921">
        <v>0</v>
      </c>
      <c r="F102" s="921">
        <v>0</v>
      </c>
      <c r="G102" s="921">
        <v>0</v>
      </c>
      <c r="H102" s="921">
        <v>0</v>
      </c>
      <c r="I102" s="921">
        <v>0</v>
      </c>
      <c r="J102" s="910">
        <v>0</v>
      </c>
    </row>
    <row r="103" spans="1:10" ht="7.5" hidden="1" customHeight="1">
      <c r="A103" s="820">
        <v>1161100</v>
      </c>
      <c r="B103" s="801" t="s">
        <v>1681</v>
      </c>
      <c r="C103" s="822">
        <v>471100</v>
      </c>
      <c r="D103" s="920"/>
      <c r="E103" s="921"/>
      <c r="F103" s="921"/>
      <c r="G103" s="921"/>
      <c r="H103" s="921"/>
      <c r="I103" s="921"/>
      <c r="J103" s="910">
        <v>0</v>
      </c>
    </row>
    <row r="104" spans="1:10" ht="26.25" hidden="1" thickBot="1">
      <c r="A104" s="820">
        <v>1161200</v>
      </c>
      <c r="B104" s="836" t="s">
        <v>1682</v>
      </c>
      <c r="C104" s="822">
        <v>471200</v>
      </c>
      <c r="D104" s="920"/>
      <c r="E104" s="921"/>
      <c r="F104" s="921"/>
      <c r="G104" s="921"/>
      <c r="H104" s="921"/>
      <c r="I104" s="921"/>
      <c r="J104" s="910">
        <v>0</v>
      </c>
    </row>
    <row r="105" spans="1:10" ht="26.25" hidden="1" thickBot="1">
      <c r="A105" s="820">
        <v>1162000</v>
      </c>
      <c r="B105" s="842" t="s">
        <v>1136</v>
      </c>
      <c r="C105" s="843" t="s">
        <v>361</v>
      </c>
      <c r="D105" s="920">
        <v>0</v>
      </c>
      <c r="E105" s="921">
        <v>0</v>
      </c>
      <c r="F105" s="921">
        <v>0</v>
      </c>
      <c r="G105" s="921">
        <v>0</v>
      </c>
      <c r="H105" s="921">
        <v>0</v>
      </c>
      <c r="I105" s="921">
        <v>0</v>
      </c>
      <c r="J105" s="910">
        <v>0</v>
      </c>
    </row>
    <row r="106" spans="1:10" ht="26.25" hidden="1" thickBot="1">
      <c r="A106" s="820">
        <v>1162100</v>
      </c>
      <c r="B106" s="836" t="s">
        <v>1683</v>
      </c>
      <c r="C106" s="802" t="s">
        <v>130</v>
      </c>
      <c r="D106" s="920"/>
      <c r="E106" s="921"/>
      <c r="F106" s="921"/>
      <c r="G106" s="921"/>
      <c r="H106" s="921"/>
      <c r="I106" s="921"/>
      <c r="J106" s="910">
        <v>0</v>
      </c>
    </row>
    <row r="107" spans="1:10" ht="13.5" hidden="1" thickBot="1">
      <c r="A107" s="820">
        <v>1162200</v>
      </c>
      <c r="B107" s="836" t="s">
        <v>1684</v>
      </c>
      <c r="C107" s="802" t="s">
        <v>24</v>
      </c>
      <c r="D107" s="920"/>
      <c r="E107" s="921"/>
      <c r="F107" s="921"/>
      <c r="G107" s="921"/>
      <c r="H107" s="921"/>
      <c r="I107" s="921"/>
      <c r="J107" s="910">
        <v>0</v>
      </c>
    </row>
    <row r="108" spans="1:10" ht="26.25" hidden="1" thickBot="1">
      <c r="A108" s="820">
        <v>1162300</v>
      </c>
      <c r="B108" s="836" t="s">
        <v>1685</v>
      </c>
      <c r="C108" s="802" t="s">
        <v>26</v>
      </c>
      <c r="D108" s="920"/>
      <c r="E108" s="921"/>
      <c r="F108" s="921"/>
      <c r="G108" s="921"/>
      <c r="H108" s="921"/>
      <c r="I108" s="921"/>
      <c r="J108" s="910">
        <v>0</v>
      </c>
    </row>
    <row r="109" spans="1:10" ht="13.5" hidden="1" thickBot="1">
      <c r="A109" s="820">
        <v>1162400</v>
      </c>
      <c r="B109" s="836" t="s">
        <v>1686</v>
      </c>
      <c r="C109" s="802" t="s">
        <v>838</v>
      </c>
      <c r="D109" s="920"/>
      <c r="E109" s="921"/>
      <c r="F109" s="921"/>
      <c r="G109" s="921"/>
      <c r="H109" s="921"/>
      <c r="I109" s="921"/>
      <c r="J109" s="910">
        <v>0</v>
      </c>
    </row>
    <row r="110" spans="1:10" ht="26.25" hidden="1" thickBot="1">
      <c r="A110" s="820">
        <v>1162500</v>
      </c>
      <c r="B110" s="836" t="s">
        <v>1687</v>
      </c>
      <c r="C110" s="802" t="s">
        <v>840</v>
      </c>
      <c r="D110" s="920"/>
      <c r="E110" s="921"/>
      <c r="F110" s="921"/>
      <c r="G110" s="921"/>
      <c r="H110" s="921"/>
      <c r="I110" s="921"/>
      <c r="J110" s="910">
        <v>0</v>
      </c>
    </row>
    <row r="111" spans="1:10" ht="13.5" hidden="1" thickBot="1">
      <c r="A111" s="820">
        <v>1162600</v>
      </c>
      <c r="B111" s="836" t="s">
        <v>1688</v>
      </c>
      <c r="C111" s="802" t="s">
        <v>514</v>
      </c>
      <c r="D111" s="920"/>
      <c r="E111" s="921"/>
      <c r="F111" s="921"/>
      <c r="G111" s="921"/>
      <c r="H111" s="921"/>
      <c r="I111" s="921"/>
      <c r="J111" s="910">
        <v>0</v>
      </c>
    </row>
    <row r="112" spans="1:10" ht="26.25" hidden="1" thickBot="1">
      <c r="A112" s="820">
        <v>1162700</v>
      </c>
      <c r="B112" s="801" t="s">
        <v>1689</v>
      </c>
      <c r="C112" s="802" t="s">
        <v>516</v>
      </c>
      <c r="D112" s="920"/>
      <c r="E112" s="921"/>
      <c r="F112" s="921"/>
      <c r="G112" s="921"/>
      <c r="H112" s="921"/>
      <c r="I112" s="921"/>
      <c r="J112" s="910">
        <v>0</v>
      </c>
    </row>
    <row r="113" spans="1:10" ht="13.5" hidden="1" thickBot="1">
      <c r="A113" s="820">
        <v>1162800</v>
      </c>
      <c r="B113" s="836" t="s">
        <v>1690</v>
      </c>
      <c r="C113" s="802" t="s">
        <v>878</v>
      </c>
      <c r="D113" s="920"/>
      <c r="E113" s="921"/>
      <c r="F113" s="921"/>
      <c r="G113" s="921"/>
      <c r="H113" s="921"/>
      <c r="I113" s="921"/>
      <c r="J113" s="910">
        <v>0</v>
      </c>
    </row>
    <row r="114" spans="1:10" ht="13.5" hidden="1" thickBot="1">
      <c r="A114" s="845">
        <v>1162900</v>
      </c>
      <c r="B114" s="838" t="s">
        <v>1691</v>
      </c>
      <c r="C114" s="806" t="s">
        <v>880</v>
      </c>
      <c r="D114" s="915"/>
      <c r="E114" s="916"/>
      <c r="F114" s="916"/>
      <c r="G114" s="916"/>
      <c r="H114" s="916"/>
      <c r="I114" s="916"/>
      <c r="J114" s="910">
        <v>0</v>
      </c>
    </row>
    <row r="115" spans="1:10" hidden="1">
      <c r="A115" s="847">
        <v>1170000</v>
      </c>
      <c r="B115" s="848" t="s">
        <v>881</v>
      </c>
      <c r="C115" s="849" t="s">
        <v>361</v>
      </c>
      <c r="D115" s="918">
        <v>0</v>
      </c>
      <c r="E115" s="919">
        <v>0</v>
      </c>
      <c r="F115" s="919">
        <v>0</v>
      </c>
      <c r="G115" s="919">
        <v>0</v>
      </c>
      <c r="H115" s="919">
        <v>0</v>
      </c>
      <c r="I115" s="919">
        <v>0</v>
      </c>
      <c r="J115" s="910">
        <v>0</v>
      </c>
    </row>
    <row r="116" spans="1:10" ht="38.25" hidden="1">
      <c r="A116" s="851">
        <v>1171000</v>
      </c>
      <c r="B116" s="852" t="s">
        <v>216</v>
      </c>
      <c r="C116" s="794" t="s">
        <v>361</v>
      </c>
      <c r="D116" s="923">
        <v>0</v>
      </c>
      <c r="E116" s="924">
        <v>0</v>
      </c>
      <c r="F116" s="924">
        <v>0</v>
      </c>
      <c r="G116" s="924">
        <v>0</v>
      </c>
      <c r="H116" s="924">
        <v>0</v>
      </c>
      <c r="I116" s="924">
        <v>0</v>
      </c>
      <c r="J116" s="910">
        <v>0</v>
      </c>
    </row>
    <row r="117" spans="1:10" ht="38.25" hidden="1">
      <c r="A117" s="851">
        <v>1171100</v>
      </c>
      <c r="B117" s="801" t="s">
        <v>1692</v>
      </c>
      <c r="C117" s="798" t="s">
        <v>482</v>
      </c>
      <c r="D117" s="920"/>
      <c r="E117" s="921"/>
      <c r="F117" s="921"/>
      <c r="G117" s="921"/>
      <c r="H117" s="921"/>
      <c r="I117" s="921"/>
      <c r="J117" s="910">
        <v>0</v>
      </c>
    </row>
    <row r="118" spans="1:10" ht="25.5" hidden="1">
      <c r="A118" s="851">
        <v>1171200</v>
      </c>
      <c r="B118" s="836" t="s">
        <v>1693</v>
      </c>
      <c r="C118" s="854" t="s">
        <v>354</v>
      </c>
      <c r="D118" s="920"/>
      <c r="E118" s="921"/>
      <c r="F118" s="921"/>
      <c r="G118" s="921"/>
      <c r="H118" s="921"/>
      <c r="I118" s="921"/>
      <c r="J118" s="910">
        <v>0</v>
      </c>
    </row>
    <row r="119" spans="1:10" ht="51" hidden="1">
      <c r="A119" s="820">
        <v>1172000</v>
      </c>
      <c r="B119" s="855" t="s">
        <v>1027</v>
      </c>
      <c r="C119" s="831" t="s">
        <v>361</v>
      </c>
      <c r="D119" s="918">
        <v>0</v>
      </c>
      <c r="E119" s="919">
        <v>0</v>
      </c>
      <c r="F119" s="919">
        <v>0</v>
      </c>
      <c r="G119" s="919">
        <v>0</v>
      </c>
      <c r="H119" s="919">
        <v>0</v>
      </c>
      <c r="I119" s="919">
        <v>0</v>
      </c>
      <c r="J119" s="910">
        <v>0</v>
      </c>
    </row>
    <row r="120" spans="1:10" hidden="1">
      <c r="A120" s="820">
        <v>1172100</v>
      </c>
      <c r="B120" s="823" t="s">
        <v>1113</v>
      </c>
      <c r="C120" s="798" t="s">
        <v>1028</v>
      </c>
      <c r="D120" s="920"/>
      <c r="E120" s="921"/>
      <c r="F120" s="921"/>
      <c r="G120" s="921"/>
      <c r="H120" s="921"/>
      <c r="I120" s="921"/>
      <c r="J120" s="910">
        <v>0</v>
      </c>
    </row>
    <row r="121" spans="1:10" hidden="1">
      <c r="A121" s="820">
        <v>1172200</v>
      </c>
      <c r="B121" s="823" t="s">
        <v>1114</v>
      </c>
      <c r="C121" s="856">
        <v>482200</v>
      </c>
      <c r="D121" s="920"/>
      <c r="E121" s="921"/>
      <c r="F121" s="921"/>
      <c r="G121" s="921"/>
      <c r="H121" s="921"/>
      <c r="I121" s="921"/>
      <c r="J121" s="910">
        <v>0</v>
      </c>
    </row>
    <row r="122" spans="1:10" hidden="1">
      <c r="A122" s="820">
        <v>1172300</v>
      </c>
      <c r="B122" s="836" t="s">
        <v>1694</v>
      </c>
      <c r="C122" s="802" t="s">
        <v>1030</v>
      </c>
      <c r="D122" s="920"/>
      <c r="E122" s="921">
        <v>0</v>
      </c>
      <c r="F122" s="921">
        <v>0</v>
      </c>
      <c r="G122" s="921"/>
      <c r="H122" s="921"/>
      <c r="I122" s="921">
        <v>0</v>
      </c>
      <c r="J122" s="910">
        <f>F122</f>
        <v>0</v>
      </c>
    </row>
    <row r="123" spans="1:10" ht="25.5" hidden="1">
      <c r="A123" s="820">
        <v>1172400</v>
      </c>
      <c r="B123" s="857" t="s">
        <v>1695</v>
      </c>
      <c r="C123" s="802" t="s">
        <v>125</v>
      </c>
      <c r="D123" s="925"/>
      <c r="E123" s="926"/>
      <c r="F123" s="926"/>
      <c r="G123" s="926"/>
      <c r="H123" s="926"/>
      <c r="I123" s="926"/>
      <c r="J123" s="905">
        <v>0</v>
      </c>
    </row>
    <row r="124" spans="1:10" ht="25.5" hidden="1">
      <c r="A124" s="820">
        <v>1173000</v>
      </c>
      <c r="B124" s="855" t="s">
        <v>126</v>
      </c>
      <c r="C124" s="831" t="s">
        <v>361</v>
      </c>
      <c r="D124" s="925">
        <v>0</v>
      </c>
      <c r="E124" s="926">
        <v>0</v>
      </c>
      <c r="F124" s="926">
        <v>0</v>
      </c>
      <c r="G124" s="926">
        <v>0</v>
      </c>
      <c r="H124" s="926">
        <v>0</v>
      </c>
      <c r="I124" s="926">
        <v>0</v>
      </c>
      <c r="J124" s="905">
        <v>0</v>
      </c>
    </row>
    <row r="125" spans="1:10" ht="25.5" hidden="1">
      <c r="A125" s="851">
        <v>1173100</v>
      </c>
      <c r="B125" s="858" t="s">
        <v>127</v>
      </c>
      <c r="C125" s="802" t="s">
        <v>1099</v>
      </c>
      <c r="D125" s="925"/>
      <c r="E125" s="926"/>
      <c r="F125" s="926"/>
      <c r="G125" s="926"/>
      <c r="H125" s="926"/>
      <c r="I125" s="926"/>
      <c r="J125" s="905">
        <v>0</v>
      </c>
    </row>
    <row r="126" spans="1:10" ht="38.25" hidden="1">
      <c r="A126" s="851">
        <v>1174000</v>
      </c>
      <c r="B126" s="855" t="s">
        <v>1100</v>
      </c>
      <c r="C126" s="831" t="s">
        <v>361</v>
      </c>
      <c r="D126" s="925">
        <v>0</v>
      </c>
      <c r="E126" s="926">
        <v>0</v>
      </c>
      <c r="F126" s="926">
        <v>0</v>
      </c>
      <c r="G126" s="926">
        <v>0</v>
      </c>
      <c r="H126" s="926">
        <v>0</v>
      </c>
      <c r="I126" s="926">
        <v>0</v>
      </c>
      <c r="J126" s="905">
        <v>0</v>
      </c>
    </row>
    <row r="127" spans="1:10" ht="25.5" hidden="1">
      <c r="A127" s="851">
        <v>1174100</v>
      </c>
      <c r="B127" s="858" t="s">
        <v>1115</v>
      </c>
      <c r="C127" s="802" t="s">
        <v>1101</v>
      </c>
      <c r="D127" s="925"/>
      <c r="E127" s="926"/>
      <c r="F127" s="926"/>
      <c r="G127" s="926"/>
      <c r="H127" s="926"/>
      <c r="I127" s="926"/>
      <c r="J127" s="905">
        <v>0</v>
      </c>
    </row>
    <row r="128" spans="1:10" ht="25.5" hidden="1">
      <c r="A128" s="851">
        <v>1174200</v>
      </c>
      <c r="B128" s="857" t="s">
        <v>1696</v>
      </c>
      <c r="C128" s="802" t="s">
        <v>450</v>
      </c>
      <c r="D128" s="925"/>
      <c r="E128" s="926"/>
      <c r="F128" s="926"/>
      <c r="G128" s="926"/>
      <c r="H128" s="926"/>
      <c r="I128" s="926"/>
      <c r="J128" s="905">
        <v>0</v>
      </c>
    </row>
    <row r="129" spans="1:13" ht="51" hidden="1">
      <c r="A129" s="851">
        <v>1175000</v>
      </c>
      <c r="B129" s="855" t="s">
        <v>561</v>
      </c>
      <c r="C129" s="831" t="s">
        <v>361</v>
      </c>
      <c r="D129" s="925">
        <v>0</v>
      </c>
      <c r="E129" s="926">
        <v>0</v>
      </c>
      <c r="F129" s="926">
        <v>0</v>
      </c>
      <c r="G129" s="926">
        <v>0</v>
      </c>
      <c r="H129" s="926">
        <v>0</v>
      </c>
      <c r="I129" s="926">
        <v>0</v>
      </c>
      <c r="J129" s="905">
        <v>0</v>
      </c>
    </row>
    <row r="130" spans="1:13" ht="38.25" hidden="1">
      <c r="A130" s="851">
        <v>1175100</v>
      </c>
      <c r="B130" s="857" t="s">
        <v>1697</v>
      </c>
      <c r="C130" s="802" t="s">
        <v>228</v>
      </c>
      <c r="D130" s="925"/>
      <c r="E130" s="926"/>
      <c r="F130" s="926"/>
      <c r="G130" s="926"/>
      <c r="H130" s="926"/>
      <c r="I130" s="926"/>
      <c r="J130" s="905">
        <v>0</v>
      </c>
    </row>
    <row r="131" spans="1:13" hidden="1">
      <c r="A131" s="851">
        <v>1176000</v>
      </c>
      <c r="B131" s="855" t="s">
        <v>229</v>
      </c>
      <c r="C131" s="831" t="s">
        <v>361</v>
      </c>
      <c r="D131" s="925">
        <v>0</v>
      </c>
      <c r="E131" s="926">
        <v>0</v>
      </c>
      <c r="F131" s="926">
        <v>0</v>
      </c>
      <c r="G131" s="926">
        <v>0</v>
      </c>
      <c r="H131" s="926">
        <v>0</v>
      </c>
      <c r="I131" s="926">
        <v>0</v>
      </c>
      <c r="J131" s="905">
        <v>0</v>
      </c>
    </row>
    <row r="132" spans="1:13" hidden="1">
      <c r="A132" s="851">
        <v>1176100</v>
      </c>
      <c r="B132" s="857" t="s">
        <v>1698</v>
      </c>
      <c r="C132" s="802" t="s">
        <v>8</v>
      </c>
      <c r="D132" s="925"/>
      <c r="E132" s="926"/>
      <c r="F132" s="926"/>
      <c r="G132" s="926"/>
      <c r="H132" s="926"/>
      <c r="I132" s="926"/>
      <c r="J132" s="905">
        <v>0</v>
      </c>
    </row>
    <row r="133" spans="1:13" hidden="1">
      <c r="A133" s="851">
        <v>1177000</v>
      </c>
      <c r="B133" s="855" t="s">
        <v>591</v>
      </c>
      <c r="C133" s="831" t="s">
        <v>361</v>
      </c>
      <c r="D133" s="925">
        <v>0</v>
      </c>
      <c r="E133" s="926">
        <v>0</v>
      </c>
      <c r="F133" s="926">
        <v>0</v>
      </c>
      <c r="G133" s="926">
        <v>0</v>
      </c>
      <c r="H133" s="926">
        <v>0</v>
      </c>
      <c r="I133" s="926">
        <v>0</v>
      </c>
      <c r="J133" s="905">
        <v>0</v>
      </c>
    </row>
    <row r="134" spans="1:13" ht="13.5" hidden="1" thickBot="1">
      <c r="A134" s="845">
        <v>1177100</v>
      </c>
      <c r="B134" s="859" t="s">
        <v>1699</v>
      </c>
      <c r="C134" s="806" t="s">
        <v>260</v>
      </c>
      <c r="D134" s="927"/>
      <c r="E134" s="928"/>
      <c r="F134" s="928"/>
      <c r="G134" s="928"/>
      <c r="H134" s="928"/>
      <c r="I134" s="928"/>
      <c r="J134" s="905">
        <v>0</v>
      </c>
    </row>
    <row r="135" spans="1:13" ht="13.5" thickBot="1">
      <c r="A135" s="861" t="s">
        <v>261</v>
      </c>
      <c r="B135" s="862" t="s">
        <v>262</v>
      </c>
      <c r="C135" s="863"/>
      <c r="D135" s="929"/>
      <c r="E135" s="930"/>
      <c r="F135" s="930"/>
      <c r="G135" s="930"/>
      <c r="H135" s="930"/>
      <c r="I135" s="930"/>
      <c r="J135" s="905">
        <v>0</v>
      </c>
    </row>
    <row r="136" spans="1:13" ht="26.25" thickBot="1">
      <c r="A136" s="865" t="s">
        <v>263</v>
      </c>
      <c r="B136" s="866" t="s">
        <v>652</v>
      </c>
      <c r="C136" s="867" t="s">
        <v>361</v>
      </c>
      <c r="D136" s="931">
        <f>D142+D146+D141+D144+D145</f>
        <v>10000</v>
      </c>
      <c r="E136" s="932">
        <f>+E139</f>
        <v>0</v>
      </c>
      <c r="F136" s="932">
        <f>D136+E136</f>
        <v>10000</v>
      </c>
      <c r="G136" s="932">
        <f>G142+G146+G141+G144+G145</f>
        <v>10000</v>
      </c>
      <c r="H136" s="932">
        <f>H142+H146+H141+H144+H145</f>
        <v>10000</v>
      </c>
      <c r="I136" s="932">
        <f>I142+I146+I141+I144+I145</f>
        <v>10000</v>
      </c>
      <c r="J136" s="910">
        <f>F136</f>
        <v>10000</v>
      </c>
    </row>
    <row r="137" spans="1:13" ht="13.5" thickBot="1">
      <c r="A137" s="868"/>
      <c r="B137" s="869" t="s">
        <v>653</v>
      </c>
      <c r="C137" s="870"/>
      <c r="D137" s="933"/>
      <c r="E137" s="934"/>
      <c r="F137" s="1055"/>
      <c r="G137" s="1055"/>
      <c r="H137" s="1055"/>
      <c r="I137" s="1055"/>
      <c r="J137" s="905">
        <v>0</v>
      </c>
    </row>
    <row r="138" spans="1:13">
      <c r="A138" s="861" t="s">
        <v>261</v>
      </c>
      <c r="B138" s="1773" t="s">
        <v>262</v>
      </c>
      <c r="C138" s="1774"/>
      <c r="D138" s="935"/>
      <c r="E138" s="936"/>
      <c r="F138" s="1056"/>
      <c r="G138" s="1056"/>
      <c r="H138" s="1056"/>
      <c r="I138" s="1056"/>
      <c r="J138" s="905">
        <v>0</v>
      </c>
    </row>
    <row r="139" spans="1:13">
      <c r="A139" s="874" t="s">
        <v>654</v>
      </c>
      <c r="B139" s="875" t="s">
        <v>655</v>
      </c>
      <c r="C139" s="876" t="s">
        <v>361</v>
      </c>
      <c r="D139" s="1775">
        <f>D146</f>
        <v>8413</v>
      </c>
      <c r="E139" s="1776">
        <f>E142+E146+E141+E144</f>
        <v>0</v>
      </c>
      <c r="F139" s="1776">
        <f>F141+F146</f>
        <v>8413</v>
      </c>
      <c r="G139" s="1776">
        <f>G142+G146</f>
        <v>8413</v>
      </c>
      <c r="H139" s="1776">
        <f>H142+H146</f>
        <v>8413</v>
      </c>
      <c r="I139" s="1776">
        <f>I142+I146</f>
        <v>8413</v>
      </c>
      <c r="J139" s="905">
        <f>F139</f>
        <v>8413</v>
      </c>
    </row>
    <row r="140" spans="1:13" ht="19.5" customHeight="1">
      <c r="A140" s="878" t="s">
        <v>656</v>
      </c>
      <c r="B140" s="857" t="s">
        <v>1700</v>
      </c>
      <c r="C140" s="879" t="s">
        <v>997</v>
      </c>
      <c r="D140" s="1002"/>
      <c r="E140" s="1051"/>
      <c r="F140" s="1051"/>
      <c r="G140" s="1051"/>
      <c r="H140" s="1051"/>
      <c r="I140" s="1051"/>
      <c r="J140" s="905">
        <v>0</v>
      </c>
    </row>
    <row r="141" spans="1:13" hidden="1">
      <c r="A141" s="878" t="s">
        <v>998</v>
      </c>
      <c r="B141" s="857" t="s">
        <v>1701</v>
      </c>
      <c r="C141" s="879" t="s">
        <v>975</v>
      </c>
      <c r="D141" s="1002">
        <v>0</v>
      </c>
      <c r="E141" s="924">
        <v>0</v>
      </c>
      <c r="F141" s="924">
        <f>D141+E141</f>
        <v>0</v>
      </c>
      <c r="G141" s="924">
        <v>0</v>
      </c>
      <c r="H141" s="924">
        <v>0</v>
      </c>
      <c r="I141" s="924">
        <v>0</v>
      </c>
      <c r="J141" s="910">
        <f>F141</f>
        <v>0</v>
      </c>
      <c r="L141" s="632" t="s">
        <v>89</v>
      </c>
    </row>
    <row r="142" spans="1:13" ht="25.5" hidden="1">
      <c r="A142" s="878" t="s">
        <v>976</v>
      </c>
      <c r="B142" s="857" t="s">
        <v>1702</v>
      </c>
      <c r="C142" s="879" t="s">
        <v>978</v>
      </c>
      <c r="D142" s="1002">
        <v>0</v>
      </c>
      <c r="E142" s="1051">
        <v>0</v>
      </c>
      <c r="F142" s="1051">
        <f>D142+E142</f>
        <v>0</v>
      </c>
      <c r="G142" s="1051">
        <v>0</v>
      </c>
      <c r="H142" s="1051">
        <v>0</v>
      </c>
      <c r="I142" s="1051">
        <v>0</v>
      </c>
      <c r="J142" s="905">
        <f>F142</f>
        <v>0</v>
      </c>
    </row>
    <row r="143" spans="1:13" hidden="1">
      <c r="A143" s="878" t="s">
        <v>979</v>
      </c>
      <c r="B143" s="857" t="s">
        <v>1703</v>
      </c>
      <c r="C143" s="879" t="s">
        <v>1110</v>
      </c>
      <c r="D143" s="1002"/>
      <c r="E143" s="1051"/>
      <c r="F143" s="1051"/>
      <c r="G143" s="1051"/>
      <c r="H143" s="1051"/>
      <c r="I143" s="1051"/>
      <c r="J143" s="905">
        <v>0</v>
      </c>
    </row>
    <row r="144" spans="1:13" ht="18" customHeight="1">
      <c r="A144" s="878" t="s">
        <v>138</v>
      </c>
      <c r="B144" s="858" t="s">
        <v>139</v>
      </c>
      <c r="C144" s="879" t="s">
        <v>140</v>
      </c>
      <c r="D144" s="1734">
        <v>1587</v>
      </c>
      <c r="E144" s="1704">
        <v>0</v>
      </c>
      <c r="F144" s="1704">
        <f>D144+E144</f>
        <v>1587</v>
      </c>
      <c r="G144" s="1704">
        <v>1587</v>
      </c>
      <c r="H144" s="1704">
        <v>1587</v>
      </c>
      <c r="I144" s="1704">
        <v>1587</v>
      </c>
      <c r="J144" s="1182">
        <f>F144</f>
        <v>1587</v>
      </c>
      <c r="K144" s="2595" t="s">
        <v>2317</v>
      </c>
      <c r="L144" s="2518"/>
      <c r="M144" s="2518"/>
    </row>
    <row r="145" spans="1:13">
      <c r="A145" s="878" t="s">
        <v>141</v>
      </c>
      <c r="B145" s="857" t="s">
        <v>1704</v>
      </c>
      <c r="C145" s="879" t="s">
        <v>904</v>
      </c>
      <c r="D145" s="923">
        <v>0</v>
      </c>
      <c r="E145" s="924">
        <v>0</v>
      </c>
      <c r="F145" s="924">
        <f>D145+E145</f>
        <v>0</v>
      </c>
      <c r="G145" s="924">
        <v>0</v>
      </c>
      <c r="H145" s="924">
        <v>0</v>
      </c>
      <c r="I145" s="924">
        <v>0</v>
      </c>
      <c r="J145" s="910">
        <f>F145</f>
        <v>0</v>
      </c>
    </row>
    <row r="146" spans="1:13" s="917" customFormat="1" ht="25.5" customHeight="1">
      <c r="A146" s="939" t="s">
        <v>905</v>
      </c>
      <c r="B146" s="940" t="s">
        <v>1705</v>
      </c>
      <c r="C146" s="941" t="s">
        <v>907</v>
      </c>
      <c r="D146" s="924">
        <v>8413</v>
      </c>
      <c r="E146" s="924">
        <v>0</v>
      </c>
      <c r="F146" s="924">
        <f>D146+E146</f>
        <v>8413</v>
      </c>
      <c r="G146" s="924">
        <v>8413</v>
      </c>
      <c r="H146" s="924">
        <v>8413</v>
      </c>
      <c r="I146" s="924">
        <v>8413</v>
      </c>
      <c r="J146" s="922">
        <f>F146</f>
        <v>8413</v>
      </c>
      <c r="K146" s="632"/>
      <c r="L146" s="632"/>
      <c r="M146" s="632"/>
    </row>
    <row r="147" spans="1:13" ht="20.25" customHeight="1">
      <c r="A147" s="878" t="s">
        <v>659</v>
      </c>
      <c r="B147" s="857" t="s">
        <v>1706</v>
      </c>
      <c r="C147" s="879" t="s">
        <v>661</v>
      </c>
      <c r="D147" s="925"/>
      <c r="E147" s="926"/>
      <c r="F147" s="925"/>
      <c r="G147" s="925"/>
      <c r="H147" s="925"/>
      <c r="I147" s="925"/>
      <c r="J147" s="905">
        <v>0</v>
      </c>
    </row>
    <row r="148" spans="1:13" ht="16.5" customHeight="1">
      <c r="A148" s="878" t="s">
        <v>662</v>
      </c>
      <c r="B148" s="855" t="s">
        <v>663</v>
      </c>
      <c r="C148" s="880" t="s">
        <v>361</v>
      </c>
      <c r="D148" s="925">
        <v>0</v>
      </c>
      <c r="E148" s="926">
        <v>0</v>
      </c>
      <c r="F148" s="925">
        <v>0</v>
      </c>
      <c r="G148" s="925">
        <v>0</v>
      </c>
      <c r="H148" s="925">
        <v>0</v>
      </c>
      <c r="I148" s="925">
        <v>0</v>
      </c>
      <c r="J148" s="910">
        <v>0</v>
      </c>
    </row>
    <row r="149" spans="1:13" ht="12.75" hidden="1" customHeight="1">
      <c r="A149" s="878" t="s">
        <v>664</v>
      </c>
      <c r="B149" s="858" t="s">
        <v>665</v>
      </c>
      <c r="C149" s="879" t="s">
        <v>666</v>
      </c>
      <c r="D149" s="925"/>
      <c r="E149" s="926"/>
      <c r="F149" s="925"/>
      <c r="G149" s="925"/>
      <c r="H149" s="925"/>
      <c r="I149" s="925"/>
      <c r="J149" s="905">
        <v>0</v>
      </c>
    </row>
    <row r="150" spans="1:13" ht="12.75" hidden="1" customHeight="1">
      <c r="A150" s="878" t="s">
        <v>667</v>
      </c>
      <c r="B150" s="858" t="s">
        <v>668</v>
      </c>
      <c r="C150" s="879" t="s">
        <v>669</v>
      </c>
      <c r="D150" s="925"/>
      <c r="E150" s="926"/>
      <c r="F150" s="925"/>
      <c r="G150" s="925"/>
      <c r="H150" s="925"/>
      <c r="I150" s="925"/>
      <c r="J150" s="905">
        <v>0</v>
      </c>
    </row>
    <row r="151" spans="1:13" ht="25.5" hidden="1">
      <c r="A151" s="878" t="s">
        <v>670</v>
      </c>
      <c r="B151" s="857" t="s">
        <v>1707</v>
      </c>
      <c r="C151" s="879" t="s">
        <v>316</v>
      </c>
      <c r="D151" s="925"/>
      <c r="E151" s="926"/>
      <c r="F151" s="925"/>
      <c r="G151" s="925"/>
      <c r="H151" s="925"/>
      <c r="I151" s="925"/>
      <c r="J151" s="905">
        <v>0</v>
      </c>
    </row>
    <row r="152" spans="1:13" hidden="1">
      <c r="A152" s="878" t="s">
        <v>317</v>
      </c>
      <c r="B152" s="857" t="s">
        <v>1708</v>
      </c>
      <c r="C152" s="879" t="s">
        <v>319</v>
      </c>
      <c r="D152" s="925"/>
      <c r="E152" s="926"/>
      <c r="F152" s="925"/>
      <c r="G152" s="925"/>
      <c r="H152" s="925"/>
      <c r="I152" s="925"/>
      <c r="J152" s="905">
        <v>0</v>
      </c>
    </row>
    <row r="153" spans="1:13" hidden="1">
      <c r="A153" s="878" t="s">
        <v>320</v>
      </c>
      <c r="B153" s="855" t="s">
        <v>321</v>
      </c>
      <c r="C153" s="880" t="s">
        <v>361</v>
      </c>
      <c r="D153" s="925">
        <v>0</v>
      </c>
      <c r="E153" s="926">
        <v>0</v>
      </c>
      <c r="F153" s="925">
        <v>0</v>
      </c>
      <c r="G153" s="925">
        <v>0</v>
      </c>
      <c r="H153" s="925">
        <v>0</v>
      </c>
      <c r="I153" s="925">
        <v>0</v>
      </c>
      <c r="J153" s="905">
        <v>0</v>
      </c>
    </row>
    <row r="154" spans="1:13" hidden="1">
      <c r="A154" s="878" t="s">
        <v>322</v>
      </c>
      <c r="B154" s="858" t="s">
        <v>1116</v>
      </c>
      <c r="C154" s="879" t="s">
        <v>323</v>
      </c>
      <c r="D154" s="925"/>
      <c r="E154" s="926"/>
      <c r="F154" s="925"/>
      <c r="G154" s="925"/>
      <c r="H154" s="925"/>
      <c r="I154" s="925"/>
      <c r="J154" s="905">
        <v>0</v>
      </c>
    </row>
    <row r="155" spans="1:13" hidden="1">
      <c r="A155" s="881" t="s">
        <v>324</v>
      </c>
      <c r="B155" s="882" t="s">
        <v>325</v>
      </c>
      <c r="C155" s="880" t="s">
        <v>361</v>
      </c>
      <c r="D155" s="925">
        <v>0</v>
      </c>
      <c r="E155" s="926">
        <v>0</v>
      </c>
      <c r="F155" s="925">
        <v>0</v>
      </c>
      <c r="G155" s="925">
        <v>0</v>
      </c>
      <c r="H155" s="925">
        <v>0</v>
      </c>
      <c r="I155" s="925">
        <v>0</v>
      </c>
      <c r="J155" s="905">
        <v>0</v>
      </c>
    </row>
    <row r="156" spans="1:13" hidden="1">
      <c r="A156" s="878" t="s">
        <v>326</v>
      </c>
      <c r="B156" s="858" t="s">
        <v>1117</v>
      </c>
      <c r="C156" s="879" t="s">
        <v>327</v>
      </c>
      <c r="D156" s="925"/>
      <c r="E156" s="926"/>
      <c r="F156" s="925"/>
      <c r="G156" s="925"/>
      <c r="H156" s="925"/>
      <c r="I156" s="925"/>
      <c r="J156" s="905">
        <v>0</v>
      </c>
    </row>
    <row r="157" spans="1:13" hidden="1">
      <c r="A157" s="878" t="s">
        <v>328</v>
      </c>
      <c r="B157" s="858" t="s">
        <v>1118</v>
      </c>
      <c r="C157" s="879" t="s">
        <v>329</v>
      </c>
      <c r="D157" s="925"/>
      <c r="E157" s="926"/>
      <c r="F157" s="925"/>
      <c r="G157" s="925"/>
      <c r="H157" s="925"/>
      <c r="I157" s="925"/>
      <c r="J157" s="905">
        <v>0</v>
      </c>
    </row>
    <row r="158" spans="1:13" hidden="1">
      <c r="A158" s="878" t="s">
        <v>330</v>
      </c>
      <c r="B158" s="857" t="s">
        <v>1709</v>
      </c>
      <c r="C158" s="879" t="s">
        <v>332</v>
      </c>
      <c r="D158" s="925"/>
      <c r="E158" s="926"/>
      <c r="F158" s="925"/>
      <c r="G158" s="925"/>
      <c r="H158" s="925"/>
      <c r="I158" s="925"/>
      <c r="J158" s="905">
        <v>0</v>
      </c>
    </row>
    <row r="159" spans="1:13" ht="13.5" thickBot="1">
      <c r="A159" s="883">
        <v>1244000</v>
      </c>
      <c r="B159" s="884" t="s">
        <v>1710</v>
      </c>
      <c r="C159" s="879" t="s">
        <v>1145</v>
      </c>
      <c r="D159" s="943"/>
      <c r="E159" s="1602"/>
      <c r="F159" s="943"/>
      <c r="G159" s="943"/>
      <c r="H159" s="943"/>
      <c r="I159" s="943"/>
      <c r="J159" s="905">
        <v>0</v>
      </c>
    </row>
    <row r="160" spans="1:13" ht="26.25" thickBot="1">
      <c r="A160" s="886">
        <v>1000000</v>
      </c>
      <c r="B160" s="887" t="s">
        <v>1146</v>
      </c>
      <c r="C160" s="888" t="s">
        <v>361</v>
      </c>
      <c r="D160" s="1634">
        <f t="shared" ref="D160:H160" si="0">D34+D136</f>
        <v>27500</v>
      </c>
      <c r="E160" s="1816">
        <f t="shared" si="0"/>
        <v>0</v>
      </c>
      <c r="F160" s="1634">
        <f t="shared" si="0"/>
        <v>27500</v>
      </c>
      <c r="G160" s="1634">
        <f t="shared" si="0"/>
        <v>13000</v>
      </c>
      <c r="H160" s="1634">
        <f t="shared" si="0"/>
        <v>20143</v>
      </c>
      <c r="I160" s="1634">
        <f>I34+I136</f>
        <v>24000</v>
      </c>
      <c r="J160" s="1634">
        <f>F160</f>
        <v>27500</v>
      </c>
    </row>
    <row r="161" spans="1:10" ht="1.5" customHeight="1">
      <c r="A161" s="889"/>
      <c r="B161" s="890"/>
      <c r="C161" s="891"/>
      <c r="D161" s="738"/>
      <c r="F161" s="738"/>
      <c r="G161" s="738"/>
      <c r="H161" s="738"/>
      <c r="I161" s="738"/>
      <c r="J161" s="738"/>
    </row>
    <row r="162" spans="1:10" ht="12.75" hidden="1" customHeight="1">
      <c r="A162" s="2559"/>
      <c r="B162" s="2559"/>
      <c r="C162" s="2559"/>
      <c r="D162" s="2559"/>
      <c r="E162" s="2559"/>
      <c r="F162" s="2559"/>
      <c r="G162" s="2559"/>
      <c r="H162" s="2559"/>
      <c r="I162" s="2559"/>
      <c r="J162" s="2559"/>
    </row>
    <row r="163" spans="1:10" s="738" customFormat="1">
      <c r="A163" s="2517" t="s">
        <v>2250</v>
      </c>
      <c r="B163" s="2517"/>
      <c r="C163" s="2517"/>
      <c r="D163" s="2517"/>
      <c r="E163" s="2517"/>
      <c r="F163" s="2517"/>
      <c r="G163" s="2517"/>
      <c r="H163" s="2517"/>
      <c r="I163" s="2517"/>
      <c r="J163" s="2517"/>
    </row>
    <row r="164" spans="1:10" ht="12.75" customHeight="1">
      <c r="A164" s="2552" t="s">
        <v>1125</v>
      </c>
      <c r="B164" s="2552"/>
      <c r="C164" s="2552"/>
      <c r="D164" s="2552"/>
      <c r="E164" s="2552"/>
      <c r="F164" s="2552"/>
      <c r="G164" s="2552"/>
      <c r="H164" s="2552"/>
      <c r="I164" s="2552"/>
      <c r="J164" s="2552"/>
    </row>
    <row r="165" spans="1:10" ht="12.75" customHeight="1">
      <c r="A165" s="892" t="s">
        <v>1711</v>
      </c>
      <c r="B165" s="892"/>
      <c r="C165" s="893"/>
      <c r="D165" s="892"/>
      <c r="E165" s="1958"/>
      <c r="F165" s="892"/>
      <c r="G165" s="892" t="s">
        <v>1154</v>
      </c>
      <c r="J165" s="892"/>
    </row>
    <row r="166" spans="1:10" ht="12" customHeight="1">
      <c r="A166" s="894" t="s">
        <v>1712</v>
      </c>
      <c r="B166" s="894"/>
      <c r="C166" s="894"/>
      <c r="D166" s="738"/>
      <c r="E166" s="1959" t="s">
        <v>311</v>
      </c>
      <c r="F166" s="738"/>
      <c r="G166" s="734" t="s">
        <v>312</v>
      </c>
      <c r="J166" s="894"/>
    </row>
    <row r="167" spans="1:10" ht="12.75" hidden="1" customHeight="1">
      <c r="A167" s="895"/>
      <c r="B167" s="895"/>
      <c r="C167" s="894"/>
      <c r="D167" s="895"/>
      <c r="E167" s="2154"/>
      <c r="F167" s="895"/>
      <c r="G167" s="895"/>
      <c r="J167" s="895"/>
    </row>
    <row r="168" spans="1:10" ht="14.25">
      <c r="A168" s="892" t="s">
        <v>2120</v>
      </c>
      <c r="B168" s="892"/>
      <c r="C168" s="893"/>
      <c r="D168" s="892"/>
      <c r="E168" s="1958"/>
      <c r="F168" s="892"/>
      <c r="G168" s="892" t="s">
        <v>1158</v>
      </c>
      <c r="H168" s="892"/>
      <c r="I168" s="892"/>
      <c r="J168" s="892"/>
    </row>
    <row r="169" spans="1:10" ht="14.25">
      <c r="A169" s="894" t="s">
        <v>1715</v>
      </c>
      <c r="B169" s="893" t="s">
        <v>646</v>
      </c>
      <c r="C169" s="896"/>
      <c r="D169" s="738"/>
      <c r="E169" s="1959" t="s">
        <v>311</v>
      </c>
      <c r="F169" s="738"/>
      <c r="G169" s="734" t="s">
        <v>312</v>
      </c>
      <c r="H169" s="738"/>
      <c r="I169" s="738"/>
      <c r="J169" s="894"/>
    </row>
    <row r="170" spans="1:10" ht="12.75" customHeight="1"/>
    <row r="171" spans="1:10" ht="12.75" customHeight="1"/>
    <row r="172" spans="1:10" ht="12.75" customHeight="1"/>
    <row r="173" spans="1:10" ht="12.75" customHeight="1"/>
  </sheetData>
  <mergeCells count="19">
    <mergeCell ref="A163:J163"/>
    <mergeCell ref="A164:J164"/>
    <mergeCell ref="F25:J26"/>
    <mergeCell ref="F31:F32"/>
    <mergeCell ref="G31:J31"/>
    <mergeCell ref="A162:J162"/>
    <mergeCell ref="H29:J29"/>
    <mergeCell ref="F1:J1"/>
    <mergeCell ref="F3:J3"/>
    <mergeCell ref="A12:E12"/>
    <mergeCell ref="A13:E13"/>
    <mergeCell ref="A14:B14"/>
    <mergeCell ref="A8:E8"/>
    <mergeCell ref="K144:M144"/>
    <mergeCell ref="A18:E19"/>
    <mergeCell ref="F18:J19"/>
    <mergeCell ref="A15:J15"/>
    <mergeCell ref="A16:J16"/>
    <mergeCell ref="A17:J1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N176"/>
  <sheetViews>
    <sheetView topLeftCell="A32" workbookViewId="0">
      <selection activeCell="L167" sqref="L167"/>
    </sheetView>
  </sheetViews>
  <sheetFormatPr defaultRowHeight="12.75"/>
  <cols>
    <col min="1" max="1" width="7" style="632" customWidth="1"/>
    <col min="2" max="2" width="37.140625" style="632" customWidth="1"/>
    <col min="3" max="3" width="8.140625" style="632" customWidth="1"/>
    <col min="4" max="4" width="10.7109375" style="632" customWidth="1"/>
    <col min="5" max="5" width="9.7109375" style="632" customWidth="1"/>
    <col min="6" max="6" width="11.140625" style="632" customWidth="1"/>
    <col min="7" max="7" width="12.5703125" style="632" customWidth="1"/>
    <col min="8" max="8" width="11.5703125" style="632" customWidth="1"/>
    <col min="9" max="9" width="12.5703125" style="632" customWidth="1"/>
    <col min="10" max="10" width="10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6"/>
      <c r="B6" s="747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 s="738" customFormat="1">
      <c r="A7" s="748" t="s">
        <v>2307</v>
      </c>
      <c r="B7" s="739"/>
      <c r="C7" s="749"/>
      <c r="F7" s="741"/>
      <c r="G7" s="741"/>
    </row>
    <row r="8" spans="1:12" s="748" customFormat="1" ht="10.5">
      <c r="A8" s="2542" t="s">
        <v>1129</v>
      </c>
      <c r="B8" s="2542"/>
      <c r="C8" s="2542"/>
      <c r="D8" s="2542"/>
      <c r="E8" s="2542"/>
    </row>
    <row r="9" spans="1:12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>
      <c r="A10" s="2544" t="s">
        <v>1164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2.75" customHeight="1">
      <c r="A16" s="2551" t="s">
        <v>2249</v>
      </c>
      <c r="B16" s="2551"/>
      <c r="C16" s="2551"/>
      <c r="D16" s="2551"/>
      <c r="E16" s="2551"/>
      <c r="F16" s="2551"/>
      <c r="G16" s="2551"/>
      <c r="H16" s="2551"/>
      <c r="I16" s="2551"/>
      <c r="J16" s="2551"/>
      <c r="K16" s="748"/>
      <c r="L16" s="748"/>
    </row>
    <row r="17" spans="1:14" ht="9" customHeight="1">
      <c r="A17" s="2551"/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4">
      <c r="A18" s="753" t="s">
        <v>448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1014</v>
      </c>
      <c r="B19" s="756"/>
      <c r="C19" s="756"/>
      <c r="D19" s="756"/>
      <c r="E19" s="756"/>
      <c r="F19" s="753" t="s">
        <v>335</v>
      </c>
      <c r="G19" s="704" t="s">
        <v>1126</v>
      </c>
      <c r="H19" s="684" t="s">
        <v>676</v>
      </c>
      <c r="I19" s="685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1865</v>
      </c>
      <c r="G21" s="753"/>
      <c r="H21" s="753"/>
      <c r="I21" s="753"/>
      <c r="J21" s="753"/>
      <c r="K21" s="753"/>
      <c r="L21" s="753"/>
    </row>
    <row r="22" spans="1:14" ht="24" customHeight="1">
      <c r="A22" s="753" t="s">
        <v>1675</v>
      </c>
      <c r="B22" s="756"/>
      <c r="C22" s="756"/>
      <c r="D22" s="756"/>
      <c r="E22" s="756"/>
      <c r="F22" s="753" t="s">
        <v>52</v>
      </c>
      <c r="G22" s="753"/>
      <c r="H22" s="753"/>
      <c r="I22" s="756"/>
      <c r="J22" s="758"/>
      <c r="K22" s="756"/>
      <c r="L22" s="756"/>
    </row>
    <row r="23" spans="1:14" ht="17.2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926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748"/>
      <c r="H27" s="2560">
        <v>900272000515</v>
      </c>
      <c r="I27" s="2560"/>
      <c r="J27" s="2560"/>
      <c r="K27" s="748"/>
      <c r="L27" s="748"/>
    </row>
    <row r="28" spans="1:14" ht="4.5" customHeight="1" thickBot="1"/>
    <row r="29" spans="1:14" ht="49.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33.75" customHeight="1" thickBot="1">
      <c r="A30" s="775"/>
      <c r="B30" s="776" t="s">
        <v>351</v>
      </c>
      <c r="C30" s="2220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8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7.75" customHeight="1" thickBot="1">
      <c r="A32" s="780">
        <v>1100000</v>
      </c>
      <c r="B32" s="787" t="s">
        <v>1676</v>
      </c>
      <c r="C32" s="788" t="s">
        <v>361</v>
      </c>
      <c r="D32" s="2041">
        <f>D33</f>
        <v>0</v>
      </c>
      <c r="E32" s="2041">
        <f>E102</f>
        <v>0</v>
      </c>
      <c r="F32" s="2041"/>
      <c r="G32" s="2041">
        <v>0</v>
      </c>
      <c r="H32" s="2041">
        <v>0</v>
      </c>
      <c r="I32" s="2041">
        <v>0</v>
      </c>
      <c r="J32" s="2041">
        <f>F32</f>
        <v>0</v>
      </c>
    </row>
    <row r="33" spans="1:10" ht="64.5" customHeight="1" thickBot="1">
      <c r="A33" s="780">
        <v>1110000</v>
      </c>
      <c r="B33" s="1935" t="s">
        <v>991</v>
      </c>
      <c r="C33" s="788" t="s">
        <v>361</v>
      </c>
      <c r="D33" s="2042">
        <v>0</v>
      </c>
      <c r="E33" s="2042">
        <v>0</v>
      </c>
      <c r="F33" s="2042">
        <v>0</v>
      </c>
      <c r="G33" s="2042">
        <v>0</v>
      </c>
      <c r="H33" s="2042">
        <v>0</v>
      </c>
      <c r="I33" s="2042">
        <v>0</v>
      </c>
      <c r="J33" s="2042">
        <v>0</v>
      </c>
    </row>
    <row r="34" spans="1:10" ht="28.5" hidden="1">
      <c r="A34" s="792">
        <v>1110000</v>
      </c>
      <c r="B34" s="793" t="s">
        <v>809</v>
      </c>
      <c r="C34" s="794" t="s">
        <v>361</v>
      </c>
      <c r="D34" s="2043">
        <v>0</v>
      </c>
      <c r="E34" s="2043">
        <v>0</v>
      </c>
      <c r="F34" s="2043">
        <v>0</v>
      </c>
      <c r="G34" s="2043">
        <v>0</v>
      </c>
      <c r="H34" s="2043">
        <v>0</v>
      </c>
      <c r="I34" s="2043">
        <v>0</v>
      </c>
      <c r="J34" s="2043">
        <v>0</v>
      </c>
    </row>
    <row r="35" spans="1:10" ht="25.5" hidden="1">
      <c r="A35" s="796">
        <v>1111000</v>
      </c>
      <c r="B35" s="797" t="s">
        <v>677</v>
      </c>
      <c r="C35" s="798" t="s">
        <v>810</v>
      </c>
      <c r="D35" s="1860"/>
      <c r="E35" s="1860"/>
      <c r="F35" s="1860"/>
      <c r="G35" s="1860"/>
      <c r="H35" s="1860"/>
      <c r="I35" s="1860"/>
      <c r="J35" s="1860">
        <v>0</v>
      </c>
    </row>
    <row r="36" spans="1:10" ht="38.25" hidden="1">
      <c r="A36" s="800">
        <v>1112000</v>
      </c>
      <c r="B36" s="801" t="s">
        <v>273</v>
      </c>
      <c r="C36" s="802" t="s">
        <v>811</v>
      </c>
      <c r="D36" s="2046"/>
      <c r="E36" s="2046"/>
      <c r="F36" s="2046"/>
      <c r="G36" s="2046"/>
      <c r="H36" s="2046"/>
      <c r="I36" s="2046"/>
      <c r="J36" s="1860">
        <v>0</v>
      </c>
    </row>
    <row r="37" spans="1:10" ht="38.25" hidden="1">
      <c r="A37" s="800">
        <v>1113000</v>
      </c>
      <c r="B37" s="801" t="s">
        <v>812</v>
      </c>
      <c r="C37" s="802" t="s">
        <v>813</v>
      </c>
      <c r="D37" s="2046"/>
      <c r="E37" s="2046"/>
      <c r="F37" s="2046"/>
      <c r="G37" s="2046"/>
      <c r="H37" s="2046"/>
      <c r="I37" s="2046"/>
      <c r="J37" s="1860">
        <v>0</v>
      </c>
    </row>
    <row r="38" spans="1:10" ht="51" hidden="1">
      <c r="A38" s="800">
        <v>1114000</v>
      </c>
      <c r="B38" s="801" t="s">
        <v>401</v>
      </c>
      <c r="C38" s="802" t="s">
        <v>402</v>
      </c>
      <c r="D38" s="2046"/>
      <c r="E38" s="2046"/>
      <c r="F38" s="2046"/>
      <c r="G38" s="2046"/>
      <c r="H38" s="2046"/>
      <c r="I38" s="2046"/>
      <c r="J38" s="1860">
        <v>0</v>
      </c>
    </row>
    <row r="39" spans="1:10" hidden="1">
      <c r="A39" s="800">
        <v>1115000</v>
      </c>
      <c r="B39" s="801" t="s">
        <v>619</v>
      </c>
      <c r="C39" s="802" t="s">
        <v>391</v>
      </c>
      <c r="D39" s="2046"/>
      <c r="E39" s="2046"/>
      <c r="F39" s="2046"/>
      <c r="G39" s="2046"/>
      <c r="H39" s="2046"/>
      <c r="I39" s="2046"/>
      <c r="J39" s="1860">
        <v>0</v>
      </c>
    </row>
    <row r="40" spans="1:10" ht="25.5" hidden="1">
      <c r="A40" s="800">
        <v>1116000</v>
      </c>
      <c r="B40" s="801" t="s">
        <v>1034</v>
      </c>
      <c r="C40" s="802" t="s">
        <v>392</v>
      </c>
      <c r="D40" s="2046"/>
      <c r="E40" s="2046"/>
      <c r="F40" s="2046"/>
      <c r="G40" s="2046"/>
      <c r="H40" s="2046"/>
      <c r="I40" s="2046"/>
      <c r="J40" s="1860">
        <v>0</v>
      </c>
    </row>
    <row r="41" spans="1:10" ht="38.25" hidden="1" customHeight="1" thickBot="1">
      <c r="A41" s="804">
        <v>1117000</v>
      </c>
      <c r="B41" s="805" t="s">
        <v>19</v>
      </c>
      <c r="C41" s="806" t="s">
        <v>20</v>
      </c>
      <c r="D41" s="2047"/>
      <c r="E41" s="2047"/>
      <c r="F41" s="2047"/>
      <c r="G41" s="2047"/>
      <c r="H41" s="2047"/>
      <c r="I41" s="2047"/>
      <c r="J41" s="1860">
        <v>0</v>
      </c>
    </row>
    <row r="42" spans="1:10" ht="29.25" hidden="1" thickBot="1">
      <c r="A42" s="808">
        <v>1120000</v>
      </c>
      <c r="B42" s="809" t="s">
        <v>21</v>
      </c>
      <c r="C42" s="788" t="s">
        <v>361</v>
      </c>
      <c r="D42" s="2045">
        <v>0</v>
      </c>
      <c r="E42" s="2045">
        <v>0</v>
      </c>
      <c r="F42" s="2045"/>
      <c r="G42" s="2045"/>
      <c r="H42" s="2045"/>
      <c r="I42" s="2045"/>
      <c r="J42" s="1860"/>
    </row>
    <row r="43" spans="1:10" ht="14.25" hidden="1">
      <c r="A43" s="792">
        <v>1121000</v>
      </c>
      <c r="B43" s="811" t="s">
        <v>22</v>
      </c>
      <c r="C43" s="812"/>
      <c r="D43" s="1860">
        <v>0</v>
      </c>
      <c r="E43" s="1860">
        <v>0</v>
      </c>
      <c r="F43" s="1860">
        <v>0</v>
      </c>
      <c r="G43" s="1860">
        <v>0</v>
      </c>
      <c r="H43" s="1860">
        <v>0</v>
      </c>
      <c r="I43" s="1860">
        <v>0</v>
      </c>
      <c r="J43" s="1860">
        <v>0</v>
      </c>
    </row>
    <row r="44" spans="1:10" ht="25.5" hidden="1">
      <c r="A44" s="800">
        <v>1121100</v>
      </c>
      <c r="B44" s="813" t="s">
        <v>383</v>
      </c>
      <c r="C44" s="802" t="s">
        <v>384</v>
      </c>
      <c r="D44" s="2046"/>
      <c r="E44" s="2046"/>
      <c r="F44" s="2046"/>
      <c r="G44" s="2046"/>
      <c r="H44" s="2046"/>
      <c r="I44" s="2046"/>
      <c r="J44" s="1860">
        <v>0</v>
      </c>
    </row>
    <row r="45" spans="1:10" hidden="1">
      <c r="A45" s="800">
        <v>1121200</v>
      </c>
      <c r="B45" s="814" t="s">
        <v>1678</v>
      </c>
      <c r="C45" s="802" t="s">
        <v>386</v>
      </c>
      <c r="D45" s="2046"/>
      <c r="E45" s="2046"/>
      <c r="F45" s="2046"/>
      <c r="G45" s="2046"/>
      <c r="H45" s="2046"/>
      <c r="I45" s="2046"/>
      <c r="J45" s="1860">
        <v>0</v>
      </c>
    </row>
    <row r="46" spans="1:10" ht="13.5" hidden="1" thickBot="1">
      <c r="A46" s="800">
        <v>1121300</v>
      </c>
      <c r="B46" s="813" t="s">
        <v>775</v>
      </c>
      <c r="C46" s="802" t="s">
        <v>387</v>
      </c>
      <c r="D46" s="2046"/>
      <c r="E46" s="2046"/>
      <c r="F46" s="2044" t="s">
        <v>744</v>
      </c>
      <c r="G46" s="2045" t="s">
        <v>744</v>
      </c>
      <c r="H46" s="2045" t="s">
        <v>744</v>
      </c>
      <c r="I46" s="2045" t="s">
        <v>744</v>
      </c>
      <c r="J46" s="1860" t="s">
        <v>602</v>
      </c>
    </row>
    <row r="47" spans="1:10" hidden="1">
      <c r="A47" s="800">
        <v>1121400</v>
      </c>
      <c r="B47" s="813" t="s">
        <v>776</v>
      </c>
      <c r="C47" s="802" t="s">
        <v>388</v>
      </c>
      <c r="D47" s="2046"/>
      <c r="E47" s="2046"/>
      <c r="F47" s="2046"/>
      <c r="G47" s="2046"/>
      <c r="H47" s="2046"/>
      <c r="I47" s="2046"/>
      <c r="J47" s="1860">
        <v>0</v>
      </c>
    </row>
    <row r="48" spans="1:10" hidden="1">
      <c r="A48" s="800">
        <v>1121500</v>
      </c>
      <c r="B48" s="813" t="s">
        <v>69</v>
      </c>
      <c r="C48" s="802" t="s">
        <v>389</v>
      </c>
      <c r="D48" s="1860"/>
      <c r="E48" s="1860"/>
      <c r="F48" s="1860"/>
      <c r="G48" s="1860"/>
      <c r="H48" s="1860"/>
      <c r="I48" s="1860"/>
      <c r="J48" s="1860">
        <v>0</v>
      </c>
    </row>
    <row r="49" spans="1:10" ht="25.5" hidden="1">
      <c r="A49" s="800">
        <v>1121600</v>
      </c>
      <c r="B49" s="813" t="s">
        <v>70</v>
      </c>
      <c r="C49" s="802" t="s">
        <v>390</v>
      </c>
      <c r="D49" s="2046"/>
      <c r="E49" s="2046">
        <v>0</v>
      </c>
      <c r="F49" s="2046"/>
      <c r="G49" s="2046"/>
      <c r="H49" s="2046"/>
      <c r="I49" s="2046"/>
      <c r="J49" s="1860">
        <v>0</v>
      </c>
    </row>
    <row r="50" spans="1:10" ht="8.25" hidden="1" customHeight="1" thickBot="1">
      <c r="A50" s="816">
        <v>1121700</v>
      </c>
      <c r="B50" s="817" t="s">
        <v>71</v>
      </c>
      <c r="C50" s="806" t="s">
        <v>772</v>
      </c>
      <c r="D50" s="2047"/>
      <c r="E50" s="2047"/>
      <c r="F50" s="2047"/>
      <c r="G50" s="2047"/>
      <c r="H50" s="2047"/>
      <c r="I50" s="2047"/>
      <c r="J50" s="1860">
        <v>0</v>
      </c>
    </row>
    <row r="51" spans="1:10" ht="28.5" hidden="1">
      <c r="A51" s="792">
        <v>1122000</v>
      </c>
      <c r="B51" s="818" t="s">
        <v>773</v>
      </c>
      <c r="C51" s="794" t="s">
        <v>361</v>
      </c>
      <c r="D51" s="2058">
        <v>0</v>
      </c>
      <c r="E51" s="2058">
        <v>0</v>
      </c>
      <c r="F51" s="2058">
        <v>0</v>
      </c>
      <c r="G51" s="2058">
        <v>0</v>
      </c>
      <c r="H51" s="2058">
        <v>0</v>
      </c>
      <c r="I51" s="2058">
        <v>0</v>
      </c>
      <c r="J51" s="1860">
        <v>0</v>
      </c>
    </row>
    <row r="52" spans="1:10" hidden="1">
      <c r="A52" s="820">
        <v>1122100</v>
      </c>
      <c r="B52" s="813" t="s">
        <v>72</v>
      </c>
      <c r="C52" s="798" t="s">
        <v>774</v>
      </c>
      <c r="D52" s="2046"/>
      <c r="E52" s="2046"/>
      <c r="F52" s="2046"/>
      <c r="G52" s="2046"/>
      <c r="H52" s="2046"/>
      <c r="I52" s="2046"/>
      <c r="J52" s="1860">
        <v>0</v>
      </c>
    </row>
    <row r="53" spans="1:10" ht="25.5" hidden="1">
      <c r="A53" s="820">
        <v>1122200</v>
      </c>
      <c r="B53" s="813" t="s">
        <v>490</v>
      </c>
      <c r="C53" s="802" t="s">
        <v>1031</v>
      </c>
      <c r="D53" s="2046"/>
      <c r="E53" s="2046"/>
      <c r="F53" s="2046"/>
      <c r="G53" s="2046"/>
      <c r="H53" s="2046"/>
      <c r="I53" s="2046"/>
      <c r="J53" s="1860">
        <v>0</v>
      </c>
    </row>
    <row r="54" spans="1:10" ht="13.5" hidden="1" thickBot="1">
      <c r="A54" s="808">
        <v>1122300</v>
      </c>
      <c r="B54" s="817" t="s">
        <v>148</v>
      </c>
      <c r="C54" s="806" t="s">
        <v>1032</v>
      </c>
      <c r="D54" s="2047"/>
      <c r="E54" s="2047"/>
      <c r="F54" s="2047"/>
      <c r="G54" s="2047"/>
      <c r="H54" s="2047"/>
      <c r="I54" s="2047"/>
      <c r="J54" s="1860">
        <v>0</v>
      </c>
    </row>
    <row r="55" spans="1:10" ht="28.5" hidden="1">
      <c r="A55" s="792">
        <v>1123000</v>
      </c>
      <c r="B55" s="818" t="s">
        <v>367</v>
      </c>
      <c r="C55" s="794" t="s">
        <v>361</v>
      </c>
      <c r="D55" s="2058">
        <v>0</v>
      </c>
      <c r="E55" s="2058">
        <v>0</v>
      </c>
      <c r="F55" s="2058">
        <v>0</v>
      </c>
      <c r="G55" s="2058">
        <v>0</v>
      </c>
      <c r="H55" s="2058">
        <v>0</v>
      </c>
      <c r="I55" s="2058">
        <v>0</v>
      </c>
      <c r="J55" s="1860">
        <v>0</v>
      </c>
    </row>
    <row r="56" spans="1:10" hidden="1">
      <c r="A56" s="820">
        <v>1123100</v>
      </c>
      <c r="B56" s="813" t="s">
        <v>149</v>
      </c>
      <c r="C56" s="798" t="s">
        <v>368</v>
      </c>
      <c r="D56" s="2046"/>
      <c r="E56" s="2046"/>
      <c r="F56" s="2046"/>
      <c r="G56" s="2046"/>
      <c r="H56" s="2046"/>
      <c r="I56" s="2046"/>
      <c r="J56" s="1860">
        <v>0</v>
      </c>
    </row>
    <row r="57" spans="1:10" hidden="1">
      <c r="A57" s="820">
        <v>1123200</v>
      </c>
      <c r="B57" s="813" t="s">
        <v>150</v>
      </c>
      <c r="C57" s="802" t="s">
        <v>369</v>
      </c>
      <c r="D57" s="2046"/>
      <c r="E57" s="2046"/>
      <c r="F57" s="2046"/>
      <c r="G57" s="2046"/>
      <c r="H57" s="2046"/>
      <c r="I57" s="2046"/>
      <c r="J57" s="1860">
        <v>0</v>
      </c>
    </row>
    <row r="58" spans="1:10" ht="25.5" hidden="1">
      <c r="A58" s="820">
        <v>1123300</v>
      </c>
      <c r="B58" s="813" t="s">
        <v>151</v>
      </c>
      <c r="C58" s="802" t="s">
        <v>370</v>
      </c>
      <c r="D58" s="2046"/>
      <c r="E58" s="2046"/>
      <c r="F58" s="2046"/>
      <c r="G58" s="2046"/>
      <c r="H58" s="2046"/>
      <c r="I58" s="2046"/>
      <c r="J58" s="1860">
        <v>0</v>
      </c>
    </row>
    <row r="59" spans="1:10" hidden="1">
      <c r="A59" s="820">
        <v>1123400</v>
      </c>
      <c r="B59" s="813" t="s">
        <v>559</v>
      </c>
      <c r="C59" s="802" t="s">
        <v>371</v>
      </c>
      <c r="D59" s="2046"/>
      <c r="E59" s="2046"/>
      <c r="F59" s="2046"/>
      <c r="G59" s="2046"/>
      <c r="H59" s="2046"/>
      <c r="I59" s="2046"/>
      <c r="J59" s="1860">
        <v>0</v>
      </c>
    </row>
    <row r="60" spans="1:10" hidden="1">
      <c r="A60" s="820">
        <v>1123500</v>
      </c>
      <c r="B60" s="821" t="s">
        <v>560</v>
      </c>
      <c r="C60" s="822">
        <v>423500</v>
      </c>
      <c r="D60" s="2046"/>
      <c r="E60" s="2046"/>
      <c r="F60" s="2046"/>
      <c r="G60" s="2046"/>
      <c r="H60" s="2046"/>
      <c r="I60" s="2046"/>
      <c r="J60" s="1860">
        <v>0</v>
      </c>
    </row>
    <row r="61" spans="1:10" ht="25.5" hidden="1">
      <c r="A61" s="820">
        <v>1123600</v>
      </c>
      <c r="B61" s="813" t="s">
        <v>187</v>
      </c>
      <c r="C61" s="802" t="s">
        <v>372</v>
      </c>
      <c r="D61" s="2046"/>
      <c r="E61" s="2046"/>
      <c r="F61" s="2046"/>
      <c r="G61" s="2046"/>
      <c r="H61" s="2046"/>
      <c r="I61" s="2046"/>
      <c r="J61" s="1860">
        <v>0</v>
      </c>
    </row>
    <row r="62" spans="1:10" hidden="1">
      <c r="A62" s="820">
        <v>1123700</v>
      </c>
      <c r="B62" s="813" t="s">
        <v>188</v>
      </c>
      <c r="C62" s="802" t="s">
        <v>373</v>
      </c>
      <c r="D62" s="2046"/>
      <c r="E62" s="2046"/>
      <c r="F62" s="2046"/>
      <c r="G62" s="2046"/>
      <c r="H62" s="2046"/>
      <c r="I62" s="2046"/>
      <c r="J62" s="1860">
        <v>0</v>
      </c>
    </row>
    <row r="63" spans="1:10" ht="26.25" hidden="1" thickBot="1">
      <c r="A63" s="808">
        <v>1123800</v>
      </c>
      <c r="B63" s="817" t="s">
        <v>189</v>
      </c>
      <c r="C63" s="806" t="s">
        <v>374</v>
      </c>
      <c r="D63" s="2047"/>
      <c r="E63" s="2047">
        <v>0</v>
      </c>
      <c r="F63" s="2047">
        <v>0</v>
      </c>
      <c r="G63" s="2047"/>
      <c r="H63" s="2047"/>
      <c r="I63" s="2047">
        <v>0</v>
      </c>
      <c r="J63" s="1860">
        <f>F63</f>
        <v>0</v>
      </c>
    </row>
    <row r="64" spans="1:10" ht="28.5" hidden="1">
      <c r="A64" s="792">
        <v>1124000</v>
      </c>
      <c r="B64" s="818" t="s">
        <v>214</v>
      </c>
      <c r="C64" s="794" t="s">
        <v>361</v>
      </c>
      <c r="D64" s="2058">
        <v>0</v>
      </c>
      <c r="E64" s="2058">
        <v>0</v>
      </c>
      <c r="F64" s="2058">
        <v>0</v>
      </c>
      <c r="G64" s="2058">
        <v>0</v>
      </c>
      <c r="H64" s="2058">
        <v>0</v>
      </c>
      <c r="I64" s="2058">
        <v>0</v>
      </c>
      <c r="J64" s="1860">
        <v>0</v>
      </c>
    </row>
    <row r="65" spans="1:10" ht="13.5" hidden="1" thickBot="1">
      <c r="A65" s="808">
        <v>1124100</v>
      </c>
      <c r="B65" s="817" t="s">
        <v>190</v>
      </c>
      <c r="C65" s="806" t="s">
        <v>215</v>
      </c>
      <c r="D65" s="2047"/>
      <c r="E65" s="2047"/>
      <c r="F65" s="2047"/>
      <c r="G65" s="2047"/>
      <c r="H65" s="2047"/>
      <c r="I65" s="2047"/>
      <c r="J65" s="1860">
        <v>0</v>
      </c>
    </row>
    <row r="66" spans="1:10" ht="42.75" hidden="1">
      <c r="A66" s="792">
        <v>1125000</v>
      </c>
      <c r="B66" s="818" t="s">
        <v>928</v>
      </c>
      <c r="C66" s="794" t="s">
        <v>361</v>
      </c>
      <c r="D66" s="2058">
        <v>0</v>
      </c>
      <c r="E66" s="2058">
        <v>0</v>
      </c>
      <c r="F66" s="2058">
        <f>F67</f>
        <v>0</v>
      </c>
      <c r="G66" s="2058">
        <f>G67</f>
        <v>0</v>
      </c>
      <c r="H66" s="2058">
        <f>H67</f>
        <v>0</v>
      </c>
      <c r="I66" s="2058">
        <f>I67</f>
        <v>0</v>
      </c>
      <c r="J66" s="1860">
        <f>J67</f>
        <v>0</v>
      </c>
    </row>
    <row r="67" spans="1:10" ht="25.5" hidden="1">
      <c r="A67" s="820">
        <v>1125100</v>
      </c>
      <c r="B67" s="813" t="s">
        <v>191</v>
      </c>
      <c r="C67" s="798" t="s">
        <v>929</v>
      </c>
      <c r="D67" s="2056">
        <v>0</v>
      </c>
      <c r="E67" s="2046">
        <v>0</v>
      </c>
      <c r="F67" s="2046">
        <f>D67+E67</f>
        <v>0</v>
      </c>
      <c r="G67" s="2046">
        <v>0</v>
      </c>
      <c r="H67" s="2046">
        <v>0</v>
      </c>
      <c r="I67" s="2046">
        <v>0</v>
      </c>
      <c r="J67" s="1860">
        <f>F67</f>
        <v>0</v>
      </c>
    </row>
    <row r="68" spans="1:10" ht="26.25" hidden="1" thickBot="1">
      <c r="A68" s="808">
        <v>1125200</v>
      </c>
      <c r="B68" s="817" t="s">
        <v>709</v>
      </c>
      <c r="C68" s="806" t="s">
        <v>1041</v>
      </c>
      <c r="D68" s="2047"/>
      <c r="E68" s="2047"/>
      <c r="F68" s="2047"/>
      <c r="G68" s="2047"/>
      <c r="H68" s="2047"/>
      <c r="I68" s="2047"/>
      <c r="J68" s="1860">
        <v>0</v>
      </c>
    </row>
    <row r="69" spans="1:10" ht="14.25" hidden="1">
      <c r="A69" s="792">
        <v>1126000</v>
      </c>
      <c r="B69" s="818" t="s">
        <v>1042</v>
      </c>
      <c r="C69" s="794" t="s">
        <v>361</v>
      </c>
      <c r="D69" s="2058">
        <v>0</v>
      </c>
      <c r="E69" s="2058">
        <v>0</v>
      </c>
      <c r="F69" s="2058">
        <v>0</v>
      </c>
      <c r="G69" s="2058">
        <v>0</v>
      </c>
      <c r="H69" s="2058">
        <v>0</v>
      </c>
      <c r="I69" s="2058">
        <v>0</v>
      </c>
      <c r="J69" s="1860">
        <v>0</v>
      </c>
    </row>
    <row r="70" spans="1:10" hidden="1">
      <c r="A70" s="792">
        <v>1126100</v>
      </c>
      <c r="B70" s="813" t="s">
        <v>993</v>
      </c>
      <c r="C70" s="798" t="s">
        <v>1043</v>
      </c>
      <c r="D70" s="2046"/>
      <c r="E70" s="2046"/>
      <c r="F70" s="2046"/>
      <c r="G70" s="2046"/>
      <c r="H70" s="2046"/>
      <c r="I70" s="2046"/>
      <c r="J70" s="1860">
        <v>0</v>
      </c>
    </row>
    <row r="71" spans="1:10" hidden="1">
      <c r="A71" s="792">
        <v>1126200</v>
      </c>
      <c r="B71" s="813" t="s">
        <v>994</v>
      </c>
      <c r="C71" s="802" t="s">
        <v>1044</v>
      </c>
      <c r="D71" s="2046"/>
      <c r="E71" s="2046"/>
      <c r="F71" s="2046"/>
      <c r="G71" s="2046"/>
      <c r="H71" s="2046"/>
      <c r="I71" s="2046"/>
      <c r="J71" s="1860">
        <v>0</v>
      </c>
    </row>
    <row r="72" spans="1:10" ht="25.5" hidden="1">
      <c r="A72" s="792">
        <v>1126300</v>
      </c>
      <c r="B72" s="813" t="s">
        <v>393</v>
      </c>
      <c r="C72" s="802" t="s">
        <v>394</v>
      </c>
      <c r="D72" s="2046"/>
      <c r="E72" s="2046"/>
      <c r="F72" s="2046"/>
      <c r="G72" s="2046"/>
      <c r="H72" s="2046"/>
      <c r="I72" s="2046"/>
      <c r="J72" s="1860">
        <v>0</v>
      </c>
    </row>
    <row r="73" spans="1:10" hidden="1">
      <c r="A73" s="800">
        <v>1126400</v>
      </c>
      <c r="B73" s="823" t="s">
        <v>995</v>
      </c>
      <c r="C73" s="802" t="s">
        <v>395</v>
      </c>
      <c r="D73" s="2046"/>
      <c r="E73" s="2046"/>
      <c r="F73" s="2046"/>
      <c r="G73" s="2046"/>
      <c r="H73" s="2046"/>
      <c r="I73" s="2046"/>
      <c r="J73" s="1860">
        <v>0</v>
      </c>
    </row>
    <row r="74" spans="1:10" ht="25.5" hidden="1">
      <c r="A74" s="804">
        <v>1126500</v>
      </c>
      <c r="B74" s="824" t="s">
        <v>953</v>
      </c>
      <c r="C74" s="802" t="s">
        <v>396</v>
      </c>
      <c r="D74" s="2046"/>
      <c r="E74" s="2046"/>
      <c r="F74" s="2046"/>
      <c r="G74" s="2046"/>
      <c r="H74" s="2046"/>
      <c r="I74" s="2046"/>
      <c r="J74" s="1860">
        <v>0</v>
      </c>
    </row>
    <row r="75" spans="1:10" ht="0.75" hidden="1" customHeight="1">
      <c r="A75" s="800">
        <v>1126600</v>
      </c>
      <c r="B75" s="823" t="s">
        <v>230</v>
      </c>
      <c r="C75" s="802" t="s">
        <v>397</v>
      </c>
      <c r="D75" s="2046"/>
      <c r="E75" s="2046"/>
      <c r="F75" s="2046"/>
      <c r="G75" s="2046"/>
      <c r="H75" s="2046"/>
      <c r="I75" s="2046"/>
      <c r="J75" s="1860">
        <v>0</v>
      </c>
    </row>
    <row r="76" spans="1:10" hidden="1">
      <c r="A76" s="800">
        <v>1126700</v>
      </c>
      <c r="B76" s="823" t="s">
        <v>231</v>
      </c>
      <c r="C76" s="802" t="s">
        <v>398</v>
      </c>
      <c r="D76" s="2046"/>
      <c r="E76" s="2046"/>
      <c r="F76" s="2046"/>
      <c r="G76" s="2046"/>
      <c r="H76" s="2046"/>
      <c r="I76" s="2046"/>
      <c r="J76" s="1860">
        <v>0</v>
      </c>
    </row>
    <row r="77" spans="1:10" ht="13.5" hidden="1" thickBot="1">
      <c r="A77" s="816">
        <v>1126800</v>
      </c>
      <c r="B77" s="825" t="s">
        <v>483</v>
      </c>
      <c r="C77" s="806" t="s">
        <v>399</v>
      </c>
      <c r="D77" s="2047">
        <v>0</v>
      </c>
      <c r="E77" s="2047">
        <v>0</v>
      </c>
      <c r="F77" s="2047">
        <f>D77</f>
        <v>0</v>
      </c>
      <c r="G77" s="2047">
        <v>0</v>
      </c>
      <c r="H77" s="2047">
        <v>0</v>
      </c>
      <c r="I77" s="2047">
        <v>0</v>
      </c>
      <c r="J77" s="1860">
        <f>F77</f>
        <v>0</v>
      </c>
    </row>
    <row r="78" spans="1:10" ht="14.25" hidden="1">
      <c r="A78" s="826">
        <v>1130000</v>
      </c>
      <c r="B78" s="827" t="s">
        <v>296</v>
      </c>
      <c r="C78" s="794" t="s">
        <v>361</v>
      </c>
      <c r="D78" s="2058">
        <v>0</v>
      </c>
      <c r="E78" s="2058">
        <v>0</v>
      </c>
      <c r="F78" s="2058">
        <v>0</v>
      </c>
      <c r="G78" s="2058">
        <v>0</v>
      </c>
      <c r="H78" s="2058">
        <v>0</v>
      </c>
      <c r="I78" s="2058">
        <v>0</v>
      </c>
      <c r="J78" s="1860">
        <v>0</v>
      </c>
    </row>
    <row r="79" spans="1:10" hidden="1">
      <c r="A79" s="826">
        <v>1130100</v>
      </c>
      <c r="B79" s="823" t="s">
        <v>484</v>
      </c>
      <c r="C79" s="798" t="s">
        <v>297</v>
      </c>
      <c r="D79" s="2046"/>
      <c r="E79" s="2046"/>
      <c r="F79" s="2046"/>
      <c r="G79" s="2046"/>
      <c r="H79" s="2046"/>
      <c r="I79" s="2046"/>
      <c r="J79" s="1860">
        <v>0</v>
      </c>
    </row>
    <row r="80" spans="1:10" hidden="1">
      <c r="A80" s="826">
        <v>1130200</v>
      </c>
      <c r="B80" s="823" t="s">
        <v>485</v>
      </c>
      <c r="C80" s="802" t="s">
        <v>298</v>
      </c>
      <c r="D80" s="2046"/>
      <c r="E80" s="2046"/>
      <c r="F80" s="2046"/>
      <c r="G80" s="2046"/>
      <c r="H80" s="2046"/>
      <c r="I80" s="2046"/>
      <c r="J80" s="1860">
        <v>0</v>
      </c>
    </row>
    <row r="81" spans="1:10" ht="25.5" hidden="1">
      <c r="A81" s="826">
        <v>1130300</v>
      </c>
      <c r="B81" s="823" t="s">
        <v>486</v>
      </c>
      <c r="C81" s="802" t="s">
        <v>299</v>
      </c>
      <c r="D81" s="2046"/>
      <c r="E81" s="2046"/>
      <c r="F81" s="2046"/>
      <c r="G81" s="2046"/>
      <c r="H81" s="2046"/>
      <c r="I81" s="2046"/>
      <c r="J81" s="1860">
        <v>0</v>
      </c>
    </row>
    <row r="82" spans="1:10" ht="25.5" hidden="1">
      <c r="A82" s="826">
        <v>1130400</v>
      </c>
      <c r="B82" s="828" t="s">
        <v>487</v>
      </c>
      <c r="C82" s="829" t="s">
        <v>300</v>
      </c>
      <c r="D82" s="1860"/>
      <c r="E82" s="1860"/>
      <c r="F82" s="1860"/>
      <c r="G82" s="1860"/>
      <c r="H82" s="1860"/>
      <c r="I82" s="1860"/>
      <c r="J82" s="1860">
        <v>0</v>
      </c>
    </row>
    <row r="83" spans="1:10" ht="28.5" hidden="1">
      <c r="A83" s="800">
        <v>1131000</v>
      </c>
      <c r="B83" s="830" t="s">
        <v>301</v>
      </c>
      <c r="C83" s="831" t="s">
        <v>361</v>
      </c>
      <c r="D83" s="1859"/>
      <c r="E83" s="1859"/>
      <c r="F83" s="1859"/>
      <c r="G83" s="1859"/>
      <c r="H83" s="1859"/>
      <c r="I83" s="1859"/>
      <c r="J83" s="1860">
        <v>0</v>
      </c>
    </row>
    <row r="84" spans="1:10" ht="25.5" hidden="1">
      <c r="A84" s="800">
        <v>1131100</v>
      </c>
      <c r="B84" s="823" t="s">
        <v>592</v>
      </c>
      <c r="C84" s="798" t="s">
        <v>302</v>
      </c>
      <c r="D84" s="2046"/>
      <c r="E84" s="2046"/>
      <c r="F84" s="2046"/>
      <c r="G84" s="2046"/>
      <c r="H84" s="2046"/>
      <c r="I84" s="2046"/>
      <c r="J84" s="1860">
        <v>0</v>
      </c>
    </row>
    <row r="85" spans="1:10" hidden="1">
      <c r="A85" s="800">
        <v>1131200</v>
      </c>
      <c r="B85" s="823" t="s">
        <v>593</v>
      </c>
      <c r="C85" s="802" t="s">
        <v>303</v>
      </c>
      <c r="D85" s="2046"/>
      <c r="E85" s="2046"/>
      <c r="F85" s="2046"/>
      <c r="G85" s="2046"/>
      <c r="H85" s="2046"/>
      <c r="I85" s="2046"/>
      <c r="J85" s="1860">
        <v>0</v>
      </c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2047"/>
      <c r="E86" s="2047"/>
      <c r="F86" s="2047"/>
      <c r="G86" s="2047"/>
      <c r="H86" s="2047"/>
      <c r="I86" s="2047"/>
      <c r="J86" s="1860">
        <v>0</v>
      </c>
    </row>
    <row r="87" spans="1:10" ht="14.25" hidden="1">
      <c r="A87" s="833">
        <v>1140000</v>
      </c>
      <c r="B87" s="827" t="s">
        <v>305</v>
      </c>
      <c r="C87" s="794" t="s">
        <v>361</v>
      </c>
      <c r="D87" s="2058">
        <v>0</v>
      </c>
      <c r="E87" s="2058">
        <v>0</v>
      </c>
      <c r="F87" s="2058">
        <v>0</v>
      </c>
      <c r="G87" s="2058">
        <v>0</v>
      </c>
      <c r="H87" s="2058">
        <v>0</v>
      </c>
      <c r="I87" s="2058">
        <v>0</v>
      </c>
      <c r="J87" s="1860">
        <v>0</v>
      </c>
    </row>
    <row r="88" spans="1:10" ht="25.5" hidden="1">
      <c r="A88" s="833">
        <v>1141000</v>
      </c>
      <c r="B88" s="823" t="s">
        <v>306</v>
      </c>
      <c r="C88" s="798" t="s">
        <v>1013</v>
      </c>
      <c r="D88" s="2046"/>
      <c r="E88" s="2046"/>
      <c r="F88" s="2046"/>
      <c r="G88" s="2046"/>
      <c r="H88" s="2046"/>
      <c r="I88" s="2046"/>
      <c r="J88" s="1860">
        <v>0</v>
      </c>
    </row>
    <row r="89" spans="1:10" ht="25.5" hidden="1">
      <c r="A89" s="833">
        <v>1142000</v>
      </c>
      <c r="B89" s="823" t="s">
        <v>42</v>
      </c>
      <c r="C89" s="802" t="s">
        <v>43</v>
      </c>
      <c r="D89" s="2046"/>
      <c r="E89" s="2046"/>
      <c r="F89" s="2046"/>
      <c r="G89" s="2046"/>
      <c r="H89" s="2046"/>
      <c r="I89" s="2046"/>
      <c r="J89" s="1860">
        <v>0</v>
      </c>
    </row>
    <row r="90" spans="1:10" ht="25.5" hidden="1">
      <c r="A90" s="833">
        <v>1143000</v>
      </c>
      <c r="B90" s="823" t="s">
        <v>44</v>
      </c>
      <c r="C90" s="802" t="s">
        <v>45</v>
      </c>
      <c r="D90" s="2046"/>
      <c r="E90" s="2046"/>
      <c r="F90" s="2046"/>
      <c r="G90" s="2046"/>
      <c r="H90" s="2046"/>
      <c r="I90" s="2046"/>
      <c r="J90" s="1860">
        <v>0</v>
      </c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2047"/>
      <c r="E91" s="2047"/>
      <c r="F91" s="2047"/>
      <c r="G91" s="2047"/>
      <c r="H91" s="2047"/>
      <c r="I91" s="2047"/>
      <c r="J91" s="1860">
        <v>0</v>
      </c>
    </row>
    <row r="92" spans="1:10" ht="14.25" hidden="1">
      <c r="A92" s="833">
        <v>1150000</v>
      </c>
      <c r="B92" s="834" t="s">
        <v>736</v>
      </c>
      <c r="C92" s="794" t="s">
        <v>361</v>
      </c>
      <c r="D92" s="2058">
        <v>0</v>
      </c>
      <c r="E92" s="2058">
        <v>0</v>
      </c>
      <c r="F92" s="2058">
        <v>0</v>
      </c>
      <c r="G92" s="2058">
        <v>0</v>
      </c>
      <c r="H92" s="2058">
        <v>0</v>
      </c>
      <c r="I92" s="2058">
        <v>0</v>
      </c>
      <c r="J92" s="1860">
        <v>0</v>
      </c>
    </row>
    <row r="93" spans="1:10" ht="25.5" hidden="1">
      <c r="A93" s="835">
        <v>1151000</v>
      </c>
      <c r="B93" s="823" t="s">
        <v>814</v>
      </c>
      <c r="C93" s="798" t="s">
        <v>815</v>
      </c>
      <c r="D93" s="2046"/>
      <c r="E93" s="2046"/>
      <c r="F93" s="2046"/>
      <c r="G93" s="2046"/>
      <c r="H93" s="2046"/>
      <c r="I93" s="2046"/>
      <c r="J93" s="1860">
        <v>0</v>
      </c>
    </row>
    <row r="94" spans="1:10" ht="25.5" hidden="1">
      <c r="A94" s="835">
        <v>1152000</v>
      </c>
      <c r="B94" s="823" t="s">
        <v>1112</v>
      </c>
      <c r="C94" s="802" t="s">
        <v>816</v>
      </c>
      <c r="D94" s="2046"/>
      <c r="E94" s="2046"/>
      <c r="F94" s="2046"/>
      <c r="G94" s="2046"/>
      <c r="H94" s="2046"/>
      <c r="I94" s="2046"/>
      <c r="J94" s="1860">
        <v>0</v>
      </c>
    </row>
    <row r="95" spans="1:10" ht="25.5" hidden="1">
      <c r="A95" s="835">
        <v>1153000</v>
      </c>
      <c r="B95" s="823" t="s">
        <v>836</v>
      </c>
      <c r="C95" s="802" t="s">
        <v>817</v>
      </c>
      <c r="D95" s="2046"/>
      <c r="E95" s="2046"/>
      <c r="F95" s="2046"/>
      <c r="G95" s="2046"/>
      <c r="H95" s="2046"/>
      <c r="I95" s="2046"/>
      <c r="J95" s="1860">
        <v>0</v>
      </c>
    </row>
    <row r="96" spans="1:10" ht="25.5" hidden="1">
      <c r="A96" s="835">
        <v>1154000</v>
      </c>
      <c r="B96" s="823" t="s">
        <v>743</v>
      </c>
      <c r="C96" s="802" t="s">
        <v>818</v>
      </c>
      <c r="D96" s="2046"/>
      <c r="E96" s="2046"/>
      <c r="F96" s="2046"/>
      <c r="G96" s="2046"/>
      <c r="H96" s="2046"/>
      <c r="I96" s="2046"/>
      <c r="J96" s="1860">
        <v>0</v>
      </c>
    </row>
    <row r="97" spans="1:10" ht="25.5" hidden="1">
      <c r="A97" s="820">
        <v>1155000</v>
      </c>
      <c r="B97" s="836" t="s">
        <v>1679</v>
      </c>
      <c r="C97" s="802" t="s">
        <v>733</v>
      </c>
      <c r="D97" s="2046"/>
      <c r="E97" s="2046"/>
      <c r="F97" s="2046"/>
      <c r="G97" s="2046"/>
      <c r="H97" s="2046"/>
      <c r="I97" s="2046"/>
      <c r="J97" s="1860">
        <v>0</v>
      </c>
    </row>
    <row r="98" spans="1:10" ht="39" hidden="1" thickBot="1">
      <c r="A98" s="808">
        <v>1156000</v>
      </c>
      <c r="B98" s="838" t="s">
        <v>1680</v>
      </c>
      <c r="C98" s="806" t="s">
        <v>824</v>
      </c>
      <c r="D98" s="2047"/>
      <c r="E98" s="2047"/>
      <c r="F98" s="2047"/>
      <c r="G98" s="2047"/>
      <c r="H98" s="2047"/>
      <c r="I98" s="2047"/>
      <c r="J98" s="1860">
        <v>0</v>
      </c>
    </row>
    <row r="99" spans="1:10" s="748" customFormat="1" ht="51" hidden="1">
      <c r="A99" s="1000">
        <v>1153300</v>
      </c>
      <c r="B99" s="1585" t="s">
        <v>504</v>
      </c>
      <c r="C99" s="1004">
        <v>463300</v>
      </c>
      <c r="D99" s="2048"/>
      <c r="E99" s="2049"/>
      <c r="F99" s="2048"/>
      <c r="G99" s="2048"/>
      <c r="H99" s="2048"/>
      <c r="I99" s="2048"/>
      <c r="J99" s="2050">
        <v>0</v>
      </c>
    </row>
    <row r="100" spans="1:10" s="748" customFormat="1" ht="38.25" hidden="1">
      <c r="A100" s="1000">
        <v>1153400</v>
      </c>
      <c r="B100" s="1585" t="s">
        <v>505</v>
      </c>
      <c r="C100" s="1004">
        <v>463400</v>
      </c>
      <c r="D100" s="2048"/>
      <c r="E100" s="2049"/>
      <c r="F100" s="2048"/>
      <c r="G100" s="2048"/>
      <c r="H100" s="2048"/>
      <c r="I100" s="2048"/>
      <c r="J100" s="2050">
        <v>0</v>
      </c>
    </row>
    <row r="101" spans="1:10" s="748" customFormat="1" ht="25.5" hidden="1">
      <c r="A101" s="1000">
        <v>1153500</v>
      </c>
      <c r="B101" s="1588" t="s">
        <v>506</v>
      </c>
      <c r="C101" s="1673">
        <v>463500</v>
      </c>
      <c r="D101" s="2048"/>
      <c r="E101" s="2049"/>
      <c r="F101" s="2048"/>
      <c r="G101" s="2048"/>
      <c r="H101" s="2048"/>
      <c r="I101" s="2048"/>
      <c r="J101" s="2050">
        <v>0</v>
      </c>
    </row>
    <row r="102" spans="1:10" s="748" customFormat="1" ht="38.25" hidden="1">
      <c r="A102" s="1000">
        <v>1153700</v>
      </c>
      <c r="B102" s="1588" t="s">
        <v>507</v>
      </c>
      <c r="C102" s="1673">
        <v>463700</v>
      </c>
      <c r="D102" s="2048">
        <v>0</v>
      </c>
      <c r="E102" s="2049">
        <v>0</v>
      </c>
      <c r="F102" s="2048">
        <f>D102+E102</f>
        <v>0</v>
      </c>
      <c r="G102" s="2048">
        <v>0</v>
      </c>
      <c r="H102" s="2048">
        <v>0</v>
      </c>
      <c r="I102" s="2048">
        <v>0</v>
      </c>
      <c r="J102" s="2050">
        <f>F102</f>
        <v>0</v>
      </c>
    </row>
    <row r="103" spans="1:10" s="748" customFormat="1" ht="38.25" hidden="1">
      <c r="A103" s="1000">
        <v>1153800</v>
      </c>
      <c r="B103" s="1588" t="s">
        <v>1005</v>
      </c>
      <c r="C103" s="1004">
        <v>463800</v>
      </c>
      <c r="D103" s="2048"/>
      <c r="E103" s="2049"/>
      <c r="F103" s="2048"/>
      <c r="G103" s="2048"/>
      <c r="H103" s="2048"/>
      <c r="I103" s="2048"/>
      <c r="J103" s="2050">
        <v>0</v>
      </c>
    </row>
    <row r="104" spans="1:10" s="748" customFormat="1" hidden="1">
      <c r="A104" s="1000">
        <v>1153900</v>
      </c>
      <c r="B104" s="1588" t="s">
        <v>1006</v>
      </c>
      <c r="C104" s="1004">
        <v>463900</v>
      </c>
      <c r="D104" s="2048"/>
      <c r="E104" s="2049"/>
      <c r="F104" s="2048"/>
      <c r="G104" s="2048"/>
      <c r="H104" s="2048"/>
      <c r="I104" s="2048"/>
      <c r="J104" s="2050">
        <v>0</v>
      </c>
    </row>
    <row r="105" spans="1:10" s="748" customFormat="1" ht="25.5" hidden="1">
      <c r="A105" s="1000">
        <v>1154000</v>
      </c>
      <c r="B105" s="1589" t="s">
        <v>1007</v>
      </c>
      <c r="C105" s="1006" t="s">
        <v>361</v>
      </c>
      <c r="D105" s="2048">
        <v>0</v>
      </c>
      <c r="E105" s="2049"/>
      <c r="F105" s="2048">
        <v>0</v>
      </c>
      <c r="G105" s="2048">
        <v>0</v>
      </c>
      <c r="H105" s="2048">
        <v>0</v>
      </c>
      <c r="I105" s="2048">
        <v>0</v>
      </c>
      <c r="J105" s="2050">
        <v>0</v>
      </c>
    </row>
    <row r="106" spans="1:10" s="748" customFormat="1" ht="25.5" hidden="1">
      <c r="A106" s="1000">
        <v>1154100</v>
      </c>
      <c r="B106" s="1588" t="s">
        <v>211</v>
      </c>
      <c r="C106" s="1004">
        <v>465100</v>
      </c>
      <c r="D106" s="2051"/>
      <c r="E106" s="2052"/>
      <c r="F106" s="2051"/>
      <c r="G106" s="2051"/>
      <c r="H106" s="2051"/>
      <c r="I106" s="2051"/>
      <c r="J106" s="2050">
        <v>0</v>
      </c>
    </row>
    <row r="107" spans="1:10" s="748" customFormat="1" ht="25.5" hidden="1">
      <c r="A107" s="1000">
        <v>1154200</v>
      </c>
      <c r="B107" s="1588" t="s">
        <v>212</v>
      </c>
      <c r="C107" s="1004">
        <v>465200</v>
      </c>
      <c r="D107" s="2053">
        <v>0</v>
      </c>
      <c r="E107" s="2054">
        <v>0</v>
      </c>
      <c r="F107" s="2053">
        <f>D107</f>
        <v>0</v>
      </c>
      <c r="G107" s="2053"/>
      <c r="H107" s="2053"/>
      <c r="I107" s="2053"/>
      <c r="J107" s="2055">
        <f>F107</f>
        <v>0</v>
      </c>
    </row>
    <row r="108" spans="1:10" s="748" customFormat="1" ht="25.5" hidden="1">
      <c r="A108" s="1000">
        <v>1154300</v>
      </c>
      <c r="B108" s="1588" t="s">
        <v>213</v>
      </c>
      <c r="C108" s="1004">
        <v>465300</v>
      </c>
      <c r="D108" s="2051"/>
      <c r="E108" s="2052"/>
      <c r="F108" s="2051"/>
      <c r="G108" s="2051"/>
      <c r="H108" s="2051"/>
      <c r="I108" s="2051"/>
      <c r="J108" s="2050">
        <v>0</v>
      </c>
    </row>
    <row r="109" spans="1:10" s="748" customFormat="1" ht="38.25" hidden="1">
      <c r="A109" s="1000">
        <v>1154500</v>
      </c>
      <c r="B109" s="1588" t="s">
        <v>67</v>
      </c>
      <c r="C109" s="1004">
        <v>465500</v>
      </c>
      <c r="D109" s="2051"/>
      <c r="E109" s="2052"/>
      <c r="F109" s="2051"/>
      <c r="G109" s="2051"/>
      <c r="H109" s="2051"/>
      <c r="I109" s="2051"/>
      <c r="J109" s="2050">
        <v>0</v>
      </c>
    </row>
    <row r="110" spans="1:10" s="748" customFormat="1" ht="38.25" hidden="1">
      <c r="A110" s="1000">
        <v>1154600</v>
      </c>
      <c r="B110" s="1588" t="s">
        <v>68</v>
      </c>
      <c r="C110" s="1004">
        <v>465600</v>
      </c>
      <c r="D110" s="2046"/>
      <c r="E110" s="2056"/>
      <c r="F110" s="2046"/>
      <c r="G110" s="2046"/>
      <c r="H110" s="2046"/>
      <c r="I110" s="2046"/>
      <c r="J110" s="2050">
        <v>0</v>
      </c>
    </row>
    <row r="111" spans="1:10" s="748" customFormat="1" ht="13.5" hidden="1" thickBot="1">
      <c r="A111" s="1010">
        <v>1154700</v>
      </c>
      <c r="B111" s="1590" t="s">
        <v>78</v>
      </c>
      <c r="C111" s="806" t="s">
        <v>79</v>
      </c>
      <c r="D111" s="2047"/>
      <c r="E111" s="2057"/>
      <c r="F111" s="2047"/>
      <c r="G111" s="2047"/>
      <c r="H111" s="2047"/>
      <c r="I111" s="2047"/>
      <c r="J111" s="2050">
        <v>0</v>
      </c>
    </row>
    <row r="112" spans="1:10" ht="25.5" hidden="1">
      <c r="A112" s="820">
        <v>1162600</v>
      </c>
      <c r="B112" s="836" t="s">
        <v>1688</v>
      </c>
      <c r="C112" s="802" t="s">
        <v>514</v>
      </c>
      <c r="D112" s="2046"/>
      <c r="E112" s="2046"/>
      <c r="F112" s="2046"/>
      <c r="G112" s="2046"/>
      <c r="H112" s="2046"/>
      <c r="I112" s="2046"/>
      <c r="J112" s="1860">
        <v>0</v>
      </c>
    </row>
    <row r="113" spans="1:10" ht="25.5" hidden="1">
      <c r="A113" s="820">
        <v>1162700</v>
      </c>
      <c r="B113" s="801" t="s">
        <v>1689</v>
      </c>
      <c r="C113" s="802" t="s">
        <v>516</v>
      </c>
      <c r="D113" s="2046"/>
      <c r="E113" s="2046"/>
      <c r="F113" s="2046"/>
      <c r="G113" s="2046"/>
      <c r="H113" s="2046"/>
      <c r="I113" s="2046"/>
      <c r="J113" s="1860">
        <v>0</v>
      </c>
    </row>
    <row r="114" spans="1:10" hidden="1">
      <c r="A114" s="820">
        <v>1162800</v>
      </c>
      <c r="B114" s="836" t="s">
        <v>1690</v>
      </c>
      <c r="C114" s="802" t="s">
        <v>878</v>
      </c>
      <c r="D114" s="2046"/>
      <c r="E114" s="2046"/>
      <c r="F114" s="2046"/>
      <c r="G114" s="2046"/>
      <c r="H114" s="2046"/>
      <c r="I114" s="2046"/>
      <c r="J114" s="1860">
        <v>0</v>
      </c>
    </row>
    <row r="115" spans="1:10" ht="13.5" hidden="1" thickBot="1">
      <c r="A115" s="845">
        <v>1162900</v>
      </c>
      <c r="B115" s="838" t="s">
        <v>1691</v>
      </c>
      <c r="C115" s="806" t="s">
        <v>880</v>
      </c>
      <c r="D115" s="2047"/>
      <c r="E115" s="2047"/>
      <c r="F115" s="2047"/>
      <c r="G115" s="2047"/>
      <c r="H115" s="2047"/>
      <c r="I115" s="2047"/>
      <c r="J115" s="1860">
        <v>0</v>
      </c>
    </row>
    <row r="116" spans="1:10" hidden="1">
      <c r="A116" s="847">
        <v>1170000</v>
      </c>
      <c r="B116" s="848" t="s">
        <v>881</v>
      </c>
      <c r="C116" s="849" t="s">
        <v>361</v>
      </c>
      <c r="D116" s="2058">
        <v>0</v>
      </c>
      <c r="E116" s="2058">
        <v>0</v>
      </c>
      <c r="F116" s="2058">
        <v>0</v>
      </c>
      <c r="G116" s="2058">
        <v>0</v>
      </c>
      <c r="H116" s="2058">
        <v>0</v>
      </c>
      <c r="I116" s="2058">
        <v>0</v>
      </c>
      <c r="J116" s="1860">
        <v>0</v>
      </c>
    </row>
    <row r="117" spans="1:10" ht="38.25" hidden="1">
      <c r="A117" s="851">
        <v>1171000</v>
      </c>
      <c r="B117" s="852" t="s">
        <v>216</v>
      </c>
      <c r="C117" s="794" t="s">
        <v>361</v>
      </c>
      <c r="D117" s="1859">
        <v>0</v>
      </c>
      <c r="E117" s="1859">
        <v>0</v>
      </c>
      <c r="F117" s="1859">
        <v>0</v>
      </c>
      <c r="G117" s="1859">
        <v>0</v>
      </c>
      <c r="H117" s="1859">
        <v>0</v>
      </c>
      <c r="I117" s="1859">
        <v>0</v>
      </c>
      <c r="J117" s="1860">
        <v>0</v>
      </c>
    </row>
    <row r="118" spans="1:10" ht="51" hidden="1">
      <c r="A118" s="851">
        <v>1171100</v>
      </c>
      <c r="B118" s="801" t="s">
        <v>1692</v>
      </c>
      <c r="C118" s="798" t="s">
        <v>482</v>
      </c>
      <c r="D118" s="2046"/>
      <c r="E118" s="2046"/>
      <c r="F118" s="2046"/>
      <c r="G118" s="2046"/>
      <c r="H118" s="2046"/>
      <c r="I118" s="2046"/>
      <c r="J118" s="1860">
        <v>0</v>
      </c>
    </row>
    <row r="119" spans="1:10" ht="25.5" hidden="1">
      <c r="A119" s="851">
        <v>1171200</v>
      </c>
      <c r="B119" s="836" t="s">
        <v>1693</v>
      </c>
      <c r="C119" s="854" t="s">
        <v>354</v>
      </c>
      <c r="D119" s="2046"/>
      <c r="E119" s="2046"/>
      <c r="F119" s="2046"/>
      <c r="G119" s="2046"/>
      <c r="H119" s="2046"/>
      <c r="I119" s="2046"/>
      <c r="J119" s="1860">
        <v>0</v>
      </c>
    </row>
    <row r="120" spans="1:10" ht="63.75" hidden="1">
      <c r="A120" s="820">
        <v>1172000</v>
      </c>
      <c r="B120" s="855" t="s">
        <v>1027</v>
      </c>
      <c r="C120" s="831" t="s">
        <v>361</v>
      </c>
      <c r="D120" s="2058">
        <v>0</v>
      </c>
      <c r="E120" s="2058">
        <v>0</v>
      </c>
      <c r="F120" s="2058">
        <v>0</v>
      </c>
      <c r="G120" s="2058">
        <v>0</v>
      </c>
      <c r="H120" s="2058">
        <v>0</v>
      </c>
      <c r="I120" s="2058">
        <v>0</v>
      </c>
      <c r="J120" s="1860">
        <v>0</v>
      </c>
    </row>
    <row r="121" spans="1:10" hidden="1">
      <c r="A121" s="820">
        <v>1172100</v>
      </c>
      <c r="B121" s="823" t="s">
        <v>1113</v>
      </c>
      <c r="C121" s="798" t="s">
        <v>1028</v>
      </c>
      <c r="D121" s="2046"/>
      <c r="E121" s="2046"/>
      <c r="F121" s="2046"/>
      <c r="G121" s="2046"/>
      <c r="H121" s="2046"/>
      <c r="I121" s="2046"/>
      <c r="J121" s="1860">
        <v>0</v>
      </c>
    </row>
    <row r="122" spans="1:10" hidden="1">
      <c r="A122" s="820">
        <v>1172200</v>
      </c>
      <c r="B122" s="823" t="s">
        <v>1114</v>
      </c>
      <c r="C122" s="856">
        <v>482200</v>
      </c>
      <c r="D122" s="2046"/>
      <c r="E122" s="2046"/>
      <c r="F122" s="2046"/>
      <c r="G122" s="2046"/>
      <c r="H122" s="2046"/>
      <c r="I122" s="2046"/>
      <c r="J122" s="1860">
        <v>0</v>
      </c>
    </row>
    <row r="123" spans="1:10" hidden="1">
      <c r="A123" s="820">
        <v>1172300</v>
      </c>
      <c r="B123" s="836" t="s">
        <v>1694</v>
      </c>
      <c r="C123" s="802" t="s">
        <v>1030</v>
      </c>
      <c r="D123" s="2046"/>
      <c r="E123" s="2046">
        <v>0</v>
      </c>
      <c r="F123" s="2046"/>
      <c r="G123" s="2046"/>
      <c r="H123" s="2046"/>
      <c r="I123" s="2046"/>
      <c r="J123" s="1860">
        <v>0</v>
      </c>
    </row>
    <row r="124" spans="1:10" ht="38.25" hidden="1">
      <c r="A124" s="820">
        <v>1172400</v>
      </c>
      <c r="B124" s="857" t="s">
        <v>1695</v>
      </c>
      <c r="C124" s="802" t="s">
        <v>125</v>
      </c>
      <c r="D124" s="1859"/>
      <c r="E124" s="1859"/>
      <c r="F124" s="1859"/>
      <c r="G124" s="1859"/>
      <c r="H124" s="1859"/>
      <c r="I124" s="1859"/>
      <c r="J124" s="1860">
        <v>0</v>
      </c>
    </row>
    <row r="125" spans="1:10" ht="38.25" hidden="1">
      <c r="A125" s="820">
        <v>1173000</v>
      </c>
      <c r="B125" s="855" t="s">
        <v>126</v>
      </c>
      <c r="C125" s="831" t="s">
        <v>361</v>
      </c>
      <c r="D125" s="1859">
        <v>0</v>
      </c>
      <c r="E125" s="1859">
        <v>0</v>
      </c>
      <c r="F125" s="1859">
        <v>0</v>
      </c>
      <c r="G125" s="1859">
        <v>0</v>
      </c>
      <c r="H125" s="1859">
        <v>0</v>
      </c>
      <c r="I125" s="1859">
        <v>0</v>
      </c>
      <c r="J125" s="1860">
        <v>0</v>
      </c>
    </row>
    <row r="126" spans="1:10" ht="25.5" hidden="1">
      <c r="A126" s="851">
        <v>1173100</v>
      </c>
      <c r="B126" s="858" t="s">
        <v>127</v>
      </c>
      <c r="C126" s="802" t="s">
        <v>1099</v>
      </c>
      <c r="D126" s="1859"/>
      <c r="E126" s="1859"/>
      <c r="F126" s="1859"/>
      <c r="G126" s="1859"/>
      <c r="H126" s="1859"/>
      <c r="I126" s="1859"/>
      <c r="J126" s="1860">
        <v>0</v>
      </c>
    </row>
    <row r="127" spans="1:10" ht="51" hidden="1">
      <c r="A127" s="851">
        <v>1174000</v>
      </c>
      <c r="B127" s="855" t="s">
        <v>1100</v>
      </c>
      <c r="C127" s="831" t="s">
        <v>361</v>
      </c>
      <c r="D127" s="1859">
        <v>0</v>
      </c>
      <c r="E127" s="1859">
        <v>0</v>
      </c>
      <c r="F127" s="1859">
        <v>0</v>
      </c>
      <c r="G127" s="1859">
        <v>0</v>
      </c>
      <c r="H127" s="1859">
        <v>0</v>
      </c>
      <c r="I127" s="1859">
        <v>0</v>
      </c>
      <c r="J127" s="1860">
        <v>0</v>
      </c>
    </row>
    <row r="128" spans="1:10" ht="38.25" hidden="1">
      <c r="A128" s="851">
        <v>1174100</v>
      </c>
      <c r="B128" s="858" t="s">
        <v>1115</v>
      </c>
      <c r="C128" s="802" t="s">
        <v>1101</v>
      </c>
      <c r="D128" s="1859"/>
      <c r="E128" s="1859"/>
      <c r="F128" s="1859"/>
      <c r="G128" s="1859"/>
      <c r="H128" s="1859"/>
      <c r="I128" s="1859"/>
      <c r="J128" s="1860">
        <v>0</v>
      </c>
    </row>
    <row r="129" spans="1:13" ht="25.5" hidden="1">
      <c r="A129" s="851">
        <v>1174200</v>
      </c>
      <c r="B129" s="857" t="s">
        <v>1696</v>
      </c>
      <c r="C129" s="802" t="s">
        <v>450</v>
      </c>
      <c r="D129" s="1859"/>
      <c r="E129" s="1859"/>
      <c r="F129" s="1859"/>
      <c r="G129" s="1859"/>
      <c r="H129" s="1859"/>
      <c r="I129" s="1859"/>
      <c r="J129" s="1860">
        <v>0</v>
      </c>
    </row>
    <row r="130" spans="1:13" ht="51" hidden="1">
      <c r="A130" s="851">
        <v>1175000</v>
      </c>
      <c r="B130" s="855" t="s">
        <v>561</v>
      </c>
      <c r="C130" s="831" t="s">
        <v>361</v>
      </c>
      <c r="D130" s="1859">
        <v>0</v>
      </c>
      <c r="E130" s="1859">
        <v>0</v>
      </c>
      <c r="F130" s="1859">
        <v>0</v>
      </c>
      <c r="G130" s="1859">
        <v>0</v>
      </c>
      <c r="H130" s="1859">
        <v>0</v>
      </c>
      <c r="I130" s="1859">
        <v>0</v>
      </c>
      <c r="J130" s="1860">
        <v>0</v>
      </c>
    </row>
    <row r="131" spans="1:13" ht="51">
      <c r="A131" s="851">
        <v>1175100</v>
      </c>
      <c r="B131" s="857" t="s">
        <v>1697</v>
      </c>
      <c r="C131" s="802" t="s">
        <v>228</v>
      </c>
      <c r="D131" s="1859"/>
      <c r="E131" s="1859"/>
      <c r="F131" s="1859"/>
      <c r="G131" s="1859"/>
      <c r="H131" s="1859"/>
      <c r="I131" s="1859"/>
      <c r="J131" s="1860">
        <v>0</v>
      </c>
    </row>
    <row r="132" spans="1:13">
      <c r="A132" s="851">
        <v>1176000</v>
      </c>
      <c r="B132" s="855" t="s">
        <v>229</v>
      </c>
      <c r="C132" s="831" t="s">
        <v>361</v>
      </c>
      <c r="D132" s="1859">
        <v>0</v>
      </c>
      <c r="E132" s="1859">
        <v>0</v>
      </c>
      <c r="F132" s="1859">
        <v>0</v>
      </c>
      <c r="G132" s="1859">
        <v>0</v>
      </c>
      <c r="H132" s="1859">
        <v>0</v>
      </c>
      <c r="I132" s="1859">
        <v>0</v>
      </c>
      <c r="J132" s="1860">
        <v>0</v>
      </c>
    </row>
    <row r="133" spans="1:13">
      <c r="A133" s="851">
        <v>1176100</v>
      </c>
      <c r="B133" s="857" t="s">
        <v>1698</v>
      </c>
      <c r="C133" s="802" t="s">
        <v>8</v>
      </c>
      <c r="D133" s="1859"/>
      <c r="E133" s="1859"/>
      <c r="F133" s="1859"/>
      <c r="G133" s="1859"/>
      <c r="H133" s="1859"/>
      <c r="I133" s="1859"/>
      <c r="J133" s="1860">
        <v>0</v>
      </c>
    </row>
    <row r="134" spans="1:13">
      <c r="A134" s="851">
        <v>1177000</v>
      </c>
      <c r="B134" s="855" t="s">
        <v>591</v>
      </c>
      <c r="C134" s="831" t="s">
        <v>361</v>
      </c>
      <c r="D134" s="1859">
        <v>0</v>
      </c>
      <c r="E134" s="1859">
        <v>0</v>
      </c>
      <c r="F134" s="1859">
        <v>0</v>
      </c>
      <c r="G134" s="1859">
        <v>0</v>
      </c>
      <c r="H134" s="1859">
        <v>0</v>
      </c>
      <c r="I134" s="1859">
        <v>0</v>
      </c>
      <c r="J134" s="1860">
        <v>0</v>
      </c>
    </row>
    <row r="135" spans="1:13" ht="13.5" thickBot="1">
      <c r="A135" s="845">
        <v>1177100</v>
      </c>
      <c r="B135" s="859" t="s">
        <v>1699</v>
      </c>
      <c r="C135" s="806" t="s">
        <v>260</v>
      </c>
      <c r="D135" s="2059"/>
      <c r="E135" s="2059"/>
      <c r="F135" s="2059"/>
      <c r="G135" s="2059"/>
      <c r="H135" s="2059"/>
      <c r="I135" s="2059"/>
      <c r="J135" s="1860">
        <v>0</v>
      </c>
    </row>
    <row r="136" spans="1:13" ht="13.5" thickBot="1">
      <c r="A136" s="861" t="s">
        <v>261</v>
      </c>
      <c r="B136" s="862" t="s">
        <v>262</v>
      </c>
      <c r="C136" s="863"/>
      <c r="D136" s="2044"/>
      <c r="E136" s="2044"/>
      <c r="F136" s="2044"/>
      <c r="G136" s="2044"/>
      <c r="H136" s="2044"/>
      <c r="I136" s="2044"/>
      <c r="J136" s="1860">
        <v>0</v>
      </c>
    </row>
    <row r="137" spans="1:13" ht="26.25" thickBot="1">
      <c r="A137" s="865" t="s">
        <v>263</v>
      </c>
      <c r="B137" s="866" t="s">
        <v>652</v>
      </c>
      <c r="C137" s="867" t="s">
        <v>361</v>
      </c>
      <c r="D137" s="2044">
        <f>D140</f>
        <v>84174.399999999994</v>
      </c>
      <c r="E137" s="2044">
        <v>0</v>
      </c>
      <c r="F137" s="2044">
        <f>F140</f>
        <v>84174.399999999994</v>
      </c>
      <c r="G137" s="2044">
        <f>G140</f>
        <v>84174</v>
      </c>
      <c r="H137" s="2044">
        <f>H140</f>
        <v>84174</v>
      </c>
      <c r="I137" s="2044">
        <f>I140</f>
        <v>84174</v>
      </c>
      <c r="J137" s="1860">
        <v>0</v>
      </c>
    </row>
    <row r="138" spans="1:13" ht="13.5" thickBot="1">
      <c r="A138" s="868"/>
      <c r="B138" s="869" t="s">
        <v>653</v>
      </c>
      <c r="C138" s="870"/>
      <c r="D138" s="1861"/>
      <c r="E138" s="1861"/>
      <c r="F138" s="1861"/>
      <c r="G138" s="1861"/>
      <c r="H138" s="1861"/>
      <c r="I138" s="1861"/>
      <c r="J138" s="1862"/>
    </row>
    <row r="139" spans="1:13">
      <c r="A139" s="861" t="s">
        <v>261</v>
      </c>
      <c r="B139" s="862" t="s">
        <v>262</v>
      </c>
      <c r="C139" s="872"/>
      <c r="D139" s="1863"/>
      <c r="E139" s="1863"/>
      <c r="F139" s="1863"/>
      <c r="G139" s="1863"/>
      <c r="H139" s="1863"/>
      <c r="I139" s="1863"/>
      <c r="J139" s="1862">
        <v>0</v>
      </c>
    </row>
    <row r="140" spans="1:13" ht="19.5" customHeight="1">
      <c r="A140" s="874" t="s">
        <v>654</v>
      </c>
      <c r="B140" s="875" t="s">
        <v>655</v>
      </c>
      <c r="C140" s="876" t="s">
        <v>361</v>
      </c>
      <c r="D140" s="2039">
        <f>D142</f>
        <v>84174.399999999994</v>
      </c>
      <c r="E140" s="2039">
        <v>0</v>
      </c>
      <c r="F140" s="2040">
        <f>F142</f>
        <v>84174.399999999994</v>
      </c>
      <c r="G140" s="2040">
        <f>G142</f>
        <v>84174</v>
      </c>
      <c r="H140" s="2040">
        <f>H142</f>
        <v>84174</v>
      </c>
      <c r="I140" s="2040">
        <f>I142</f>
        <v>84174</v>
      </c>
      <c r="J140" s="1860">
        <f>J142</f>
        <v>84174.399999999994</v>
      </c>
    </row>
    <row r="141" spans="1:13">
      <c r="A141" s="878" t="s">
        <v>656</v>
      </c>
      <c r="B141" s="857" t="s">
        <v>1700</v>
      </c>
      <c r="C141" s="879" t="s">
        <v>997</v>
      </c>
      <c r="D141" s="1864"/>
      <c r="E141" s="1864"/>
      <c r="F141" s="1865"/>
      <c r="G141" s="1864"/>
      <c r="H141" s="1864"/>
      <c r="I141" s="1864"/>
      <c r="J141" s="1866">
        <v>0</v>
      </c>
    </row>
    <row r="142" spans="1:13" ht="23.25" customHeight="1">
      <c r="A142" s="878" t="s">
        <v>998</v>
      </c>
      <c r="B142" s="857" t="s">
        <v>1701</v>
      </c>
      <c r="C142" s="879" t="s">
        <v>975</v>
      </c>
      <c r="D142" s="1858">
        <v>84174.399999999994</v>
      </c>
      <c r="E142" s="1858">
        <v>0</v>
      </c>
      <c r="F142" s="1859">
        <f>D142+E142</f>
        <v>84174.399999999994</v>
      </c>
      <c r="G142" s="1859">
        <v>84174</v>
      </c>
      <c r="H142" s="1859">
        <v>84174</v>
      </c>
      <c r="I142" s="1859">
        <v>84174</v>
      </c>
      <c r="J142" s="1860">
        <f>F142</f>
        <v>84174.399999999994</v>
      </c>
      <c r="K142" s="2603" t="s">
        <v>2297</v>
      </c>
      <c r="L142" s="2604"/>
      <c r="M142" s="2604"/>
    </row>
    <row r="143" spans="1:13" ht="25.5">
      <c r="A143" s="878" t="s">
        <v>976</v>
      </c>
      <c r="B143" s="857" t="s">
        <v>1702</v>
      </c>
      <c r="C143" s="879" t="s">
        <v>978</v>
      </c>
      <c r="D143" s="1859">
        <v>0</v>
      </c>
      <c r="E143" s="1858">
        <v>0</v>
      </c>
      <c r="F143" s="1859">
        <f>D143+E143</f>
        <v>0</v>
      </c>
      <c r="G143" s="1859">
        <v>0</v>
      </c>
      <c r="H143" s="1859">
        <v>0</v>
      </c>
      <c r="I143" s="1859">
        <v>0</v>
      </c>
      <c r="J143" s="1860">
        <f>F143</f>
        <v>0</v>
      </c>
      <c r="K143" s="2595" t="s">
        <v>2298</v>
      </c>
      <c r="L143" s="2518"/>
      <c r="M143" s="2518"/>
    </row>
    <row r="144" spans="1:13">
      <c r="A144" s="878" t="s">
        <v>979</v>
      </c>
      <c r="B144" s="857" t="s">
        <v>1703</v>
      </c>
      <c r="C144" s="879" t="s">
        <v>1110</v>
      </c>
      <c r="D144" s="1867"/>
      <c r="E144" s="1867"/>
      <c r="F144" s="1867"/>
      <c r="G144" s="1867">
        <v>0</v>
      </c>
      <c r="H144" s="1867"/>
      <c r="I144" s="1867"/>
      <c r="J144" s="1862">
        <v>0</v>
      </c>
    </row>
    <row r="145" spans="1:10" ht="11.25" customHeight="1">
      <c r="A145" s="878" t="s">
        <v>138</v>
      </c>
      <c r="B145" s="858" t="s">
        <v>139</v>
      </c>
      <c r="C145" s="879" t="s">
        <v>140</v>
      </c>
      <c r="D145" s="1867"/>
      <c r="E145" s="1867"/>
      <c r="F145" s="1867"/>
      <c r="G145" s="1867"/>
      <c r="H145" s="1867"/>
      <c r="I145" s="1867"/>
      <c r="J145" s="1862">
        <v>0</v>
      </c>
    </row>
    <row r="146" spans="1:10" hidden="1">
      <c r="A146" s="878" t="s">
        <v>141</v>
      </c>
      <c r="B146" s="857" t="s">
        <v>1704</v>
      </c>
      <c r="C146" s="879" t="s">
        <v>904</v>
      </c>
      <c r="D146" s="1867"/>
      <c r="E146" s="1867"/>
      <c r="F146" s="1867"/>
      <c r="G146" s="1867"/>
      <c r="H146" s="1867"/>
      <c r="I146" s="1867"/>
      <c r="J146" s="1862">
        <v>0</v>
      </c>
    </row>
    <row r="147" spans="1:10" hidden="1">
      <c r="A147" s="878" t="s">
        <v>905</v>
      </c>
      <c r="B147" s="857" t="s">
        <v>1705</v>
      </c>
      <c r="C147" s="879" t="s">
        <v>907</v>
      </c>
      <c r="D147" s="1867"/>
      <c r="E147" s="1867"/>
      <c r="F147" s="1867"/>
      <c r="G147" s="1867"/>
      <c r="H147" s="1867"/>
      <c r="I147" s="1867"/>
      <c r="J147" s="1862">
        <v>0</v>
      </c>
    </row>
    <row r="148" spans="1:10" hidden="1">
      <c r="A148" s="878" t="s">
        <v>659</v>
      </c>
      <c r="B148" s="857" t="s">
        <v>1706</v>
      </c>
      <c r="C148" s="879" t="s">
        <v>661</v>
      </c>
      <c r="D148" s="1867"/>
      <c r="E148" s="1867"/>
      <c r="F148" s="1867"/>
      <c r="G148" s="1867"/>
      <c r="H148" s="1867"/>
      <c r="I148" s="1867"/>
      <c r="J148" s="1862">
        <v>0</v>
      </c>
    </row>
    <row r="149" spans="1:10" hidden="1">
      <c r="A149" s="878" t="s">
        <v>662</v>
      </c>
      <c r="B149" s="855" t="s">
        <v>663</v>
      </c>
      <c r="C149" s="880" t="s">
        <v>361</v>
      </c>
      <c r="D149" s="1867">
        <v>0</v>
      </c>
      <c r="E149" s="1867">
        <v>0</v>
      </c>
      <c r="F149" s="1867">
        <v>0</v>
      </c>
      <c r="G149" s="1867">
        <v>0</v>
      </c>
      <c r="H149" s="1867">
        <v>0</v>
      </c>
      <c r="I149" s="1867">
        <v>0</v>
      </c>
      <c r="J149" s="1862">
        <v>0</v>
      </c>
    </row>
    <row r="150" spans="1:10" hidden="1">
      <c r="A150" s="878" t="s">
        <v>664</v>
      </c>
      <c r="B150" s="858" t="s">
        <v>665</v>
      </c>
      <c r="C150" s="879" t="s">
        <v>666</v>
      </c>
      <c r="D150" s="1867"/>
      <c r="E150" s="1867"/>
      <c r="F150" s="1867"/>
      <c r="G150" s="1867"/>
      <c r="H150" s="1867"/>
      <c r="I150" s="1867"/>
      <c r="J150" s="1862">
        <v>0</v>
      </c>
    </row>
    <row r="151" spans="1:10" hidden="1">
      <c r="A151" s="878" t="s">
        <v>667</v>
      </c>
      <c r="B151" s="858" t="s">
        <v>668</v>
      </c>
      <c r="C151" s="879" t="s">
        <v>669</v>
      </c>
      <c r="D151" s="1867"/>
      <c r="E151" s="1867"/>
      <c r="F151" s="1867"/>
      <c r="G151" s="1867"/>
      <c r="H151" s="1867"/>
      <c r="I151" s="1867"/>
      <c r="J151" s="1862">
        <v>0</v>
      </c>
    </row>
    <row r="152" spans="1:10" ht="25.5" hidden="1">
      <c r="A152" s="878" t="s">
        <v>670</v>
      </c>
      <c r="B152" s="857" t="s">
        <v>1707</v>
      </c>
      <c r="C152" s="879" t="s">
        <v>316</v>
      </c>
      <c r="D152" s="1867"/>
      <c r="E152" s="1867"/>
      <c r="F152" s="1867"/>
      <c r="G152" s="1867"/>
      <c r="H152" s="1867"/>
      <c r="I152" s="1867"/>
      <c r="J152" s="1862">
        <v>0</v>
      </c>
    </row>
    <row r="153" spans="1:10" ht="25.5" hidden="1">
      <c r="A153" s="878" t="s">
        <v>317</v>
      </c>
      <c r="B153" s="857" t="s">
        <v>1708</v>
      </c>
      <c r="C153" s="879" t="s">
        <v>319</v>
      </c>
      <c r="D153" s="1867"/>
      <c r="E153" s="1867"/>
      <c r="F153" s="1867"/>
      <c r="G153" s="1867"/>
      <c r="H153" s="1867"/>
      <c r="I153" s="1867"/>
      <c r="J153" s="1862">
        <v>0</v>
      </c>
    </row>
    <row r="154" spans="1:10" hidden="1">
      <c r="A154" s="878" t="s">
        <v>320</v>
      </c>
      <c r="B154" s="855" t="s">
        <v>321</v>
      </c>
      <c r="C154" s="880" t="s">
        <v>361</v>
      </c>
      <c r="D154" s="1867">
        <v>0</v>
      </c>
      <c r="E154" s="1867">
        <v>0</v>
      </c>
      <c r="F154" s="1867">
        <v>0</v>
      </c>
      <c r="G154" s="1867">
        <v>0</v>
      </c>
      <c r="H154" s="1867">
        <v>0</v>
      </c>
      <c r="I154" s="1867">
        <v>0</v>
      </c>
      <c r="J154" s="1862">
        <v>0</v>
      </c>
    </row>
    <row r="155" spans="1:10" hidden="1">
      <c r="A155" s="878" t="s">
        <v>322</v>
      </c>
      <c r="B155" s="858" t="s">
        <v>1116</v>
      </c>
      <c r="C155" s="879" t="s">
        <v>323</v>
      </c>
      <c r="D155" s="1867"/>
      <c r="E155" s="1867"/>
      <c r="F155" s="1867"/>
      <c r="G155" s="1867"/>
      <c r="H155" s="1867"/>
      <c r="I155" s="1867"/>
      <c r="J155" s="1862">
        <v>0</v>
      </c>
    </row>
    <row r="156" spans="1:10" hidden="1">
      <c r="A156" s="881" t="s">
        <v>324</v>
      </c>
      <c r="B156" s="882" t="s">
        <v>325</v>
      </c>
      <c r="C156" s="880" t="s">
        <v>361</v>
      </c>
      <c r="D156" s="1867">
        <v>0</v>
      </c>
      <c r="E156" s="1867">
        <v>0</v>
      </c>
      <c r="F156" s="1867">
        <v>0</v>
      </c>
      <c r="G156" s="1867">
        <v>0</v>
      </c>
      <c r="H156" s="1867">
        <v>0</v>
      </c>
      <c r="I156" s="1867">
        <v>0</v>
      </c>
      <c r="J156" s="1862">
        <v>0</v>
      </c>
    </row>
    <row r="157" spans="1:10" hidden="1">
      <c r="A157" s="878" t="s">
        <v>326</v>
      </c>
      <c r="B157" s="858" t="s">
        <v>1117</v>
      </c>
      <c r="C157" s="879" t="s">
        <v>327</v>
      </c>
      <c r="D157" s="1867"/>
      <c r="E157" s="1867"/>
      <c r="F157" s="1867"/>
      <c r="G157" s="1867"/>
      <c r="H157" s="1867"/>
      <c r="I157" s="1867"/>
      <c r="J157" s="1862">
        <v>0</v>
      </c>
    </row>
    <row r="158" spans="1:10" hidden="1">
      <c r="A158" s="878" t="s">
        <v>328</v>
      </c>
      <c r="B158" s="858" t="s">
        <v>1118</v>
      </c>
      <c r="C158" s="879" t="s">
        <v>329</v>
      </c>
      <c r="D158" s="1867"/>
      <c r="E158" s="1867"/>
      <c r="F158" s="1867"/>
      <c r="G158" s="1867"/>
      <c r="H158" s="1867"/>
      <c r="I158" s="1867"/>
      <c r="J158" s="1862">
        <v>0</v>
      </c>
    </row>
    <row r="159" spans="1:10" ht="25.5" hidden="1">
      <c r="A159" s="878" t="s">
        <v>330</v>
      </c>
      <c r="B159" s="857" t="s">
        <v>1709</v>
      </c>
      <c r="C159" s="879" t="s">
        <v>332</v>
      </c>
      <c r="D159" s="1867"/>
      <c r="E159" s="1867"/>
      <c r="F159" s="1867"/>
      <c r="G159" s="1867"/>
      <c r="H159" s="1867"/>
      <c r="I159" s="1867"/>
      <c r="J159" s="1862">
        <v>0</v>
      </c>
    </row>
    <row r="160" spans="1:10" ht="26.25" thickBot="1">
      <c r="A160" s="883">
        <v>1244000</v>
      </c>
      <c r="B160" s="884" t="s">
        <v>1710</v>
      </c>
      <c r="C160" s="885" t="s">
        <v>1145</v>
      </c>
      <c r="D160" s="1868"/>
      <c r="E160" s="1868"/>
      <c r="F160" s="1868"/>
      <c r="G160" s="1868"/>
      <c r="H160" s="1868"/>
      <c r="I160" s="1868"/>
      <c r="J160" s="1862">
        <v>0</v>
      </c>
    </row>
    <row r="161" spans="1:10" ht="27.75" customHeight="1" thickBot="1">
      <c r="A161" s="886">
        <v>1000000</v>
      </c>
      <c r="B161" s="887" t="s">
        <v>1146</v>
      </c>
      <c r="C161" s="888" t="s">
        <v>361</v>
      </c>
      <c r="D161" s="2060">
        <f>D32+D137</f>
        <v>84174.399999999994</v>
      </c>
      <c r="E161" s="2060">
        <f>E32</f>
        <v>0</v>
      </c>
      <c r="F161" s="2060">
        <f>F32+F137</f>
        <v>84174.399999999994</v>
      </c>
      <c r="G161" s="2060">
        <f>G32+G137</f>
        <v>84174</v>
      </c>
      <c r="H161" s="2060">
        <f>H32+H137</f>
        <v>84174</v>
      </c>
      <c r="I161" s="2060">
        <f>I32+I137</f>
        <v>84174</v>
      </c>
      <c r="J161" s="2061">
        <f>J140</f>
        <v>84174.399999999994</v>
      </c>
    </row>
    <row r="162" spans="1:10" hidden="1">
      <c r="A162" s="889"/>
      <c r="B162" s="890"/>
      <c r="C162" s="891"/>
      <c r="D162" s="738"/>
      <c r="E162" s="738"/>
      <c r="F162" s="738"/>
      <c r="G162" s="738"/>
      <c r="H162" s="738"/>
      <c r="I162" s="738"/>
      <c r="J162" s="738"/>
    </row>
    <row r="163" spans="1:10" ht="14.25" hidden="1">
      <c r="A163" s="2559"/>
      <c r="B163" s="2559"/>
      <c r="C163" s="2559"/>
      <c r="D163" s="2559"/>
      <c r="E163" s="2559"/>
      <c r="F163" s="2559"/>
      <c r="G163" s="2559"/>
      <c r="H163" s="2559"/>
      <c r="I163" s="2559"/>
      <c r="J163" s="2559"/>
    </row>
    <row r="164" spans="1:10" s="738" customFormat="1">
      <c r="A164" s="2517" t="s">
        <v>2250</v>
      </c>
      <c r="B164" s="2517"/>
      <c r="C164" s="2517"/>
      <c r="D164" s="2517"/>
      <c r="E164" s="2517"/>
      <c r="F164" s="2517"/>
      <c r="G164" s="2517"/>
      <c r="H164" s="2517"/>
      <c r="I164" s="2517"/>
      <c r="J164" s="2517"/>
    </row>
    <row r="165" spans="1:10">
      <c r="A165" s="2552" t="s">
        <v>1125</v>
      </c>
      <c r="B165" s="2552"/>
      <c r="C165" s="2552"/>
      <c r="D165" s="2552"/>
      <c r="E165" s="2552"/>
      <c r="F165" s="2552"/>
      <c r="G165" s="2552"/>
      <c r="H165" s="2552"/>
      <c r="I165" s="2552"/>
      <c r="J165" s="2552"/>
    </row>
    <row r="166" spans="1:10" ht="14.25">
      <c r="A166" s="892" t="s">
        <v>1711</v>
      </c>
      <c r="B166" s="892"/>
      <c r="C166" s="893"/>
      <c r="D166" s="892"/>
      <c r="E166" s="892"/>
      <c r="F166" s="892"/>
      <c r="G166" s="892" t="s">
        <v>1154</v>
      </c>
      <c r="H166" s="892"/>
      <c r="I166" s="892"/>
      <c r="J166" s="892"/>
    </row>
    <row r="167" spans="1:10" ht="14.25">
      <c r="A167" s="894" t="s">
        <v>1712</v>
      </c>
      <c r="B167" s="894"/>
      <c r="C167" s="894"/>
      <c r="D167" s="738"/>
      <c r="E167" s="734" t="s">
        <v>311</v>
      </c>
      <c r="F167" s="738"/>
      <c r="G167" s="734" t="s">
        <v>312</v>
      </c>
      <c r="H167" s="738"/>
      <c r="I167" s="738"/>
      <c r="J167" s="894"/>
    </row>
    <row r="168" spans="1:10" ht="14.25">
      <c r="A168" s="895"/>
      <c r="B168" s="895"/>
      <c r="C168" s="894"/>
      <c r="D168" s="895"/>
      <c r="E168" s="895"/>
      <c r="F168" s="895"/>
      <c r="G168" s="895"/>
      <c r="H168" s="895"/>
      <c r="I168" s="895"/>
      <c r="J168" s="895"/>
    </row>
    <row r="169" spans="1:10" ht="14.25">
      <c r="A169" s="892" t="s">
        <v>2120</v>
      </c>
      <c r="B169" s="892"/>
      <c r="C169" s="893"/>
      <c r="D169" s="892"/>
      <c r="E169" s="892"/>
      <c r="F169" s="892"/>
      <c r="G169" s="892" t="s">
        <v>1158</v>
      </c>
      <c r="H169" s="892"/>
      <c r="I169" s="892"/>
      <c r="J169" s="892"/>
    </row>
    <row r="170" spans="1:10" ht="14.25">
      <c r="A170" s="894" t="s">
        <v>1715</v>
      </c>
      <c r="B170" s="893" t="s">
        <v>646</v>
      </c>
      <c r="C170" s="896"/>
      <c r="D170" s="738"/>
      <c r="E170" s="734" t="s">
        <v>311</v>
      </c>
      <c r="F170" s="738"/>
      <c r="G170" s="734" t="s">
        <v>312</v>
      </c>
      <c r="H170" s="738"/>
      <c r="I170" s="738"/>
      <c r="J170" s="894"/>
    </row>
    <row r="171" spans="1:10" ht="4.5" customHeight="1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  <row r="172" spans="1:10" hidden="1">
      <c r="A172" s="748"/>
      <c r="B172" s="739"/>
      <c r="C172" s="749"/>
      <c r="D172" s="738"/>
      <c r="E172" s="738"/>
      <c r="F172" s="738"/>
      <c r="G172" s="738"/>
      <c r="H172" s="738"/>
      <c r="I172" s="738"/>
      <c r="J172" s="738"/>
    </row>
    <row r="173" spans="1:10" hidden="1">
      <c r="A173" s="748"/>
      <c r="B173" s="739"/>
      <c r="C173" s="749"/>
      <c r="D173" s="738"/>
      <c r="E173" s="738"/>
      <c r="F173" s="738"/>
      <c r="G173" s="738"/>
      <c r="H173" s="738"/>
      <c r="I173" s="738"/>
      <c r="J173" s="738"/>
    </row>
    <row r="174" spans="1:10" hidden="1">
      <c r="A174" s="748"/>
      <c r="B174" s="739"/>
      <c r="C174" s="749"/>
      <c r="D174" s="738"/>
      <c r="E174" s="738"/>
      <c r="F174" s="738"/>
      <c r="G174" s="738"/>
      <c r="H174" s="738"/>
      <c r="I174" s="738"/>
      <c r="J174" s="738"/>
    </row>
    <row r="175" spans="1:10" hidden="1"/>
    <row r="176" spans="1:10">
      <c r="A176" s="632" t="s">
        <v>89</v>
      </c>
      <c r="B176" s="917"/>
    </row>
  </sheetData>
  <mergeCells count="20"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K143:M143"/>
    <mergeCell ref="A12:B12"/>
    <mergeCell ref="F1:J1"/>
    <mergeCell ref="F3:J3"/>
    <mergeCell ref="A8:E8"/>
    <mergeCell ref="A10:E10"/>
    <mergeCell ref="A11:E11"/>
  </mergeCells>
  <pageMargins left="0.7" right="0.7" top="0.75" bottom="0.75" header="0.3" footer="0.3"/>
  <pageSetup paperSize="9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174"/>
  <sheetViews>
    <sheetView topLeftCell="A43" workbookViewId="0">
      <selection activeCell="G76" sqref="G76"/>
    </sheetView>
  </sheetViews>
  <sheetFormatPr defaultRowHeight="12.75"/>
  <cols>
    <col min="1" max="1" width="7" style="632" customWidth="1"/>
    <col min="2" max="2" width="37.140625" style="632" customWidth="1"/>
    <col min="3" max="3" width="8.140625" style="632" customWidth="1"/>
    <col min="4" max="4" width="10.7109375" style="632" customWidth="1"/>
    <col min="5" max="5" width="11.5703125" style="917" customWidth="1"/>
    <col min="6" max="6" width="10.5703125" style="632" customWidth="1"/>
    <col min="7" max="7" width="12.5703125" style="632" customWidth="1"/>
    <col min="8" max="8" width="11.5703125" style="632" customWidth="1"/>
    <col min="9" max="9" width="12.570312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1770"/>
      <c r="F1" s="2540" t="s">
        <v>32</v>
      </c>
      <c r="G1" s="2540"/>
      <c r="H1" s="2540"/>
      <c r="I1" s="2540"/>
      <c r="J1" s="2540"/>
      <c r="K1" s="738"/>
      <c r="L1" s="738"/>
    </row>
    <row r="2" spans="1:12" ht="6" customHeight="1">
      <c r="A2" s="738"/>
      <c r="B2" s="739"/>
      <c r="C2" s="740"/>
      <c r="D2" s="738"/>
      <c r="E2" s="1770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1770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1770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1770"/>
      <c r="F5" s="741"/>
      <c r="G5" s="745" t="s">
        <v>175</v>
      </c>
      <c r="H5" s="738"/>
      <c r="I5" s="738"/>
      <c r="J5" s="738"/>
      <c r="K5" s="738"/>
      <c r="L5" s="738"/>
    </row>
    <row r="6" spans="1:12" ht="12" customHeight="1">
      <c r="A6" s="746"/>
      <c r="B6" s="747"/>
      <c r="C6" s="740"/>
      <c r="D6" s="738"/>
      <c r="E6" s="1770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 s="738" customFormat="1" ht="20.25" customHeight="1">
      <c r="A7" s="748" t="s">
        <v>2257</v>
      </c>
      <c r="B7" s="739"/>
      <c r="C7" s="749"/>
      <c r="E7" s="917"/>
      <c r="F7" s="741"/>
      <c r="G7" s="741"/>
    </row>
    <row r="8" spans="1:12" s="748" customFormat="1" ht="9.75" customHeight="1">
      <c r="A8" s="2542" t="s">
        <v>1129</v>
      </c>
      <c r="B8" s="2542"/>
      <c r="C8" s="2542"/>
      <c r="D8" s="2542"/>
      <c r="E8" s="2542"/>
    </row>
    <row r="9" spans="1:12" ht="12" customHeight="1">
      <c r="A9" s="738"/>
      <c r="B9" s="739"/>
      <c r="C9" s="740"/>
      <c r="D9" s="738"/>
      <c r="E9" s="1770"/>
      <c r="F9" s="741"/>
      <c r="G9" s="738"/>
      <c r="H9" s="738"/>
      <c r="I9" s="738"/>
      <c r="J9" s="738"/>
      <c r="K9" s="738"/>
      <c r="L9" s="738"/>
    </row>
    <row r="10" spans="1:12">
      <c r="A10" s="2544" t="s">
        <v>1164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 ht="20.25" customHeight="1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4.25" customHeight="1">
      <c r="A16" s="2551" t="s">
        <v>2249</v>
      </c>
      <c r="B16" s="2551"/>
      <c r="C16" s="2551"/>
      <c r="D16" s="2551"/>
      <c r="E16" s="2551"/>
      <c r="F16" s="2551"/>
      <c r="G16" s="2551"/>
      <c r="H16" s="2551"/>
      <c r="I16" s="2551"/>
      <c r="J16" s="2551"/>
      <c r="K16" s="748"/>
      <c r="L16" s="748"/>
    </row>
    <row r="17" spans="1:14" ht="9" customHeight="1">
      <c r="A17" s="2551"/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4">
      <c r="A18" s="753" t="s">
        <v>448</v>
      </c>
      <c r="B18" s="754"/>
      <c r="C18" s="754"/>
      <c r="D18" s="754"/>
      <c r="E18" s="1061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1014</v>
      </c>
      <c r="B19" s="756"/>
      <c r="C19" s="756"/>
      <c r="D19" s="756"/>
      <c r="E19" s="1962"/>
      <c r="F19" s="753" t="s">
        <v>335</v>
      </c>
      <c r="G19" s="704" t="s">
        <v>1126</v>
      </c>
      <c r="H19" s="684" t="s">
        <v>676</v>
      </c>
      <c r="I19" s="685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196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1964"/>
      <c r="F21" s="753" t="s">
        <v>1193</v>
      </c>
      <c r="G21" s="753"/>
      <c r="H21" s="753"/>
      <c r="I21" s="753"/>
      <c r="J21" s="753"/>
      <c r="K21" s="753"/>
      <c r="L21" s="753"/>
    </row>
    <row r="22" spans="1:14" ht="24" customHeight="1">
      <c r="A22" s="753" t="s">
        <v>1675</v>
      </c>
      <c r="B22" s="756"/>
      <c r="C22" s="756"/>
      <c r="D22" s="756"/>
      <c r="E22" s="1962"/>
      <c r="F22" s="753" t="s">
        <v>52</v>
      </c>
      <c r="G22" s="753"/>
      <c r="H22" s="753"/>
      <c r="I22" s="756"/>
      <c r="J22" s="758"/>
      <c r="K22" s="756"/>
      <c r="L22" s="756"/>
    </row>
    <row r="23" spans="1:14" ht="17.25" customHeight="1">
      <c r="A23" s="756" t="s">
        <v>208</v>
      </c>
      <c r="B23" s="758"/>
      <c r="C23" s="759"/>
      <c r="D23" s="756"/>
      <c r="E23" s="1962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926</v>
      </c>
      <c r="B24" s="760"/>
      <c r="C24" s="761"/>
      <c r="D24" s="760"/>
      <c r="E24" s="1962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1965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1966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1967"/>
      <c r="F27" s="770"/>
      <c r="G27" s="748"/>
      <c r="H27" s="2560">
        <v>900272427015</v>
      </c>
      <c r="I27" s="2560"/>
      <c r="J27" s="2560"/>
      <c r="K27" s="748"/>
      <c r="L27" s="748"/>
    </row>
    <row r="28" spans="1:14" ht="4.5" customHeight="1" thickBot="1"/>
    <row r="29" spans="1:14" ht="49.5" customHeight="1" thickBot="1">
      <c r="A29" s="771" t="s">
        <v>409</v>
      </c>
      <c r="B29" s="772" t="s">
        <v>424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8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7.75" customHeight="1" thickBot="1">
      <c r="A32" s="780">
        <v>1100000</v>
      </c>
      <c r="B32" s="787" t="s">
        <v>1676</v>
      </c>
      <c r="C32" s="788" t="s">
        <v>361</v>
      </c>
      <c r="D32" s="1792">
        <f>D67+D77+D102</f>
        <v>8000</v>
      </c>
      <c r="E32" s="1968">
        <f>E102</f>
        <v>0</v>
      </c>
      <c r="F32" s="1792">
        <f>F66+F77+F63+F107+F102</f>
        <v>10000</v>
      </c>
      <c r="G32" s="1792">
        <f>G63+G67+G77</f>
        <v>3200</v>
      </c>
      <c r="H32" s="1792">
        <f>H66+H77+H63</f>
        <v>5500</v>
      </c>
      <c r="I32" s="1792">
        <f>I63+I66+I77+I102</f>
        <v>8500</v>
      </c>
      <c r="J32" s="1792">
        <f>F32</f>
        <v>10000</v>
      </c>
    </row>
    <row r="33" spans="1:10" ht="15.75" hidden="1" customHeight="1">
      <c r="A33" s="780">
        <v>1110000</v>
      </c>
      <c r="B33" s="790" t="s">
        <v>1677</v>
      </c>
      <c r="C33" s="788" t="s">
        <v>361</v>
      </c>
      <c r="D33" s="1793">
        <v>0</v>
      </c>
      <c r="E33" s="1969">
        <v>0</v>
      </c>
      <c r="F33" s="1793">
        <v>0</v>
      </c>
      <c r="G33" s="1793">
        <v>0</v>
      </c>
      <c r="H33" s="1793">
        <v>0</v>
      </c>
      <c r="I33" s="1793">
        <v>0</v>
      </c>
      <c r="J33" s="1793">
        <v>0</v>
      </c>
    </row>
    <row r="34" spans="1:10" ht="15.75" hidden="1" customHeight="1">
      <c r="A34" s="792">
        <v>1110000</v>
      </c>
      <c r="B34" s="793" t="s">
        <v>809</v>
      </c>
      <c r="C34" s="794" t="s">
        <v>361</v>
      </c>
      <c r="D34" s="1794">
        <v>0</v>
      </c>
      <c r="E34" s="1970">
        <v>0</v>
      </c>
      <c r="F34" s="1794">
        <v>0</v>
      </c>
      <c r="G34" s="1794">
        <v>0</v>
      </c>
      <c r="H34" s="1794">
        <v>0</v>
      </c>
      <c r="I34" s="1794">
        <v>0</v>
      </c>
      <c r="J34" s="1794">
        <v>0</v>
      </c>
    </row>
    <row r="35" spans="1:10" ht="15.75" hidden="1" customHeight="1">
      <c r="A35" s="796">
        <v>1111000</v>
      </c>
      <c r="B35" s="797" t="s">
        <v>677</v>
      </c>
      <c r="C35" s="798" t="s">
        <v>810</v>
      </c>
      <c r="D35" s="1795"/>
      <c r="E35" s="1971"/>
      <c r="F35" s="1795"/>
      <c r="G35" s="1795"/>
      <c r="H35" s="1795"/>
      <c r="I35" s="1795"/>
      <c r="J35" s="1795">
        <v>0</v>
      </c>
    </row>
    <row r="36" spans="1:10" ht="15.75" hidden="1" customHeight="1">
      <c r="A36" s="800">
        <v>1112000</v>
      </c>
      <c r="B36" s="801" t="s">
        <v>273</v>
      </c>
      <c r="C36" s="802" t="s">
        <v>811</v>
      </c>
      <c r="D36" s="1796"/>
      <c r="E36" s="1972"/>
      <c r="F36" s="1796"/>
      <c r="G36" s="1796"/>
      <c r="H36" s="1796"/>
      <c r="I36" s="1796"/>
      <c r="J36" s="1795">
        <v>0</v>
      </c>
    </row>
    <row r="37" spans="1:10" ht="15.75" hidden="1" customHeight="1">
      <c r="A37" s="800">
        <v>1113000</v>
      </c>
      <c r="B37" s="801" t="s">
        <v>812</v>
      </c>
      <c r="C37" s="802" t="s">
        <v>813</v>
      </c>
      <c r="D37" s="1796"/>
      <c r="E37" s="1972"/>
      <c r="F37" s="1796"/>
      <c r="G37" s="1796"/>
      <c r="H37" s="1796"/>
      <c r="I37" s="1796"/>
      <c r="J37" s="1795">
        <v>0</v>
      </c>
    </row>
    <row r="38" spans="1:10" ht="15.75" hidden="1" customHeight="1">
      <c r="A38" s="800">
        <v>1114000</v>
      </c>
      <c r="B38" s="801" t="s">
        <v>401</v>
      </c>
      <c r="C38" s="802" t="s">
        <v>402</v>
      </c>
      <c r="D38" s="1796"/>
      <c r="E38" s="1972"/>
      <c r="F38" s="1796"/>
      <c r="G38" s="1796"/>
      <c r="H38" s="1796"/>
      <c r="I38" s="1796"/>
      <c r="J38" s="1795">
        <v>0</v>
      </c>
    </row>
    <row r="39" spans="1:10" ht="15.75" hidden="1" customHeight="1">
      <c r="A39" s="800">
        <v>1115000</v>
      </c>
      <c r="B39" s="801" t="s">
        <v>619</v>
      </c>
      <c r="C39" s="802" t="s">
        <v>391</v>
      </c>
      <c r="D39" s="1796"/>
      <c r="E39" s="1972"/>
      <c r="F39" s="1796"/>
      <c r="G39" s="1796"/>
      <c r="H39" s="1796"/>
      <c r="I39" s="1796"/>
      <c r="J39" s="1795">
        <v>0</v>
      </c>
    </row>
    <row r="40" spans="1:10" ht="15.75" hidden="1" customHeight="1">
      <c r="A40" s="800">
        <v>1116000</v>
      </c>
      <c r="B40" s="801" t="s">
        <v>1034</v>
      </c>
      <c r="C40" s="802" t="s">
        <v>392</v>
      </c>
      <c r="D40" s="1796"/>
      <c r="E40" s="1972"/>
      <c r="F40" s="1796"/>
      <c r="G40" s="1796"/>
      <c r="H40" s="1796"/>
      <c r="I40" s="1796"/>
      <c r="J40" s="1795">
        <v>0</v>
      </c>
    </row>
    <row r="41" spans="1:10" ht="15.75" hidden="1" customHeight="1">
      <c r="A41" s="804">
        <v>1117000</v>
      </c>
      <c r="B41" s="805" t="s">
        <v>19</v>
      </c>
      <c r="C41" s="806" t="s">
        <v>20</v>
      </c>
      <c r="D41" s="1797"/>
      <c r="E41" s="1814"/>
      <c r="F41" s="1797"/>
      <c r="G41" s="1797"/>
      <c r="H41" s="1797"/>
      <c r="I41" s="1797"/>
      <c r="J41" s="1795">
        <v>0</v>
      </c>
    </row>
    <row r="42" spans="1:10" ht="19.5" hidden="1" customHeight="1">
      <c r="A42" s="808">
        <v>1120000</v>
      </c>
      <c r="B42" s="809" t="s">
        <v>21</v>
      </c>
      <c r="C42" s="788" t="s">
        <v>361</v>
      </c>
      <c r="D42" s="1798">
        <v>0</v>
      </c>
      <c r="E42" s="1973">
        <v>0</v>
      </c>
      <c r="F42" s="1798">
        <v>6200</v>
      </c>
      <c r="G42" s="1798">
        <v>1500</v>
      </c>
      <c r="H42" s="1798">
        <v>3000</v>
      </c>
      <c r="I42" s="1798">
        <v>4500</v>
      </c>
      <c r="J42" s="1795">
        <v>6200</v>
      </c>
    </row>
    <row r="43" spans="1:10" ht="14.25">
      <c r="A43" s="792">
        <v>1121000</v>
      </c>
      <c r="B43" s="811" t="s">
        <v>22</v>
      </c>
      <c r="C43" s="812"/>
      <c r="D43" s="1795">
        <v>0</v>
      </c>
      <c r="E43" s="1971">
        <v>0</v>
      </c>
      <c r="F43" s="1795">
        <v>0</v>
      </c>
      <c r="G43" s="1795">
        <v>0</v>
      </c>
      <c r="H43" s="1795">
        <v>0</v>
      </c>
      <c r="I43" s="1795">
        <v>0</v>
      </c>
      <c r="J43" s="1795">
        <v>0</v>
      </c>
    </row>
    <row r="44" spans="1:10" ht="25.5">
      <c r="A44" s="800">
        <v>1121100</v>
      </c>
      <c r="B44" s="813" t="s">
        <v>383</v>
      </c>
      <c r="C44" s="802" t="s">
        <v>384</v>
      </c>
      <c r="D44" s="1796"/>
      <c r="E44" s="1972"/>
      <c r="F44" s="1796"/>
      <c r="G44" s="1796"/>
      <c r="H44" s="1796"/>
      <c r="I44" s="1796"/>
      <c r="J44" s="1795">
        <v>0</v>
      </c>
    </row>
    <row r="45" spans="1:10">
      <c r="A45" s="800">
        <v>1121200</v>
      </c>
      <c r="B45" s="814" t="s">
        <v>1678</v>
      </c>
      <c r="C45" s="802" t="s">
        <v>386</v>
      </c>
      <c r="D45" s="1796"/>
      <c r="E45" s="1972"/>
      <c r="F45" s="1796"/>
      <c r="G45" s="1796"/>
      <c r="H45" s="1796"/>
      <c r="I45" s="1796"/>
      <c r="J45" s="1795">
        <v>0</v>
      </c>
    </row>
    <row r="46" spans="1:10" ht="12.75" customHeight="1" thickBot="1">
      <c r="A46" s="800">
        <v>1121300</v>
      </c>
      <c r="B46" s="813" t="s">
        <v>775</v>
      </c>
      <c r="C46" s="802" t="s">
        <v>387</v>
      </c>
      <c r="D46" s="1796"/>
      <c r="E46" s="1972"/>
      <c r="F46" s="1869" t="s">
        <v>744</v>
      </c>
      <c r="G46" s="1870" t="s">
        <v>744</v>
      </c>
      <c r="H46" s="1870" t="s">
        <v>744</v>
      </c>
      <c r="I46" s="1870" t="s">
        <v>744</v>
      </c>
      <c r="J46" s="1799">
        <v>0</v>
      </c>
    </row>
    <row r="47" spans="1:10" hidden="1">
      <c r="A47" s="800">
        <v>1121400</v>
      </c>
      <c r="B47" s="813" t="s">
        <v>776</v>
      </c>
      <c r="C47" s="802" t="s">
        <v>388</v>
      </c>
      <c r="D47" s="1796"/>
      <c r="E47" s="1972"/>
      <c r="F47" s="1796"/>
      <c r="G47" s="1796"/>
      <c r="H47" s="1796"/>
      <c r="I47" s="1796"/>
      <c r="J47" s="1795">
        <v>0</v>
      </c>
    </row>
    <row r="48" spans="1:10" hidden="1">
      <c r="A48" s="800">
        <v>1121500</v>
      </c>
      <c r="B48" s="813" t="s">
        <v>69</v>
      </c>
      <c r="C48" s="802" t="s">
        <v>389</v>
      </c>
      <c r="D48" s="1795"/>
      <c r="E48" s="1971"/>
      <c r="F48" s="1795"/>
      <c r="G48" s="1795"/>
      <c r="H48" s="1795"/>
      <c r="I48" s="1795"/>
      <c r="J48" s="1795">
        <v>0</v>
      </c>
    </row>
    <row r="49" spans="1:10" ht="25.5" hidden="1">
      <c r="A49" s="800">
        <v>1121600</v>
      </c>
      <c r="B49" s="813" t="s">
        <v>70</v>
      </c>
      <c r="C49" s="802" t="s">
        <v>390</v>
      </c>
      <c r="D49" s="1796"/>
      <c r="E49" s="1972">
        <v>0</v>
      </c>
      <c r="F49" s="1796"/>
      <c r="G49" s="1796"/>
      <c r="H49" s="1796"/>
      <c r="I49" s="1796"/>
      <c r="J49" s="1795">
        <v>0</v>
      </c>
    </row>
    <row r="50" spans="1:10" ht="13.5" hidden="1" thickBot="1">
      <c r="A50" s="816">
        <v>1121700</v>
      </c>
      <c r="B50" s="817" t="s">
        <v>71</v>
      </c>
      <c r="C50" s="806" t="s">
        <v>772</v>
      </c>
      <c r="D50" s="1797"/>
      <c r="E50" s="1814"/>
      <c r="F50" s="1797"/>
      <c r="G50" s="1797"/>
      <c r="H50" s="1797"/>
      <c r="I50" s="1797"/>
      <c r="J50" s="1795">
        <v>0</v>
      </c>
    </row>
    <row r="51" spans="1:10" ht="28.5" hidden="1">
      <c r="A51" s="792">
        <v>1122000</v>
      </c>
      <c r="B51" s="818" t="s">
        <v>773</v>
      </c>
      <c r="C51" s="794" t="s">
        <v>361</v>
      </c>
      <c r="D51" s="1800">
        <v>0</v>
      </c>
      <c r="E51" s="1974">
        <v>0</v>
      </c>
      <c r="F51" s="1800">
        <v>0</v>
      </c>
      <c r="G51" s="1800">
        <v>0</v>
      </c>
      <c r="H51" s="1800">
        <v>0</v>
      </c>
      <c r="I51" s="1800">
        <v>0</v>
      </c>
      <c r="J51" s="1795">
        <v>0</v>
      </c>
    </row>
    <row r="52" spans="1:10" hidden="1">
      <c r="A52" s="820">
        <v>1122100</v>
      </c>
      <c r="B52" s="813" t="s">
        <v>72</v>
      </c>
      <c r="C52" s="798" t="s">
        <v>774</v>
      </c>
      <c r="D52" s="1796"/>
      <c r="E52" s="1972"/>
      <c r="F52" s="1796"/>
      <c r="G52" s="1796"/>
      <c r="H52" s="1796"/>
      <c r="I52" s="1796"/>
      <c r="J52" s="1795">
        <v>0</v>
      </c>
    </row>
    <row r="53" spans="1:10" ht="25.5" hidden="1">
      <c r="A53" s="820">
        <v>1122200</v>
      </c>
      <c r="B53" s="813" t="s">
        <v>490</v>
      </c>
      <c r="C53" s="802" t="s">
        <v>1031</v>
      </c>
      <c r="D53" s="1796"/>
      <c r="E53" s="1972"/>
      <c r="F53" s="1796"/>
      <c r="G53" s="1796"/>
      <c r="H53" s="1796"/>
      <c r="I53" s="1796"/>
      <c r="J53" s="1795">
        <v>0</v>
      </c>
    </row>
    <row r="54" spans="1:10" ht="13.5" hidden="1" thickBot="1">
      <c r="A54" s="808">
        <v>1122300</v>
      </c>
      <c r="B54" s="817" t="s">
        <v>148</v>
      </c>
      <c r="C54" s="806" t="s">
        <v>1032</v>
      </c>
      <c r="D54" s="1797"/>
      <c r="E54" s="1814"/>
      <c r="F54" s="1797"/>
      <c r="G54" s="1797"/>
      <c r="H54" s="1797"/>
      <c r="I54" s="1797"/>
      <c r="J54" s="1795">
        <v>0</v>
      </c>
    </row>
    <row r="55" spans="1:10" ht="28.5" hidden="1">
      <c r="A55" s="792">
        <v>1123000</v>
      </c>
      <c r="B55" s="818" t="s">
        <v>367</v>
      </c>
      <c r="C55" s="794" t="s">
        <v>361</v>
      </c>
      <c r="D55" s="1800">
        <v>0</v>
      </c>
      <c r="E55" s="1974">
        <v>0</v>
      </c>
      <c r="F55" s="1800">
        <v>0</v>
      </c>
      <c r="G55" s="1800">
        <v>0</v>
      </c>
      <c r="H55" s="1800">
        <v>0</v>
      </c>
      <c r="I55" s="1800">
        <v>0</v>
      </c>
      <c r="J55" s="1795">
        <v>0</v>
      </c>
    </row>
    <row r="56" spans="1:10" hidden="1">
      <c r="A56" s="820">
        <v>1123100</v>
      </c>
      <c r="B56" s="813" t="s">
        <v>149</v>
      </c>
      <c r="C56" s="798" t="s">
        <v>368</v>
      </c>
      <c r="D56" s="1796"/>
      <c r="E56" s="1972"/>
      <c r="F56" s="1796"/>
      <c r="G56" s="1796"/>
      <c r="H56" s="1796"/>
      <c r="I56" s="1796"/>
      <c r="J56" s="1795">
        <v>0</v>
      </c>
    </row>
    <row r="57" spans="1:10" hidden="1">
      <c r="A57" s="820">
        <v>1123200</v>
      </c>
      <c r="B57" s="813" t="s">
        <v>150</v>
      </c>
      <c r="C57" s="802" t="s">
        <v>369</v>
      </c>
      <c r="D57" s="1796"/>
      <c r="E57" s="1972"/>
      <c r="F57" s="1796"/>
      <c r="G57" s="1796"/>
      <c r="H57" s="1796"/>
      <c r="I57" s="1796"/>
      <c r="J57" s="1795">
        <v>0</v>
      </c>
    </row>
    <row r="58" spans="1:10" ht="25.5" hidden="1">
      <c r="A58" s="820">
        <v>1123300</v>
      </c>
      <c r="B58" s="813" t="s">
        <v>151</v>
      </c>
      <c r="C58" s="802" t="s">
        <v>370</v>
      </c>
      <c r="D58" s="1796"/>
      <c r="E58" s="1972"/>
      <c r="F58" s="1796"/>
      <c r="G58" s="1796"/>
      <c r="H58" s="1796"/>
      <c r="I58" s="1796"/>
      <c r="J58" s="1795">
        <v>0</v>
      </c>
    </row>
    <row r="59" spans="1:10" hidden="1">
      <c r="A59" s="820">
        <v>1123400</v>
      </c>
      <c r="B59" s="813" t="s">
        <v>559</v>
      </c>
      <c r="C59" s="802" t="s">
        <v>371</v>
      </c>
      <c r="D59" s="1796"/>
      <c r="E59" s="1972"/>
      <c r="F59" s="1796"/>
      <c r="G59" s="1796"/>
      <c r="H59" s="1796"/>
      <c r="I59" s="1796"/>
      <c r="J59" s="1795">
        <v>0</v>
      </c>
    </row>
    <row r="60" spans="1:10" hidden="1">
      <c r="A60" s="820">
        <v>1123500</v>
      </c>
      <c r="B60" s="821" t="s">
        <v>560</v>
      </c>
      <c r="C60" s="822">
        <v>423500</v>
      </c>
      <c r="D60" s="1796"/>
      <c r="E60" s="1972"/>
      <c r="F60" s="1796"/>
      <c r="G60" s="1796"/>
      <c r="H60" s="1796"/>
      <c r="I60" s="1796"/>
      <c r="J60" s="1795">
        <v>0</v>
      </c>
    </row>
    <row r="61" spans="1:10" ht="25.5" hidden="1">
      <c r="A61" s="820">
        <v>1123600</v>
      </c>
      <c r="B61" s="813" t="s">
        <v>187</v>
      </c>
      <c r="C61" s="802" t="s">
        <v>372</v>
      </c>
      <c r="D61" s="1796"/>
      <c r="E61" s="1972"/>
      <c r="F61" s="1796"/>
      <c r="G61" s="1796"/>
      <c r="H61" s="1796"/>
      <c r="I61" s="1796"/>
      <c r="J61" s="1795">
        <v>0</v>
      </c>
    </row>
    <row r="62" spans="1:10" hidden="1">
      <c r="A62" s="820">
        <v>1123700</v>
      </c>
      <c r="B62" s="813" t="s">
        <v>188</v>
      </c>
      <c r="C62" s="802" t="s">
        <v>373</v>
      </c>
      <c r="D62" s="1796"/>
      <c r="E62" s="1972"/>
      <c r="F62" s="1796"/>
      <c r="G62" s="1796"/>
      <c r="H62" s="1796"/>
      <c r="I62" s="1796"/>
      <c r="J62" s="1795">
        <v>0</v>
      </c>
    </row>
    <row r="63" spans="1:10" ht="26.25" thickBot="1">
      <c r="A63" s="808">
        <v>1123800</v>
      </c>
      <c r="B63" s="817" t="s">
        <v>189</v>
      </c>
      <c r="C63" s="806" t="s">
        <v>374</v>
      </c>
      <c r="D63" s="1797">
        <v>2000</v>
      </c>
      <c r="E63" s="1814">
        <v>0</v>
      </c>
      <c r="F63" s="1797">
        <f>D63+E63</f>
        <v>2000</v>
      </c>
      <c r="G63" s="1797">
        <v>500</v>
      </c>
      <c r="H63" s="1797">
        <v>1000</v>
      </c>
      <c r="I63" s="1797">
        <v>2000</v>
      </c>
      <c r="J63" s="1795">
        <f>F63</f>
        <v>2000</v>
      </c>
    </row>
    <row r="64" spans="1:10" ht="28.5">
      <c r="A64" s="792">
        <v>1124000</v>
      </c>
      <c r="B64" s="818" t="s">
        <v>214</v>
      </c>
      <c r="C64" s="794" t="s">
        <v>361</v>
      </c>
      <c r="D64" s="1800">
        <v>0</v>
      </c>
      <c r="E64" s="1974">
        <v>0</v>
      </c>
      <c r="F64" s="1800">
        <v>0</v>
      </c>
      <c r="G64" s="1800">
        <v>0</v>
      </c>
      <c r="H64" s="1800">
        <v>0</v>
      </c>
      <c r="I64" s="1800">
        <v>0</v>
      </c>
      <c r="J64" s="1795">
        <v>0</v>
      </c>
    </row>
    <row r="65" spans="1:10" ht="13.5" thickBot="1">
      <c r="A65" s="808">
        <v>1124100</v>
      </c>
      <c r="B65" s="817" t="s">
        <v>190</v>
      </c>
      <c r="C65" s="806" t="s">
        <v>215</v>
      </c>
      <c r="D65" s="1797"/>
      <c r="E65" s="1814"/>
      <c r="F65" s="1797"/>
      <c r="G65" s="1797"/>
      <c r="H65" s="1797"/>
      <c r="I65" s="1797"/>
      <c r="J65" s="1795">
        <v>0</v>
      </c>
    </row>
    <row r="66" spans="1:10" ht="42.75">
      <c r="A66" s="792">
        <v>1125000</v>
      </c>
      <c r="B66" s="818" t="s">
        <v>928</v>
      </c>
      <c r="C66" s="794" t="s">
        <v>361</v>
      </c>
      <c r="D66" s="1749">
        <v>0</v>
      </c>
      <c r="E66" s="1975">
        <v>0</v>
      </c>
      <c r="F66" s="1749">
        <f>F67</f>
        <v>3000</v>
      </c>
      <c r="G66" s="1749">
        <f>G67</f>
        <v>1500</v>
      </c>
      <c r="H66" s="1749">
        <f>H67</f>
        <v>2000</v>
      </c>
      <c r="I66" s="1749">
        <f>I67</f>
        <v>2500</v>
      </c>
      <c r="J66" s="1799">
        <f>J67</f>
        <v>3000</v>
      </c>
    </row>
    <row r="67" spans="1:10" ht="25.5">
      <c r="A67" s="820">
        <v>1125100</v>
      </c>
      <c r="B67" s="813" t="s">
        <v>191</v>
      </c>
      <c r="C67" s="798" t="s">
        <v>929</v>
      </c>
      <c r="D67" s="1719">
        <v>3000</v>
      </c>
      <c r="E67" s="1719">
        <v>0</v>
      </c>
      <c r="F67" s="1720">
        <f>D67+E67</f>
        <v>3000</v>
      </c>
      <c r="G67" s="1720">
        <v>1500</v>
      </c>
      <c r="H67" s="1720">
        <v>2000</v>
      </c>
      <c r="I67" s="1720">
        <v>2500</v>
      </c>
      <c r="J67" s="1799">
        <f>F67</f>
        <v>3000</v>
      </c>
    </row>
    <row r="68" spans="1:10" ht="23.25" customHeight="1" thickBot="1">
      <c r="A68" s="808">
        <v>1125200</v>
      </c>
      <c r="B68" s="817" t="s">
        <v>709</v>
      </c>
      <c r="C68" s="806" t="s">
        <v>1041</v>
      </c>
      <c r="D68" s="1797"/>
      <c r="E68" s="1814"/>
      <c r="F68" s="1797"/>
      <c r="G68" s="1797"/>
      <c r="H68" s="1797"/>
      <c r="I68" s="1797"/>
      <c r="J68" s="1799">
        <v>0</v>
      </c>
    </row>
    <row r="69" spans="1:10" ht="24" customHeight="1">
      <c r="A69" s="792">
        <v>1126000</v>
      </c>
      <c r="B69" s="818" t="s">
        <v>1042</v>
      </c>
      <c r="C69" s="794" t="s">
        <v>361</v>
      </c>
      <c r="D69" s="1749">
        <f>D77</f>
        <v>5000</v>
      </c>
      <c r="E69" s="1975">
        <v>0</v>
      </c>
      <c r="F69" s="1749">
        <f>F77</f>
        <v>5000</v>
      </c>
      <c r="G69" s="1749">
        <f>G77</f>
        <v>1200</v>
      </c>
      <c r="H69" s="1749">
        <f>H77</f>
        <v>2500</v>
      </c>
      <c r="I69" s="1749">
        <f>I77</f>
        <v>4000</v>
      </c>
      <c r="J69" s="1799">
        <f>J77</f>
        <v>5000</v>
      </c>
    </row>
    <row r="70" spans="1:10" ht="30.75" hidden="1" customHeight="1">
      <c r="A70" s="792">
        <v>1126100</v>
      </c>
      <c r="B70" s="813" t="s">
        <v>993</v>
      </c>
      <c r="C70" s="798" t="s">
        <v>1043</v>
      </c>
      <c r="D70" s="1796"/>
      <c r="E70" s="1972"/>
      <c r="F70" s="1796"/>
      <c r="G70" s="1796"/>
      <c r="H70" s="1796"/>
      <c r="I70" s="1796"/>
      <c r="J70" s="1795">
        <v>0</v>
      </c>
    </row>
    <row r="71" spans="1:10" ht="30.75" hidden="1" customHeight="1">
      <c r="A71" s="792">
        <v>1126200</v>
      </c>
      <c r="B71" s="813" t="s">
        <v>994</v>
      </c>
      <c r="C71" s="802" t="s">
        <v>1044</v>
      </c>
      <c r="D71" s="1796"/>
      <c r="E71" s="1972"/>
      <c r="F71" s="1796"/>
      <c r="G71" s="1796"/>
      <c r="H71" s="1796"/>
      <c r="I71" s="1796"/>
      <c r="J71" s="1795">
        <v>0</v>
      </c>
    </row>
    <row r="72" spans="1:10" ht="30.75" hidden="1" customHeight="1">
      <c r="A72" s="792">
        <v>1126300</v>
      </c>
      <c r="B72" s="813" t="s">
        <v>393</v>
      </c>
      <c r="C72" s="802" t="s">
        <v>394</v>
      </c>
      <c r="D72" s="1796"/>
      <c r="E72" s="1972"/>
      <c r="F72" s="1796"/>
      <c r="G72" s="1796"/>
      <c r="H72" s="1796"/>
      <c r="I72" s="1796"/>
      <c r="J72" s="1795">
        <v>0</v>
      </c>
    </row>
    <row r="73" spans="1:10" ht="30.75" hidden="1" customHeight="1">
      <c r="A73" s="800">
        <v>1126400</v>
      </c>
      <c r="B73" s="823" t="s">
        <v>995</v>
      </c>
      <c r="C73" s="802" t="s">
        <v>395</v>
      </c>
      <c r="D73" s="1796"/>
      <c r="E73" s="1972"/>
      <c r="F73" s="1796"/>
      <c r="G73" s="1796"/>
      <c r="H73" s="1796"/>
      <c r="I73" s="1796"/>
      <c r="J73" s="1795">
        <v>0</v>
      </c>
    </row>
    <row r="74" spans="1:10" ht="30.75" hidden="1" customHeight="1">
      <c r="A74" s="804">
        <v>1126500</v>
      </c>
      <c r="B74" s="824" t="s">
        <v>953</v>
      </c>
      <c r="C74" s="802" t="s">
        <v>396</v>
      </c>
      <c r="D74" s="1796"/>
      <c r="E74" s="1972"/>
      <c r="F74" s="1796"/>
      <c r="G74" s="1796"/>
      <c r="H74" s="1796"/>
      <c r="I74" s="1796"/>
      <c r="J74" s="1795">
        <v>0</v>
      </c>
    </row>
    <row r="75" spans="1:10" ht="30.75" hidden="1" customHeight="1">
      <c r="A75" s="800">
        <v>1126600</v>
      </c>
      <c r="B75" s="823" t="s">
        <v>230</v>
      </c>
      <c r="C75" s="802" t="s">
        <v>397</v>
      </c>
      <c r="D75" s="1796"/>
      <c r="E75" s="1972"/>
      <c r="F75" s="1796"/>
      <c r="G75" s="1796"/>
      <c r="H75" s="1796"/>
      <c r="I75" s="1796"/>
      <c r="J75" s="1795">
        <v>0</v>
      </c>
    </row>
    <row r="76" spans="1:10" ht="24" customHeight="1">
      <c r="A76" s="800">
        <v>1126700</v>
      </c>
      <c r="B76" s="823" t="s">
        <v>231</v>
      </c>
      <c r="C76" s="802" t="s">
        <v>398</v>
      </c>
      <c r="D76" s="1796"/>
      <c r="E76" s="1972"/>
      <c r="F76" s="1796"/>
      <c r="G76" s="1796"/>
      <c r="H76" s="1796"/>
      <c r="I76" s="1796"/>
      <c r="J76" s="1795">
        <v>0</v>
      </c>
    </row>
    <row r="77" spans="1:10" ht="29.25" customHeight="1" thickBot="1">
      <c r="A77" s="816">
        <v>1126800</v>
      </c>
      <c r="B77" s="825" t="s">
        <v>483</v>
      </c>
      <c r="C77" s="806" t="s">
        <v>399</v>
      </c>
      <c r="D77" s="1754">
        <v>5000</v>
      </c>
      <c r="E77" s="1879">
        <v>0</v>
      </c>
      <c r="F77" s="1754">
        <f>D77</f>
        <v>5000</v>
      </c>
      <c r="G77" s="1754">
        <v>1200</v>
      </c>
      <c r="H77" s="1754">
        <v>2500</v>
      </c>
      <c r="I77" s="1754">
        <v>4000</v>
      </c>
      <c r="J77" s="1799">
        <f>F77</f>
        <v>5000</v>
      </c>
    </row>
    <row r="78" spans="1:10" ht="14.25" hidden="1">
      <c r="A78" s="826">
        <v>1130000</v>
      </c>
      <c r="B78" s="827" t="s">
        <v>296</v>
      </c>
      <c r="C78" s="794" t="s">
        <v>361</v>
      </c>
      <c r="D78" s="1800">
        <v>0</v>
      </c>
      <c r="E78" s="1974">
        <v>0</v>
      </c>
      <c r="F78" s="1800">
        <v>0</v>
      </c>
      <c r="G78" s="1800">
        <v>0</v>
      </c>
      <c r="H78" s="1800">
        <v>0</v>
      </c>
      <c r="I78" s="1800">
        <v>0</v>
      </c>
      <c r="J78" s="1795">
        <v>0</v>
      </c>
    </row>
    <row r="79" spans="1:10" hidden="1">
      <c r="A79" s="826">
        <v>1130100</v>
      </c>
      <c r="B79" s="823" t="s">
        <v>484</v>
      </c>
      <c r="C79" s="798" t="s">
        <v>297</v>
      </c>
      <c r="D79" s="1796"/>
      <c r="E79" s="1972"/>
      <c r="F79" s="1796"/>
      <c r="G79" s="1796"/>
      <c r="H79" s="1796"/>
      <c r="I79" s="1796"/>
      <c r="J79" s="1795">
        <v>0</v>
      </c>
    </row>
    <row r="80" spans="1:10" ht="0.75" hidden="1" customHeight="1">
      <c r="A80" s="826">
        <v>1130200</v>
      </c>
      <c r="B80" s="823" t="s">
        <v>485</v>
      </c>
      <c r="C80" s="802" t="s">
        <v>298</v>
      </c>
      <c r="D80" s="1796"/>
      <c r="E80" s="1972"/>
      <c r="F80" s="1796"/>
      <c r="G80" s="1796"/>
      <c r="H80" s="1796"/>
      <c r="I80" s="1796"/>
      <c r="J80" s="1795">
        <v>0</v>
      </c>
    </row>
    <row r="81" spans="1:10" ht="25.5" hidden="1">
      <c r="A81" s="826">
        <v>1130300</v>
      </c>
      <c r="B81" s="823" t="s">
        <v>486</v>
      </c>
      <c r="C81" s="802" t="s">
        <v>299</v>
      </c>
      <c r="D81" s="1796"/>
      <c r="E81" s="1972"/>
      <c r="F81" s="1796"/>
      <c r="G81" s="1796"/>
      <c r="H81" s="1796"/>
      <c r="I81" s="1796"/>
      <c r="J81" s="1795">
        <v>0</v>
      </c>
    </row>
    <row r="82" spans="1:10" ht="25.5" hidden="1">
      <c r="A82" s="826">
        <v>1130400</v>
      </c>
      <c r="B82" s="828" t="s">
        <v>487</v>
      </c>
      <c r="C82" s="829" t="s">
        <v>300</v>
      </c>
      <c r="D82" s="1795"/>
      <c r="E82" s="1971"/>
      <c r="F82" s="1795"/>
      <c r="G82" s="1795"/>
      <c r="H82" s="1795"/>
      <c r="I82" s="1795"/>
      <c r="J82" s="1795">
        <v>0</v>
      </c>
    </row>
    <row r="83" spans="1:10" ht="28.5" hidden="1">
      <c r="A83" s="800">
        <v>1131000</v>
      </c>
      <c r="B83" s="830" t="s">
        <v>301</v>
      </c>
      <c r="C83" s="831" t="s">
        <v>361</v>
      </c>
      <c r="D83" s="1801"/>
      <c r="E83" s="1976"/>
      <c r="F83" s="1801"/>
      <c r="G83" s="1801"/>
      <c r="H83" s="1801"/>
      <c r="I83" s="1801"/>
      <c r="J83" s="1795">
        <v>0</v>
      </c>
    </row>
    <row r="84" spans="1:10" ht="25.5" hidden="1">
      <c r="A84" s="800">
        <v>1131100</v>
      </c>
      <c r="B84" s="823" t="s">
        <v>592</v>
      </c>
      <c r="C84" s="798" t="s">
        <v>302</v>
      </c>
      <c r="D84" s="1796"/>
      <c r="E84" s="1972"/>
      <c r="F84" s="1796"/>
      <c r="G84" s="1796"/>
      <c r="H84" s="1796"/>
      <c r="I84" s="1796"/>
      <c r="J84" s="1795">
        <v>0</v>
      </c>
    </row>
    <row r="85" spans="1:10" hidden="1">
      <c r="A85" s="800">
        <v>1131200</v>
      </c>
      <c r="B85" s="823" t="s">
        <v>593</v>
      </c>
      <c r="C85" s="802" t="s">
        <v>303</v>
      </c>
      <c r="D85" s="1796"/>
      <c r="E85" s="1972"/>
      <c r="F85" s="1796"/>
      <c r="G85" s="1796"/>
      <c r="H85" s="1796"/>
      <c r="I85" s="1796"/>
      <c r="J85" s="1795">
        <v>0</v>
      </c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1797"/>
      <c r="E86" s="1814"/>
      <c r="F86" s="1797"/>
      <c r="G86" s="1797"/>
      <c r="H86" s="1797"/>
      <c r="I86" s="1797"/>
      <c r="J86" s="1795">
        <v>0</v>
      </c>
    </row>
    <row r="87" spans="1:10" ht="14.25" hidden="1">
      <c r="A87" s="833">
        <v>1140000</v>
      </c>
      <c r="B87" s="827" t="s">
        <v>305</v>
      </c>
      <c r="C87" s="794" t="s">
        <v>361</v>
      </c>
      <c r="D87" s="1800">
        <v>0</v>
      </c>
      <c r="E87" s="1974">
        <v>0</v>
      </c>
      <c r="F87" s="1800">
        <v>0</v>
      </c>
      <c r="G87" s="1800">
        <v>0</v>
      </c>
      <c r="H87" s="1800">
        <v>0</v>
      </c>
      <c r="I87" s="1800">
        <v>0</v>
      </c>
      <c r="J87" s="1795">
        <v>0</v>
      </c>
    </row>
    <row r="88" spans="1:10" ht="0.75" hidden="1" customHeight="1">
      <c r="A88" s="833">
        <v>1141000</v>
      </c>
      <c r="B88" s="823" t="s">
        <v>306</v>
      </c>
      <c r="C88" s="798" t="s">
        <v>1013</v>
      </c>
      <c r="D88" s="1796"/>
      <c r="E88" s="1972"/>
      <c r="F88" s="1796"/>
      <c r="G88" s="1796"/>
      <c r="H88" s="1796"/>
      <c r="I88" s="1796"/>
      <c r="J88" s="1795">
        <v>0</v>
      </c>
    </row>
    <row r="89" spans="1:10" ht="25.5" hidden="1">
      <c r="A89" s="833">
        <v>1142000</v>
      </c>
      <c r="B89" s="823" t="s">
        <v>42</v>
      </c>
      <c r="C89" s="802" t="s">
        <v>43</v>
      </c>
      <c r="D89" s="1796"/>
      <c r="E89" s="1972"/>
      <c r="F89" s="1796"/>
      <c r="G89" s="1796"/>
      <c r="H89" s="1796"/>
      <c r="I89" s="1796"/>
      <c r="J89" s="1795">
        <v>0</v>
      </c>
    </row>
    <row r="90" spans="1:10" ht="25.5" hidden="1">
      <c r="A90" s="833">
        <v>1143000</v>
      </c>
      <c r="B90" s="823" t="s">
        <v>44</v>
      </c>
      <c r="C90" s="802" t="s">
        <v>45</v>
      </c>
      <c r="D90" s="1796"/>
      <c r="E90" s="1972"/>
      <c r="F90" s="1796"/>
      <c r="G90" s="1796"/>
      <c r="H90" s="1796"/>
      <c r="I90" s="1796"/>
      <c r="J90" s="1795">
        <v>0</v>
      </c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1797"/>
      <c r="E91" s="1814"/>
      <c r="F91" s="1797"/>
      <c r="G91" s="1797"/>
      <c r="H91" s="1797"/>
      <c r="I91" s="1797"/>
      <c r="J91" s="1795">
        <v>0</v>
      </c>
    </row>
    <row r="92" spans="1:10" ht="14.25" hidden="1">
      <c r="A92" s="833">
        <v>1150000</v>
      </c>
      <c r="B92" s="834" t="s">
        <v>736</v>
      </c>
      <c r="C92" s="794" t="s">
        <v>361</v>
      </c>
      <c r="D92" s="1800">
        <v>0</v>
      </c>
      <c r="E92" s="1974">
        <v>0</v>
      </c>
      <c r="F92" s="1800">
        <v>0</v>
      </c>
      <c r="G92" s="1800">
        <v>0</v>
      </c>
      <c r="H92" s="1800">
        <v>0</v>
      </c>
      <c r="I92" s="1800">
        <v>0</v>
      </c>
      <c r="J92" s="1795">
        <v>0</v>
      </c>
    </row>
    <row r="93" spans="1:10" ht="25.5" hidden="1">
      <c r="A93" s="835">
        <v>1151000</v>
      </c>
      <c r="B93" s="823" t="s">
        <v>814</v>
      </c>
      <c r="C93" s="798" t="s">
        <v>815</v>
      </c>
      <c r="D93" s="1796"/>
      <c r="E93" s="1972"/>
      <c r="F93" s="1796"/>
      <c r="G93" s="1796"/>
      <c r="H93" s="1796"/>
      <c r="I93" s="1796"/>
      <c r="J93" s="1795">
        <v>0</v>
      </c>
    </row>
    <row r="94" spans="1:10" ht="25.5" hidden="1">
      <c r="A94" s="835">
        <v>1152000</v>
      </c>
      <c r="B94" s="823" t="s">
        <v>1112</v>
      </c>
      <c r="C94" s="802" t="s">
        <v>816</v>
      </c>
      <c r="D94" s="1796"/>
      <c r="E94" s="1972"/>
      <c r="F94" s="1796"/>
      <c r="G94" s="1796"/>
      <c r="H94" s="1796"/>
      <c r="I94" s="1796"/>
      <c r="J94" s="1795">
        <v>0</v>
      </c>
    </row>
    <row r="95" spans="1:10" ht="25.5" hidden="1">
      <c r="A95" s="835">
        <v>1153000</v>
      </c>
      <c r="B95" s="823" t="s">
        <v>836</v>
      </c>
      <c r="C95" s="802" t="s">
        <v>817</v>
      </c>
      <c r="D95" s="1796"/>
      <c r="E95" s="1972"/>
      <c r="F95" s="1796"/>
      <c r="G95" s="1796"/>
      <c r="H95" s="1796"/>
      <c r="I95" s="1796"/>
      <c r="J95" s="1795">
        <v>0</v>
      </c>
    </row>
    <row r="96" spans="1:10" ht="25.5" hidden="1">
      <c r="A96" s="835">
        <v>1154000</v>
      </c>
      <c r="B96" s="823" t="s">
        <v>743</v>
      </c>
      <c r="C96" s="802" t="s">
        <v>818</v>
      </c>
      <c r="D96" s="1796"/>
      <c r="E96" s="1972"/>
      <c r="F96" s="1796"/>
      <c r="G96" s="1796"/>
      <c r="H96" s="1796"/>
      <c r="I96" s="1796"/>
      <c r="J96" s="1795">
        <v>0</v>
      </c>
    </row>
    <row r="97" spans="1:10" ht="1.5" hidden="1" customHeight="1">
      <c r="A97" s="820">
        <v>1155000</v>
      </c>
      <c r="B97" s="836" t="s">
        <v>1679</v>
      </c>
      <c r="C97" s="802" t="s">
        <v>733</v>
      </c>
      <c r="D97" s="1720"/>
      <c r="E97" s="1719"/>
      <c r="F97" s="1720"/>
      <c r="G97" s="1720"/>
      <c r="H97" s="1720"/>
      <c r="I97" s="1720"/>
      <c r="J97" s="1795">
        <v>0</v>
      </c>
    </row>
    <row r="98" spans="1:10" ht="39" hidden="1" thickBot="1">
      <c r="A98" s="808">
        <v>1156000</v>
      </c>
      <c r="B98" s="838" t="s">
        <v>1680</v>
      </c>
      <c r="C98" s="806" t="s">
        <v>824</v>
      </c>
      <c r="D98" s="1754"/>
      <c r="E98" s="1879"/>
      <c r="F98" s="1754"/>
      <c r="G98" s="1754"/>
      <c r="H98" s="1754"/>
      <c r="I98" s="1754"/>
      <c r="J98" s="1795">
        <v>0</v>
      </c>
    </row>
    <row r="99" spans="1:10" s="748" customFormat="1" ht="51" hidden="1">
      <c r="A99" s="1000">
        <v>1153300</v>
      </c>
      <c r="B99" s="1585" t="s">
        <v>504</v>
      </c>
      <c r="C99" s="1004">
        <v>463300</v>
      </c>
      <c r="D99" s="1871"/>
      <c r="E99" s="1872"/>
      <c r="F99" s="1871"/>
      <c r="G99" s="1871"/>
      <c r="H99" s="1871"/>
      <c r="I99" s="1871"/>
      <c r="J99" s="1873">
        <v>0</v>
      </c>
    </row>
    <row r="100" spans="1:10" s="748" customFormat="1" ht="38.25" hidden="1">
      <c r="A100" s="1000">
        <v>1153400</v>
      </c>
      <c r="B100" s="1585" t="s">
        <v>505</v>
      </c>
      <c r="C100" s="1004">
        <v>463400</v>
      </c>
      <c r="D100" s="1871"/>
      <c r="E100" s="1872"/>
      <c r="F100" s="1871"/>
      <c r="G100" s="1871"/>
      <c r="H100" s="1871"/>
      <c r="I100" s="1871"/>
      <c r="J100" s="1873">
        <v>0</v>
      </c>
    </row>
    <row r="101" spans="1:10" s="748" customFormat="1" ht="25.5" hidden="1">
      <c r="A101" s="1000">
        <v>1153500</v>
      </c>
      <c r="B101" s="1588" t="s">
        <v>506</v>
      </c>
      <c r="C101" s="1673">
        <v>463500</v>
      </c>
      <c r="D101" s="1871"/>
      <c r="E101" s="1872"/>
      <c r="F101" s="1871"/>
      <c r="G101" s="1871"/>
      <c r="H101" s="1871"/>
      <c r="I101" s="1871"/>
      <c r="J101" s="1873">
        <v>0</v>
      </c>
    </row>
    <row r="102" spans="1:10" s="748" customFormat="1" ht="38.25" hidden="1">
      <c r="A102" s="1000">
        <v>1153700</v>
      </c>
      <c r="B102" s="1588" t="s">
        <v>507</v>
      </c>
      <c r="C102" s="1673">
        <v>463700</v>
      </c>
      <c r="D102" s="1871">
        <v>0</v>
      </c>
      <c r="E102" s="1872">
        <v>0</v>
      </c>
      <c r="F102" s="1871">
        <f>D102+E102</f>
        <v>0</v>
      </c>
      <c r="G102" s="1871">
        <v>0</v>
      </c>
      <c r="H102" s="1871">
        <v>0</v>
      </c>
      <c r="I102" s="1871">
        <v>0</v>
      </c>
      <c r="J102" s="1873">
        <f>F102</f>
        <v>0</v>
      </c>
    </row>
    <row r="103" spans="1:10" s="748" customFormat="1" ht="38.25" hidden="1">
      <c r="A103" s="1000">
        <v>1153800</v>
      </c>
      <c r="B103" s="1588" t="s">
        <v>1005</v>
      </c>
      <c r="C103" s="1004">
        <v>463800</v>
      </c>
      <c r="D103" s="1871"/>
      <c r="E103" s="1872"/>
      <c r="F103" s="1871"/>
      <c r="G103" s="1871"/>
      <c r="H103" s="1871"/>
      <c r="I103" s="1871"/>
      <c r="J103" s="1873">
        <v>0</v>
      </c>
    </row>
    <row r="104" spans="1:10" s="748" customFormat="1" hidden="1">
      <c r="A104" s="1000">
        <v>1153900</v>
      </c>
      <c r="B104" s="1588" t="s">
        <v>1006</v>
      </c>
      <c r="C104" s="1004">
        <v>463900</v>
      </c>
      <c r="D104" s="1871"/>
      <c r="E104" s="1872"/>
      <c r="F104" s="1871"/>
      <c r="G104" s="1871"/>
      <c r="H104" s="1871"/>
      <c r="I104" s="1871"/>
      <c r="J104" s="1873">
        <v>0</v>
      </c>
    </row>
    <row r="105" spans="1:10" s="748" customFormat="1" ht="25.5" hidden="1">
      <c r="A105" s="1000">
        <v>1154000</v>
      </c>
      <c r="B105" s="1589" t="s">
        <v>1007</v>
      </c>
      <c r="C105" s="1006" t="s">
        <v>361</v>
      </c>
      <c r="D105" s="1871">
        <v>0</v>
      </c>
      <c r="E105" s="1872"/>
      <c r="F105" s="1871">
        <v>0</v>
      </c>
      <c r="G105" s="1871">
        <v>0</v>
      </c>
      <c r="H105" s="1871">
        <v>0</v>
      </c>
      <c r="I105" s="1871">
        <v>0</v>
      </c>
      <c r="J105" s="1873">
        <v>0</v>
      </c>
    </row>
    <row r="106" spans="1:10" s="748" customFormat="1" ht="25.5" hidden="1">
      <c r="A106" s="1000">
        <v>1154100</v>
      </c>
      <c r="B106" s="1588" t="s">
        <v>211</v>
      </c>
      <c r="C106" s="1004">
        <v>465100</v>
      </c>
      <c r="D106" s="1874"/>
      <c r="E106" s="1875"/>
      <c r="F106" s="1874"/>
      <c r="G106" s="1874"/>
      <c r="H106" s="1874"/>
      <c r="I106" s="1874"/>
      <c r="J106" s="1873">
        <v>0</v>
      </c>
    </row>
    <row r="107" spans="1:10" s="748" customFormat="1" ht="25.5" hidden="1">
      <c r="A107" s="1000">
        <v>1154200</v>
      </c>
      <c r="B107" s="1588" t="s">
        <v>212</v>
      </c>
      <c r="C107" s="1004">
        <v>465200</v>
      </c>
      <c r="D107" s="1876">
        <v>0</v>
      </c>
      <c r="E107" s="1877">
        <v>0</v>
      </c>
      <c r="F107" s="1876">
        <f>D107</f>
        <v>0</v>
      </c>
      <c r="G107" s="1876"/>
      <c r="H107" s="1876"/>
      <c r="I107" s="1876"/>
      <c r="J107" s="1878">
        <f>F107</f>
        <v>0</v>
      </c>
    </row>
    <row r="108" spans="1:10" s="748" customFormat="1" ht="24.75" hidden="1" customHeight="1">
      <c r="A108" s="1000">
        <v>1154300</v>
      </c>
      <c r="B108" s="1588" t="s">
        <v>213</v>
      </c>
      <c r="C108" s="1004">
        <v>465300</v>
      </c>
      <c r="D108" s="1874"/>
      <c r="E108" s="1875"/>
      <c r="F108" s="1874"/>
      <c r="G108" s="1874"/>
      <c r="H108" s="1874"/>
      <c r="I108" s="1874"/>
      <c r="J108" s="1873">
        <v>0</v>
      </c>
    </row>
    <row r="109" spans="1:10" s="748" customFormat="1" ht="38.25" hidden="1">
      <c r="A109" s="1000">
        <v>1154500</v>
      </c>
      <c r="B109" s="1588" t="s">
        <v>67</v>
      </c>
      <c r="C109" s="1004">
        <v>465500</v>
      </c>
      <c r="D109" s="1874"/>
      <c r="E109" s="1875"/>
      <c r="F109" s="1874"/>
      <c r="G109" s="1874"/>
      <c r="H109" s="1874"/>
      <c r="I109" s="1874"/>
      <c r="J109" s="1873">
        <v>0</v>
      </c>
    </row>
    <row r="110" spans="1:10" s="748" customFormat="1" ht="38.25" hidden="1">
      <c r="A110" s="1000">
        <v>1154600</v>
      </c>
      <c r="B110" s="1588" t="s">
        <v>68</v>
      </c>
      <c r="C110" s="1004">
        <v>465600</v>
      </c>
      <c r="D110" s="1720"/>
      <c r="E110" s="1719"/>
      <c r="F110" s="1720"/>
      <c r="G110" s="1720"/>
      <c r="H110" s="1720"/>
      <c r="I110" s="1720"/>
      <c r="J110" s="1873">
        <v>0</v>
      </c>
    </row>
    <row r="111" spans="1:10" s="748" customFormat="1" ht="13.5" hidden="1" thickBot="1">
      <c r="A111" s="1010">
        <v>1154700</v>
      </c>
      <c r="B111" s="1590" t="s">
        <v>78</v>
      </c>
      <c r="C111" s="806" t="s">
        <v>79</v>
      </c>
      <c r="D111" s="1754"/>
      <c r="E111" s="1879"/>
      <c r="F111" s="1754"/>
      <c r="G111" s="1754"/>
      <c r="H111" s="1754"/>
      <c r="I111" s="1754"/>
      <c r="J111" s="1873">
        <v>0</v>
      </c>
    </row>
    <row r="112" spans="1:10" ht="25.5" hidden="1">
      <c r="A112" s="820">
        <v>1162600</v>
      </c>
      <c r="B112" s="836" t="s">
        <v>1688</v>
      </c>
      <c r="C112" s="802" t="s">
        <v>514</v>
      </c>
      <c r="D112" s="1720"/>
      <c r="E112" s="1719"/>
      <c r="F112" s="1720"/>
      <c r="G112" s="1720"/>
      <c r="H112" s="1720"/>
      <c r="I112" s="1720"/>
      <c r="J112" s="1795">
        <v>0</v>
      </c>
    </row>
    <row r="113" spans="1:10" ht="25.5" hidden="1">
      <c r="A113" s="820">
        <v>1162700</v>
      </c>
      <c r="B113" s="801" t="s">
        <v>1689</v>
      </c>
      <c r="C113" s="802" t="s">
        <v>516</v>
      </c>
      <c r="D113" s="1720"/>
      <c r="E113" s="1719"/>
      <c r="F113" s="1720"/>
      <c r="G113" s="1720"/>
      <c r="H113" s="1720"/>
      <c r="I113" s="1720"/>
      <c r="J113" s="1795">
        <v>0</v>
      </c>
    </row>
    <row r="114" spans="1:10" hidden="1">
      <c r="A114" s="820">
        <v>1162800</v>
      </c>
      <c r="B114" s="836" t="s">
        <v>1690</v>
      </c>
      <c r="C114" s="802" t="s">
        <v>878</v>
      </c>
      <c r="D114" s="1802"/>
      <c r="E114" s="1977"/>
      <c r="F114" s="1802"/>
      <c r="G114" s="1802"/>
      <c r="H114" s="1802"/>
      <c r="I114" s="1802"/>
      <c r="J114" s="1795">
        <v>0</v>
      </c>
    </row>
    <row r="115" spans="1:10" ht="13.5" hidden="1" thickBot="1">
      <c r="A115" s="845">
        <v>1162900</v>
      </c>
      <c r="B115" s="838" t="s">
        <v>1691</v>
      </c>
      <c r="C115" s="806" t="s">
        <v>880</v>
      </c>
      <c r="D115" s="1803"/>
      <c r="E115" s="1978"/>
      <c r="F115" s="1803"/>
      <c r="G115" s="1803"/>
      <c r="H115" s="1803"/>
      <c r="I115" s="1803"/>
      <c r="J115" s="1795">
        <v>0</v>
      </c>
    </row>
    <row r="116" spans="1:10" hidden="1">
      <c r="A116" s="847">
        <v>1170000</v>
      </c>
      <c r="B116" s="848" t="s">
        <v>881</v>
      </c>
      <c r="C116" s="849" t="s">
        <v>361</v>
      </c>
      <c r="D116" s="1804">
        <v>0</v>
      </c>
      <c r="E116" s="1979">
        <v>0</v>
      </c>
      <c r="F116" s="1804">
        <v>0</v>
      </c>
      <c r="G116" s="1804">
        <v>0</v>
      </c>
      <c r="H116" s="1804">
        <v>0</v>
      </c>
      <c r="I116" s="1804">
        <v>0</v>
      </c>
      <c r="J116" s="1795">
        <v>0</v>
      </c>
    </row>
    <row r="117" spans="1:10" ht="38.25" hidden="1">
      <c r="A117" s="851">
        <v>1171000</v>
      </c>
      <c r="B117" s="852" t="s">
        <v>216</v>
      </c>
      <c r="C117" s="794" t="s">
        <v>361</v>
      </c>
      <c r="D117" s="1805">
        <v>0</v>
      </c>
      <c r="E117" s="1980">
        <v>0</v>
      </c>
      <c r="F117" s="1805">
        <v>0</v>
      </c>
      <c r="G117" s="1805">
        <v>0</v>
      </c>
      <c r="H117" s="1805">
        <v>0</v>
      </c>
      <c r="I117" s="1805">
        <v>0</v>
      </c>
      <c r="J117" s="1795">
        <v>0</v>
      </c>
    </row>
    <row r="118" spans="1:10" ht="51" hidden="1">
      <c r="A118" s="851">
        <v>1171100</v>
      </c>
      <c r="B118" s="801" t="s">
        <v>1692</v>
      </c>
      <c r="C118" s="798" t="s">
        <v>482</v>
      </c>
      <c r="D118" s="1802"/>
      <c r="E118" s="1977"/>
      <c r="F118" s="1802"/>
      <c r="G118" s="1802"/>
      <c r="H118" s="1802"/>
      <c r="I118" s="1802"/>
      <c r="J118" s="1795">
        <v>0</v>
      </c>
    </row>
    <row r="119" spans="1:10" ht="25.5" hidden="1">
      <c r="A119" s="851">
        <v>1171200</v>
      </c>
      <c r="B119" s="836" t="s">
        <v>1693</v>
      </c>
      <c r="C119" s="854" t="s">
        <v>354</v>
      </c>
      <c r="D119" s="1802"/>
      <c r="E119" s="1977"/>
      <c r="F119" s="1802"/>
      <c r="G119" s="1802"/>
      <c r="H119" s="1802"/>
      <c r="I119" s="1802"/>
      <c r="J119" s="1795">
        <v>0</v>
      </c>
    </row>
    <row r="120" spans="1:10" ht="63.75" hidden="1">
      <c r="A120" s="820">
        <v>1172000</v>
      </c>
      <c r="B120" s="855" t="s">
        <v>1027</v>
      </c>
      <c r="C120" s="831" t="s">
        <v>361</v>
      </c>
      <c r="D120" s="1804">
        <v>0</v>
      </c>
      <c r="E120" s="1979">
        <v>0</v>
      </c>
      <c r="F120" s="1804">
        <v>0</v>
      </c>
      <c r="G120" s="1804">
        <v>0</v>
      </c>
      <c r="H120" s="1804">
        <v>0</v>
      </c>
      <c r="I120" s="1804">
        <v>0</v>
      </c>
      <c r="J120" s="1795">
        <v>0</v>
      </c>
    </row>
    <row r="121" spans="1:10" hidden="1">
      <c r="A121" s="820">
        <v>1172100</v>
      </c>
      <c r="B121" s="823" t="s">
        <v>1113</v>
      </c>
      <c r="C121" s="798" t="s">
        <v>1028</v>
      </c>
      <c r="D121" s="1802"/>
      <c r="E121" s="1977"/>
      <c r="F121" s="1802"/>
      <c r="G121" s="1802"/>
      <c r="H121" s="1802"/>
      <c r="I121" s="1802"/>
      <c r="J121" s="1795">
        <v>0</v>
      </c>
    </row>
    <row r="122" spans="1:10" hidden="1">
      <c r="A122" s="820">
        <v>1172200</v>
      </c>
      <c r="B122" s="823" t="s">
        <v>1114</v>
      </c>
      <c r="C122" s="856">
        <v>482200</v>
      </c>
      <c r="D122" s="1802"/>
      <c r="E122" s="1977"/>
      <c r="F122" s="1802"/>
      <c r="G122" s="1802"/>
      <c r="H122" s="1802"/>
      <c r="I122" s="1802"/>
      <c r="J122" s="1795">
        <v>0</v>
      </c>
    </row>
    <row r="123" spans="1:10" ht="9" hidden="1" customHeight="1">
      <c r="A123" s="820">
        <v>1172300</v>
      </c>
      <c r="B123" s="836" t="s">
        <v>1694</v>
      </c>
      <c r="C123" s="802" t="s">
        <v>1030</v>
      </c>
      <c r="D123" s="1802"/>
      <c r="E123" s="1977">
        <v>0</v>
      </c>
      <c r="F123" s="1802"/>
      <c r="G123" s="1802"/>
      <c r="H123" s="1802"/>
      <c r="I123" s="1802"/>
      <c r="J123" s="1795">
        <v>0</v>
      </c>
    </row>
    <row r="124" spans="1:10" ht="38.25" hidden="1">
      <c r="A124" s="820">
        <v>1172400</v>
      </c>
      <c r="B124" s="857" t="s">
        <v>1695</v>
      </c>
      <c r="C124" s="802" t="s">
        <v>125</v>
      </c>
      <c r="D124" s="1805"/>
      <c r="E124" s="1980"/>
      <c r="F124" s="1805"/>
      <c r="G124" s="1805"/>
      <c r="H124" s="1805"/>
      <c r="I124" s="1805"/>
      <c r="J124" s="1795">
        <v>0</v>
      </c>
    </row>
    <row r="125" spans="1:10" ht="38.25" hidden="1">
      <c r="A125" s="820">
        <v>1173000</v>
      </c>
      <c r="B125" s="855" t="s">
        <v>126</v>
      </c>
      <c r="C125" s="831" t="s">
        <v>361</v>
      </c>
      <c r="D125" s="1805">
        <v>0</v>
      </c>
      <c r="E125" s="1980">
        <v>0</v>
      </c>
      <c r="F125" s="1805">
        <v>0</v>
      </c>
      <c r="G125" s="1805">
        <v>0</v>
      </c>
      <c r="H125" s="1805">
        <v>0</v>
      </c>
      <c r="I125" s="1805">
        <v>0</v>
      </c>
      <c r="J125" s="1795">
        <v>0</v>
      </c>
    </row>
    <row r="126" spans="1:10" ht="25.5" hidden="1">
      <c r="A126" s="851">
        <v>1173100</v>
      </c>
      <c r="B126" s="858" t="s">
        <v>127</v>
      </c>
      <c r="C126" s="802" t="s">
        <v>1099</v>
      </c>
      <c r="D126" s="1805"/>
      <c r="E126" s="1980"/>
      <c r="F126" s="1805"/>
      <c r="G126" s="1805"/>
      <c r="H126" s="1805"/>
      <c r="I126" s="1805"/>
      <c r="J126" s="1795">
        <v>0</v>
      </c>
    </row>
    <row r="127" spans="1:10" ht="51" hidden="1">
      <c r="A127" s="851">
        <v>1174000</v>
      </c>
      <c r="B127" s="855" t="s">
        <v>1100</v>
      </c>
      <c r="C127" s="831" t="s">
        <v>361</v>
      </c>
      <c r="D127" s="1805">
        <v>0</v>
      </c>
      <c r="E127" s="1980">
        <v>0</v>
      </c>
      <c r="F127" s="1805">
        <v>0</v>
      </c>
      <c r="G127" s="1805">
        <v>0</v>
      </c>
      <c r="H127" s="1805">
        <v>0</v>
      </c>
      <c r="I127" s="1805">
        <v>0</v>
      </c>
      <c r="J127" s="1795">
        <v>0</v>
      </c>
    </row>
    <row r="128" spans="1:10" ht="38.25" hidden="1">
      <c r="A128" s="851">
        <v>1174100</v>
      </c>
      <c r="B128" s="858" t="s">
        <v>1115</v>
      </c>
      <c r="C128" s="802" t="s">
        <v>1101</v>
      </c>
      <c r="D128" s="1805"/>
      <c r="E128" s="1980"/>
      <c r="F128" s="1805"/>
      <c r="G128" s="1805"/>
      <c r="H128" s="1805"/>
      <c r="I128" s="1805"/>
      <c r="J128" s="1795">
        <v>0</v>
      </c>
    </row>
    <row r="129" spans="1:13" ht="25.5" hidden="1">
      <c r="A129" s="851">
        <v>1174200</v>
      </c>
      <c r="B129" s="857" t="s">
        <v>1696</v>
      </c>
      <c r="C129" s="802" t="s">
        <v>450</v>
      </c>
      <c r="D129" s="1805"/>
      <c r="E129" s="1980"/>
      <c r="F129" s="1805"/>
      <c r="G129" s="1805"/>
      <c r="H129" s="1805"/>
      <c r="I129" s="1805"/>
      <c r="J129" s="1795">
        <v>0</v>
      </c>
    </row>
    <row r="130" spans="1:13" ht="51" hidden="1">
      <c r="A130" s="851">
        <v>1175000</v>
      </c>
      <c r="B130" s="855" t="s">
        <v>561</v>
      </c>
      <c r="C130" s="831" t="s">
        <v>361</v>
      </c>
      <c r="D130" s="1805">
        <v>0</v>
      </c>
      <c r="E130" s="1980">
        <v>0</v>
      </c>
      <c r="F130" s="1805">
        <v>0</v>
      </c>
      <c r="G130" s="1805">
        <v>0</v>
      </c>
      <c r="H130" s="1805">
        <v>0</v>
      </c>
      <c r="I130" s="1805">
        <v>0</v>
      </c>
      <c r="J130" s="1795">
        <v>0</v>
      </c>
    </row>
    <row r="131" spans="1:13" ht="51" hidden="1">
      <c r="A131" s="851">
        <v>1175100</v>
      </c>
      <c r="B131" s="857" t="s">
        <v>1697</v>
      </c>
      <c r="C131" s="802" t="s">
        <v>228</v>
      </c>
      <c r="D131" s="1805"/>
      <c r="E131" s="1980"/>
      <c r="F131" s="1805"/>
      <c r="G131" s="1805"/>
      <c r="H131" s="1805"/>
      <c r="I131" s="1805"/>
      <c r="J131" s="1795">
        <v>0</v>
      </c>
    </row>
    <row r="132" spans="1:13" hidden="1">
      <c r="A132" s="851">
        <v>1176000</v>
      </c>
      <c r="B132" s="855" t="s">
        <v>229</v>
      </c>
      <c r="C132" s="831" t="s">
        <v>361</v>
      </c>
      <c r="D132" s="1805">
        <v>0</v>
      </c>
      <c r="E132" s="1980">
        <v>0</v>
      </c>
      <c r="F132" s="1805">
        <v>0</v>
      </c>
      <c r="G132" s="1805">
        <v>0</v>
      </c>
      <c r="H132" s="1805">
        <v>0</v>
      </c>
      <c r="I132" s="1805">
        <v>0</v>
      </c>
      <c r="J132" s="1795">
        <v>0</v>
      </c>
    </row>
    <row r="133" spans="1:13" hidden="1">
      <c r="A133" s="851">
        <v>1176100</v>
      </c>
      <c r="B133" s="857" t="s">
        <v>1698</v>
      </c>
      <c r="C133" s="802" t="s">
        <v>8</v>
      </c>
      <c r="D133" s="1805"/>
      <c r="E133" s="1980"/>
      <c r="F133" s="1805"/>
      <c r="G133" s="1805"/>
      <c r="H133" s="1805"/>
      <c r="I133" s="1805"/>
      <c r="J133" s="1795">
        <v>0</v>
      </c>
    </row>
    <row r="134" spans="1:13" hidden="1">
      <c r="A134" s="851">
        <v>1177000</v>
      </c>
      <c r="B134" s="855" t="s">
        <v>591</v>
      </c>
      <c r="C134" s="831" t="s">
        <v>361</v>
      </c>
      <c r="D134" s="1805">
        <v>0</v>
      </c>
      <c r="E134" s="1980">
        <v>0</v>
      </c>
      <c r="F134" s="1805">
        <v>0</v>
      </c>
      <c r="G134" s="1805">
        <v>0</v>
      </c>
      <c r="H134" s="1805">
        <v>0</v>
      </c>
      <c r="I134" s="1805">
        <v>0</v>
      </c>
      <c r="J134" s="1795">
        <v>0</v>
      </c>
    </row>
    <row r="135" spans="1:13" ht="13.5" hidden="1" thickBot="1">
      <c r="A135" s="845">
        <v>1177100</v>
      </c>
      <c r="B135" s="859" t="s">
        <v>1699</v>
      </c>
      <c r="C135" s="806" t="s">
        <v>260</v>
      </c>
      <c r="D135" s="1806"/>
      <c r="E135" s="1981"/>
      <c r="F135" s="1806"/>
      <c r="G135" s="1806"/>
      <c r="H135" s="1806"/>
      <c r="I135" s="1806"/>
      <c r="J135" s="1795">
        <v>0</v>
      </c>
    </row>
    <row r="136" spans="1:13" ht="13.5" thickBot="1">
      <c r="A136" s="861" t="s">
        <v>261</v>
      </c>
      <c r="B136" s="862" t="s">
        <v>262</v>
      </c>
      <c r="C136" s="863"/>
      <c r="D136" s="1807"/>
      <c r="E136" s="1982"/>
      <c r="F136" s="1807"/>
      <c r="G136" s="1807"/>
      <c r="H136" s="1807"/>
      <c r="I136" s="1807"/>
      <c r="J136" s="1795">
        <v>0</v>
      </c>
    </row>
    <row r="137" spans="1:13" ht="32.25" customHeight="1" thickBot="1">
      <c r="A137" s="865" t="s">
        <v>263</v>
      </c>
      <c r="B137" s="866" t="s">
        <v>652</v>
      </c>
      <c r="C137" s="867" t="s">
        <v>361</v>
      </c>
      <c r="D137" s="1869">
        <f>D140</f>
        <v>33140</v>
      </c>
      <c r="E137" s="2062">
        <v>0</v>
      </c>
      <c r="F137" s="1869">
        <f>F140</f>
        <v>33140</v>
      </c>
      <c r="G137" s="1869">
        <f>G140</f>
        <v>33140</v>
      </c>
      <c r="H137" s="1869">
        <f>H140</f>
        <v>33140</v>
      </c>
      <c r="I137" s="1869">
        <f>I140</f>
        <v>33140</v>
      </c>
      <c r="J137" s="1799">
        <f>J142+J143+J146</f>
        <v>33140</v>
      </c>
    </row>
    <row r="138" spans="1:13" ht="25.5" customHeight="1" thickBot="1">
      <c r="A138" s="868"/>
      <c r="B138" s="869" t="s">
        <v>653</v>
      </c>
      <c r="C138" s="870"/>
      <c r="D138" s="871"/>
      <c r="E138" s="2063"/>
      <c r="F138" s="871"/>
      <c r="G138" s="871"/>
      <c r="H138" s="871"/>
      <c r="I138" s="871"/>
      <c r="J138" s="799"/>
    </row>
    <row r="139" spans="1:13">
      <c r="A139" s="861" t="s">
        <v>261</v>
      </c>
      <c r="B139" s="862" t="s">
        <v>262</v>
      </c>
      <c r="C139" s="872"/>
      <c r="D139" s="873"/>
      <c r="E139" s="2064"/>
      <c r="F139" s="873"/>
      <c r="G139" s="873"/>
      <c r="H139" s="873"/>
      <c r="I139" s="873"/>
      <c r="J139" s="799">
        <v>0</v>
      </c>
    </row>
    <row r="140" spans="1:13" ht="21.75" customHeight="1">
      <c r="A140" s="874" t="s">
        <v>654</v>
      </c>
      <c r="B140" s="875" t="s">
        <v>655</v>
      </c>
      <c r="C140" s="876" t="s">
        <v>361</v>
      </c>
      <c r="D140" s="2193">
        <f>D142</f>
        <v>33140</v>
      </c>
      <c r="E140" s="2065">
        <v>0</v>
      </c>
      <c r="F140" s="2193">
        <f>F143+F142</f>
        <v>33140</v>
      </c>
      <c r="G140" s="2193">
        <f>G143+G142</f>
        <v>33140</v>
      </c>
      <c r="H140" s="2193">
        <f>H143+H142</f>
        <v>33140</v>
      </c>
      <c r="I140" s="2193">
        <f>I143+I142</f>
        <v>33140</v>
      </c>
      <c r="J140" s="2193">
        <f t="shared" ref="J140" si="0">J142+J146</f>
        <v>33140</v>
      </c>
    </row>
    <row r="141" spans="1:13" ht="15.75" customHeight="1">
      <c r="A141" s="878" t="s">
        <v>656</v>
      </c>
      <c r="B141" s="857" t="s">
        <v>1700</v>
      </c>
      <c r="C141" s="879" t="s">
        <v>997</v>
      </c>
      <c r="D141" s="2194"/>
      <c r="E141" s="2066"/>
      <c r="F141" s="2066"/>
      <c r="G141" s="2194"/>
      <c r="H141" s="2194"/>
      <c r="I141" s="2194"/>
      <c r="J141" s="2195">
        <v>0</v>
      </c>
    </row>
    <row r="142" spans="1:13" ht="24" customHeight="1">
      <c r="A142" s="878" t="s">
        <v>998</v>
      </c>
      <c r="B142" s="2087" t="s">
        <v>1701</v>
      </c>
      <c r="C142" s="879" t="s">
        <v>975</v>
      </c>
      <c r="D142" s="1753">
        <v>33140</v>
      </c>
      <c r="E142" s="1753">
        <v>0</v>
      </c>
      <c r="F142" s="1750">
        <f>D142+E142</f>
        <v>33140</v>
      </c>
      <c r="G142" s="1663">
        <v>33140</v>
      </c>
      <c r="H142" s="1663">
        <v>33140</v>
      </c>
      <c r="I142" s="1663">
        <v>33140</v>
      </c>
      <c r="J142" s="815">
        <f>F142</f>
        <v>33140</v>
      </c>
      <c r="K142" s="2603"/>
      <c r="L142" s="2604"/>
      <c r="M142" s="2604"/>
    </row>
    <row r="143" spans="1:13" ht="25.5" hidden="1">
      <c r="A143" s="878" t="s">
        <v>976</v>
      </c>
      <c r="B143" s="857" t="s">
        <v>1702</v>
      </c>
      <c r="C143" s="879" t="s">
        <v>978</v>
      </c>
      <c r="D143" s="1752">
        <v>0</v>
      </c>
      <c r="E143" s="2067">
        <v>0</v>
      </c>
      <c r="F143" s="1752">
        <f>D143+E143</f>
        <v>0</v>
      </c>
      <c r="G143" s="1752">
        <v>0</v>
      </c>
      <c r="H143" s="1752">
        <v>0</v>
      </c>
      <c r="I143" s="1752">
        <v>0</v>
      </c>
      <c r="J143" s="2196">
        <f>F143</f>
        <v>0</v>
      </c>
    </row>
    <row r="144" spans="1:13" hidden="1">
      <c r="A144" s="878" t="s">
        <v>979</v>
      </c>
      <c r="B144" s="857" t="s">
        <v>1703</v>
      </c>
      <c r="C144" s="879" t="s">
        <v>1110</v>
      </c>
      <c r="D144" s="853"/>
      <c r="E144" s="2068"/>
      <c r="F144" s="853"/>
      <c r="G144" s="853">
        <v>0</v>
      </c>
      <c r="H144" s="853"/>
      <c r="I144" s="853"/>
      <c r="J144" s="799">
        <v>0</v>
      </c>
    </row>
    <row r="145" spans="1:10" hidden="1">
      <c r="A145" s="878" t="s">
        <v>138</v>
      </c>
      <c r="B145" s="858" t="s">
        <v>139</v>
      </c>
      <c r="C145" s="879" t="s">
        <v>140</v>
      </c>
      <c r="D145" s="853"/>
      <c r="E145" s="2068"/>
      <c r="F145" s="853"/>
      <c r="G145" s="853"/>
      <c r="H145" s="853"/>
      <c r="I145" s="853"/>
      <c r="J145" s="799">
        <v>0</v>
      </c>
    </row>
    <row r="146" spans="1:10" ht="20.25" hidden="1" customHeight="1">
      <c r="A146" s="878" t="s">
        <v>141</v>
      </c>
      <c r="B146" s="857" t="s">
        <v>1704</v>
      </c>
      <c r="C146" s="879" t="s">
        <v>904</v>
      </c>
      <c r="D146" s="853"/>
      <c r="E146" s="2069">
        <v>0</v>
      </c>
      <c r="F146" s="1663">
        <f>E146</f>
        <v>0</v>
      </c>
      <c r="G146" s="1663">
        <v>0</v>
      </c>
      <c r="H146" s="1663">
        <v>0</v>
      </c>
      <c r="I146" s="1663">
        <v>0</v>
      </c>
      <c r="J146" s="815">
        <f>F146</f>
        <v>0</v>
      </c>
    </row>
    <row r="147" spans="1:10" hidden="1">
      <c r="A147" s="878" t="s">
        <v>905</v>
      </c>
      <c r="B147" s="857" t="s">
        <v>1705</v>
      </c>
      <c r="C147" s="879" t="s">
        <v>907</v>
      </c>
      <c r="D147" s="853"/>
      <c r="E147" s="2068"/>
      <c r="F147" s="853"/>
      <c r="G147" s="853"/>
      <c r="H147" s="853"/>
      <c r="I147" s="853"/>
      <c r="J147" s="799">
        <v>0</v>
      </c>
    </row>
    <row r="148" spans="1:10" hidden="1">
      <c r="A148" s="878" t="s">
        <v>659</v>
      </c>
      <c r="B148" s="857" t="s">
        <v>1706</v>
      </c>
      <c r="C148" s="879" t="s">
        <v>661</v>
      </c>
      <c r="D148" s="853"/>
      <c r="E148" s="2068"/>
      <c r="F148" s="853"/>
      <c r="G148" s="853"/>
      <c r="H148" s="853"/>
      <c r="I148" s="853"/>
      <c r="J148" s="799">
        <v>0</v>
      </c>
    </row>
    <row r="149" spans="1:10" hidden="1">
      <c r="A149" s="878" t="s">
        <v>662</v>
      </c>
      <c r="B149" s="855" t="s">
        <v>663</v>
      </c>
      <c r="C149" s="880" t="s">
        <v>361</v>
      </c>
      <c r="D149" s="853">
        <v>0</v>
      </c>
      <c r="E149" s="2068">
        <v>0</v>
      </c>
      <c r="F149" s="853">
        <v>0</v>
      </c>
      <c r="G149" s="853">
        <v>0</v>
      </c>
      <c r="H149" s="853">
        <v>0</v>
      </c>
      <c r="I149" s="853">
        <v>0</v>
      </c>
      <c r="J149" s="799">
        <v>0</v>
      </c>
    </row>
    <row r="150" spans="1:10" hidden="1">
      <c r="A150" s="878" t="s">
        <v>664</v>
      </c>
      <c r="B150" s="858" t="s">
        <v>665</v>
      </c>
      <c r="C150" s="879" t="s">
        <v>666</v>
      </c>
      <c r="D150" s="853"/>
      <c r="E150" s="2068"/>
      <c r="F150" s="853"/>
      <c r="G150" s="853"/>
      <c r="H150" s="853"/>
      <c r="I150" s="853"/>
      <c r="J150" s="799">
        <v>0</v>
      </c>
    </row>
    <row r="151" spans="1:10" hidden="1">
      <c r="A151" s="878" t="s">
        <v>667</v>
      </c>
      <c r="B151" s="858" t="s">
        <v>668</v>
      </c>
      <c r="C151" s="879" t="s">
        <v>669</v>
      </c>
      <c r="D151" s="853"/>
      <c r="E151" s="2068"/>
      <c r="F151" s="853"/>
      <c r="G151" s="853"/>
      <c r="H151" s="853"/>
      <c r="I151" s="853"/>
      <c r="J151" s="799">
        <v>0</v>
      </c>
    </row>
    <row r="152" spans="1:10" ht="25.5" hidden="1">
      <c r="A152" s="878" t="s">
        <v>670</v>
      </c>
      <c r="B152" s="857" t="s">
        <v>1707</v>
      </c>
      <c r="C152" s="879" t="s">
        <v>316</v>
      </c>
      <c r="D152" s="853"/>
      <c r="E152" s="2068"/>
      <c r="F152" s="853"/>
      <c r="G152" s="853"/>
      <c r="H152" s="853"/>
      <c r="I152" s="853"/>
      <c r="J152" s="799">
        <v>0</v>
      </c>
    </row>
    <row r="153" spans="1:10" ht="25.5" hidden="1">
      <c r="A153" s="878" t="s">
        <v>317</v>
      </c>
      <c r="B153" s="857" t="s">
        <v>1708</v>
      </c>
      <c r="C153" s="879" t="s">
        <v>319</v>
      </c>
      <c r="D153" s="853"/>
      <c r="E153" s="2068"/>
      <c r="F153" s="853"/>
      <c r="G153" s="853"/>
      <c r="H153" s="853"/>
      <c r="I153" s="853"/>
      <c r="J153" s="799">
        <v>0</v>
      </c>
    </row>
    <row r="154" spans="1:10" hidden="1">
      <c r="A154" s="878" t="s">
        <v>320</v>
      </c>
      <c r="B154" s="855" t="s">
        <v>321</v>
      </c>
      <c r="C154" s="880" t="s">
        <v>361</v>
      </c>
      <c r="D154" s="853">
        <v>0</v>
      </c>
      <c r="E154" s="2068">
        <v>0</v>
      </c>
      <c r="F154" s="853">
        <v>0</v>
      </c>
      <c r="G154" s="853">
        <v>0</v>
      </c>
      <c r="H154" s="853">
        <v>0</v>
      </c>
      <c r="I154" s="853">
        <v>0</v>
      </c>
      <c r="J154" s="799">
        <v>0</v>
      </c>
    </row>
    <row r="155" spans="1:10" hidden="1">
      <c r="A155" s="878" t="s">
        <v>322</v>
      </c>
      <c r="B155" s="858" t="s">
        <v>1116</v>
      </c>
      <c r="C155" s="879" t="s">
        <v>323</v>
      </c>
      <c r="D155" s="853"/>
      <c r="E155" s="2068"/>
      <c r="F155" s="853"/>
      <c r="G155" s="853"/>
      <c r="H155" s="853"/>
      <c r="I155" s="853"/>
      <c r="J155" s="799">
        <v>0</v>
      </c>
    </row>
    <row r="156" spans="1:10" hidden="1">
      <c r="A156" s="881" t="s">
        <v>324</v>
      </c>
      <c r="B156" s="882" t="s">
        <v>325</v>
      </c>
      <c r="C156" s="880" t="s">
        <v>361</v>
      </c>
      <c r="D156" s="853">
        <v>0</v>
      </c>
      <c r="E156" s="2068">
        <v>0</v>
      </c>
      <c r="F156" s="853">
        <v>0</v>
      </c>
      <c r="G156" s="853">
        <v>0</v>
      </c>
      <c r="H156" s="853">
        <v>0</v>
      </c>
      <c r="I156" s="853">
        <v>0</v>
      </c>
      <c r="J156" s="799">
        <v>0</v>
      </c>
    </row>
    <row r="157" spans="1:10" hidden="1">
      <c r="A157" s="878" t="s">
        <v>326</v>
      </c>
      <c r="B157" s="858" t="s">
        <v>1117</v>
      </c>
      <c r="C157" s="879" t="s">
        <v>327</v>
      </c>
      <c r="D157" s="853"/>
      <c r="E157" s="2068"/>
      <c r="F157" s="853"/>
      <c r="G157" s="853"/>
      <c r="H157" s="853"/>
      <c r="I157" s="853"/>
      <c r="J157" s="799">
        <v>0</v>
      </c>
    </row>
    <row r="158" spans="1:10" hidden="1">
      <c r="A158" s="878" t="s">
        <v>328</v>
      </c>
      <c r="B158" s="858" t="s">
        <v>1118</v>
      </c>
      <c r="C158" s="879" t="s">
        <v>329</v>
      </c>
      <c r="D158" s="853"/>
      <c r="E158" s="2068"/>
      <c r="F158" s="853"/>
      <c r="G158" s="853"/>
      <c r="H158" s="853"/>
      <c r="I158" s="853"/>
      <c r="J158" s="799">
        <v>0</v>
      </c>
    </row>
    <row r="159" spans="1:10" ht="25.5" hidden="1">
      <c r="A159" s="878" t="s">
        <v>330</v>
      </c>
      <c r="B159" s="857" t="s">
        <v>1709</v>
      </c>
      <c r="C159" s="879" t="s">
        <v>332</v>
      </c>
      <c r="D159" s="853"/>
      <c r="E159" s="2068"/>
      <c r="F159" s="853"/>
      <c r="G159" s="853"/>
      <c r="H159" s="853"/>
      <c r="I159" s="853"/>
      <c r="J159" s="799">
        <v>0</v>
      </c>
    </row>
    <row r="160" spans="1:10" ht="26.25" thickBot="1">
      <c r="A160" s="883">
        <v>1244000</v>
      </c>
      <c r="B160" s="884" t="s">
        <v>1710</v>
      </c>
      <c r="C160" s="885" t="s">
        <v>1145</v>
      </c>
      <c r="D160" s="1198"/>
      <c r="E160" s="2070"/>
      <c r="F160" s="1198"/>
      <c r="G160" s="1198"/>
      <c r="H160" s="1198"/>
      <c r="I160" s="1198"/>
      <c r="J160" s="815">
        <v>0</v>
      </c>
    </row>
    <row r="161" spans="1:10" ht="33" customHeight="1" thickBot="1">
      <c r="A161" s="886">
        <v>1000000</v>
      </c>
      <c r="B161" s="887" t="s">
        <v>1146</v>
      </c>
      <c r="C161" s="888" t="s">
        <v>361</v>
      </c>
      <c r="D161" s="1199">
        <f>D32+D137</f>
        <v>41140</v>
      </c>
      <c r="E161" s="1815">
        <f>E32</f>
        <v>0</v>
      </c>
      <c r="F161" s="1199">
        <f>F32+F137</f>
        <v>43140</v>
      </c>
      <c r="G161" s="1199">
        <f>G32+G137</f>
        <v>36340</v>
      </c>
      <c r="H161" s="1199">
        <f>H32+H137</f>
        <v>38640</v>
      </c>
      <c r="I161" s="1199">
        <f>I32+I137</f>
        <v>41640</v>
      </c>
      <c r="J161" s="1815">
        <f>J32+J137</f>
        <v>43140</v>
      </c>
    </row>
    <row r="162" spans="1:10" ht="11.25" customHeight="1">
      <c r="A162" s="889"/>
      <c r="B162" s="890"/>
      <c r="C162" s="891"/>
      <c r="D162" s="738"/>
      <c r="F162" s="738"/>
      <c r="G162" s="738"/>
      <c r="H162" s="738"/>
      <c r="I162" s="738"/>
      <c r="J162" s="738"/>
    </row>
    <row r="163" spans="1:10" ht="12.75" customHeight="1">
      <c r="A163" s="2559"/>
      <c r="B163" s="2559"/>
      <c r="C163" s="2559"/>
      <c r="D163" s="2559"/>
      <c r="E163" s="2559"/>
      <c r="F163" s="2559"/>
      <c r="G163" s="2559"/>
      <c r="H163" s="2559"/>
      <c r="I163" s="2559"/>
      <c r="J163" s="2559"/>
    </row>
    <row r="164" spans="1:10" s="738" customFormat="1">
      <c r="A164" s="2517" t="s">
        <v>2250</v>
      </c>
      <c r="B164" s="2517"/>
      <c r="C164" s="2517"/>
      <c r="D164" s="2517"/>
      <c r="E164" s="2517"/>
      <c r="F164" s="2517"/>
      <c r="G164" s="2517"/>
      <c r="H164" s="2517"/>
      <c r="I164" s="2517"/>
      <c r="J164" s="2517"/>
    </row>
    <row r="165" spans="1:10" ht="12.75" customHeight="1">
      <c r="A165" s="2552" t="s">
        <v>1125</v>
      </c>
      <c r="B165" s="2552"/>
      <c r="C165" s="2552"/>
      <c r="D165" s="2552"/>
      <c r="E165" s="2552"/>
      <c r="F165" s="2552"/>
      <c r="G165" s="2552"/>
      <c r="H165" s="2552"/>
      <c r="I165" s="2552"/>
      <c r="J165" s="2552"/>
    </row>
    <row r="166" spans="1:10" ht="12.75" customHeight="1">
      <c r="A166" s="892" t="s">
        <v>1711</v>
      </c>
      <c r="B166" s="892"/>
      <c r="C166" s="893"/>
      <c r="D166" s="892"/>
      <c r="E166" s="1958"/>
      <c r="F166" s="892"/>
      <c r="G166" s="892" t="s">
        <v>1154</v>
      </c>
      <c r="H166" s="892"/>
      <c r="I166" s="892"/>
      <c r="J166" s="892"/>
    </row>
    <row r="167" spans="1:10" ht="12.75" customHeight="1">
      <c r="A167" s="894" t="s">
        <v>1712</v>
      </c>
      <c r="B167" s="894"/>
      <c r="C167" s="894"/>
      <c r="D167" s="738"/>
      <c r="E167" s="1959" t="s">
        <v>311</v>
      </c>
      <c r="F167" s="738"/>
      <c r="G167" s="734" t="s">
        <v>312</v>
      </c>
      <c r="H167" s="738"/>
      <c r="I167" s="738"/>
      <c r="J167" s="894"/>
    </row>
    <row r="168" spans="1:10" ht="12.75" customHeight="1">
      <c r="A168" s="895"/>
      <c r="B168" s="895"/>
      <c r="C168" s="894"/>
      <c r="D168" s="895"/>
      <c r="E168" s="2154"/>
      <c r="F168" s="895"/>
      <c r="G168" s="895"/>
      <c r="H168" s="895"/>
      <c r="I168" s="895"/>
      <c r="J168" s="895"/>
    </row>
    <row r="169" spans="1:10" ht="14.25">
      <c r="A169" s="892" t="s">
        <v>2120</v>
      </c>
      <c r="B169" s="892"/>
      <c r="C169" s="893"/>
      <c r="D169" s="892"/>
      <c r="E169" s="1958"/>
      <c r="F169" s="892"/>
      <c r="G169" s="892" t="s">
        <v>1158</v>
      </c>
      <c r="H169" s="892"/>
      <c r="I169" s="892"/>
      <c r="J169" s="892"/>
    </row>
    <row r="170" spans="1:10" ht="14.25">
      <c r="A170" s="894" t="s">
        <v>1715</v>
      </c>
      <c r="B170" s="893" t="s">
        <v>646</v>
      </c>
      <c r="C170" s="896"/>
      <c r="D170" s="738"/>
      <c r="E170" s="1959" t="s">
        <v>311</v>
      </c>
      <c r="F170" s="738"/>
      <c r="G170" s="734" t="s">
        <v>312</v>
      </c>
      <c r="H170" s="738"/>
      <c r="I170" s="738"/>
      <c r="J170" s="894"/>
    </row>
    <row r="171" spans="1:10" ht="12.75" customHeight="1">
      <c r="A171" s="748"/>
      <c r="B171" s="739"/>
      <c r="C171" s="749"/>
      <c r="D171" s="738"/>
      <c r="F171" s="738"/>
      <c r="G171" s="738"/>
      <c r="H171" s="738"/>
      <c r="I171" s="738"/>
      <c r="J171" s="738"/>
    </row>
    <row r="172" spans="1:10" ht="12.75" customHeight="1">
      <c r="A172" s="748"/>
      <c r="B172" s="739"/>
      <c r="C172" s="749"/>
      <c r="D172" s="738"/>
      <c r="F172" s="738"/>
      <c r="G172" s="738"/>
      <c r="H172" s="738"/>
      <c r="I172" s="738"/>
      <c r="J172" s="738"/>
    </row>
    <row r="173" spans="1:10" ht="12.75" customHeight="1">
      <c r="A173" s="748"/>
      <c r="B173" s="739"/>
      <c r="C173" s="749"/>
      <c r="D173" s="738"/>
      <c r="F173" s="738"/>
      <c r="G173" s="738"/>
      <c r="H173" s="738"/>
      <c r="I173" s="738"/>
      <c r="J173" s="738"/>
    </row>
    <row r="174" spans="1:10" ht="12.75" customHeight="1">
      <c r="A174" s="748"/>
      <c r="B174" s="739"/>
      <c r="C174" s="749"/>
      <c r="D174" s="738"/>
      <c r="F174" s="738"/>
      <c r="G174" s="738"/>
      <c r="H174" s="738"/>
      <c r="I174" s="738"/>
      <c r="J174" s="738"/>
    </row>
  </sheetData>
  <mergeCells count="19">
    <mergeCell ref="F1:J1"/>
    <mergeCell ref="F3:J3"/>
    <mergeCell ref="A10:E10"/>
    <mergeCell ref="A11:E11"/>
    <mergeCell ref="A13:J13"/>
    <mergeCell ref="A14:J14"/>
    <mergeCell ref="A12:B12"/>
    <mergeCell ref="A8:E8"/>
    <mergeCell ref="A15:J15"/>
    <mergeCell ref="A16:E17"/>
    <mergeCell ref="F16:J17"/>
    <mergeCell ref="K142:M142"/>
    <mergeCell ref="A164:J164"/>
    <mergeCell ref="A165:J165"/>
    <mergeCell ref="F23:J24"/>
    <mergeCell ref="F29:F30"/>
    <mergeCell ref="G29:J29"/>
    <mergeCell ref="A163:J163"/>
    <mergeCell ref="H27:J2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00000"/>
  </sheetPr>
  <dimension ref="A1:M216"/>
  <sheetViews>
    <sheetView topLeftCell="A25" workbookViewId="0">
      <selection activeCell="H162" sqref="H162"/>
    </sheetView>
  </sheetViews>
  <sheetFormatPr defaultRowHeight="12.75"/>
  <cols>
    <col min="1" max="1" width="7.28515625" style="748" customWidth="1"/>
    <col min="2" max="2" width="40" style="739" customWidth="1"/>
    <col min="3" max="3" width="8.7109375" style="749" customWidth="1"/>
    <col min="4" max="4" width="11" style="738" customWidth="1"/>
    <col min="5" max="5" width="10.85546875" style="917" customWidth="1"/>
    <col min="6" max="6" width="11.28515625" style="738" customWidth="1"/>
    <col min="7" max="7" width="9.28515625" style="738" customWidth="1"/>
    <col min="8" max="8" width="10.7109375" style="738" customWidth="1"/>
    <col min="9" max="9" width="10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>
      <c r="A8" s="748" t="s">
        <v>2308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>
      <c r="B11" s="953"/>
      <c r="C11" s="954"/>
      <c r="D11" s="953"/>
      <c r="E11" s="1678"/>
      <c r="F11" s="953"/>
      <c r="G11" s="953"/>
      <c r="H11" s="955"/>
    </row>
    <row r="12" spans="1:10">
      <c r="A12" s="956" t="s">
        <v>477</v>
      </c>
      <c r="B12" s="949" t="s">
        <v>1155</v>
      </c>
      <c r="C12" s="950"/>
      <c r="D12" s="949"/>
      <c r="E12" s="167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2549"/>
      <c r="H16" s="962"/>
      <c r="I16" s="962"/>
      <c r="J16" s="962"/>
    </row>
    <row r="17" spans="1:12" s="748" customFormat="1" ht="12.75" customHeigh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2" s="632" customFormat="1" ht="14.25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  <c r="K18" s="748"/>
      <c r="L18" s="748"/>
    </row>
    <row r="19" spans="1:12" s="743" customFormat="1" thickBot="1">
      <c r="A19" s="753" t="s">
        <v>223</v>
      </c>
      <c r="B19" s="964"/>
      <c r="C19" s="965"/>
      <c r="D19" s="745"/>
      <c r="E19" s="1681"/>
      <c r="G19" s="966" t="s">
        <v>651</v>
      </c>
      <c r="H19" s="967"/>
      <c r="I19" s="967"/>
      <c r="J19" s="967"/>
    </row>
    <row r="20" spans="1:12" s="945" customFormat="1" thickBot="1">
      <c r="A20" s="753" t="s">
        <v>89</v>
      </c>
      <c r="B20" s="968"/>
      <c r="C20" s="965"/>
      <c r="E20" s="1682"/>
      <c r="G20" s="968" t="s">
        <v>335</v>
      </c>
      <c r="H20" s="969">
        <v>6</v>
      </c>
      <c r="I20" s="970">
        <v>1</v>
      </c>
      <c r="J20" s="971">
        <v>1</v>
      </c>
    </row>
    <row r="21" spans="1:12" s="968" customFormat="1" thickBot="1">
      <c r="A21" s="753" t="s">
        <v>634</v>
      </c>
      <c r="C21" s="965"/>
      <c r="E21" s="1683"/>
      <c r="G21" s="968" t="s">
        <v>1866</v>
      </c>
    </row>
    <row r="22" spans="1:12" s="968" customFormat="1" thickBot="1">
      <c r="A22" s="753" t="s">
        <v>557</v>
      </c>
      <c r="C22" s="972"/>
      <c r="D22" s="973"/>
      <c r="E22" s="1683"/>
      <c r="G22" s="968" t="s">
        <v>558</v>
      </c>
    </row>
    <row r="23" spans="1:12" s="945" customForma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2" s="945" customFormat="1" ht="12">
      <c r="A24" s="753" t="s">
        <v>309</v>
      </c>
      <c r="B24" s="975"/>
      <c r="C24" s="976"/>
      <c r="E24" s="1682"/>
      <c r="F24" s="977"/>
      <c r="G24" s="968" t="s">
        <v>956</v>
      </c>
    </row>
    <row r="25" spans="1:12" s="945" customForma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2" s="977" customFormat="1" thickBot="1">
      <c r="A26" s="753" t="s">
        <v>116</v>
      </c>
      <c r="B26" s="968"/>
      <c r="C26" s="976"/>
      <c r="D26" s="1777"/>
      <c r="E26" s="1682"/>
      <c r="G26" s="977" t="s">
        <v>1718</v>
      </c>
      <c r="H26" s="980"/>
      <c r="I26" s="981"/>
      <c r="J26" s="982"/>
    </row>
    <row r="27" spans="1:12" s="977" customForma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2" s="977" customFormat="1" thickBot="1">
      <c r="A28" s="756"/>
      <c r="B28" s="945"/>
      <c r="C28" s="984"/>
      <c r="E28" s="1686"/>
      <c r="F28" s="945"/>
      <c r="G28" s="945"/>
      <c r="H28" s="2561">
        <v>900272000390</v>
      </c>
      <c r="I28" s="2561"/>
      <c r="J28" s="2561"/>
    </row>
    <row r="29" spans="1:12" s="748" customFormat="1" ht="42.75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105.75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11.25" thickBot="1">
      <c r="A31" s="780" t="s">
        <v>986</v>
      </c>
      <c r="B31" s="222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26.25" customHeight="1" thickBot="1">
      <c r="A32" s="987">
        <v>1100000</v>
      </c>
      <c r="B32" s="787" t="s">
        <v>1719</v>
      </c>
      <c r="C32" s="788" t="s">
        <v>361</v>
      </c>
      <c r="D32" s="902">
        <f>D114+D67</f>
        <v>0</v>
      </c>
      <c r="E32" s="1181">
        <f>E114</f>
        <v>0</v>
      </c>
      <c r="F32" s="902">
        <f>F114+F66</f>
        <v>0</v>
      </c>
      <c r="G32" s="902">
        <f>G33+G42+G131</f>
        <v>0</v>
      </c>
      <c r="H32" s="902">
        <f>H66</f>
        <v>0</v>
      </c>
      <c r="I32" s="902">
        <f>I66</f>
        <v>0</v>
      </c>
      <c r="J32" s="902">
        <f>F32</f>
        <v>0</v>
      </c>
    </row>
    <row r="33" spans="1:10" s="748" customFormat="1" ht="29.25" customHeight="1" thickBot="1">
      <c r="A33" s="987">
        <v>1110000</v>
      </c>
      <c r="B33" s="1935" t="s">
        <v>991</v>
      </c>
      <c r="C33" s="788" t="s">
        <v>361</v>
      </c>
      <c r="D33" s="903">
        <f>D34</f>
        <v>0</v>
      </c>
      <c r="E33" s="1200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1690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05">
        <v>0</v>
      </c>
      <c r="E35" s="914"/>
      <c r="F35" s="905">
        <f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906">
        <v>0</v>
      </c>
      <c r="E36" s="913"/>
      <c r="F36" s="905">
        <f t="shared" ref="F36:F41" si="0">D36+E36</f>
        <v>0</v>
      </c>
      <c r="G36" s="906"/>
      <c r="H36" s="906">
        <v>0</v>
      </c>
      <c r="I36" s="906">
        <v>0</v>
      </c>
      <c r="J36" s="906">
        <f>F36</f>
        <v>0</v>
      </c>
    </row>
    <row r="37" spans="1:10" s="748" customFormat="1" ht="38.25" hidden="1">
      <c r="A37" s="990">
        <v>1113000</v>
      </c>
      <c r="B37" s="801" t="s">
        <v>812</v>
      </c>
      <c r="C37" s="802" t="s">
        <v>813</v>
      </c>
      <c r="D37" s="906"/>
      <c r="E37" s="913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51" hidden="1">
      <c r="A38" s="990">
        <v>1114000</v>
      </c>
      <c r="B38" s="801" t="s">
        <v>401</v>
      </c>
      <c r="C38" s="802" t="s">
        <v>402</v>
      </c>
      <c r="D38" s="906"/>
      <c r="E38" s="913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13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13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26.2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12"/>
      <c r="F41" s="905">
        <f t="shared" si="0"/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1116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1.25" hidden="1" customHeight="1" thickBot="1">
      <c r="A43" s="988">
        <v>1121000</v>
      </c>
      <c r="B43" s="811" t="s">
        <v>22</v>
      </c>
      <c r="C43" s="812"/>
      <c r="D43" s="905">
        <f>SUM(D44:D49)</f>
        <v>0</v>
      </c>
      <c r="E43" s="942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1.5" hidden="1" customHeight="1">
      <c r="A44" s="990">
        <v>1121100</v>
      </c>
      <c r="B44" s="813" t="s">
        <v>383</v>
      </c>
      <c r="C44" s="802" t="s">
        <v>384</v>
      </c>
      <c r="D44" s="906"/>
      <c r="E44" s="913"/>
      <c r="F44" s="906">
        <f t="shared" ref="F44:F49" si="1">D44+E44</f>
        <v>0</v>
      </c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13"/>
      <c r="F45" s="906">
        <f t="shared" si="1"/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13"/>
      <c r="F46" s="906">
        <f t="shared" si="1"/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06">
        <v>0</v>
      </c>
      <c r="E47" s="913"/>
      <c r="F47" s="906">
        <f t="shared" si="1"/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/>
      <c r="E48" s="913"/>
      <c r="F48" s="906">
        <f t="shared" si="1"/>
        <v>0</v>
      </c>
      <c r="G48" s="905"/>
      <c r="H48" s="905"/>
      <c r="I48" s="905"/>
      <c r="J48" s="991">
        <v>0</v>
      </c>
    </row>
    <row r="49" spans="1:10" s="748" customFormat="1" ht="25.5" hidden="1">
      <c r="A49" s="990">
        <v>1121600</v>
      </c>
      <c r="B49" s="813" t="s">
        <v>70</v>
      </c>
      <c r="C49" s="802" t="s">
        <v>390</v>
      </c>
      <c r="D49" s="906"/>
      <c r="E49" s="913"/>
      <c r="F49" s="906">
        <f t="shared" si="1"/>
        <v>0</v>
      </c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12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4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13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t="25.5" hidden="1">
      <c r="A53" s="995">
        <v>1122200</v>
      </c>
      <c r="B53" s="813" t="s">
        <v>490</v>
      </c>
      <c r="C53" s="802" t="s">
        <v>1031</v>
      </c>
      <c r="D53" s="906"/>
      <c r="E53" s="913"/>
      <c r="F53" s="906">
        <f>D53+E53</f>
        <v>0</v>
      </c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12"/>
      <c r="F54" s="906">
        <f>D54+E54</f>
        <v>0</v>
      </c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4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06"/>
      <c r="E56" s="913"/>
      <c r="F56" s="906">
        <f>D56+E56</f>
        <v>0</v>
      </c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13"/>
      <c r="F57" s="906">
        <f t="shared" ref="F57:F63" si="2">D57+E57</f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13"/>
      <c r="F58" s="906">
        <f t="shared" si="2"/>
        <v>0</v>
      </c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13"/>
      <c r="F59" s="906">
        <f t="shared" si="2"/>
        <v>0</v>
      </c>
      <c r="G59" s="906">
        <v>0</v>
      </c>
      <c r="H59" s="906">
        <v>0</v>
      </c>
      <c r="I59" s="906">
        <v>0</v>
      </c>
      <c r="J59" s="991">
        <f t="shared" ref="J59:J65" si="3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13"/>
      <c r="F60" s="906">
        <f t="shared" si="2"/>
        <v>0</v>
      </c>
      <c r="G60" s="906"/>
      <c r="H60" s="906"/>
      <c r="I60" s="906"/>
      <c r="J60" s="991">
        <f t="shared" si="3"/>
        <v>0</v>
      </c>
    </row>
    <row r="61" spans="1:10" s="748" customFormat="1" ht="25.5" hidden="1">
      <c r="A61" s="995">
        <v>1123600</v>
      </c>
      <c r="B61" s="813" t="s">
        <v>187</v>
      </c>
      <c r="C61" s="802" t="s">
        <v>372</v>
      </c>
      <c r="D61" s="906"/>
      <c r="E61" s="913"/>
      <c r="F61" s="906">
        <f t="shared" si="2"/>
        <v>0</v>
      </c>
      <c r="G61" s="906"/>
      <c r="H61" s="906"/>
      <c r="I61" s="906"/>
      <c r="J61" s="991">
        <f t="shared" si="3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13"/>
      <c r="F62" s="906">
        <f t="shared" si="2"/>
        <v>0</v>
      </c>
      <c r="G62" s="906">
        <v>0</v>
      </c>
      <c r="H62" s="906">
        <v>0</v>
      </c>
      <c r="I62" s="906">
        <v>0</v>
      </c>
      <c r="J62" s="991">
        <f t="shared" si="3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v>0</v>
      </c>
      <c r="E63" s="912"/>
      <c r="F63" s="906">
        <f t="shared" si="2"/>
        <v>0</v>
      </c>
      <c r="G63" s="907">
        <v>0</v>
      </c>
      <c r="H63" s="907">
        <v>0</v>
      </c>
      <c r="I63" s="907">
        <v>0</v>
      </c>
      <c r="J63" s="991">
        <f t="shared" si="3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8">
        <f>D65</f>
        <v>0</v>
      </c>
      <c r="E64" s="919"/>
      <c r="F64" s="918">
        <f>F65</f>
        <v>0</v>
      </c>
      <c r="G64" s="918">
        <f>G65</f>
        <v>0</v>
      </c>
      <c r="H64" s="918">
        <f>H65</f>
        <v>0</v>
      </c>
      <c r="I64" s="918">
        <f>I65</f>
        <v>0</v>
      </c>
      <c r="J64" s="1030">
        <f t="shared" si="3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15">
        <v>0</v>
      </c>
      <c r="E65" s="916"/>
      <c r="F65" s="915">
        <v>0</v>
      </c>
      <c r="G65" s="915"/>
      <c r="H65" s="915"/>
      <c r="I65" s="915"/>
      <c r="J65" s="1030">
        <f t="shared" si="3"/>
        <v>0</v>
      </c>
    </row>
    <row r="66" spans="1:10" s="748" customFormat="1" ht="42.75" hidden="1">
      <c r="A66" s="988">
        <v>1125000</v>
      </c>
      <c r="B66" s="818" t="s">
        <v>928</v>
      </c>
      <c r="C66" s="794" t="s">
        <v>361</v>
      </c>
      <c r="D66" s="918">
        <f>D67+D68</f>
        <v>0</v>
      </c>
      <c r="E66" s="919">
        <v>0</v>
      </c>
      <c r="F66" s="918">
        <f>F67+F68</f>
        <v>0</v>
      </c>
      <c r="G66" s="918">
        <f>G67+G68</f>
        <v>0</v>
      </c>
      <c r="H66" s="918">
        <f>H67+H68</f>
        <v>0</v>
      </c>
      <c r="I66" s="918">
        <f>I67+I68</f>
        <v>0</v>
      </c>
      <c r="J66" s="1030">
        <f>J67+J68</f>
        <v>0</v>
      </c>
    </row>
    <row r="67" spans="1:10" s="748" customFormat="1" ht="25.5" hidden="1">
      <c r="A67" s="995">
        <v>1125100</v>
      </c>
      <c r="B67" s="1808" t="s">
        <v>191</v>
      </c>
      <c r="C67" s="798" t="s">
        <v>929</v>
      </c>
      <c r="D67" s="921">
        <v>0</v>
      </c>
      <c r="E67" s="921">
        <v>0</v>
      </c>
      <c r="F67" s="920">
        <f>D67+E67</f>
        <v>0</v>
      </c>
      <c r="G67" s="920">
        <v>0</v>
      </c>
      <c r="H67" s="920">
        <v>0</v>
      </c>
      <c r="I67" s="920">
        <v>0</v>
      </c>
      <c r="J67" s="1030">
        <f t="shared" ref="J67:J73" si="4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15">
        <v>0</v>
      </c>
      <c r="E68" s="916"/>
      <c r="F68" s="920">
        <f>D68+E68</f>
        <v>0</v>
      </c>
      <c r="G68" s="915">
        <v>0</v>
      </c>
      <c r="H68" s="915">
        <v>0</v>
      </c>
      <c r="I68" s="915">
        <v>0</v>
      </c>
      <c r="J68" s="1030">
        <f t="shared" si="4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8">
        <f>SUM(D70:D77)</f>
        <v>0</v>
      </c>
      <c r="E69" s="919"/>
      <c r="F69" s="918">
        <f>SUM(F70:F77)</f>
        <v>0</v>
      </c>
      <c r="G69" s="918">
        <f>SUM(G70:G77)</f>
        <v>0</v>
      </c>
      <c r="H69" s="918">
        <f>SUM(H70:H77)</f>
        <v>0</v>
      </c>
      <c r="I69" s="918">
        <f>SUM(I70:I77)</f>
        <v>0</v>
      </c>
      <c r="J69" s="1030">
        <f t="shared" si="4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20">
        <v>0</v>
      </c>
      <c r="E70" s="921"/>
      <c r="F70" s="920">
        <f>D70+E70</f>
        <v>0</v>
      </c>
      <c r="G70" s="920">
        <v>0</v>
      </c>
      <c r="H70" s="920">
        <v>0</v>
      </c>
      <c r="I70" s="920">
        <v>0</v>
      </c>
      <c r="J70" s="1030">
        <f t="shared" si="4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20"/>
      <c r="E71" s="921"/>
      <c r="F71" s="920">
        <f t="shared" ref="F71:F77" si="5">D71+E71</f>
        <v>0</v>
      </c>
      <c r="G71" s="920"/>
      <c r="H71" s="920"/>
      <c r="I71" s="920"/>
      <c r="J71" s="1030">
        <f t="shared" si="4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20"/>
      <c r="E72" s="921"/>
      <c r="F72" s="920">
        <f t="shared" si="5"/>
        <v>0</v>
      </c>
      <c r="G72" s="920"/>
      <c r="H72" s="920"/>
      <c r="I72" s="920"/>
      <c r="J72" s="1030">
        <f t="shared" si="4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20">
        <v>0</v>
      </c>
      <c r="E73" s="921"/>
      <c r="F73" s="920">
        <f t="shared" si="5"/>
        <v>0</v>
      </c>
      <c r="G73" s="920">
        <v>0</v>
      </c>
      <c r="H73" s="920">
        <v>0</v>
      </c>
      <c r="I73" s="920">
        <v>0</v>
      </c>
      <c r="J73" s="1030">
        <f t="shared" si="4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20"/>
      <c r="E74" s="921"/>
      <c r="F74" s="920">
        <f t="shared" si="5"/>
        <v>0</v>
      </c>
      <c r="G74" s="920"/>
      <c r="H74" s="920"/>
      <c r="I74" s="920"/>
      <c r="J74" s="1030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20"/>
      <c r="E75" s="921"/>
      <c r="F75" s="920">
        <f t="shared" si="5"/>
        <v>0</v>
      </c>
      <c r="G75" s="920"/>
      <c r="H75" s="920"/>
      <c r="I75" s="920"/>
      <c r="J75" s="1030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20">
        <v>0</v>
      </c>
      <c r="E76" s="921"/>
      <c r="F76" s="920">
        <f t="shared" si="5"/>
        <v>0</v>
      </c>
      <c r="G76" s="920">
        <v>0</v>
      </c>
      <c r="H76" s="920">
        <v>0</v>
      </c>
      <c r="I76" s="920">
        <v>0</v>
      </c>
      <c r="J76" s="1030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15">
        <v>0</v>
      </c>
      <c r="E77" s="916"/>
      <c r="F77" s="920">
        <f t="shared" si="5"/>
        <v>0</v>
      </c>
      <c r="G77" s="915">
        <v>0</v>
      </c>
      <c r="H77" s="915">
        <v>0</v>
      </c>
      <c r="I77" s="915">
        <v>0</v>
      </c>
      <c r="J77" s="1030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8">
        <v>0</v>
      </c>
      <c r="E78" s="919"/>
      <c r="F78" s="918">
        <v>0</v>
      </c>
      <c r="G78" s="918">
        <v>0</v>
      </c>
      <c r="H78" s="918">
        <v>0</v>
      </c>
      <c r="I78" s="918">
        <v>0</v>
      </c>
      <c r="J78" s="1030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20"/>
      <c r="E79" s="921"/>
      <c r="F79" s="920"/>
      <c r="G79" s="920"/>
      <c r="H79" s="920"/>
      <c r="I79" s="920"/>
      <c r="J79" s="1030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20"/>
      <c r="E80" s="921"/>
      <c r="F80" s="920"/>
      <c r="G80" s="920"/>
      <c r="H80" s="920"/>
      <c r="I80" s="920"/>
      <c r="J80" s="1030">
        <v>0</v>
      </c>
    </row>
    <row r="81" spans="1:10" s="748" customFormat="1" ht="25.5" hidden="1">
      <c r="A81" s="996">
        <v>1130300</v>
      </c>
      <c r="B81" s="823" t="s">
        <v>486</v>
      </c>
      <c r="C81" s="802" t="s">
        <v>299</v>
      </c>
      <c r="D81" s="920"/>
      <c r="E81" s="921"/>
      <c r="F81" s="920"/>
      <c r="G81" s="920"/>
      <c r="H81" s="920"/>
      <c r="I81" s="920"/>
      <c r="J81" s="1030">
        <v>0</v>
      </c>
    </row>
    <row r="82" spans="1:10" s="748" customFormat="1" ht="25.5" hidden="1">
      <c r="A82" s="996">
        <v>1130400</v>
      </c>
      <c r="B82" s="828" t="s">
        <v>487</v>
      </c>
      <c r="C82" s="829" t="s">
        <v>300</v>
      </c>
      <c r="D82" s="910"/>
      <c r="E82" s="922"/>
      <c r="F82" s="910"/>
      <c r="G82" s="910"/>
      <c r="H82" s="910"/>
      <c r="I82" s="910"/>
      <c r="J82" s="1030">
        <v>0</v>
      </c>
    </row>
    <row r="83" spans="1:10" s="748" customFormat="1" ht="28.5" hidden="1">
      <c r="A83" s="990">
        <v>1131000</v>
      </c>
      <c r="B83" s="830" t="s">
        <v>301</v>
      </c>
      <c r="C83" s="831" t="s">
        <v>361</v>
      </c>
      <c r="D83" s="920"/>
      <c r="E83" s="921"/>
      <c r="F83" s="920"/>
      <c r="G83" s="920"/>
      <c r="H83" s="920"/>
      <c r="I83" s="920"/>
      <c r="J83" s="1030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20"/>
      <c r="E84" s="921"/>
      <c r="F84" s="920"/>
      <c r="G84" s="920"/>
      <c r="H84" s="920"/>
      <c r="I84" s="920"/>
      <c r="J84" s="1030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20"/>
      <c r="E85" s="921"/>
      <c r="F85" s="920"/>
      <c r="G85" s="920"/>
      <c r="H85" s="920"/>
      <c r="I85" s="920"/>
      <c r="J85" s="1030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15"/>
      <c r="E86" s="916"/>
      <c r="F86" s="915"/>
      <c r="G86" s="915"/>
      <c r="H86" s="915"/>
      <c r="I86" s="915"/>
      <c r="J86" s="1030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8">
        <v>0</v>
      </c>
      <c r="E87" s="919"/>
      <c r="F87" s="918">
        <v>0</v>
      </c>
      <c r="G87" s="918">
        <v>0</v>
      </c>
      <c r="H87" s="918">
        <v>0</v>
      </c>
      <c r="I87" s="918">
        <v>0</v>
      </c>
      <c r="J87" s="1030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20"/>
      <c r="E88" s="921"/>
      <c r="F88" s="920"/>
      <c r="G88" s="920"/>
      <c r="H88" s="920"/>
      <c r="I88" s="920"/>
      <c r="J88" s="1030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20"/>
      <c r="E89" s="921"/>
      <c r="F89" s="920"/>
      <c r="G89" s="920"/>
      <c r="H89" s="920"/>
      <c r="I89" s="920"/>
      <c r="J89" s="1030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20"/>
      <c r="E90" s="921"/>
      <c r="F90" s="920"/>
      <c r="G90" s="920"/>
      <c r="H90" s="920"/>
      <c r="I90" s="920"/>
      <c r="J90" s="1030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15"/>
      <c r="E91" s="916"/>
      <c r="F91" s="915"/>
      <c r="G91" s="915"/>
      <c r="H91" s="915"/>
      <c r="I91" s="915"/>
      <c r="J91" s="1030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8">
        <v>0</v>
      </c>
      <c r="E92" s="919"/>
      <c r="F92" s="918">
        <v>0</v>
      </c>
      <c r="G92" s="918">
        <v>0</v>
      </c>
      <c r="H92" s="918">
        <v>0</v>
      </c>
      <c r="I92" s="918">
        <v>0</v>
      </c>
      <c r="J92" s="1030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923">
        <v>0</v>
      </c>
      <c r="E93" s="924"/>
      <c r="F93" s="923">
        <v>0</v>
      </c>
      <c r="G93" s="923">
        <v>0</v>
      </c>
      <c r="H93" s="923">
        <v>0</v>
      </c>
      <c r="I93" s="923">
        <v>0</v>
      </c>
      <c r="J93" s="1030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923"/>
      <c r="E94" s="924"/>
      <c r="F94" s="923"/>
      <c r="G94" s="923"/>
      <c r="H94" s="923"/>
      <c r="I94" s="923"/>
      <c r="J94" s="1030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4"/>
      <c r="F95" s="923"/>
      <c r="G95" s="923"/>
      <c r="H95" s="923"/>
      <c r="I95" s="923"/>
      <c r="J95" s="1030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185"/>
      <c r="F96" s="1007">
        <v>0</v>
      </c>
      <c r="G96" s="1007">
        <v>0</v>
      </c>
      <c r="H96" s="1007">
        <v>0</v>
      </c>
      <c r="I96" s="1007">
        <v>0</v>
      </c>
      <c r="J96" s="1030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1"/>
      <c r="F97" s="920"/>
      <c r="G97" s="920"/>
      <c r="H97" s="920"/>
      <c r="I97" s="920"/>
      <c r="J97" s="1030">
        <v>0</v>
      </c>
    </row>
    <row r="98" spans="1:10" s="748" customFormat="1" ht="26.25" hidden="1" thickBot="1">
      <c r="A98" s="1010">
        <v>1152200</v>
      </c>
      <c r="B98" s="1011" t="s">
        <v>765</v>
      </c>
      <c r="C98" s="1778">
        <v>462200</v>
      </c>
      <c r="D98" s="915"/>
      <c r="E98" s="916"/>
      <c r="F98" s="915"/>
      <c r="G98" s="915"/>
      <c r="H98" s="915"/>
      <c r="I98" s="915"/>
      <c r="J98" s="1030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f>D114</f>
        <v>0</v>
      </c>
      <c r="E99" s="1186"/>
      <c r="F99" s="1016">
        <f>F114</f>
        <v>0</v>
      </c>
      <c r="G99" s="1016">
        <f>G114</f>
        <v>0</v>
      </c>
      <c r="H99" s="1016">
        <f>H114</f>
        <v>0</v>
      </c>
      <c r="I99" s="1016">
        <f>I114</f>
        <v>0</v>
      </c>
      <c r="J99" s="1030">
        <f>F99</f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185"/>
      <c r="F100" s="1007"/>
      <c r="G100" s="1007"/>
      <c r="H100" s="1007"/>
      <c r="I100" s="1007"/>
      <c r="J100" s="1030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185"/>
      <c r="F101" s="1007"/>
      <c r="G101" s="1007"/>
      <c r="H101" s="1007"/>
      <c r="I101" s="1007"/>
      <c r="J101" s="1030">
        <v>0</v>
      </c>
    </row>
    <row r="102" spans="1:10" s="748" customFormat="1" ht="51" hidden="1">
      <c r="A102" s="1000">
        <v>1153300</v>
      </c>
      <c r="B102" s="1008" t="s">
        <v>504</v>
      </c>
      <c r="C102" s="1004">
        <v>463300</v>
      </c>
      <c r="D102" s="1007"/>
      <c r="E102" s="1185"/>
      <c r="F102" s="1007"/>
      <c r="G102" s="1007"/>
      <c r="H102" s="1007"/>
      <c r="I102" s="1007"/>
      <c r="J102" s="1030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185"/>
      <c r="F103" s="1007"/>
      <c r="G103" s="1007"/>
      <c r="H103" s="1007"/>
      <c r="I103" s="1007"/>
      <c r="J103" s="1030">
        <v>0</v>
      </c>
    </row>
    <row r="104" spans="1:10" s="748" customFormat="1" ht="25.5" hidden="1">
      <c r="A104" s="1000">
        <v>1153500</v>
      </c>
      <c r="B104" s="1017" t="s">
        <v>506</v>
      </c>
      <c r="C104" s="1004">
        <v>463500</v>
      </c>
      <c r="D104" s="1007"/>
      <c r="E104" s="1185"/>
      <c r="F104" s="1007"/>
      <c r="G104" s="1007"/>
      <c r="H104" s="1007"/>
      <c r="I104" s="1007"/>
      <c r="J104" s="1030">
        <v>0</v>
      </c>
    </row>
    <row r="105" spans="1:10" s="748" customFormat="1" ht="38.25" hidden="1">
      <c r="A105" s="1000">
        <v>1153700</v>
      </c>
      <c r="B105" s="1017" t="s">
        <v>507</v>
      </c>
      <c r="C105" s="1004">
        <v>463700</v>
      </c>
      <c r="D105" s="1007"/>
      <c r="E105" s="1185"/>
      <c r="F105" s="1007"/>
      <c r="G105" s="1007"/>
      <c r="H105" s="1007"/>
      <c r="I105" s="1007"/>
      <c r="J105" s="1030">
        <v>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185"/>
      <c r="F106" s="1007"/>
      <c r="G106" s="1007"/>
      <c r="H106" s="1007"/>
      <c r="I106" s="1007"/>
      <c r="J106" s="1030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185"/>
      <c r="F107" s="1007"/>
      <c r="G107" s="1007"/>
      <c r="H107" s="1007"/>
      <c r="I107" s="1007"/>
      <c r="J107" s="1030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185"/>
      <c r="F108" s="1007">
        <v>0</v>
      </c>
      <c r="G108" s="1007">
        <v>0</v>
      </c>
      <c r="H108" s="1007">
        <v>0</v>
      </c>
      <c r="I108" s="1007">
        <v>0</v>
      </c>
      <c r="J108" s="1030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187"/>
      <c r="F109" s="1019"/>
      <c r="G109" s="1019"/>
      <c r="H109" s="1019"/>
      <c r="I109" s="1019"/>
      <c r="J109" s="1030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187"/>
      <c r="F110" s="1019"/>
      <c r="G110" s="1019"/>
      <c r="H110" s="1019"/>
      <c r="I110" s="1019"/>
      <c r="J110" s="1030">
        <v>0</v>
      </c>
    </row>
    <row r="111" spans="1:10" s="748" customFormat="1" ht="25.5" hidden="1">
      <c r="A111" s="1000">
        <v>1154300</v>
      </c>
      <c r="B111" s="1017" t="s">
        <v>213</v>
      </c>
      <c r="C111" s="1004">
        <v>465300</v>
      </c>
      <c r="D111" s="1019"/>
      <c r="E111" s="1187"/>
      <c r="F111" s="1019"/>
      <c r="G111" s="1019"/>
      <c r="H111" s="1019"/>
      <c r="I111" s="1019"/>
      <c r="J111" s="1030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187"/>
      <c r="F112" s="1019"/>
      <c r="G112" s="1019"/>
      <c r="H112" s="1019"/>
      <c r="I112" s="1019"/>
      <c r="J112" s="1030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1"/>
      <c r="F113" s="920"/>
      <c r="G113" s="920"/>
      <c r="H113" s="920"/>
      <c r="I113" s="920"/>
      <c r="J113" s="1030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>
        <v>0</v>
      </c>
      <c r="E114" s="916">
        <v>0</v>
      </c>
      <c r="F114" s="915">
        <f>D114+E114</f>
        <v>0</v>
      </c>
      <c r="G114" s="915">
        <v>0</v>
      </c>
      <c r="H114" s="915">
        <v>0</v>
      </c>
      <c r="I114" s="915">
        <v>0</v>
      </c>
      <c r="J114" s="1030">
        <f>F114</f>
        <v>0</v>
      </c>
    </row>
    <row r="115" spans="1:10" s="748" customFormat="1" ht="6.75" hidden="1" customHeight="1" thickBot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t="9.75" hidden="1" customHeight="1" thickBot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38.25" hidden="1">
      <c r="A117" s="995">
        <v>1161100</v>
      </c>
      <c r="B117" s="801" t="s">
        <v>1720</v>
      </c>
      <c r="C117" s="822">
        <v>471100</v>
      </c>
      <c r="D117" s="920"/>
      <c r="E117" s="921"/>
      <c r="F117" s="920"/>
      <c r="G117" s="920"/>
      <c r="H117" s="920"/>
      <c r="I117" s="920"/>
      <c r="J117" s="991">
        <v>0</v>
      </c>
    </row>
    <row r="118" spans="1:10" s="748" customFormat="1" ht="38.25" hidden="1">
      <c r="A118" s="995">
        <v>1161200</v>
      </c>
      <c r="B118" s="836" t="s">
        <v>1682</v>
      </c>
      <c r="C118" s="822">
        <v>471200</v>
      </c>
      <c r="D118" s="920"/>
      <c r="E118" s="921"/>
      <c r="F118" s="920"/>
      <c r="G118" s="920"/>
      <c r="H118" s="920"/>
      <c r="I118" s="920"/>
      <c r="J118" s="991">
        <v>0</v>
      </c>
    </row>
    <row r="119" spans="1:10" s="748" customFormat="1" ht="38.2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1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1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52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52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52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5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54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6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51" hidden="1">
      <c r="A133" s="1024">
        <v>1171100</v>
      </c>
      <c r="B133" s="801" t="s">
        <v>1692</v>
      </c>
      <c r="C133" s="798" t="s">
        <v>482</v>
      </c>
      <c r="D133" s="1009"/>
      <c r="E133" s="1052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52"/>
      <c r="F134" s="1009"/>
      <c r="G134" s="1009"/>
      <c r="H134" s="1009"/>
      <c r="I134" s="1009"/>
      <c r="J134" s="991">
        <v>0</v>
      </c>
    </row>
    <row r="135" spans="1:10" s="748" customFormat="1" ht="51.75" hidden="1" thickBot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54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t="13.5" hidden="1" thickBot="1">
      <c r="A136" s="995">
        <v>1172100</v>
      </c>
      <c r="B136" s="823" t="s">
        <v>1113</v>
      </c>
      <c r="C136" s="798" t="s">
        <v>1028</v>
      </c>
      <c r="D136" s="1009"/>
      <c r="E136" s="913"/>
      <c r="F136" s="1009"/>
      <c r="G136" s="1009"/>
      <c r="H136" s="1009"/>
      <c r="I136" s="1009"/>
      <c r="J136" s="991">
        <v>0</v>
      </c>
    </row>
    <row r="137" spans="1:10" s="748" customFormat="1" ht="13.5" hidden="1" thickBot="1">
      <c r="A137" s="995">
        <v>1172200</v>
      </c>
      <c r="B137" s="823" t="s">
        <v>1114</v>
      </c>
      <c r="C137" s="856">
        <v>482200</v>
      </c>
      <c r="D137" s="1009">
        <v>0</v>
      </c>
      <c r="E137" s="913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t="13.5" hidden="1" thickBot="1">
      <c r="A138" s="995">
        <v>1172300</v>
      </c>
      <c r="B138" s="836" t="s">
        <v>1694</v>
      </c>
      <c r="C138" s="802" t="s">
        <v>1030</v>
      </c>
      <c r="D138" s="1009">
        <v>0</v>
      </c>
      <c r="E138" s="913"/>
      <c r="F138" s="1009"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39" hidden="1" thickBot="1">
      <c r="A139" s="995">
        <v>1172400</v>
      </c>
      <c r="B139" s="857" t="s">
        <v>1695</v>
      </c>
      <c r="C139" s="802" t="s">
        <v>125</v>
      </c>
      <c r="D139" s="925"/>
      <c r="E139" s="913"/>
      <c r="F139" s="925"/>
      <c r="G139" s="925"/>
      <c r="H139" s="925"/>
      <c r="I139" s="925"/>
      <c r="J139" s="991">
        <v>0</v>
      </c>
    </row>
    <row r="140" spans="1:10" s="748" customFormat="1" ht="26.25" hidden="1" thickBot="1">
      <c r="A140" s="995">
        <v>1173000</v>
      </c>
      <c r="B140" s="855" t="s">
        <v>126</v>
      </c>
      <c r="C140" s="831" t="s">
        <v>361</v>
      </c>
      <c r="D140" s="925">
        <v>0</v>
      </c>
      <c r="E140" s="926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6.25" hidden="1" thickBot="1">
      <c r="A141" s="1024">
        <v>1173100</v>
      </c>
      <c r="B141" s="858" t="s">
        <v>127</v>
      </c>
      <c r="C141" s="802" t="s">
        <v>1099</v>
      </c>
      <c r="D141" s="925"/>
      <c r="E141" s="913"/>
      <c r="F141" s="925"/>
      <c r="G141" s="925"/>
      <c r="H141" s="925"/>
      <c r="I141" s="925"/>
      <c r="J141" s="991">
        <v>0</v>
      </c>
    </row>
    <row r="142" spans="1:10" s="748" customFormat="1" ht="51.75" hidden="1" thickBot="1">
      <c r="A142" s="1024">
        <v>1174000</v>
      </c>
      <c r="B142" s="855" t="s">
        <v>1100</v>
      </c>
      <c r="C142" s="831" t="s">
        <v>361</v>
      </c>
      <c r="D142" s="925">
        <v>0</v>
      </c>
      <c r="E142" s="926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39" hidden="1" thickBot="1">
      <c r="A143" s="1024">
        <v>1174100</v>
      </c>
      <c r="B143" s="858" t="s">
        <v>1115</v>
      </c>
      <c r="C143" s="802" t="s">
        <v>1101</v>
      </c>
      <c r="D143" s="925"/>
      <c r="E143" s="926"/>
      <c r="F143" s="925"/>
      <c r="G143" s="925"/>
      <c r="H143" s="925"/>
      <c r="I143" s="925"/>
      <c r="J143" s="991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925"/>
      <c r="E144" s="926"/>
      <c r="F144" s="925"/>
      <c r="G144" s="925"/>
      <c r="H144" s="925"/>
      <c r="I144" s="925"/>
      <c r="J144" s="991">
        <v>0</v>
      </c>
    </row>
    <row r="145" spans="1:13" s="748" customFormat="1" ht="51.75" hidden="1" thickBot="1">
      <c r="A145" s="1024">
        <v>1175000</v>
      </c>
      <c r="B145" s="855" t="s">
        <v>561</v>
      </c>
      <c r="C145" s="831" t="s">
        <v>361</v>
      </c>
      <c r="D145" s="925">
        <v>0</v>
      </c>
      <c r="E145" s="926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3" s="748" customFormat="1" ht="51.75" hidden="1" thickBot="1">
      <c r="A146" s="1024">
        <v>1175100</v>
      </c>
      <c r="B146" s="857" t="s">
        <v>1697</v>
      </c>
      <c r="C146" s="802" t="s">
        <v>228</v>
      </c>
      <c r="D146" s="925"/>
      <c r="E146" s="926"/>
      <c r="F146" s="925"/>
      <c r="G146" s="925"/>
      <c r="H146" s="925"/>
      <c r="I146" s="925"/>
      <c r="J146" s="991">
        <v>0</v>
      </c>
    </row>
    <row r="147" spans="1:13" s="748" customFormat="1" ht="13.5" hidden="1" thickBot="1">
      <c r="A147" s="1024">
        <v>1176000</v>
      </c>
      <c r="B147" s="855" t="s">
        <v>229</v>
      </c>
      <c r="C147" s="831" t="s">
        <v>361</v>
      </c>
      <c r="D147" s="925">
        <v>0</v>
      </c>
      <c r="E147" s="926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3" s="748" customFormat="1" ht="13.5" hidden="1" thickBot="1">
      <c r="A148" s="1024">
        <v>1176100</v>
      </c>
      <c r="B148" s="857" t="s">
        <v>1698</v>
      </c>
      <c r="C148" s="802" t="s">
        <v>8</v>
      </c>
      <c r="D148" s="925"/>
      <c r="E148" s="913"/>
      <c r="F148" s="925"/>
      <c r="G148" s="925"/>
      <c r="H148" s="925"/>
      <c r="I148" s="925"/>
      <c r="J148" s="991">
        <v>0</v>
      </c>
    </row>
    <row r="149" spans="1:13" s="748" customFormat="1" ht="13.5" hidden="1" thickBot="1">
      <c r="A149" s="1024">
        <v>1177000</v>
      </c>
      <c r="B149" s="855" t="s">
        <v>591</v>
      </c>
      <c r="C149" s="831" t="s">
        <v>361</v>
      </c>
      <c r="D149" s="925">
        <v>0</v>
      </c>
      <c r="E149" s="926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3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53"/>
      <c r="F150" s="1013"/>
      <c r="G150" s="1013"/>
      <c r="H150" s="1013"/>
      <c r="I150" s="1013"/>
      <c r="J150" s="991">
        <v>0</v>
      </c>
    </row>
    <row r="151" spans="1:13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>D152</f>
        <v>291268.75</v>
      </c>
      <c r="E151" s="1188"/>
      <c r="F151" s="1029">
        <f>F152</f>
        <v>357331.75</v>
      </c>
      <c r="G151" s="1029">
        <f>G152</f>
        <v>268053.2</v>
      </c>
      <c r="H151" s="1029">
        <f>H152</f>
        <v>276682.09999999998</v>
      </c>
      <c r="I151" s="1029">
        <f>I152</f>
        <v>281269.2</v>
      </c>
      <c r="J151" s="1030">
        <f>F152</f>
        <v>357331.75</v>
      </c>
    </row>
    <row r="152" spans="1:13" s="748" customFormat="1" ht="23.25" customHeight="1">
      <c r="A152" s="1026" t="s">
        <v>654</v>
      </c>
      <c r="B152" s="875" t="s">
        <v>655</v>
      </c>
      <c r="C152" s="794" t="s">
        <v>361</v>
      </c>
      <c r="D152" s="918">
        <f>SUM(D153:D155)</f>
        <v>291268.75</v>
      </c>
      <c r="E152" s="919"/>
      <c r="F152" s="918">
        <f>SUM(F153:F155)</f>
        <v>357331.75</v>
      </c>
      <c r="G152" s="918">
        <f>G155</f>
        <v>268053.2</v>
      </c>
      <c r="H152" s="918">
        <f>H155</f>
        <v>276682.09999999998</v>
      </c>
      <c r="I152" s="918">
        <f>I155</f>
        <v>281269.2</v>
      </c>
      <c r="J152" s="1030">
        <f>F152</f>
        <v>357331.75</v>
      </c>
    </row>
    <row r="153" spans="1:13" s="748" customFormat="1">
      <c r="A153" s="1024" t="s">
        <v>656</v>
      </c>
      <c r="B153" s="857" t="s">
        <v>1700</v>
      </c>
      <c r="C153" s="1031" t="s">
        <v>997</v>
      </c>
      <c r="D153" s="925"/>
      <c r="E153" s="913"/>
      <c r="F153" s="925"/>
      <c r="G153" s="925"/>
      <c r="H153" s="925"/>
      <c r="I153" s="925"/>
      <c r="J153" s="991">
        <f>F153</f>
        <v>0</v>
      </c>
    </row>
    <row r="154" spans="1:13" s="748" customFormat="1" ht="19.5" customHeight="1">
      <c r="A154" s="1024" t="s">
        <v>998</v>
      </c>
      <c r="B154" s="857" t="s">
        <v>1701</v>
      </c>
      <c r="C154" s="1031" t="s">
        <v>975</v>
      </c>
      <c r="D154" s="925">
        <v>0</v>
      </c>
      <c r="E154" s="913">
        <v>0</v>
      </c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3" s="748" customFormat="1" ht="25.5">
      <c r="A155" s="1024" t="s">
        <v>976</v>
      </c>
      <c r="B155" s="857" t="s">
        <v>1702</v>
      </c>
      <c r="C155" s="1031" t="s">
        <v>978</v>
      </c>
      <c r="D155" s="1693">
        <v>291268.75</v>
      </c>
      <c r="E155" s="2386">
        <v>66063</v>
      </c>
      <c r="F155" s="1693">
        <f>D155+E155</f>
        <v>357331.75</v>
      </c>
      <c r="G155" s="1694">
        <v>268053.2</v>
      </c>
      <c r="H155" s="1694">
        <v>276682.09999999998</v>
      </c>
      <c r="I155" s="1694">
        <v>281269.2</v>
      </c>
      <c r="J155" s="1922">
        <f>F155</f>
        <v>357331.75</v>
      </c>
      <c r="K155" s="2605"/>
      <c r="L155" s="2606"/>
      <c r="M155" s="2607"/>
    </row>
    <row r="156" spans="1:13" s="748" customFormat="1" hidden="1">
      <c r="A156" s="1033" t="s">
        <v>979</v>
      </c>
      <c r="B156" s="857" t="s">
        <v>1703</v>
      </c>
      <c r="C156" s="1031" t="s">
        <v>1110</v>
      </c>
      <c r="D156" s="925"/>
      <c r="E156" s="913"/>
      <c r="F156" s="925"/>
      <c r="G156" s="925"/>
      <c r="H156" s="925"/>
      <c r="I156" s="925"/>
      <c r="J156" s="991">
        <v>0</v>
      </c>
    </row>
    <row r="157" spans="1:13" s="748" customFormat="1" hidden="1">
      <c r="A157" s="1033" t="s">
        <v>138</v>
      </c>
      <c r="B157" s="858" t="s">
        <v>139</v>
      </c>
      <c r="C157" s="1031" t="s">
        <v>140</v>
      </c>
      <c r="D157" s="925"/>
      <c r="E157" s="913"/>
      <c r="F157" s="925"/>
      <c r="G157" s="925"/>
      <c r="H157" s="925"/>
      <c r="I157" s="925"/>
      <c r="J157" s="991">
        <v>0</v>
      </c>
    </row>
    <row r="158" spans="1:13" s="748" customFormat="1" hidden="1">
      <c r="A158" s="1033" t="s">
        <v>141</v>
      </c>
      <c r="B158" s="857" t="s">
        <v>1704</v>
      </c>
      <c r="C158" s="1031" t="s">
        <v>904</v>
      </c>
      <c r="D158" s="925"/>
      <c r="E158" s="913"/>
      <c r="F158" s="925"/>
      <c r="G158" s="925"/>
      <c r="H158" s="925"/>
      <c r="I158" s="925"/>
      <c r="J158" s="991">
        <v>0</v>
      </c>
    </row>
    <row r="159" spans="1:13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13"/>
      <c r="F159" s="925"/>
      <c r="G159" s="925"/>
      <c r="H159" s="925"/>
      <c r="I159" s="925"/>
      <c r="J159" s="991">
        <v>0</v>
      </c>
    </row>
    <row r="160" spans="1:13" s="748" customFormat="1" hidden="1">
      <c r="A160" s="1034" t="s">
        <v>806</v>
      </c>
      <c r="B160" s="1035" t="s">
        <v>1706</v>
      </c>
      <c r="C160" s="1036" t="s">
        <v>661</v>
      </c>
      <c r="D160" s="925"/>
      <c r="E160" s="913"/>
      <c r="F160" s="925"/>
      <c r="G160" s="925"/>
      <c r="H160" s="925"/>
      <c r="I160" s="925"/>
      <c r="J160" s="991">
        <v>0</v>
      </c>
    </row>
    <row r="161" spans="1:10" s="748" customFormat="1">
      <c r="A161" s="1000" t="s">
        <v>807</v>
      </c>
      <c r="B161" s="1037" t="s">
        <v>1074</v>
      </c>
      <c r="C161" s="1004" t="s">
        <v>1075</v>
      </c>
      <c r="D161" s="925"/>
      <c r="E161" s="913"/>
      <c r="F161" s="925"/>
      <c r="G161" s="925"/>
      <c r="H161" s="925"/>
      <c r="I161" s="925"/>
      <c r="J161" s="991">
        <v>0</v>
      </c>
    </row>
    <row r="162" spans="1:10" s="748" customFormat="1">
      <c r="A162" s="1000" t="s">
        <v>1076</v>
      </c>
      <c r="B162" s="1037" t="s">
        <v>1077</v>
      </c>
      <c r="C162" s="1004" t="s">
        <v>1078</v>
      </c>
      <c r="D162" s="925"/>
      <c r="E162" s="913"/>
      <c r="F162" s="925"/>
      <c r="G162" s="925"/>
      <c r="H162" s="925"/>
      <c r="I162" s="925"/>
      <c r="J162" s="991">
        <v>0</v>
      </c>
    </row>
    <row r="163" spans="1:10" s="748" customFormat="1">
      <c r="A163" s="1038" t="s">
        <v>662</v>
      </c>
      <c r="B163" s="1039" t="s">
        <v>663</v>
      </c>
      <c r="C163" s="1040" t="s">
        <v>361</v>
      </c>
      <c r="D163" s="925">
        <v>0</v>
      </c>
      <c r="E163" s="926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t="0.75" customHeight="1">
      <c r="A164" s="1033" t="s">
        <v>664</v>
      </c>
      <c r="B164" s="858" t="s">
        <v>665</v>
      </c>
      <c r="C164" s="1031" t="s">
        <v>666</v>
      </c>
      <c r="D164" s="925"/>
      <c r="E164" s="913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13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13"/>
      <c r="F166" s="925"/>
      <c r="G166" s="925"/>
      <c r="H166" s="925"/>
      <c r="I166" s="925"/>
      <c r="J166" s="991">
        <v>0</v>
      </c>
    </row>
    <row r="167" spans="1:10" ht="25.5" hidden="1">
      <c r="A167" s="1033" t="s">
        <v>317</v>
      </c>
      <c r="B167" s="857" t="s">
        <v>1708</v>
      </c>
      <c r="C167" s="1031" t="s">
        <v>319</v>
      </c>
      <c r="D167" s="925"/>
      <c r="E167" s="913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6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13"/>
      <c r="F169" s="925"/>
      <c r="G169" s="925"/>
      <c r="H169" s="925"/>
      <c r="I169" s="925"/>
      <c r="J169" s="991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6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5"/>
      <c r="E171" s="926"/>
      <c r="F171" s="925"/>
      <c r="G171" s="925"/>
      <c r="H171" s="925"/>
      <c r="I171" s="925"/>
      <c r="J171" s="991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5"/>
      <c r="E172" s="926"/>
      <c r="F172" s="925"/>
      <c r="G172" s="925"/>
      <c r="H172" s="925"/>
      <c r="I172" s="925"/>
      <c r="J172" s="925"/>
    </row>
    <row r="173" spans="1:10" hidden="1">
      <c r="A173" s="1033" t="s">
        <v>330</v>
      </c>
      <c r="B173" s="857" t="s">
        <v>1709</v>
      </c>
      <c r="C173" s="1031" t="s">
        <v>332</v>
      </c>
      <c r="D173" s="925"/>
      <c r="E173" s="926"/>
      <c r="F173" s="925"/>
      <c r="G173" s="925"/>
      <c r="H173" s="925"/>
      <c r="I173" s="925"/>
      <c r="J173" s="925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943"/>
      <c r="E174" s="1602"/>
      <c r="F174" s="943"/>
      <c r="G174" s="943"/>
      <c r="H174" s="943"/>
      <c r="I174" s="943"/>
      <c r="J174" s="943"/>
    </row>
    <row r="175" spans="1:10" ht="24.75" customHeight="1" thickBot="1">
      <c r="A175" s="1044">
        <v>1000000</v>
      </c>
      <c r="B175" s="1045" t="s">
        <v>1081</v>
      </c>
      <c r="C175" s="1046" t="s">
        <v>361</v>
      </c>
      <c r="D175" s="1029">
        <f>D32+D151</f>
        <v>291268.75</v>
      </c>
      <c r="E175" s="1188">
        <f>E32+E154</f>
        <v>0</v>
      </c>
      <c r="F175" s="1029">
        <f>F32+F151</f>
        <v>357331.75</v>
      </c>
      <c r="G175" s="1029">
        <f>G32+G155</f>
        <v>268053.2</v>
      </c>
      <c r="H175" s="1029">
        <f>H32+H155</f>
        <v>276682.09999999998</v>
      </c>
      <c r="I175" s="1029">
        <f>I32+I155</f>
        <v>281269.2</v>
      </c>
      <c r="J175" s="1188">
        <f>F175</f>
        <v>357331.75</v>
      </c>
    </row>
    <row r="176" spans="1:10" ht="14.25" hidden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1722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 ht="15" customHeight="1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 hidden="1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632"/>
      <c r="B187" s="917"/>
      <c r="C187" s="632"/>
      <c r="D187" s="632"/>
      <c r="F187" s="632"/>
      <c r="G187" s="632"/>
      <c r="H187" s="632"/>
      <c r="I187" s="632"/>
      <c r="J187" s="632"/>
    </row>
    <row r="188" spans="1:10">
      <c r="A188" s="632"/>
      <c r="B188" s="632"/>
      <c r="C188" s="632"/>
      <c r="D188" s="632"/>
      <c r="F188" s="632"/>
      <c r="G188" s="632"/>
      <c r="H188" s="632"/>
      <c r="I188" s="632"/>
      <c r="J188" s="632"/>
    </row>
    <row r="189" spans="1:10">
      <c r="A189" s="632"/>
      <c r="B189" s="632"/>
      <c r="C189" s="632"/>
      <c r="D189" s="632"/>
      <c r="F189" s="632"/>
      <c r="G189" s="632"/>
      <c r="H189" s="632"/>
      <c r="I189" s="632"/>
      <c r="J189" s="632"/>
    </row>
    <row r="190" spans="1:10">
      <c r="A190" s="632"/>
      <c r="B190" s="632"/>
      <c r="C190" s="632"/>
      <c r="D190" s="632"/>
      <c r="F190" s="632"/>
      <c r="G190" s="632"/>
      <c r="H190" s="632"/>
      <c r="I190" s="632"/>
      <c r="J190" s="632"/>
    </row>
    <row r="191" spans="1:10">
      <c r="A191" s="632"/>
      <c r="B191" s="632"/>
      <c r="C191" s="632"/>
      <c r="D191" s="632"/>
      <c r="F191" s="632"/>
      <c r="G191" s="632"/>
      <c r="H191" s="632"/>
      <c r="I191" s="632"/>
      <c r="J191" s="632"/>
    </row>
    <row r="192" spans="1:10">
      <c r="A192" s="632"/>
      <c r="B192" s="632"/>
      <c r="C192" s="632"/>
      <c r="D192" s="632"/>
      <c r="F192" s="632"/>
      <c r="G192" s="632"/>
      <c r="H192" s="632"/>
      <c r="I192" s="632"/>
      <c r="J192" s="632"/>
    </row>
    <row r="193" spans="1:10">
      <c r="A193" s="632"/>
      <c r="B193" s="632"/>
      <c r="C193" s="632"/>
      <c r="D193" s="632"/>
      <c r="F193" s="632"/>
      <c r="G193" s="632"/>
      <c r="H193" s="632"/>
      <c r="I193" s="632"/>
      <c r="J193" s="632"/>
    </row>
    <row r="194" spans="1:10">
      <c r="A194" s="632"/>
      <c r="B194" s="632"/>
      <c r="C194" s="632"/>
      <c r="D194" s="632"/>
      <c r="F194" s="632"/>
      <c r="G194" s="632"/>
      <c r="H194" s="632"/>
      <c r="I194" s="632"/>
      <c r="J194" s="632"/>
    </row>
    <row r="195" spans="1:10">
      <c r="A195" s="632"/>
      <c r="B195" s="632"/>
      <c r="C195" s="632"/>
      <c r="D195" s="632"/>
      <c r="F195" s="632"/>
      <c r="G195" s="632"/>
      <c r="H195" s="632"/>
      <c r="I195" s="632"/>
      <c r="J195" s="632"/>
    </row>
    <row r="196" spans="1:10">
      <c r="A196" s="632"/>
      <c r="B196" s="632"/>
      <c r="C196" s="632"/>
      <c r="D196" s="632"/>
      <c r="F196" s="632"/>
      <c r="G196" s="632"/>
      <c r="H196" s="632"/>
      <c r="I196" s="632"/>
      <c r="J196" s="632"/>
    </row>
    <row r="197" spans="1:10">
      <c r="A197" s="632"/>
      <c r="B197" s="632"/>
      <c r="C197" s="632"/>
      <c r="D197" s="632"/>
      <c r="F197" s="632"/>
      <c r="G197" s="632"/>
      <c r="H197" s="632"/>
      <c r="I197" s="632"/>
      <c r="J197" s="632"/>
    </row>
    <row r="198" spans="1:10">
      <c r="A198" s="632"/>
      <c r="B198" s="632"/>
      <c r="C198" s="632"/>
      <c r="D198" s="632"/>
      <c r="F198" s="632"/>
      <c r="G198" s="632"/>
      <c r="H198" s="632"/>
      <c r="I198" s="632"/>
      <c r="J198" s="632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33"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F29:F30"/>
    <mergeCell ref="G29:J29"/>
    <mergeCell ref="A9:E9"/>
    <mergeCell ref="A14:B14"/>
    <mergeCell ref="B15:E15"/>
    <mergeCell ref="B16:G16"/>
    <mergeCell ref="B17:F18"/>
    <mergeCell ref="H28:J28"/>
  </mergeCells>
  <pageMargins left="0.7" right="0.7" top="0.75" bottom="0.75" header="0.3" footer="0.3"/>
  <pageSetup paperSize="9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16"/>
  <sheetViews>
    <sheetView topLeftCell="A64" workbookViewId="0">
      <selection activeCell="L178" sqref="L178"/>
    </sheetView>
  </sheetViews>
  <sheetFormatPr defaultRowHeight="12.75"/>
  <cols>
    <col min="1" max="1" width="7.28515625" style="748" customWidth="1"/>
    <col min="2" max="2" width="46.28515625" style="739" customWidth="1"/>
    <col min="3" max="3" width="8.7109375" style="749" customWidth="1"/>
    <col min="4" max="4" width="11" style="738" customWidth="1"/>
    <col min="5" max="5" width="9.7109375" style="917" customWidth="1"/>
    <col min="6" max="6" width="11.28515625" style="738" customWidth="1"/>
    <col min="7" max="7" width="9.28515625" style="738" customWidth="1"/>
    <col min="8" max="8" width="10.7109375" style="738" customWidth="1"/>
    <col min="9" max="9" width="10" style="738" customWidth="1"/>
    <col min="10" max="10" width="11.28515625" style="738" customWidth="1"/>
    <col min="11" max="16384" width="9.140625" style="738"/>
  </cols>
  <sheetData>
    <row r="1" spans="1:10" ht="12" customHeight="1">
      <c r="I1" s="944" t="s">
        <v>941</v>
      </c>
    </row>
    <row r="2" spans="1:10" ht="10.5" hidden="1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2258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 ht="11.25" customHeight="1">
      <c r="A10" s="748" t="s">
        <v>476</v>
      </c>
      <c r="B10" s="951"/>
      <c r="C10" s="952"/>
      <c r="D10" s="900"/>
      <c r="E10" s="1677"/>
    </row>
    <row r="11" spans="1:10" ht="14.25" hidden="1" customHeight="1">
      <c r="B11" s="953"/>
      <c r="C11" s="954"/>
      <c r="D11" s="953"/>
      <c r="E11" s="1678"/>
      <c r="F11" s="953"/>
      <c r="G11" s="953"/>
      <c r="H11" s="955"/>
    </row>
    <row r="12" spans="1:10" ht="11.25" customHeight="1">
      <c r="A12" s="956" t="s">
        <v>477</v>
      </c>
      <c r="B12" s="949" t="s">
        <v>1155</v>
      </c>
      <c r="C12" s="950"/>
      <c r="D12" s="949"/>
      <c r="E12" s="167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18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24.75" customHeight="1">
      <c r="A16" s="738"/>
      <c r="B16" s="2549" t="s">
        <v>259</v>
      </c>
      <c r="C16" s="2549"/>
      <c r="D16" s="2549"/>
      <c r="E16" s="2549"/>
      <c r="F16" s="2549"/>
      <c r="G16" s="2549"/>
      <c r="H16" s="962"/>
      <c r="I16" s="962"/>
      <c r="J16" s="962"/>
    </row>
    <row r="17" spans="1:12" s="748" customFormat="1" ht="0.75" customHeigh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2" s="632" customFormat="1" ht="14.25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  <c r="K18" s="748"/>
      <c r="L18" s="748"/>
    </row>
    <row r="19" spans="1:12" s="743" customFormat="1" thickBot="1">
      <c r="A19" s="753" t="s">
        <v>223</v>
      </c>
      <c r="B19" s="964"/>
      <c r="C19" s="965"/>
      <c r="D19" s="745"/>
      <c r="E19" s="1681"/>
      <c r="G19" s="966" t="s">
        <v>651</v>
      </c>
      <c r="H19" s="967"/>
      <c r="I19" s="967"/>
      <c r="J19" s="967"/>
    </row>
    <row r="20" spans="1:12" s="945" customFormat="1" ht="15.75" customHeight="1" thickBot="1">
      <c r="A20" s="753" t="s">
        <v>89</v>
      </c>
      <c r="B20" s="968"/>
      <c r="C20" s="965"/>
      <c r="E20" s="1682"/>
      <c r="G20" s="968" t="s">
        <v>335</v>
      </c>
      <c r="H20" s="969">
        <v>6</v>
      </c>
      <c r="I20" s="970">
        <v>1</v>
      </c>
      <c r="J20" s="971">
        <v>1</v>
      </c>
    </row>
    <row r="21" spans="1:12" s="968" customFormat="1" ht="15" customHeight="1" thickBot="1">
      <c r="A21" s="753" t="s">
        <v>634</v>
      </c>
      <c r="C21" s="965"/>
      <c r="E21" s="1683"/>
      <c r="G21" s="968" t="s">
        <v>1192</v>
      </c>
    </row>
    <row r="22" spans="1:12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2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2" s="945" customFormat="1" ht="12.75" customHeight="1">
      <c r="A24" s="753" t="s">
        <v>309</v>
      </c>
      <c r="B24" s="975"/>
      <c r="C24" s="976"/>
      <c r="E24" s="1682"/>
      <c r="F24" s="977"/>
      <c r="G24" s="968" t="s">
        <v>956</v>
      </c>
    </row>
    <row r="25" spans="1:12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2" s="977" customFormat="1" ht="15.75" customHeight="1" thickBot="1">
      <c r="A26" s="753" t="s">
        <v>116</v>
      </c>
      <c r="B26" s="968"/>
      <c r="C26" s="976"/>
      <c r="D26" s="1777"/>
      <c r="E26" s="1682"/>
      <c r="G26" s="977" t="s">
        <v>1718</v>
      </c>
      <c r="H26" s="980"/>
      <c r="I26" s="981"/>
      <c r="J26" s="982"/>
    </row>
    <row r="27" spans="1:12" s="977" customFormat="1" ht="16.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2" s="977" customFormat="1" ht="16.5" hidden="1" customHeight="1" thickBot="1">
      <c r="A28" s="756"/>
      <c r="B28" s="945"/>
      <c r="C28" s="984"/>
      <c r="E28" s="1686"/>
      <c r="F28" s="945"/>
      <c r="G28" s="945"/>
    </row>
    <row r="29" spans="1:12" s="748" customFormat="1" ht="42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103.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25.5" customHeight="1" thickBot="1">
      <c r="A32" s="987">
        <v>1100000</v>
      </c>
      <c r="B32" s="787" t="s">
        <v>1719</v>
      </c>
      <c r="C32" s="788" t="s">
        <v>361</v>
      </c>
      <c r="D32" s="902">
        <f>D114+D67+D69</f>
        <v>11000</v>
      </c>
      <c r="E32" s="1181">
        <f>E114</f>
        <v>0</v>
      </c>
      <c r="F32" s="902">
        <f>F114+F66+F69</f>
        <v>11000</v>
      </c>
      <c r="G32" s="902">
        <f>G33+G42+G131+G114</f>
        <v>3000</v>
      </c>
      <c r="H32" s="1181">
        <f>H66+H69+H114</f>
        <v>5500</v>
      </c>
      <c r="I32" s="1181">
        <f>I66+I69+I114</f>
        <v>9000</v>
      </c>
      <c r="J32" s="902">
        <f>F32</f>
        <v>11000</v>
      </c>
    </row>
    <row r="33" spans="1:10" s="748" customFormat="1" ht="90" hidden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1200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1690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05">
        <v>0</v>
      </c>
      <c r="E35" s="914"/>
      <c r="F35" s="905">
        <f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906">
        <v>0</v>
      </c>
      <c r="E36" s="913"/>
      <c r="F36" s="905">
        <f t="shared" ref="F36:F41" si="0">D36+E36</f>
        <v>0</v>
      </c>
      <c r="G36" s="906"/>
      <c r="H36" s="906">
        <v>0</v>
      </c>
      <c r="I36" s="906">
        <v>0</v>
      </c>
      <c r="J36" s="906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06"/>
      <c r="E37" s="913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06"/>
      <c r="E38" s="913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13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13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12"/>
      <c r="F41" s="905">
        <f t="shared" si="0"/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11000</v>
      </c>
      <c r="E42" s="1116"/>
      <c r="F42" s="908">
        <f>F43+F55+F66+F69+F51+F64</f>
        <v>11000</v>
      </c>
      <c r="G42" s="908">
        <f>G43+G51+G55+G64+G66+G69</f>
        <v>3000</v>
      </c>
      <c r="H42" s="908">
        <f>H43+H51+H55+H64+H66+H69</f>
        <v>5500</v>
      </c>
      <c r="I42" s="908">
        <f>I43+I51+I55+I64+I66+I69</f>
        <v>9000</v>
      </c>
      <c r="J42" s="991">
        <f>F42</f>
        <v>11000</v>
      </c>
    </row>
    <row r="43" spans="1:10" s="748" customFormat="1" ht="14.25" hidden="1">
      <c r="A43" s="988">
        <v>1121000</v>
      </c>
      <c r="B43" s="811" t="s">
        <v>22</v>
      </c>
      <c r="C43" s="812"/>
      <c r="D43" s="905">
        <f>SUM(D44:D49)</f>
        <v>0</v>
      </c>
      <c r="E43" s="942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13"/>
      <c r="F44" s="906">
        <f t="shared" ref="F44:F49" si="1">D44+E44</f>
        <v>0</v>
      </c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13"/>
      <c r="F45" s="906">
        <f t="shared" si="1"/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13"/>
      <c r="F46" s="906">
        <f t="shared" si="1"/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06">
        <v>0</v>
      </c>
      <c r="E47" s="913"/>
      <c r="F47" s="906">
        <f t="shared" si="1"/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/>
      <c r="E48" s="913"/>
      <c r="F48" s="906">
        <f t="shared" si="1"/>
        <v>0</v>
      </c>
      <c r="G48" s="905"/>
      <c r="H48" s="905"/>
      <c r="I48" s="905"/>
      <c r="J48" s="991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06"/>
      <c r="E49" s="913"/>
      <c r="F49" s="906">
        <f t="shared" si="1"/>
        <v>0</v>
      </c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12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4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13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06"/>
      <c r="E53" s="913"/>
      <c r="F53" s="906">
        <f>D53+E53</f>
        <v>0</v>
      </c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12"/>
      <c r="F54" s="906">
        <f>D54+E54</f>
        <v>0</v>
      </c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4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06"/>
      <c r="E56" s="913"/>
      <c r="F56" s="906">
        <f>D56+E56</f>
        <v>0</v>
      </c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13"/>
      <c r="F57" s="906">
        <f t="shared" ref="F57:F63" si="2">D57+E57</f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13"/>
      <c r="F58" s="906">
        <f t="shared" si="2"/>
        <v>0</v>
      </c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13"/>
      <c r="F59" s="906">
        <f t="shared" si="2"/>
        <v>0</v>
      </c>
      <c r="G59" s="906">
        <v>0</v>
      </c>
      <c r="H59" s="906">
        <v>0</v>
      </c>
      <c r="I59" s="906">
        <v>0</v>
      </c>
      <c r="J59" s="991">
        <f t="shared" ref="J59:J65" si="3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13"/>
      <c r="F60" s="906">
        <f t="shared" si="2"/>
        <v>0</v>
      </c>
      <c r="G60" s="906"/>
      <c r="H60" s="906"/>
      <c r="I60" s="906"/>
      <c r="J60" s="991">
        <f t="shared" si="3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06"/>
      <c r="E61" s="913"/>
      <c r="F61" s="906">
        <f t="shared" si="2"/>
        <v>0</v>
      </c>
      <c r="G61" s="906"/>
      <c r="H61" s="906"/>
      <c r="I61" s="906"/>
      <c r="J61" s="991">
        <f t="shared" si="3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13"/>
      <c r="F62" s="906">
        <f t="shared" si="2"/>
        <v>0</v>
      </c>
      <c r="G62" s="906">
        <v>0</v>
      </c>
      <c r="H62" s="906">
        <v>0</v>
      </c>
      <c r="I62" s="906">
        <v>0</v>
      </c>
      <c r="J62" s="991">
        <f t="shared" si="3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v>0</v>
      </c>
      <c r="E63" s="912"/>
      <c r="F63" s="906">
        <f t="shared" si="2"/>
        <v>0</v>
      </c>
      <c r="G63" s="907">
        <v>0</v>
      </c>
      <c r="H63" s="907">
        <v>0</v>
      </c>
      <c r="I63" s="907">
        <v>0</v>
      </c>
      <c r="J63" s="991">
        <f t="shared" si="3"/>
        <v>0</v>
      </c>
    </row>
    <row r="64" spans="1:10" s="748" customFormat="1" ht="28.5">
      <c r="A64" s="988">
        <v>1124000</v>
      </c>
      <c r="B64" s="818" t="s">
        <v>214</v>
      </c>
      <c r="C64" s="794" t="s">
        <v>361</v>
      </c>
      <c r="D64" s="918">
        <f>D65</f>
        <v>0</v>
      </c>
      <c r="E64" s="919"/>
      <c r="F64" s="918">
        <f>F65</f>
        <v>0</v>
      </c>
      <c r="G64" s="918">
        <f>G65</f>
        <v>0</v>
      </c>
      <c r="H64" s="918">
        <f>H65</f>
        <v>0</v>
      </c>
      <c r="I64" s="918">
        <f>I65</f>
        <v>0</v>
      </c>
      <c r="J64" s="1030">
        <f t="shared" si="3"/>
        <v>0</v>
      </c>
    </row>
    <row r="65" spans="1:10" s="748" customFormat="1" ht="24" customHeight="1" thickBot="1">
      <c r="A65" s="993">
        <v>1124100</v>
      </c>
      <c r="B65" s="817" t="s">
        <v>190</v>
      </c>
      <c r="C65" s="806" t="s">
        <v>215</v>
      </c>
      <c r="D65" s="915">
        <v>0</v>
      </c>
      <c r="E65" s="916"/>
      <c r="F65" s="915">
        <v>0</v>
      </c>
      <c r="G65" s="915"/>
      <c r="H65" s="915"/>
      <c r="I65" s="915"/>
      <c r="J65" s="1030">
        <f t="shared" si="3"/>
        <v>0</v>
      </c>
    </row>
    <row r="66" spans="1:10" s="748" customFormat="1" ht="28.5">
      <c r="A66" s="988">
        <v>1125000</v>
      </c>
      <c r="B66" s="818" t="s">
        <v>928</v>
      </c>
      <c r="C66" s="794" t="s">
        <v>361</v>
      </c>
      <c r="D66" s="918">
        <f>D67+D68</f>
        <v>5000</v>
      </c>
      <c r="E66" s="919">
        <v>0</v>
      </c>
      <c r="F66" s="918">
        <f>F67+F68</f>
        <v>5000</v>
      </c>
      <c r="G66" s="918">
        <f>G67+G68</f>
        <v>1000</v>
      </c>
      <c r="H66" s="918">
        <f>H67+H68</f>
        <v>2000</v>
      </c>
      <c r="I66" s="918">
        <f>I67+I68</f>
        <v>4000</v>
      </c>
      <c r="J66" s="1030">
        <f>J67+J68</f>
        <v>5000</v>
      </c>
    </row>
    <row r="67" spans="1:10" s="748" customFormat="1" ht="25.5">
      <c r="A67" s="995">
        <v>1125100</v>
      </c>
      <c r="B67" s="1808" t="s">
        <v>191</v>
      </c>
      <c r="C67" s="798" t="s">
        <v>929</v>
      </c>
      <c r="D67" s="921">
        <v>5000</v>
      </c>
      <c r="E67" s="921">
        <v>0</v>
      </c>
      <c r="F67" s="920">
        <f>D67+E67</f>
        <v>5000</v>
      </c>
      <c r="G67" s="920">
        <v>1000</v>
      </c>
      <c r="H67" s="920">
        <v>2000</v>
      </c>
      <c r="I67" s="920">
        <v>4000</v>
      </c>
      <c r="J67" s="1030">
        <f t="shared" ref="J67:J73" si="4">F67</f>
        <v>5000</v>
      </c>
    </row>
    <row r="68" spans="1:10" s="748" customFormat="1" ht="26.25" thickBot="1">
      <c r="A68" s="993">
        <v>1125200</v>
      </c>
      <c r="B68" s="817" t="s">
        <v>709</v>
      </c>
      <c r="C68" s="806" t="s">
        <v>1041</v>
      </c>
      <c r="D68" s="915">
        <v>0</v>
      </c>
      <c r="E68" s="916"/>
      <c r="F68" s="920">
        <f>D68+E68</f>
        <v>0</v>
      </c>
      <c r="G68" s="915">
        <v>0</v>
      </c>
      <c r="H68" s="915">
        <v>0</v>
      </c>
      <c r="I68" s="915">
        <v>0</v>
      </c>
      <c r="J68" s="1030">
        <f t="shared" si="4"/>
        <v>0</v>
      </c>
    </row>
    <row r="69" spans="1:10" s="748" customFormat="1" ht="18.75" customHeight="1">
      <c r="A69" s="988">
        <v>1126000</v>
      </c>
      <c r="B69" s="818" t="s">
        <v>1042</v>
      </c>
      <c r="C69" s="794" t="s">
        <v>361</v>
      </c>
      <c r="D69" s="918">
        <f>SUM(D70:D77)</f>
        <v>6000</v>
      </c>
      <c r="E69" s="919"/>
      <c r="F69" s="918">
        <f>SUM(F70:F77)</f>
        <v>6000</v>
      </c>
      <c r="G69" s="918">
        <f>SUM(G70:G77)</f>
        <v>2000</v>
      </c>
      <c r="H69" s="918">
        <f>SUM(H70:H77)</f>
        <v>3500</v>
      </c>
      <c r="I69" s="918">
        <f>SUM(I70:I77)</f>
        <v>5000</v>
      </c>
      <c r="J69" s="1030">
        <f t="shared" si="4"/>
        <v>6000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20">
        <v>0</v>
      </c>
      <c r="E70" s="921"/>
      <c r="F70" s="920">
        <f>D70+E70</f>
        <v>0</v>
      </c>
      <c r="G70" s="920">
        <v>0</v>
      </c>
      <c r="H70" s="920">
        <v>0</v>
      </c>
      <c r="I70" s="920">
        <v>0</v>
      </c>
      <c r="J70" s="1030">
        <f t="shared" si="4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20"/>
      <c r="E71" s="921"/>
      <c r="F71" s="920">
        <f t="shared" ref="F71:F77" si="5">D71+E71</f>
        <v>0</v>
      </c>
      <c r="G71" s="920"/>
      <c r="H71" s="920"/>
      <c r="I71" s="920"/>
      <c r="J71" s="1030">
        <f t="shared" si="4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20"/>
      <c r="E72" s="921"/>
      <c r="F72" s="920">
        <f t="shared" si="5"/>
        <v>0</v>
      </c>
      <c r="G72" s="920"/>
      <c r="H72" s="920"/>
      <c r="I72" s="920"/>
      <c r="J72" s="1030">
        <f t="shared" si="4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20">
        <v>0</v>
      </c>
      <c r="E73" s="921"/>
      <c r="F73" s="920">
        <f t="shared" si="5"/>
        <v>0</v>
      </c>
      <c r="G73" s="920">
        <v>0</v>
      </c>
      <c r="H73" s="920">
        <v>0</v>
      </c>
      <c r="I73" s="920">
        <v>0</v>
      </c>
      <c r="J73" s="1030">
        <f t="shared" si="4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20"/>
      <c r="E74" s="921"/>
      <c r="F74" s="920">
        <f t="shared" si="5"/>
        <v>0</v>
      </c>
      <c r="G74" s="920"/>
      <c r="H74" s="920"/>
      <c r="I74" s="920"/>
      <c r="J74" s="1030">
        <v>0</v>
      </c>
    </row>
    <row r="75" spans="1:10" s="748" customFormat="1">
      <c r="A75" s="990">
        <v>1126600</v>
      </c>
      <c r="B75" s="823" t="s">
        <v>230</v>
      </c>
      <c r="C75" s="802" t="s">
        <v>397</v>
      </c>
      <c r="D75" s="920"/>
      <c r="E75" s="921"/>
      <c r="F75" s="920">
        <f t="shared" si="5"/>
        <v>0</v>
      </c>
      <c r="G75" s="920"/>
      <c r="H75" s="920"/>
      <c r="I75" s="920"/>
      <c r="J75" s="1030">
        <f>F75</f>
        <v>0</v>
      </c>
    </row>
    <row r="76" spans="1:10" s="748" customFormat="1">
      <c r="A76" s="990">
        <v>1126700</v>
      </c>
      <c r="B76" s="823" t="s">
        <v>231</v>
      </c>
      <c r="C76" s="802" t="s">
        <v>398</v>
      </c>
      <c r="D76" s="920">
        <v>0</v>
      </c>
      <c r="E76" s="921"/>
      <c r="F76" s="920">
        <f t="shared" si="5"/>
        <v>0</v>
      </c>
      <c r="G76" s="920">
        <v>0</v>
      </c>
      <c r="H76" s="920">
        <v>0</v>
      </c>
      <c r="I76" s="920">
        <v>0</v>
      </c>
      <c r="J76" s="1030">
        <f>F76</f>
        <v>0</v>
      </c>
    </row>
    <row r="77" spans="1:10" s="748" customFormat="1" ht="27" customHeight="1" thickBot="1">
      <c r="A77" s="994">
        <v>1126800</v>
      </c>
      <c r="B77" s="825" t="s">
        <v>483</v>
      </c>
      <c r="C77" s="806" t="s">
        <v>399</v>
      </c>
      <c r="D77" s="915">
        <v>6000</v>
      </c>
      <c r="E77" s="916">
        <v>0</v>
      </c>
      <c r="F77" s="920">
        <f t="shared" si="5"/>
        <v>6000</v>
      </c>
      <c r="G77" s="915">
        <v>2000</v>
      </c>
      <c r="H77" s="915">
        <v>3500</v>
      </c>
      <c r="I77" s="915">
        <v>5000</v>
      </c>
      <c r="J77" s="1030">
        <f>F77</f>
        <v>6000</v>
      </c>
    </row>
    <row r="78" spans="1:10" s="748" customFormat="1" ht="13.5" customHeight="1">
      <c r="A78" s="996">
        <v>1130000</v>
      </c>
      <c r="B78" s="827" t="s">
        <v>296</v>
      </c>
      <c r="C78" s="794" t="s">
        <v>361</v>
      </c>
      <c r="D78" s="918">
        <v>0</v>
      </c>
      <c r="E78" s="919"/>
      <c r="F78" s="918">
        <v>0</v>
      </c>
      <c r="G78" s="918">
        <v>0</v>
      </c>
      <c r="H78" s="918">
        <v>0</v>
      </c>
      <c r="I78" s="918">
        <v>0</v>
      </c>
      <c r="J78" s="1030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20"/>
      <c r="E79" s="921"/>
      <c r="F79" s="920"/>
      <c r="G79" s="920"/>
      <c r="H79" s="920"/>
      <c r="I79" s="920"/>
      <c r="J79" s="1030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20"/>
      <c r="E80" s="921"/>
      <c r="F80" s="920"/>
      <c r="G80" s="920"/>
      <c r="H80" s="920"/>
      <c r="I80" s="920"/>
      <c r="J80" s="1030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20"/>
      <c r="E81" s="921"/>
      <c r="F81" s="920"/>
      <c r="G81" s="920"/>
      <c r="H81" s="920"/>
      <c r="I81" s="920"/>
      <c r="J81" s="1030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10"/>
      <c r="E82" s="922"/>
      <c r="F82" s="910"/>
      <c r="G82" s="910"/>
      <c r="H82" s="910"/>
      <c r="I82" s="910"/>
      <c r="J82" s="1030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20"/>
      <c r="E83" s="921"/>
      <c r="F83" s="920"/>
      <c r="G83" s="920"/>
      <c r="H83" s="920"/>
      <c r="I83" s="920"/>
      <c r="J83" s="1030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20"/>
      <c r="E84" s="921"/>
      <c r="F84" s="920"/>
      <c r="G84" s="920"/>
      <c r="H84" s="920"/>
      <c r="I84" s="920"/>
      <c r="J84" s="1030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20"/>
      <c r="E85" s="921"/>
      <c r="F85" s="920"/>
      <c r="G85" s="920"/>
      <c r="H85" s="920"/>
      <c r="I85" s="920"/>
      <c r="J85" s="1030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15"/>
      <c r="E86" s="916"/>
      <c r="F86" s="915"/>
      <c r="G86" s="915"/>
      <c r="H86" s="915"/>
      <c r="I86" s="915"/>
      <c r="J86" s="1030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8">
        <v>0</v>
      </c>
      <c r="E87" s="919"/>
      <c r="F87" s="918">
        <v>0</v>
      </c>
      <c r="G87" s="918">
        <v>0</v>
      </c>
      <c r="H87" s="918">
        <v>0</v>
      </c>
      <c r="I87" s="918">
        <v>0</v>
      </c>
      <c r="J87" s="1030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20"/>
      <c r="E88" s="921"/>
      <c r="F88" s="920"/>
      <c r="G88" s="920"/>
      <c r="H88" s="920"/>
      <c r="I88" s="920"/>
      <c r="J88" s="1030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20"/>
      <c r="E89" s="921"/>
      <c r="F89" s="920"/>
      <c r="G89" s="920"/>
      <c r="H89" s="920"/>
      <c r="I89" s="920"/>
      <c r="J89" s="1030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20"/>
      <c r="E90" s="921"/>
      <c r="F90" s="920"/>
      <c r="G90" s="920"/>
      <c r="H90" s="920"/>
      <c r="I90" s="920"/>
      <c r="J90" s="1030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15"/>
      <c r="E91" s="916"/>
      <c r="F91" s="915"/>
      <c r="G91" s="915"/>
      <c r="H91" s="915"/>
      <c r="I91" s="915"/>
      <c r="J91" s="1030">
        <v>0</v>
      </c>
    </row>
    <row r="92" spans="1:10" s="748" customFormat="1" ht="22.5" customHeight="1">
      <c r="A92" s="998">
        <v>1150000</v>
      </c>
      <c r="B92" s="999" t="s">
        <v>736</v>
      </c>
      <c r="C92" s="794" t="s">
        <v>361</v>
      </c>
      <c r="D92" s="918">
        <f>D99</f>
        <v>0</v>
      </c>
      <c r="E92" s="919"/>
      <c r="F92" s="918">
        <f>F99</f>
        <v>0</v>
      </c>
      <c r="G92" s="918">
        <f>G99</f>
        <v>0</v>
      </c>
      <c r="H92" s="918">
        <f>H99</f>
        <v>0</v>
      </c>
      <c r="I92" s="918">
        <f>I99</f>
        <v>0</v>
      </c>
      <c r="J92" s="1030">
        <f>F92</f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923">
        <v>0</v>
      </c>
      <c r="E93" s="924"/>
      <c r="F93" s="923">
        <v>0</v>
      </c>
      <c r="G93" s="923">
        <v>0</v>
      </c>
      <c r="H93" s="923">
        <v>0</v>
      </c>
      <c r="I93" s="923">
        <v>0</v>
      </c>
      <c r="J93" s="1030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923"/>
      <c r="E94" s="924"/>
      <c r="F94" s="923"/>
      <c r="G94" s="923"/>
      <c r="H94" s="923"/>
      <c r="I94" s="923"/>
      <c r="J94" s="1030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4"/>
      <c r="F95" s="923"/>
      <c r="G95" s="923"/>
      <c r="H95" s="923"/>
      <c r="I95" s="923"/>
      <c r="J95" s="1030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185"/>
      <c r="F96" s="1007">
        <v>0</v>
      </c>
      <c r="G96" s="1007">
        <v>0</v>
      </c>
      <c r="H96" s="1007">
        <v>0</v>
      </c>
      <c r="I96" s="1007">
        <v>0</v>
      </c>
      <c r="J96" s="1030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1"/>
      <c r="F97" s="920"/>
      <c r="G97" s="920"/>
      <c r="H97" s="920"/>
      <c r="I97" s="920"/>
      <c r="J97" s="1030">
        <v>0</v>
      </c>
    </row>
    <row r="98" spans="1:10" s="748" customFormat="1" ht="26.25" hidden="1" thickBot="1">
      <c r="A98" s="1010">
        <v>1152200</v>
      </c>
      <c r="B98" s="1011" t="s">
        <v>765</v>
      </c>
      <c r="C98" s="1778">
        <v>462200</v>
      </c>
      <c r="D98" s="915"/>
      <c r="E98" s="916"/>
      <c r="F98" s="915"/>
      <c r="G98" s="915"/>
      <c r="H98" s="915"/>
      <c r="I98" s="915"/>
      <c r="J98" s="1030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f>D114</f>
        <v>0</v>
      </c>
      <c r="E99" s="1186"/>
      <c r="F99" s="1016">
        <f>F114</f>
        <v>0</v>
      </c>
      <c r="G99" s="1016">
        <f>G114</f>
        <v>0</v>
      </c>
      <c r="H99" s="1016">
        <f>H114</f>
        <v>0</v>
      </c>
      <c r="I99" s="1016">
        <f>I114</f>
        <v>0</v>
      </c>
      <c r="J99" s="1030">
        <f>F99</f>
        <v>0</v>
      </c>
    </row>
    <row r="100" spans="1:10" s="748" customFormat="1" ht="24" hidden="1" customHeight="1">
      <c r="A100" s="1000">
        <v>1153100</v>
      </c>
      <c r="B100" s="1008" t="s">
        <v>767</v>
      </c>
      <c r="C100" s="1004">
        <v>463100</v>
      </c>
      <c r="D100" s="1007"/>
      <c r="E100" s="1185"/>
      <c r="F100" s="1007"/>
      <c r="G100" s="1007"/>
      <c r="H100" s="1007"/>
      <c r="I100" s="1007"/>
      <c r="J100" s="1030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185"/>
      <c r="F101" s="1007"/>
      <c r="G101" s="1007"/>
      <c r="H101" s="1007"/>
      <c r="I101" s="1007"/>
      <c r="J101" s="1030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185"/>
      <c r="F102" s="1007"/>
      <c r="G102" s="1007"/>
      <c r="H102" s="1007"/>
      <c r="I102" s="1007"/>
      <c r="J102" s="1030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185"/>
      <c r="F103" s="1007"/>
      <c r="G103" s="1007"/>
      <c r="H103" s="1007"/>
      <c r="I103" s="1007"/>
      <c r="J103" s="1030">
        <v>0</v>
      </c>
    </row>
    <row r="104" spans="1:10" s="748" customFormat="1" hidden="1">
      <c r="A104" s="1000">
        <v>1153500</v>
      </c>
      <c r="B104" s="1017" t="s">
        <v>506</v>
      </c>
      <c r="C104" s="1004">
        <v>463500</v>
      </c>
      <c r="D104" s="1007"/>
      <c r="E104" s="1185"/>
      <c r="F104" s="1007"/>
      <c r="G104" s="1007"/>
      <c r="H104" s="1007"/>
      <c r="I104" s="1007"/>
      <c r="J104" s="1030">
        <v>0</v>
      </c>
    </row>
    <row r="105" spans="1:10" s="748" customFormat="1" ht="38.25" hidden="1">
      <c r="A105" s="1000">
        <v>1153700</v>
      </c>
      <c r="B105" s="1017" t="s">
        <v>507</v>
      </c>
      <c r="C105" s="1004">
        <v>463700</v>
      </c>
      <c r="D105" s="1007"/>
      <c r="E105" s="1185"/>
      <c r="F105" s="1007"/>
      <c r="G105" s="1007"/>
      <c r="H105" s="1007"/>
      <c r="I105" s="1007"/>
      <c r="J105" s="1030">
        <v>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185"/>
      <c r="F106" s="1007"/>
      <c r="G106" s="1007"/>
      <c r="H106" s="1007"/>
      <c r="I106" s="1007"/>
      <c r="J106" s="1030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185"/>
      <c r="F107" s="1007"/>
      <c r="G107" s="1007"/>
      <c r="H107" s="1007"/>
      <c r="I107" s="1007"/>
      <c r="J107" s="1030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185"/>
      <c r="F108" s="1007">
        <v>0</v>
      </c>
      <c r="G108" s="1007">
        <v>0</v>
      </c>
      <c r="H108" s="1007">
        <v>0</v>
      </c>
      <c r="I108" s="1007">
        <v>0</v>
      </c>
      <c r="J108" s="1030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187"/>
      <c r="F109" s="1019"/>
      <c r="G109" s="1019"/>
      <c r="H109" s="1019"/>
      <c r="I109" s="1019"/>
      <c r="J109" s="1030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187"/>
      <c r="F110" s="1019"/>
      <c r="G110" s="1019"/>
      <c r="H110" s="1019"/>
      <c r="I110" s="1019"/>
      <c r="J110" s="1030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187"/>
      <c r="F111" s="1019"/>
      <c r="G111" s="1019"/>
      <c r="H111" s="1019"/>
      <c r="I111" s="1019"/>
      <c r="J111" s="1030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187"/>
      <c r="F112" s="1019"/>
      <c r="G112" s="1019"/>
      <c r="H112" s="1019"/>
      <c r="I112" s="1019"/>
      <c r="J112" s="1030">
        <v>0</v>
      </c>
    </row>
    <row r="113" spans="1:10" s="748" customFormat="1" ht="24.75" customHeight="1">
      <c r="A113" s="1000">
        <v>1154600</v>
      </c>
      <c r="B113" s="1017" t="s">
        <v>68</v>
      </c>
      <c r="C113" s="1004">
        <v>465600</v>
      </c>
      <c r="D113" s="920"/>
      <c r="E113" s="921"/>
      <c r="F113" s="920"/>
      <c r="G113" s="920"/>
      <c r="H113" s="920"/>
      <c r="I113" s="920"/>
      <c r="J113" s="1030">
        <v>0</v>
      </c>
    </row>
    <row r="114" spans="1:10" s="748" customFormat="1" ht="29.25" customHeight="1" thickBot="1">
      <c r="A114" s="1010">
        <v>1154700</v>
      </c>
      <c r="B114" s="1022" t="s">
        <v>78</v>
      </c>
      <c r="C114" s="806" t="s">
        <v>79</v>
      </c>
      <c r="D114" s="915">
        <v>0</v>
      </c>
      <c r="E114" s="916">
        <v>0</v>
      </c>
      <c r="F114" s="915">
        <f>D114+E114</f>
        <v>0</v>
      </c>
      <c r="G114" s="915">
        <v>0</v>
      </c>
      <c r="H114" s="915">
        <v>0</v>
      </c>
      <c r="I114" s="915">
        <v>0</v>
      </c>
      <c r="J114" s="1030">
        <f>F114</f>
        <v>0</v>
      </c>
    </row>
    <row r="115" spans="1:10" s="748" customFormat="1" ht="21.75" customHeight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1"/>
      <c r="F117" s="920"/>
      <c r="G117" s="920"/>
      <c r="H117" s="920"/>
      <c r="I117" s="920"/>
      <c r="J117" s="991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1"/>
      <c r="F118" s="920"/>
      <c r="G118" s="920"/>
      <c r="H118" s="920"/>
      <c r="I118" s="920"/>
      <c r="J118" s="991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1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1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52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52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52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2.75" hidden="1" customHeight="1" thickBot="1">
      <c r="A130" s="1025">
        <v>1163100</v>
      </c>
      <c r="B130" s="825" t="s">
        <v>804</v>
      </c>
      <c r="C130" s="806" t="s">
        <v>805</v>
      </c>
      <c r="D130" s="1013"/>
      <c r="E130" s="105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54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6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1009"/>
      <c r="E133" s="1052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52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54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13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13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1009">
        <v>0</v>
      </c>
      <c r="E138" s="913"/>
      <c r="F138" s="1009"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25.5" hidden="1">
      <c r="A139" s="995">
        <v>1172400</v>
      </c>
      <c r="B139" s="857" t="s">
        <v>1695</v>
      </c>
      <c r="C139" s="802" t="s">
        <v>125</v>
      </c>
      <c r="D139" s="925"/>
      <c r="E139" s="913"/>
      <c r="F139" s="925"/>
      <c r="G139" s="925"/>
      <c r="H139" s="925"/>
      <c r="I139" s="925"/>
      <c r="J139" s="991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5">
        <v>0</v>
      </c>
      <c r="E140" s="926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5"/>
      <c r="E141" s="913"/>
      <c r="F141" s="925"/>
      <c r="G141" s="925"/>
      <c r="H141" s="925"/>
      <c r="I141" s="925"/>
      <c r="J141" s="991">
        <v>0</v>
      </c>
    </row>
    <row r="142" spans="1:10" s="748" customFormat="1" ht="38.25" hidden="1">
      <c r="A142" s="1024">
        <v>1174000</v>
      </c>
      <c r="B142" s="855" t="s">
        <v>1100</v>
      </c>
      <c r="C142" s="831" t="s">
        <v>361</v>
      </c>
      <c r="D142" s="925">
        <v>0</v>
      </c>
      <c r="E142" s="926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5.5" hidden="1">
      <c r="A143" s="1024">
        <v>1174100</v>
      </c>
      <c r="B143" s="858" t="s">
        <v>1115</v>
      </c>
      <c r="C143" s="802" t="s">
        <v>1101</v>
      </c>
      <c r="D143" s="925"/>
      <c r="E143" s="926"/>
      <c r="F143" s="925"/>
      <c r="G143" s="925"/>
      <c r="H143" s="925"/>
      <c r="I143" s="925"/>
      <c r="J143" s="991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5"/>
      <c r="E144" s="926"/>
      <c r="F144" s="925"/>
      <c r="G144" s="925"/>
      <c r="H144" s="925"/>
      <c r="I144" s="925"/>
      <c r="J144" s="991">
        <v>0</v>
      </c>
    </row>
    <row r="145" spans="1:15" s="748" customFormat="1" ht="51" hidden="1">
      <c r="A145" s="1024">
        <v>1175000</v>
      </c>
      <c r="B145" s="855" t="s">
        <v>561</v>
      </c>
      <c r="C145" s="831" t="s">
        <v>361</v>
      </c>
      <c r="D145" s="925">
        <v>0</v>
      </c>
      <c r="E145" s="926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5" s="748" customFormat="1" ht="38.25" hidden="1">
      <c r="A146" s="1024">
        <v>1175100</v>
      </c>
      <c r="B146" s="857" t="s">
        <v>1697</v>
      </c>
      <c r="C146" s="802" t="s">
        <v>228</v>
      </c>
      <c r="D146" s="925"/>
      <c r="E146" s="926"/>
      <c r="F146" s="925"/>
      <c r="G146" s="925"/>
      <c r="H146" s="925"/>
      <c r="I146" s="925"/>
      <c r="J146" s="991">
        <v>0</v>
      </c>
    </row>
    <row r="147" spans="1:15" s="748" customFormat="1" hidden="1">
      <c r="A147" s="1024">
        <v>1176000</v>
      </c>
      <c r="B147" s="855" t="s">
        <v>229</v>
      </c>
      <c r="C147" s="831" t="s">
        <v>361</v>
      </c>
      <c r="D147" s="925">
        <v>0</v>
      </c>
      <c r="E147" s="926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5" s="748" customFormat="1" hidden="1">
      <c r="A148" s="1024">
        <v>1176100</v>
      </c>
      <c r="B148" s="857" t="s">
        <v>1698</v>
      </c>
      <c r="C148" s="802" t="s">
        <v>8</v>
      </c>
      <c r="D148" s="925"/>
      <c r="E148" s="913"/>
      <c r="F148" s="925"/>
      <c r="G148" s="925"/>
      <c r="H148" s="925"/>
      <c r="I148" s="925"/>
      <c r="J148" s="991">
        <v>0</v>
      </c>
    </row>
    <row r="149" spans="1:15" s="748" customFormat="1" hidden="1">
      <c r="A149" s="1024">
        <v>1177000</v>
      </c>
      <c r="B149" s="855" t="s">
        <v>591</v>
      </c>
      <c r="C149" s="831" t="s">
        <v>361</v>
      </c>
      <c r="D149" s="925">
        <v>0</v>
      </c>
      <c r="E149" s="926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5" s="748" customFormat="1" ht="13.5" thickBot="1">
      <c r="A150" s="1025">
        <v>1177100</v>
      </c>
      <c r="B150" s="859" t="s">
        <v>1699</v>
      </c>
      <c r="C150" s="806" t="s">
        <v>260</v>
      </c>
      <c r="D150" s="1013"/>
      <c r="E150" s="1053"/>
      <c r="F150" s="1013"/>
      <c r="G150" s="1013"/>
      <c r="H150" s="1013"/>
      <c r="I150" s="1013"/>
      <c r="J150" s="991">
        <v>0</v>
      </c>
    </row>
    <row r="151" spans="1:15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>D152</f>
        <v>47467</v>
      </c>
      <c r="E151" s="1188"/>
      <c r="F151" s="1029">
        <f>F152</f>
        <v>47467</v>
      </c>
      <c r="G151" s="1029">
        <f>G152</f>
        <v>46337</v>
      </c>
      <c r="H151" s="1029">
        <f>H152</f>
        <v>46467</v>
      </c>
      <c r="I151" s="1029">
        <f>I152</f>
        <v>47467</v>
      </c>
      <c r="J151" s="1030">
        <f>F152</f>
        <v>47467</v>
      </c>
    </row>
    <row r="152" spans="1:15" s="748" customFormat="1" ht="21" customHeight="1">
      <c r="A152" s="1026" t="s">
        <v>654</v>
      </c>
      <c r="B152" s="875" t="s">
        <v>655</v>
      </c>
      <c r="C152" s="794" t="s">
        <v>361</v>
      </c>
      <c r="D152" s="918">
        <f>SUM(D153:D155)</f>
        <v>47467</v>
      </c>
      <c r="E152" s="919"/>
      <c r="F152" s="918">
        <f>SUM(F153:F155)</f>
        <v>47467</v>
      </c>
      <c r="G152" s="918">
        <f>G155</f>
        <v>46337</v>
      </c>
      <c r="H152" s="918">
        <f>H155</f>
        <v>46467</v>
      </c>
      <c r="I152" s="918">
        <f>I155</f>
        <v>47467</v>
      </c>
      <c r="J152" s="1030">
        <f>F152</f>
        <v>47467</v>
      </c>
    </row>
    <row r="153" spans="1:15" s="748" customFormat="1">
      <c r="A153" s="1024" t="s">
        <v>656</v>
      </c>
      <c r="B153" s="857" t="s">
        <v>1700</v>
      </c>
      <c r="C153" s="1031" t="s">
        <v>997</v>
      </c>
      <c r="D153" s="925"/>
      <c r="E153" s="913"/>
      <c r="F153" s="925"/>
      <c r="G153" s="925"/>
      <c r="H153" s="925"/>
      <c r="I153" s="925"/>
      <c r="J153" s="991">
        <f>F153</f>
        <v>0</v>
      </c>
    </row>
    <row r="154" spans="1:15" s="748" customFormat="1">
      <c r="A154" s="1024" t="s">
        <v>998</v>
      </c>
      <c r="B154" s="857" t="s">
        <v>1701</v>
      </c>
      <c r="C154" s="1031" t="s">
        <v>975</v>
      </c>
      <c r="D154" s="925">
        <v>0</v>
      </c>
      <c r="E154" s="913">
        <v>0</v>
      </c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5" s="748" customFormat="1" ht="25.5">
      <c r="A155" s="1024" t="s">
        <v>976</v>
      </c>
      <c r="B155" s="857" t="s">
        <v>1702</v>
      </c>
      <c r="C155" s="1031" t="s">
        <v>978</v>
      </c>
      <c r="D155" s="1693">
        <v>47467</v>
      </c>
      <c r="E155" s="1820">
        <v>0</v>
      </c>
      <c r="F155" s="1693">
        <f>D155+E155</f>
        <v>47467</v>
      </c>
      <c r="G155" s="1694">
        <v>46337</v>
      </c>
      <c r="H155" s="1694">
        <v>46467</v>
      </c>
      <c r="I155" s="1694">
        <v>47467</v>
      </c>
      <c r="J155" s="1695">
        <f>F155</f>
        <v>47467</v>
      </c>
      <c r="K155" s="2597" t="s">
        <v>2274</v>
      </c>
      <c r="L155" s="2597"/>
      <c r="M155" s="2597"/>
      <c r="N155" s="2597"/>
      <c r="O155" s="2597"/>
    </row>
    <row r="156" spans="1:15" s="748" customFormat="1" ht="12" customHeight="1">
      <c r="A156" s="1033" t="s">
        <v>979</v>
      </c>
      <c r="B156" s="857" t="s">
        <v>1703</v>
      </c>
      <c r="C156" s="1031" t="s">
        <v>1110</v>
      </c>
      <c r="D156" s="925"/>
      <c r="E156" s="913"/>
      <c r="F156" s="925"/>
      <c r="G156" s="925"/>
      <c r="H156" s="925"/>
      <c r="I156" s="925"/>
      <c r="J156" s="991">
        <v>0</v>
      </c>
      <c r="K156" s="2597"/>
      <c r="L156" s="2597"/>
      <c r="M156" s="2597"/>
      <c r="N156" s="2597"/>
      <c r="O156" s="2597"/>
    </row>
    <row r="157" spans="1:15" s="748" customFormat="1" ht="12.75" hidden="1" customHeight="1">
      <c r="A157" s="1033" t="s">
        <v>138</v>
      </c>
      <c r="B157" s="858" t="s">
        <v>139</v>
      </c>
      <c r="C157" s="1031" t="s">
        <v>140</v>
      </c>
      <c r="D157" s="925"/>
      <c r="E157" s="913"/>
      <c r="F157" s="925"/>
      <c r="G157" s="925"/>
      <c r="H157" s="925"/>
      <c r="I157" s="925"/>
      <c r="J157" s="991">
        <v>0</v>
      </c>
      <c r="K157" s="2597"/>
      <c r="L157" s="2597"/>
      <c r="M157" s="2597"/>
      <c r="N157" s="2597"/>
      <c r="O157" s="2597"/>
    </row>
    <row r="158" spans="1:15" s="748" customFormat="1" ht="12.75" hidden="1" customHeight="1">
      <c r="A158" s="1033" t="s">
        <v>141</v>
      </c>
      <c r="B158" s="857" t="s">
        <v>1704</v>
      </c>
      <c r="C158" s="1031" t="s">
        <v>904</v>
      </c>
      <c r="D158" s="925"/>
      <c r="E158" s="913"/>
      <c r="F158" s="925"/>
      <c r="G158" s="925"/>
      <c r="H158" s="925"/>
      <c r="I158" s="925"/>
      <c r="J158" s="991">
        <v>0</v>
      </c>
      <c r="K158" s="2597"/>
      <c r="L158" s="2597"/>
      <c r="M158" s="2597"/>
      <c r="N158" s="2597"/>
      <c r="O158" s="2597"/>
    </row>
    <row r="159" spans="1:15" s="748" customFormat="1" ht="12.75" hidden="1" customHeight="1">
      <c r="A159" s="1033" t="s">
        <v>905</v>
      </c>
      <c r="B159" s="857" t="s">
        <v>1705</v>
      </c>
      <c r="C159" s="1031" t="s">
        <v>907</v>
      </c>
      <c r="D159" s="925"/>
      <c r="E159" s="913"/>
      <c r="F159" s="925"/>
      <c r="G159" s="925"/>
      <c r="H159" s="925"/>
      <c r="I159" s="925"/>
      <c r="J159" s="991">
        <v>0</v>
      </c>
      <c r="K159" s="2597"/>
      <c r="L159" s="2597"/>
      <c r="M159" s="2597"/>
      <c r="N159" s="2597"/>
      <c r="O159" s="2597"/>
    </row>
    <row r="160" spans="1:15" s="748" customFormat="1" ht="12.75" hidden="1" customHeight="1">
      <c r="A160" s="1034" t="s">
        <v>806</v>
      </c>
      <c r="B160" s="1035" t="s">
        <v>1706</v>
      </c>
      <c r="C160" s="1036" t="s">
        <v>661</v>
      </c>
      <c r="D160" s="925"/>
      <c r="E160" s="913"/>
      <c r="F160" s="925"/>
      <c r="G160" s="925"/>
      <c r="H160" s="925"/>
      <c r="I160" s="925"/>
      <c r="J160" s="991">
        <v>0</v>
      </c>
      <c r="K160" s="2597"/>
      <c r="L160" s="2597"/>
      <c r="M160" s="2597"/>
      <c r="N160" s="2597"/>
      <c r="O160" s="2597"/>
    </row>
    <row r="161" spans="1:15" s="748" customFormat="1" ht="12.75" hidden="1" customHeight="1">
      <c r="A161" s="1000" t="s">
        <v>807</v>
      </c>
      <c r="B161" s="1037" t="s">
        <v>1074</v>
      </c>
      <c r="C161" s="1004" t="s">
        <v>1075</v>
      </c>
      <c r="D161" s="925"/>
      <c r="E161" s="913"/>
      <c r="F161" s="925"/>
      <c r="G161" s="925"/>
      <c r="H161" s="925"/>
      <c r="I161" s="925"/>
      <c r="J161" s="991">
        <v>0</v>
      </c>
      <c r="K161" s="2597"/>
      <c r="L161" s="2597"/>
      <c r="M161" s="2597"/>
      <c r="N161" s="2597"/>
      <c r="O161" s="2597"/>
    </row>
    <row r="162" spans="1:15" s="748" customFormat="1" ht="12.75" hidden="1" customHeight="1">
      <c r="A162" s="1000" t="s">
        <v>1076</v>
      </c>
      <c r="B162" s="1037" t="s">
        <v>1077</v>
      </c>
      <c r="C162" s="1004" t="s">
        <v>1078</v>
      </c>
      <c r="D162" s="925"/>
      <c r="E162" s="913"/>
      <c r="F162" s="925"/>
      <c r="G162" s="925"/>
      <c r="H162" s="925"/>
      <c r="I162" s="925"/>
      <c r="J162" s="991">
        <v>0</v>
      </c>
      <c r="K162" s="2597"/>
      <c r="L162" s="2597"/>
      <c r="M162" s="2597"/>
      <c r="N162" s="2597"/>
      <c r="O162" s="2597"/>
    </row>
    <row r="163" spans="1:15" s="748" customFormat="1" ht="12.75" hidden="1" customHeight="1">
      <c r="A163" s="1038" t="s">
        <v>662</v>
      </c>
      <c r="B163" s="1039" t="s">
        <v>663</v>
      </c>
      <c r="C163" s="1040" t="s">
        <v>361</v>
      </c>
      <c r="D163" s="925">
        <v>0</v>
      </c>
      <c r="E163" s="926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  <c r="K163" s="2597"/>
      <c r="L163" s="2597"/>
      <c r="M163" s="2597"/>
      <c r="N163" s="2597"/>
      <c r="O163" s="2597"/>
    </row>
    <row r="164" spans="1:15" ht="12.75" hidden="1" customHeight="1">
      <c r="A164" s="1033" t="s">
        <v>664</v>
      </c>
      <c r="B164" s="858" t="s">
        <v>665</v>
      </c>
      <c r="C164" s="1031" t="s">
        <v>666</v>
      </c>
      <c r="D164" s="925"/>
      <c r="E164" s="913"/>
      <c r="F164" s="925"/>
      <c r="G164" s="925"/>
      <c r="H164" s="925"/>
      <c r="I164" s="925"/>
      <c r="J164" s="991">
        <v>0</v>
      </c>
      <c r="K164" s="2597"/>
      <c r="L164" s="2597"/>
      <c r="M164" s="2597"/>
      <c r="N164" s="2597"/>
      <c r="O164" s="2597"/>
    </row>
    <row r="165" spans="1:15" ht="12.75" hidden="1" customHeight="1">
      <c r="A165" s="1033" t="s">
        <v>667</v>
      </c>
      <c r="B165" s="858" t="s">
        <v>668</v>
      </c>
      <c r="C165" s="1031" t="s">
        <v>669</v>
      </c>
      <c r="D165" s="925"/>
      <c r="E165" s="913"/>
      <c r="F165" s="925"/>
      <c r="G165" s="925"/>
      <c r="H165" s="925"/>
      <c r="I165" s="925"/>
      <c r="J165" s="991">
        <v>0</v>
      </c>
      <c r="K165" s="2597"/>
      <c r="L165" s="2597"/>
      <c r="M165" s="2597"/>
      <c r="N165" s="2597"/>
      <c r="O165" s="2597"/>
    </row>
    <row r="166" spans="1:15" ht="25.5" hidden="1" customHeight="1">
      <c r="A166" s="1033" t="s">
        <v>670</v>
      </c>
      <c r="B166" s="857" t="s">
        <v>1707</v>
      </c>
      <c r="C166" s="1031" t="s">
        <v>316</v>
      </c>
      <c r="D166" s="925"/>
      <c r="E166" s="913"/>
      <c r="F166" s="925"/>
      <c r="G166" s="925"/>
      <c r="H166" s="925"/>
      <c r="I166" s="925"/>
      <c r="J166" s="991">
        <v>0</v>
      </c>
      <c r="K166" s="2597"/>
      <c r="L166" s="2597"/>
      <c r="M166" s="2597"/>
      <c r="N166" s="2597"/>
      <c r="O166" s="2597"/>
    </row>
    <row r="167" spans="1:15" ht="12.75" hidden="1" customHeight="1">
      <c r="A167" s="1033" t="s">
        <v>317</v>
      </c>
      <c r="B167" s="857" t="s">
        <v>1708</v>
      </c>
      <c r="C167" s="1031" t="s">
        <v>319</v>
      </c>
      <c r="D167" s="925"/>
      <c r="E167" s="913"/>
      <c r="F167" s="925"/>
      <c r="G167" s="925"/>
      <c r="H167" s="925"/>
      <c r="I167" s="925"/>
      <c r="J167" s="991">
        <v>0</v>
      </c>
      <c r="K167" s="2597"/>
      <c r="L167" s="2597"/>
      <c r="M167" s="2597"/>
      <c r="N167" s="2597"/>
      <c r="O167" s="2597"/>
    </row>
    <row r="168" spans="1:15" ht="12.75" hidden="1" customHeight="1">
      <c r="A168" s="1033" t="s">
        <v>320</v>
      </c>
      <c r="B168" s="855" t="s">
        <v>321</v>
      </c>
      <c r="C168" s="843" t="s">
        <v>361</v>
      </c>
      <c r="D168" s="925">
        <v>0</v>
      </c>
      <c r="E168" s="926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  <c r="K168" s="2597"/>
      <c r="L168" s="2597"/>
      <c r="M168" s="2597"/>
      <c r="N168" s="2597"/>
      <c r="O168" s="2597"/>
    </row>
    <row r="169" spans="1:15" ht="12.75" hidden="1" customHeight="1">
      <c r="A169" s="1033" t="s">
        <v>322</v>
      </c>
      <c r="B169" s="858" t="s">
        <v>1116</v>
      </c>
      <c r="C169" s="1031" t="s">
        <v>323</v>
      </c>
      <c r="D169" s="925"/>
      <c r="E169" s="913"/>
      <c r="F169" s="925"/>
      <c r="G169" s="925"/>
      <c r="H169" s="925"/>
      <c r="I169" s="925"/>
      <c r="J169" s="991">
        <v>0</v>
      </c>
      <c r="K169" s="2597"/>
      <c r="L169" s="2597"/>
      <c r="M169" s="2597"/>
      <c r="N169" s="2597"/>
      <c r="O169" s="2597"/>
    </row>
    <row r="170" spans="1:15" ht="12.75" hidden="1" customHeight="1">
      <c r="A170" s="1041" t="s">
        <v>324</v>
      </c>
      <c r="B170" s="882" t="s">
        <v>1079</v>
      </c>
      <c r="C170" s="843" t="s">
        <v>361</v>
      </c>
      <c r="D170" s="925">
        <v>0</v>
      </c>
      <c r="E170" s="926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  <c r="K170" s="2597"/>
      <c r="L170" s="2597"/>
      <c r="M170" s="2597"/>
      <c r="N170" s="2597"/>
      <c r="O170" s="2597"/>
    </row>
    <row r="171" spans="1:15" ht="12.75" hidden="1" customHeight="1">
      <c r="A171" s="1033" t="s">
        <v>326</v>
      </c>
      <c r="B171" s="858" t="s">
        <v>1117</v>
      </c>
      <c r="C171" s="1031" t="s">
        <v>327</v>
      </c>
      <c r="D171" s="925"/>
      <c r="E171" s="926"/>
      <c r="F171" s="925"/>
      <c r="G171" s="925"/>
      <c r="H171" s="925"/>
      <c r="I171" s="925"/>
      <c r="J171" s="991">
        <v>0</v>
      </c>
      <c r="K171" s="2597"/>
      <c r="L171" s="2597"/>
      <c r="M171" s="2597"/>
      <c r="N171" s="2597"/>
      <c r="O171" s="2597"/>
    </row>
    <row r="172" spans="1:15" ht="12.75" hidden="1" customHeight="1">
      <c r="A172" s="1033" t="s">
        <v>328</v>
      </c>
      <c r="B172" s="858" t="s">
        <v>1118</v>
      </c>
      <c r="C172" s="1031" t="s">
        <v>329</v>
      </c>
      <c r="D172" s="925"/>
      <c r="E172" s="926"/>
      <c r="F172" s="925"/>
      <c r="G172" s="925"/>
      <c r="H172" s="925"/>
      <c r="I172" s="925"/>
      <c r="J172" s="925"/>
      <c r="K172" s="2597"/>
      <c r="L172" s="2597"/>
      <c r="M172" s="2597"/>
      <c r="N172" s="2597"/>
      <c r="O172" s="2597"/>
    </row>
    <row r="173" spans="1:15" ht="12.75" hidden="1" customHeight="1">
      <c r="A173" s="1033" t="s">
        <v>330</v>
      </c>
      <c r="B173" s="857" t="s">
        <v>1709</v>
      </c>
      <c r="C173" s="1031" t="s">
        <v>332</v>
      </c>
      <c r="D173" s="925"/>
      <c r="E173" s="926"/>
      <c r="F173" s="925"/>
      <c r="G173" s="925"/>
      <c r="H173" s="925"/>
      <c r="I173" s="925"/>
      <c r="J173" s="925"/>
      <c r="K173" s="2597"/>
      <c r="L173" s="2597"/>
      <c r="M173" s="2597"/>
      <c r="N173" s="2597"/>
      <c r="O173" s="2597"/>
    </row>
    <row r="174" spans="1:15" ht="13.5" thickBot="1">
      <c r="A174" s="1042">
        <v>1244000</v>
      </c>
      <c r="B174" s="1043" t="s">
        <v>1721</v>
      </c>
      <c r="C174" s="1036" t="s">
        <v>1145</v>
      </c>
      <c r="D174" s="943"/>
      <c r="E174" s="1602"/>
      <c r="F174" s="943"/>
      <c r="G174" s="943"/>
      <c r="H174" s="943"/>
      <c r="I174" s="943"/>
      <c r="J174" s="943"/>
      <c r="K174" s="2597"/>
      <c r="L174" s="2597"/>
      <c r="M174" s="2597"/>
      <c r="N174" s="2597"/>
      <c r="O174" s="2597"/>
    </row>
    <row r="175" spans="1:15" ht="22.5" customHeight="1" thickBot="1">
      <c r="A175" s="1044">
        <v>1000000</v>
      </c>
      <c r="B175" s="1045" t="s">
        <v>1081</v>
      </c>
      <c r="C175" s="1046" t="s">
        <v>361</v>
      </c>
      <c r="D175" s="1029">
        <f>D32+D151</f>
        <v>58467</v>
      </c>
      <c r="E175" s="1188">
        <f>E32+E154</f>
        <v>0</v>
      </c>
      <c r="F175" s="1029">
        <f>F32+F151</f>
        <v>58467</v>
      </c>
      <c r="G175" s="1029">
        <f>G32+G155</f>
        <v>49337</v>
      </c>
      <c r="H175" s="1029">
        <f>H32+H155</f>
        <v>51967</v>
      </c>
      <c r="I175" s="1029">
        <f>I32+I155</f>
        <v>56467</v>
      </c>
      <c r="J175" s="1188">
        <f>F175</f>
        <v>58467</v>
      </c>
      <c r="K175" s="2597"/>
      <c r="L175" s="2597"/>
      <c r="M175" s="2597"/>
      <c r="N175" s="2597"/>
      <c r="O175" s="2597"/>
    </row>
    <row r="176" spans="1:15" ht="18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1722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 ht="17.25" customHeight="1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 hidden="1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 ht="18.75" hidden="1" customHeight="1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12" t="s">
        <v>32</v>
      </c>
      <c r="G1" s="2612"/>
      <c r="H1" s="2612"/>
      <c r="I1" s="2612"/>
      <c r="J1" s="2612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13" t="s">
        <v>33</v>
      </c>
      <c r="G3" s="2613"/>
      <c r="H3" s="2613"/>
      <c r="I3" s="2613"/>
      <c r="J3" s="2613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1165</v>
      </c>
      <c r="B6" s="355"/>
      <c r="C6" s="18"/>
      <c r="D6" s="16"/>
      <c r="E6" s="19" t="s">
        <v>176</v>
      </c>
      <c r="F6" s="21" t="s">
        <v>945</v>
      </c>
      <c r="G6" s="16"/>
      <c r="H6" s="16"/>
      <c r="I6" s="16"/>
      <c r="J6" s="24"/>
      <c r="K6" s="16"/>
      <c r="L6" s="16"/>
    </row>
    <row r="7" spans="1:12">
      <c r="A7" s="24"/>
      <c r="B7" s="25" t="s">
        <v>946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14" t="s">
        <v>1166</v>
      </c>
      <c r="B10" s="2614"/>
      <c r="C10" s="2614"/>
      <c r="D10" s="2614"/>
      <c r="E10" s="2614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15" t="s">
        <v>910</v>
      </c>
      <c r="B11" s="2615"/>
      <c r="C11" s="2615"/>
      <c r="D11" s="2615"/>
      <c r="E11" s="2615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608" t="s">
        <v>822</v>
      </c>
      <c r="B13" s="2608"/>
      <c r="C13" s="2608"/>
      <c r="D13" s="2608"/>
      <c r="E13" s="2608"/>
      <c r="F13" s="2608"/>
      <c r="G13" s="2608"/>
      <c r="H13" s="2608"/>
      <c r="I13" s="2608"/>
      <c r="J13" s="2608"/>
      <c r="K13" s="16"/>
      <c r="L13" s="16"/>
    </row>
    <row r="14" spans="1:12" ht="14.25">
      <c r="A14" s="2609" t="s">
        <v>1046</v>
      </c>
      <c r="B14" s="2580"/>
      <c r="C14" s="2580"/>
      <c r="D14" s="2580"/>
      <c r="E14" s="2580"/>
      <c r="F14" s="2580"/>
      <c r="G14" s="2580"/>
      <c r="H14" s="2580"/>
      <c r="I14" s="2580"/>
      <c r="J14" s="2580"/>
      <c r="K14" s="16"/>
      <c r="L14" s="16"/>
    </row>
    <row r="15" spans="1:12" ht="16.5">
      <c r="A15" s="2610" t="s">
        <v>1047</v>
      </c>
      <c r="B15" s="2610"/>
      <c r="C15" s="2610"/>
      <c r="D15" s="2610"/>
      <c r="E15" s="2610"/>
      <c r="F15" s="2610"/>
      <c r="G15" s="2610"/>
      <c r="H15" s="2610"/>
      <c r="I15" s="2610"/>
      <c r="J15" s="2610"/>
      <c r="K15" s="16"/>
      <c r="L15" s="16"/>
    </row>
    <row r="16" spans="1:12" ht="14.25">
      <c r="A16" s="2611" t="s">
        <v>1205</v>
      </c>
      <c r="B16" s="2611"/>
      <c r="C16" s="2611"/>
      <c r="D16" s="2611"/>
      <c r="E16" s="2611"/>
      <c r="F16" s="2611"/>
      <c r="G16" s="2611"/>
      <c r="H16" s="2611"/>
      <c r="I16" s="2611"/>
      <c r="J16" s="2611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1015</v>
      </c>
      <c r="B18" s="39"/>
      <c r="C18" s="39"/>
      <c r="D18" s="39"/>
      <c r="E18" s="28"/>
      <c r="F18" s="40" t="s">
        <v>334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335</v>
      </c>
      <c r="G19" s="8" t="s">
        <v>565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336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936</v>
      </c>
      <c r="B21" s="38"/>
      <c r="C21" s="38"/>
      <c r="D21" s="42"/>
      <c r="E21" s="291"/>
      <c r="F21" s="2617" t="s">
        <v>233</v>
      </c>
      <c r="G21" s="2618"/>
      <c r="H21" s="2618"/>
      <c r="I21" s="2618"/>
      <c r="J21" s="38"/>
      <c r="K21" s="38"/>
      <c r="L21" s="38"/>
    </row>
    <row r="22" spans="1:14" ht="13.5" customHeight="1">
      <c r="A22" s="38" t="s">
        <v>352</v>
      </c>
      <c r="B22" s="41"/>
      <c r="C22" s="41"/>
      <c r="D22" s="41"/>
      <c r="E22" s="41"/>
      <c r="F22" s="38" t="s">
        <v>947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208</v>
      </c>
      <c r="B23" s="43"/>
      <c r="C23" s="44"/>
      <c r="D23" s="41"/>
      <c r="E23" s="41"/>
      <c r="F23" s="2619" t="s">
        <v>952</v>
      </c>
      <c r="G23" s="2619"/>
      <c r="H23" s="2619"/>
      <c r="I23" s="2619"/>
      <c r="J23" s="2619"/>
      <c r="K23" s="41"/>
      <c r="L23" s="41"/>
    </row>
    <row r="24" spans="1:14" ht="13.5" thickBot="1">
      <c r="A24" s="40" t="s">
        <v>224</v>
      </c>
      <c r="B24" s="45"/>
      <c r="C24" s="46"/>
      <c r="D24" s="45"/>
      <c r="E24" s="41"/>
      <c r="F24" s="2619"/>
      <c r="G24" s="2619"/>
      <c r="H24" s="2619"/>
      <c r="I24" s="2619"/>
      <c r="J24" s="2619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421</v>
      </c>
      <c r="B26" s="41"/>
      <c r="C26" s="41"/>
      <c r="D26" s="45"/>
      <c r="E26" s="45"/>
      <c r="F26" s="45"/>
      <c r="G26" s="51" t="s">
        <v>422</v>
      </c>
      <c r="H26" s="41"/>
      <c r="I26" s="43"/>
      <c r="J26" s="43"/>
      <c r="K26" s="45"/>
      <c r="L26" s="45"/>
    </row>
    <row r="27" spans="1:14" ht="13.5" thickBot="1">
      <c r="A27" s="38" t="s">
        <v>423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409</v>
      </c>
      <c r="B29" s="2" t="s">
        <v>424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4" ht="69.7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2.75" customHeight="1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1082</v>
      </c>
      <c r="C32" s="69" t="s">
        <v>361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808</v>
      </c>
      <c r="C33" s="69" t="s">
        <v>361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809</v>
      </c>
      <c r="C34" s="74" t="s">
        <v>361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677</v>
      </c>
      <c r="C35" s="77" t="s">
        <v>810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273</v>
      </c>
      <c r="C36" s="81" t="s">
        <v>811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812</v>
      </c>
      <c r="C37" s="81" t="s">
        <v>813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401</v>
      </c>
      <c r="C38" s="81" t="s">
        <v>402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619</v>
      </c>
      <c r="C39" s="81" t="s">
        <v>391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1034</v>
      </c>
      <c r="C40" s="83" t="s">
        <v>392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19</v>
      </c>
      <c r="C41" s="86" t="s">
        <v>20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21</v>
      </c>
      <c r="C42" s="69" t="s">
        <v>361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22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383</v>
      </c>
      <c r="C44" s="83" t="s">
        <v>384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385</v>
      </c>
      <c r="C45" s="81" t="s">
        <v>386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775</v>
      </c>
      <c r="C46" s="83" t="s">
        <v>387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776</v>
      </c>
      <c r="C47" s="81" t="s">
        <v>388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69</v>
      </c>
      <c r="C48" s="83" t="s">
        <v>389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70</v>
      </c>
      <c r="C49" s="81" t="s">
        <v>390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71</v>
      </c>
      <c r="C50" s="86" t="s">
        <v>772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773</v>
      </c>
      <c r="C51" s="74" t="s">
        <v>361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72</v>
      </c>
      <c r="C52" s="99" t="s">
        <v>774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490</v>
      </c>
      <c r="C53" s="83" t="s">
        <v>1031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148</v>
      </c>
      <c r="C54" s="100" t="s">
        <v>1032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367</v>
      </c>
      <c r="C55" s="74" t="s">
        <v>361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149</v>
      </c>
      <c r="C56" s="99" t="s">
        <v>368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150</v>
      </c>
      <c r="C57" s="83" t="s">
        <v>369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151</v>
      </c>
      <c r="C58" s="83" t="s">
        <v>370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559</v>
      </c>
      <c r="C59" s="83" t="s">
        <v>371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560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187</v>
      </c>
      <c r="C61" s="81" t="s">
        <v>372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188</v>
      </c>
      <c r="C62" s="83" t="s">
        <v>373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189</v>
      </c>
      <c r="C63" s="100" t="s">
        <v>374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214</v>
      </c>
      <c r="C64" s="74" t="s">
        <v>361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190</v>
      </c>
      <c r="C65" s="86" t="s">
        <v>215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928</v>
      </c>
      <c r="C66" s="74" t="s">
        <v>361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191</v>
      </c>
      <c r="C67" s="99" t="s">
        <v>929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709</v>
      </c>
      <c r="C68" s="100" t="s">
        <v>1041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1042</v>
      </c>
      <c r="C69" s="74" t="s">
        <v>361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993</v>
      </c>
      <c r="C70" s="77" t="s">
        <v>1043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994</v>
      </c>
      <c r="C71" s="83" t="s">
        <v>1044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393</v>
      </c>
      <c r="C72" s="83" t="s">
        <v>394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995</v>
      </c>
      <c r="C73" s="81" t="s">
        <v>395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953</v>
      </c>
      <c r="C74" s="83" t="s">
        <v>396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230</v>
      </c>
      <c r="C75" s="81" t="s">
        <v>397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231</v>
      </c>
      <c r="C76" s="83" t="s">
        <v>398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483</v>
      </c>
      <c r="C77" s="86" t="s">
        <v>399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296</v>
      </c>
      <c r="C78" s="74" t="s">
        <v>361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484</v>
      </c>
      <c r="C79" s="99" t="s">
        <v>297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485</v>
      </c>
      <c r="C80" s="83" t="s">
        <v>298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486</v>
      </c>
      <c r="C81" s="83" t="s">
        <v>299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487</v>
      </c>
      <c r="C82" s="109" t="s">
        <v>300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301</v>
      </c>
      <c r="C83" s="111" t="s">
        <v>361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592</v>
      </c>
      <c r="C84" s="77" t="s">
        <v>302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593</v>
      </c>
      <c r="C85" s="83" t="s">
        <v>303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594</v>
      </c>
      <c r="C86" s="86" t="s">
        <v>304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305</v>
      </c>
      <c r="C87" s="74" t="s">
        <v>361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306</v>
      </c>
      <c r="C88" s="99" t="s">
        <v>1013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42</v>
      </c>
      <c r="C89" s="83" t="s">
        <v>43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44</v>
      </c>
      <c r="C90" s="83" t="s">
        <v>45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46</v>
      </c>
      <c r="C91" s="86" t="s">
        <v>442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736</v>
      </c>
      <c r="C92" s="74" t="s">
        <v>361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814</v>
      </c>
      <c r="C93" s="99" t="s">
        <v>815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1112</v>
      </c>
      <c r="C94" s="83" t="s">
        <v>816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836</v>
      </c>
      <c r="C95" s="83" t="s">
        <v>817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743</v>
      </c>
      <c r="C96" s="83" t="s">
        <v>818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732</v>
      </c>
      <c r="C97" s="83" t="s">
        <v>733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823</v>
      </c>
      <c r="C98" s="86" t="s">
        <v>824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825</v>
      </c>
      <c r="C99" s="74" t="s">
        <v>361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207</v>
      </c>
      <c r="C100" s="123" t="s">
        <v>361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712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713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1136</v>
      </c>
      <c r="C103" s="123" t="s">
        <v>361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1137</v>
      </c>
      <c r="C104" s="83" t="s">
        <v>130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131</v>
      </c>
      <c r="C105" s="83" t="s">
        <v>24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25</v>
      </c>
      <c r="C106" s="83" t="s">
        <v>26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837</v>
      </c>
      <c r="C107" s="83" t="s">
        <v>838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839</v>
      </c>
      <c r="C108" s="83" t="s">
        <v>840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513</v>
      </c>
      <c r="C109" s="83" t="s">
        <v>514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515</v>
      </c>
      <c r="C110" s="83" t="s">
        <v>516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877</v>
      </c>
      <c r="C111" s="83" t="s">
        <v>878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879</v>
      </c>
      <c r="C112" s="86" t="s">
        <v>880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881</v>
      </c>
      <c r="C113" s="127" t="s">
        <v>361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216</v>
      </c>
      <c r="C114" s="74" t="s">
        <v>361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481</v>
      </c>
      <c r="C115" s="99" t="s">
        <v>482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353</v>
      </c>
      <c r="C116" s="131" t="s">
        <v>354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1027</v>
      </c>
      <c r="C117" s="111" t="s">
        <v>361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1113</v>
      </c>
      <c r="C118" s="99" t="s">
        <v>1028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1114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1029</v>
      </c>
      <c r="C120" s="83" t="s">
        <v>1030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124</v>
      </c>
      <c r="C121" s="83" t="s">
        <v>125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126</v>
      </c>
      <c r="C122" s="111" t="s">
        <v>361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127</v>
      </c>
      <c r="C123" s="83" t="s">
        <v>1099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1100</v>
      </c>
      <c r="C124" s="111" t="s">
        <v>361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1115</v>
      </c>
      <c r="C125" s="83" t="s">
        <v>1101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449</v>
      </c>
      <c r="C126" s="83" t="s">
        <v>450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561</v>
      </c>
      <c r="C127" s="111" t="s">
        <v>361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227</v>
      </c>
      <c r="C128" s="83" t="s">
        <v>228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229</v>
      </c>
      <c r="C129" s="111" t="s">
        <v>361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591</v>
      </c>
      <c r="C131" s="111" t="s">
        <v>361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722</v>
      </c>
      <c r="C132" s="86" t="s">
        <v>260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261</v>
      </c>
      <c r="B133" s="139" t="s">
        <v>262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263</v>
      </c>
      <c r="B134" s="143" t="s">
        <v>652</v>
      </c>
      <c r="C134" s="144" t="s">
        <v>361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653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654</v>
      </c>
      <c r="B137" s="150" t="s">
        <v>655</v>
      </c>
      <c r="C137" s="151" t="s">
        <v>361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656</v>
      </c>
      <c r="B138" s="134" t="s">
        <v>996</v>
      </c>
      <c r="C138" s="153" t="s">
        <v>997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998</v>
      </c>
      <c r="B139" s="134" t="s">
        <v>974</v>
      </c>
      <c r="C139" s="153" t="s">
        <v>975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89</v>
      </c>
    </row>
    <row r="140" spans="1:12" ht="25.5">
      <c r="A140" s="152" t="s">
        <v>976</v>
      </c>
      <c r="B140" s="134" t="s">
        <v>977</v>
      </c>
      <c r="C140" s="153" t="s">
        <v>978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979</v>
      </c>
      <c r="B141" s="134" t="s">
        <v>1109</v>
      </c>
      <c r="C141" s="153" t="s">
        <v>1110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965</v>
      </c>
      <c r="C143" s="153" t="s">
        <v>904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905</v>
      </c>
      <c r="B144" s="134" t="s">
        <v>906</v>
      </c>
      <c r="C144" s="153" t="s">
        <v>907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659</v>
      </c>
      <c r="B145" s="134" t="s">
        <v>660</v>
      </c>
      <c r="C145" s="153" t="s">
        <v>661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662</v>
      </c>
      <c r="B146" s="132" t="s">
        <v>663</v>
      </c>
      <c r="C146" s="13" t="s">
        <v>361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664</v>
      </c>
      <c r="B147" s="135" t="s">
        <v>665</v>
      </c>
      <c r="C147" s="153" t="s">
        <v>666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667</v>
      </c>
      <c r="B148" s="135" t="s">
        <v>668</v>
      </c>
      <c r="C148" s="153" t="s">
        <v>669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670</v>
      </c>
      <c r="B149" s="134" t="s">
        <v>315</v>
      </c>
      <c r="C149" s="153" t="s">
        <v>316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317</v>
      </c>
      <c r="B150" s="134" t="s">
        <v>318</v>
      </c>
      <c r="C150" s="153" t="s">
        <v>319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320</v>
      </c>
      <c r="B151" s="132" t="s">
        <v>321</v>
      </c>
      <c r="C151" s="13" t="s">
        <v>361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322</v>
      </c>
      <c r="B152" s="135" t="s">
        <v>1116</v>
      </c>
      <c r="C152" s="153" t="s">
        <v>323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324</v>
      </c>
      <c r="B153" s="155" t="s">
        <v>325</v>
      </c>
      <c r="C153" s="13" t="s">
        <v>361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326</v>
      </c>
      <c r="B154" s="135" t="s">
        <v>1117</v>
      </c>
      <c r="C154" s="153" t="s">
        <v>327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328</v>
      </c>
      <c r="B155" s="135" t="s">
        <v>1118</v>
      </c>
      <c r="C155" s="153" t="s">
        <v>329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330</v>
      </c>
      <c r="B156" s="134" t="s">
        <v>331</v>
      </c>
      <c r="C156" s="153" t="s">
        <v>332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333</v>
      </c>
      <c r="C157" s="158" t="s">
        <v>1145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1146</v>
      </c>
      <c r="C158" s="161" t="s">
        <v>361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577"/>
      <c r="B160" s="2577"/>
      <c r="C160" s="2577"/>
      <c r="D160" s="2577"/>
      <c r="E160" s="2577"/>
      <c r="F160" s="2577"/>
      <c r="G160" s="2577"/>
      <c r="H160" s="2577"/>
      <c r="I160" s="2577"/>
      <c r="J160" s="2577"/>
    </row>
    <row r="161" spans="1:10" s="163" customFormat="1">
      <c r="A161" s="2589"/>
      <c r="B161" s="2589"/>
      <c r="C161" s="2589"/>
      <c r="D161" s="2589"/>
      <c r="E161" s="2589"/>
      <c r="F161" s="2589"/>
      <c r="G161" s="2589"/>
      <c r="H161" s="2589"/>
      <c r="I161" s="2589"/>
      <c r="J161" s="2589"/>
    </row>
    <row r="162" spans="1:10" s="379" customFormat="1" ht="12.75" customHeight="1">
      <c r="A162" s="2616" t="s">
        <v>1125</v>
      </c>
      <c r="B162" s="2616"/>
      <c r="C162" s="2616"/>
      <c r="D162" s="2616"/>
      <c r="E162" s="2616"/>
      <c r="F162" s="2616"/>
      <c r="G162" s="2616"/>
      <c r="H162" s="2616"/>
      <c r="I162" s="2616"/>
      <c r="J162" s="2616"/>
    </row>
    <row r="163" spans="1:10" s="379" customFormat="1" ht="12.75" customHeight="1">
      <c r="A163" s="380" t="s">
        <v>1210</v>
      </c>
      <c r="B163" s="380"/>
      <c r="C163" s="381"/>
      <c r="D163" s="380"/>
      <c r="E163" s="380"/>
      <c r="F163" s="380"/>
      <c r="G163" s="163" t="s">
        <v>1154</v>
      </c>
      <c r="H163" s="380"/>
      <c r="I163" s="380"/>
      <c r="J163" s="380"/>
    </row>
    <row r="164" spans="1:10" s="379" customFormat="1" ht="12.75" customHeight="1">
      <c r="A164" s="166" t="s">
        <v>310</v>
      </c>
      <c r="B164" s="166"/>
      <c r="C164" s="166"/>
      <c r="D164" s="163"/>
      <c r="E164" s="167" t="s">
        <v>311</v>
      </c>
      <c r="F164" s="163"/>
      <c r="G164" s="167" t="s">
        <v>312</v>
      </c>
      <c r="H164" s="163"/>
      <c r="I164" s="163"/>
      <c r="J164" s="166"/>
    </row>
    <row r="165" spans="1:10" s="379" customFormat="1" ht="12.75" customHeight="1">
      <c r="A165" s="378" t="s">
        <v>1138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1211</v>
      </c>
      <c r="B166" s="380"/>
      <c r="C166" s="381"/>
      <c r="D166" s="380"/>
      <c r="E166" s="380"/>
      <c r="F166" s="380"/>
      <c r="G166" s="380" t="s">
        <v>474</v>
      </c>
      <c r="H166" s="380"/>
      <c r="I166" s="380"/>
      <c r="J166" s="380"/>
    </row>
    <row r="167" spans="1:10" s="379" customFormat="1" ht="12.75" customHeight="1">
      <c r="A167" s="166" t="s">
        <v>901</v>
      </c>
      <c r="B167" s="381" t="s">
        <v>646</v>
      </c>
      <c r="C167" s="170"/>
      <c r="D167" s="163"/>
      <c r="E167" s="167" t="s">
        <v>311</v>
      </c>
      <c r="F167" s="163"/>
      <c r="G167" s="167" t="s">
        <v>312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60:J160"/>
    <mergeCell ref="A161:J161"/>
    <mergeCell ref="A162:J162"/>
    <mergeCell ref="F21:I21"/>
    <mergeCell ref="F23:J24"/>
    <mergeCell ref="F29:F30"/>
    <mergeCell ref="G29:J29"/>
    <mergeCell ref="A13:J13"/>
    <mergeCell ref="A14:J14"/>
    <mergeCell ref="A15:J15"/>
    <mergeCell ref="A16:J16"/>
    <mergeCell ref="F1:J1"/>
    <mergeCell ref="F3:J3"/>
    <mergeCell ref="A10:E10"/>
    <mergeCell ref="A11:E11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00000"/>
  </sheetPr>
  <dimension ref="A1:N173"/>
  <sheetViews>
    <sheetView topLeftCell="A28" workbookViewId="0">
      <selection activeCell="E28" sqref="E1:E1048576"/>
    </sheetView>
  </sheetViews>
  <sheetFormatPr defaultRowHeight="12.75"/>
  <cols>
    <col min="1" max="1" width="7" style="632" customWidth="1"/>
    <col min="2" max="2" width="38.85546875" style="632" customWidth="1"/>
    <col min="3" max="3" width="8.140625" style="632" customWidth="1"/>
    <col min="4" max="4" width="10.85546875" style="632" customWidth="1"/>
    <col min="5" max="5" width="9.42578125" style="917" customWidth="1"/>
    <col min="6" max="6" width="10.7109375" style="632" customWidth="1"/>
    <col min="7" max="7" width="10.28515625" style="632" customWidth="1"/>
    <col min="8" max="8" width="11.28515625" style="632" customWidth="1"/>
    <col min="9" max="9" width="11.85546875" style="632" customWidth="1"/>
    <col min="10" max="10" width="10.85546875" style="632" customWidth="1"/>
    <col min="11" max="11" width="14.85546875" style="632" customWidth="1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1770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1770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1770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1770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1770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2309</v>
      </c>
      <c r="B6" s="747"/>
      <c r="C6" s="740"/>
      <c r="D6" s="738"/>
      <c r="E6" s="1770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1960"/>
      <c r="F7" s="748"/>
      <c r="G7" s="748"/>
      <c r="H7" s="738"/>
      <c r="I7" s="738"/>
      <c r="J7" s="738"/>
      <c r="K7" s="748"/>
      <c r="L7" s="748"/>
    </row>
    <row r="8" spans="1:12" ht="14.25">
      <c r="A8" s="898" t="s">
        <v>1717</v>
      </c>
      <c r="B8" s="890"/>
      <c r="C8" s="899"/>
      <c r="D8" s="900"/>
      <c r="E8" s="1961"/>
      <c r="F8" s="901"/>
      <c r="G8" s="748"/>
      <c r="H8" s="738"/>
      <c r="I8" s="738"/>
      <c r="J8" s="738"/>
      <c r="K8" s="738"/>
      <c r="L8" s="738"/>
    </row>
    <row r="9" spans="1:12">
      <c r="A9" s="738"/>
      <c r="B9" s="739"/>
      <c r="C9" s="740"/>
      <c r="D9" s="738"/>
      <c r="E9" s="1770"/>
      <c r="F9" s="741"/>
      <c r="G9" s="738"/>
      <c r="H9" s="738"/>
      <c r="I9" s="738"/>
      <c r="J9" s="738"/>
      <c r="K9" s="738"/>
      <c r="L9" s="738"/>
    </row>
    <row r="10" spans="1:12">
      <c r="A10" s="2544" t="s">
        <v>1167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2.75" customHeight="1">
      <c r="A16" s="2551" t="s">
        <v>2249</v>
      </c>
      <c r="B16" s="2551"/>
      <c r="C16" s="2551"/>
      <c r="D16" s="2551"/>
      <c r="E16" s="2551"/>
      <c r="F16" s="2551"/>
      <c r="G16" s="2551"/>
      <c r="H16" s="2551"/>
      <c r="I16" s="2551"/>
      <c r="J16" s="2551"/>
      <c r="K16" s="748"/>
      <c r="L16" s="748"/>
    </row>
    <row r="17" spans="1:14">
      <c r="A17" s="2551"/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4">
      <c r="A18" s="753" t="s">
        <v>1015</v>
      </c>
      <c r="B18" s="754"/>
      <c r="C18" s="754"/>
      <c r="D18" s="754"/>
      <c r="E18" s="1061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258</v>
      </c>
      <c r="B19" s="756"/>
      <c r="C19" s="756"/>
      <c r="D19" s="756"/>
      <c r="E19" s="1962"/>
      <c r="F19" s="753" t="s">
        <v>335</v>
      </c>
      <c r="G19" s="704" t="s">
        <v>565</v>
      </c>
      <c r="H19" s="684">
        <v>4</v>
      </c>
      <c r="I19" s="685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1963"/>
      <c r="F20" s="756"/>
      <c r="G20" s="753"/>
      <c r="H20" s="756"/>
      <c r="I20" s="753"/>
      <c r="J20" s="753"/>
      <c r="K20" s="753"/>
      <c r="L20" s="753"/>
    </row>
    <row r="21" spans="1:14" ht="32.25" customHeight="1">
      <c r="A21" s="753" t="s">
        <v>936</v>
      </c>
      <c r="B21" s="753"/>
      <c r="C21" s="753"/>
      <c r="D21" s="757"/>
      <c r="E21" s="2157"/>
      <c r="F21" s="2620" t="s">
        <v>1867</v>
      </c>
      <c r="G21" s="2621"/>
      <c r="H21" s="2621"/>
      <c r="I21" s="2621"/>
      <c r="J21" s="753"/>
      <c r="K21" s="753"/>
      <c r="L21" s="753"/>
    </row>
    <row r="22" spans="1:14" ht="13.5" customHeight="1">
      <c r="A22" s="753" t="s">
        <v>1675</v>
      </c>
      <c r="B22" s="756"/>
      <c r="C22" s="756"/>
      <c r="D22" s="756"/>
      <c r="E22" s="1962"/>
      <c r="F22" s="753" t="s">
        <v>947</v>
      </c>
      <c r="G22" s="753"/>
      <c r="H22" s="753"/>
      <c r="I22" s="756"/>
      <c r="J22" s="758"/>
      <c r="K22" s="756"/>
      <c r="L22" s="756"/>
    </row>
    <row r="23" spans="1:14" ht="12" customHeight="1">
      <c r="A23" s="756" t="s">
        <v>208</v>
      </c>
      <c r="B23" s="758"/>
      <c r="C23" s="759"/>
      <c r="D23" s="756"/>
      <c r="E23" s="1962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224</v>
      </c>
      <c r="B24" s="760"/>
      <c r="C24" s="761"/>
      <c r="D24" s="760"/>
      <c r="E24" s="1962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1965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1966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1967"/>
      <c r="F27" s="770"/>
      <c r="G27" s="748"/>
      <c r="H27" s="2560">
        <v>900272000408</v>
      </c>
      <c r="I27" s="2560"/>
      <c r="J27" s="2560"/>
      <c r="K27" s="748"/>
      <c r="L27" s="748"/>
    </row>
    <row r="28" spans="1:14" ht="4.5" customHeight="1" thickBot="1"/>
    <row r="29" spans="1:14" ht="49.5" customHeight="1" thickBot="1">
      <c r="A29" s="771" t="s">
        <v>409</v>
      </c>
      <c r="B29" s="772" t="s">
        <v>424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3.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3.25" customHeight="1" thickBot="1">
      <c r="A32" s="780">
        <v>1100000</v>
      </c>
      <c r="B32" s="787" t="s">
        <v>1676</v>
      </c>
      <c r="C32" s="788" t="s">
        <v>361</v>
      </c>
      <c r="D32" s="902">
        <f t="shared" ref="D32:I32" si="0">D117</f>
        <v>0</v>
      </c>
      <c r="E32" s="1181">
        <f t="shared" si="0"/>
        <v>0</v>
      </c>
      <c r="F32" s="902">
        <f t="shared" si="0"/>
        <v>0</v>
      </c>
      <c r="G32" s="902">
        <f t="shared" si="0"/>
        <v>0</v>
      </c>
      <c r="H32" s="902">
        <f t="shared" si="0"/>
        <v>0</v>
      </c>
      <c r="I32" s="902">
        <f t="shared" si="0"/>
        <v>0</v>
      </c>
      <c r="J32" s="902">
        <f>F32</f>
        <v>0</v>
      </c>
    </row>
    <row r="33" spans="1:10" ht="102.75" hidden="1" thickBot="1">
      <c r="A33" s="780">
        <v>1110000</v>
      </c>
      <c r="B33" s="790" t="s">
        <v>1677</v>
      </c>
      <c r="C33" s="788" t="s">
        <v>361</v>
      </c>
      <c r="D33" s="903">
        <v>0</v>
      </c>
      <c r="E33" s="1200">
        <v>0</v>
      </c>
      <c r="F33" s="903">
        <v>0</v>
      </c>
      <c r="G33" s="903">
        <v>0</v>
      </c>
      <c r="H33" s="903">
        <v>0</v>
      </c>
      <c r="I33" s="903">
        <v>0</v>
      </c>
      <c r="J33" s="903">
        <v>0</v>
      </c>
    </row>
    <row r="34" spans="1:10" ht="28.5" hidden="1">
      <c r="A34" s="792">
        <v>1110000</v>
      </c>
      <c r="B34" s="793" t="s">
        <v>809</v>
      </c>
      <c r="C34" s="794" t="s">
        <v>361</v>
      </c>
      <c r="D34" s="904">
        <v>0</v>
      </c>
      <c r="E34" s="1690">
        <v>0</v>
      </c>
      <c r="F34" s="904">
        <v>0</v>
      </c>
      <c r="G34" s="904">
        <v>0</v>
      </c>
      <c r="H34" s="904">
        <v>0</v>
      </c>
      <c r="I34" s="904">
        <v>0</v>
      </c>
      <c r="J34" s="904">
        <v>0</v>
      </c>
    </row>
    <row r="35" spans="1:10" ht="25.5" hidden="1">
      <c r="A35" s="796">
        <v>1111000</v>
      </c>
      <c r="B35" s="797" t="s">
        <v>677</v>
      </c>
      <c r="C35" s="798" t="s">
        <v>810</v>
      </c>
      <c r="D35" s="905"/>
      <c r="E35" s="942"/>
      <c r="F35" s="905"/>
      <c r="G35" s="905"/>
      <c r="H35" s="905"/>
      <c r="I35" s="905"/>
      <c r="J35" s="905"/>
    </row>
    <row r="36" spans="1:10" ht="25.5" hidden="1">
      <c r="A36" s="800">
        <v>1112000</v>
      </c>
      <c r="B36" s="801" t="s">
        <v>273</v>
      </c>
      <c r="C36" s="802" t="s">
        <v>811</v>
      </c>
      <c r="D36" s="906"/>
      <c r="E36" s="913"/>
      <c r="F36" s="906"/>
      <c r="G36" s="906"/>
      <c r="H36" s="906"/>
      <c r="I36" s="906"/>
      <c r="J36" s="906"/>
    </row>
    <row r="37" spans="1:10" ht="35.25" hidden="1" customHeight="1">
      <c r="A37" s="800">
        <v>1113000</v>
      </c>
      <c r="B37" s="801" t="s">
        <v>812</v>
      </c>
      <c r="C37" s="802" t="s">
        <v>813</v>
      </c>
      <c r="D37" s="906"/>
      <c r="E37" s="913"/>
      <c r="F37" s="906"/>
      <c r="G37" s="906"/>
      <c r="H37" s="906"/>
      <c r="I37" s="906"/>
      <c r="J37" s="906"/>
    </row>
    <row r="38" spans="1:10" ht="51" hidden="1">
      <c r="A38" s="800">
        <v>1114000</v>
      </c>
      <c r="B38" s="801" t="s">
        <v>401</v>
      </c>
      <c r="C38" s="802" t="s">
        <v>402</v>
      </c>
      <c r="D38" s="906"/>
      <c r="E38" s="913"/>
      <c r="F38" s="906"/>
      <c r="G38" s="906"/>
      <c r="H38" s="906"/>
      <c r="I38" s="906"/>
      <c r="J38" s="906"/>
    </row>
    <row r="39" spans="1:10" ht="9.75" hidden="1" customHeight="1">
      <c r="A39" s="800">
        <v>1115000</v>
      </c>
      <c r="B39" s="801" t="s">
        <v>619</v>
      </c>
      <c r="C39" s="802" t="s">
        <v>391</v>
      </c>
      <c r="D39" s="906"/>
      <c r="E39" s="913"/>
      <c r="F39" s="906"/>
      <c r="G39" s="906"/>
      <c r="H39" s="906"/>
      <c r="I39" s="906"/>
      <c r="J39" s="906"/>
    </row>
    <row r="40" spans="1:10" ht="25.5" hidden="1">
      <c r="A40" s="800">
        <v>1116000</v>
      </c>
      <c r="B40" s="801" t="s">
        <v>1034</v>
      </c>
      <c r="C40" s="802" t="s">
        <v>392</v>
      </c>
      <c r="D40" s="906"/>
      <c r="E40" s="913"/>
      <c r="F40" s="906"/>
      <c r="G40" s="906"/>
      <c r="H40" s="906"/>
      <c r="I40" s="906"/>
      <c r="J40" s="906"/>
    </row>
    <row r="41" spans="1:10" ht="35.25" hidden="1" customHeight="1" thickBot="1">
      <c r="A41" s="804">
        <v>1117000</v>
      </c>
      <c r="B41" s="805" t="s">
        <v>19</v>
      </c>
      <c r="C41" s="806" t="s">
        <v>20</v>
      </c>
      <c r="D41" s="907"/>
      <c r="E41" s="912"/>
      <c r="F41" s="907"/>
      <c r="G41" s="907"/>
      <c r="H41" s="907"/>
      <c r="I41" s="907"/>
      <c r="J41" s="907"/>
    </row>
    <row r="42" spans="1:10" ht="29.25" hidden="1" thickBot="1">
      <c r="A42" s="808">
        <v>1120000</v>
      </c>
      <c r="B42" s="809" t="s">
        <v>21</v>
      </c>
      <c r="C42" s="788" t="s">
        <v>361</v>
      </c>
      <c r="D42" s="908">
        <v>0</v>
      </c>
      <c r="E42" s="1116">
        <v>0</v>
      </c>
      <c r="F42" s="908">
        <v>0</v>
      </c>
      <c r="G42" s="908">
        <v>0</v>
      </c>
      <c r="H42" s="908">
        <v>0</v>
      </c>
      <c r="I42" s="908">
        <v>0</v>
      </c>
      <c r="J42" s="908">
        <v>0</v>
      </c>
    </row>
    <row r="43" spans="1:10" ht="14.25" hidden="1">
      <c r="A43" s="792">
        <v>1121000</v>
      </c>
      <c r="B43" s="811" t="s">
        <v>22</v>
      </c>
      <c r="C43" s="812"/>
      <c r="D43" s="905">
        <v>0</v>
      </c>
      <c r="E43" s="942">
        <v>0</v>
      </c>
      <c r="F43" s="905">
        <v>0</v>
      </c>
      <c r="G43" s="905">
        <v>0</v>
      </c>
      <c r="H43" s="905">
        <v>0</v>
      </c>
      <c r="I43" s="905">
        <v>0</v>
      </c>
      <c r="J43" s="905">
        <v>0</v>
      </c>
    </row>
    <row r="44" spans="1:10" ht="25.5" hidden="1">
      <c r="A44" s="800">
        <v>1121100</v>
      </c>
      <c r="B44" s="813" t="s">
        <v>383</v>
      </c>
      <c r="C44" s="802" t="s">
        <v>384</v>
      </c>
      <c r="D44" s="906"/>
      <c r="E44" s="913"/>
      <c r="F44" s="906"/>
      <c r="G44" s="906"/>
      <c r="H44" s="906"/>
      <c r="I44" s="906"/>
      <c r="J44" s="906"/>
    </row>
    <row r="45" spans="1:10" hidden="1">
      <c r="A45" s="800">
        <v>1121200</v>
      </c>
      <c r="B45" s="814" t="s">
        <v>1678</v>
      </c>
      <c r="C45" s="802" t="s">
        <v>386</v>
      </c>
      <c r="D45" s="906"/>
      <c r="E45" s="913"/>
      <c r="F45" s="906"/>
      <c r="G45" s="906"/>
      <c r="H45" s="906"/>
      <c r="I45" s="906"/>
      <c r="J45" s="906">
        <v>0</v>
      </c>
    </row>
    <row r="46" spans="1:10" hidden="1">
      <c r="A46" s="800">
        <v>1121300</v>
      </c>
      <c r="B46" s="813" t="s">
        <v>775</v>
      </c>
      <c r="C46" s="802" t="s">
        <v>387</v>
      </c>
      <c r="D46" s="906"/>
      <c r="E46" s="913"/>
      <c r="F46" s="906"/>
      <c r="G46" s="906"/>
      <c r="H46" s="906"/>
      <c r="I46" s="906"/>
      <c r="J46" s="906"/>
    </row>
    <row r="47" spans="1:10" hidden="1">
      <c r="A47" s="800">
        <v>1121400</v>
      </c>
      <c r="B47" s="813" t="s">
        <v>776</v>
      </c>
      <c r="C47" s="802" t="s">
        <v>388</v>
      </c>
      <c r="D47" s="906"/>
      <c r="E47" s="913"/>
      <c r="F47" s="906"/>
      <c r="G47" s="906"/>
      <c r="H47" s="906"/>
      <c r="I47" s="906"/>
      <c r="J47" s="906"/>
    </row>
    <row r="48" spans="1:10" hidden="1">
      <c r="A48" s="800">
        <v>1121500</v>
      </c>
      <c r="B48" s="813" t="s">
        <v>69</v>
      </c>
      <c r="C48" s="802" t="s">
        <v>389</v>
      </c>
      <c r="D48" s="905"/>
      <c r="E48" s="942"/>
      <c r="F48" s="905"/>
      <c r="G48" s="905"/>
      <c r="H48" s="905"/>
      <c r="I48" s="905"/>
      <c r="J48" s="905"/>
    </row>
    <row r="49" spans="1:10" ht="25.5" hidden="1">
      <c r="A49" s="800">
        <v>1121600</v>
      </c>
      <c r="B49" s="813" t="s">
        <v>70</v>
      </c>
      <c r="C49" s="802" t="s">
        <v>390</v>
      </c>
      <c r="D49" s="906"/>
      <c r="E49" s="913"/>
      <c r="F49" s="906"/>
      <c r="G49" s="906"/>
      <c r="H49" s="906"/>
      <c r="I49" s="906"/>
      <c r="J49" s="906"/>
    </row>
    <row r="50" spans="1:10" ht="13.5" hidden="1" thickBot="1">
      <c r="A50" s="816">
        <v>1121700</v>
      </c>
      <c r="B50" s="817" t="s">
        <v>71</v>
      </c>
      <c r="C50" s="806" t="s">
        <v>772</v>
      </c>
      <c r="D50" s="907"/>
      <c r="E50" s="912"/>
      <c r="F50" s="907"/>
      <c r="G50" s="907"/>
      <c r="H50" s="907"/>
      <c r="I50" s="907"/>
      <c r="J50" s="907"/>
    </row>
    <row r="51" spans="1:10" ht="28.5" hidden="1">
      <c r="A51" s="792">
        <v>1122000</v>
      </c>
      <c r="B51" s="818" t="s">
        <v>773</v>
      </c>
      <c r="C51" s="794" t="s">
        <v>361</v>
      </c>
      <c r="D51" s="911">
        <v>0</v>
      </c>
      <c r="E51" s="914">
        <v>0</v>
      </c>
      <c r="F51" s="911">
        <v>0</v>
      </c>
      <c r="G51" s="911">
        <v>0</v>
      </c>
      <c r="H51" s="911">
        <v>0</v>
      </c>
      <c r="I51" s="911">
        <v>0</v>
      </c>
      <c r="J51" s="911">
        <v>0</v>
      </c>
    </row>
    <row r="52" spans="1:10" hidden="1">
      <c r="A52" s="820">
        <v>1122100</v>
      </c>
      <c r="B52" s="813" t="s">
        <v>72</v>
      </c>
      <c r="C52" s="798" t="s">
        <v>774</v>
      </c>
      <c r="D52" s="906"/>
      <c r="E52" s="913"/>
      <c r="F52" s="906"/>
      <c r="G52" s="906"/>
      <c r="H52" s="906"/>
      <c r="I52" s="906"/>
      <c r="J52" s="906"/>
    </row>
    <row r="53" spans="1:10" ht="25.5" hidden="1">
      <c r="A53" s="820">
        <v>1122200</v>
      </c>
      <c r="B53" s="813" t="s">
        <v>490</v>
      </c>
      <c r="C53" s="802" t="s">
        <v>1031</v>
      </c>
      <c r="D53" s="906"/>
      <c r="E53" s="913"/>
      <c r="F53" s="906"/>
      <c r="G53" s="906"/>
      <c r="H53" s="906"/>
      <c r="I53" s="906"/>
      <c r="J53" s="906"/>
    </row>
    <row r="54" spans="1:10" ht="13.5" hidden="1" thickBot="1">
      <c r="A54" s="808">
        <v>1122300</v>
      </c>
      <c r="B54" s="817" t="s">
        <v>148</v>
      </c>
      <c r="C54" s="806" t="s">
        <v>1032</v>
      </c>
      <c r="D54" s="907"/>
      <c r="E54" s="912"/>
      <c r="F54" s="907"/>
      <c r="G54" s="907"/>
      <c r="H54" s="907"/>
      <c r="I54" s="907"/>
      <c r="J54" s="907"/>
    </row>
    <row r="55" spans="1:10" ht="28.5" hidden="1">
      <c r="A55" s="792">
        <v>1123000</v>
      </c>
      <c r="B55" s="818" t="s">
        <v>367</v>
      </c>
      <c r="C55" s="794" t="s">
        <v>361</v>
      </c>
      <c r="D55" s="911">
        <v>0</v>
      </c>
      <c r="E55" s="914">
        <v>0</v>
      </c>
      <c r="F55" s="911">
        <v>0</v>
      </c>
      <c r="G55" s="911">
        <v>0</v>
      </c>
      <c r="H55" s="911">
        <v>0</v>
      </c>
      <c r="I55" s="911">
        <v>0</v>
      </c>
      <c r="J55" s="911">
        <v>0</v>
      </c>
    </row>
    <row r="56" spans="1:10" hidden="1">
      <c r="A56" s="820">
        <v>1123100</v>
      </c>
      <c r="B56" s="813" t="s">
        <v>149</v>
      </c>
      <c r="C56" s="798" t="s">
        <v>368</v>
      </c>
      <c r="D56" s="906"/>
      <c r="E56" s="913"/>
      <c r="F56" s="906"/>
      <c r="G56" s="906"/>
      <c r="H56" s="906"/>
      <c r="I56" s="906"/>
      <c r="J56" s="906"/>
    </row>
    <row r="57" spans="1:10" hidden="1">
      <c r="A57" s="820">
        <v>1123200</v>
      </c>
      <c r="B57" s="813" t="s">
        <v>150</v>
      </c>
      <c r="C57" s="802" t="s">
        <v>369</v>
      </c>
      <c r="D57" s="906"/>
      <c r="E57" s="913"/>
      <c r="F57" s="906"/>
      <c r="G57" s="906"/>
      <c r="H57" s="906"/>
      <c r="I57" s="906"/>
      <c r="J57" s="906"/>
    </row>
    <row r="58" spans="1:10" ht="25.5" hidden="1">
      <c r="A58" s="820">
        <v>1123300</v>
      </c>
      <c r="B58" s="813" t="s">
        <v>151</v>
      </c>
      <c r="C58" s="802" t="s">
        <v>370</v>
      </c>
      <c r="D58" s="906"/>
      <c r="E58" s="913"/>
      <c r="F58" s="906"/>
      <c r="G58" s="906"/>
      <c r="H58" s="906"/>
      <c r="I58" s="906"/>
      <c r="J58" s="906"/>
    </row>
    <row r="59" spans="1:10" hidden="1">
      <c r="A59" s="820">
        <v>1123400</v>
      </c>
      <c r="B59" s="813" t="s">
        <v>559</v>
      </c>
      <c r="C59" s="802" t="s">
        <v>371</v>
      </c>
      <c r="D59" s="906"/>
      <c r="E59" s="913"/>
      <c r="F59" s="906"/>
      <c r="G59" s="906"/>
      <c r="H59" s="906"/>
      <c r="I59" s="906"/>
      <c r="J59" s="906"/>
    </row>
    <row r="60" spans="1:10" hidden="1">
      <c r="A60" s="820">
        <v>1123500</v>
      </c>
      <c r="B60" s="821" t="s">
        <v>560</v>
      </c>
      <c r="C60" s="822">
        <v>423500</v>
      </c>
      <c r="D60" s="906"/>
      <c r="E60" s="913"/>
      <c r="F60" s="906"/>
      <c r="G60" s="906"/>
      <c r="H60" s="906"/>
      <c r="I60" s="906"/>
      <c r="J60" s="906"/>
    </row>
    <row r="61" spans="1:10" ht="25.5" hidden="1">
      <c r="A61" s="820">
        <v>1123600</v>
      </c>
      <c r="B61" s="813" t="s">
        <v>187</v>
      </c>
      <c r="C61" s="802" t="s">
        <v>372</v>
      </c>
      <c r="D61" s="906"/>
      <c r="E61" s="913"/>
      <c r="F61" s="906"/>
      <c r="G61" s="906"/>
      <c r="H61" s="906"/>
      <c r="I61" s="906"/>
      <c r="J61" s="906"/>
    </row>
    <row r="62" spans="1:10" hidden="1">
      <c r="A62" s="820">
        <v>1123700</v>
      </c>
      <c r="B62" s="813" t="s">
        <v>188</v>
      </c>
      <c r="C62" s="802" t="s">
        <v>373</v>
      </c>
      <c r="D62" s="906"/>
      <c r="E62" s="913"/>
      <c r="F62" s="906"/>
      <c r="G62" s="906"/>
      <c r="H62" s="906"/>
      <c r="I62" s="906"/>
      <c r="J62" s="906"/>
    </row>
    <row r="63" spans="1:10" ht="13.5" hidden="1" thickBot="1">
      <c r="A63" s="808">
        <v>1123800</v>
      </c>
      <c r="B63" s="817" t="s">
        <v>189</v>
      </c>
      <c r="C63" s="806" t="s">
        <v>374</v>
      </c>
      <c r="D63" s="907"/>
      <c r="E63" s="912"/>
      <c r="F63" s="907"/>
      <c r="G63" s="907"/>
      <c r="H63" s="907"/>
      <c r="I63" s="907"/>
      <c r="J63" s="907"/>
    </row>
    <row r="64" spans="1:10" ht="28.5" hidden="1">
      <c r="A64" s="792">
        <v>1124000</v>
      </c>
      <c r="B64" s="818" t="s">
        <v>214</v>
      </c>
      <c r="C64" s="794" t="s">
        <v>361</v>
      </c>
      <c r="D64" s="911">
        <v>0</v>
      </c>
      <c r="E64" s="914">
        <v>0</v>
      </c>
      <c r="F64" s="911">
        <v>0</v>
      </c>
      <c r="G64" s="911">
        <v>0</v>
      </c>
      <c r="H64" s="911">
        <v>0</v>
      </c>
      <c r="I64" s="911">
        <v>0</v>
      </c>
      <c r="J64" s="911">
        <v>0</v>
      </c>
    </row>
    <row r="65" spans="1:10" ht="13.5" hidden="1" thickBot="1">
      <c r="A65" s="808">
        <v>1124100</v>
      </c>
      <c r="B65" s="817" t="s">
        <v>190</v>
      </c>
      <c r="C65" s="806" t="s">
        <v>215</v>
      </c>
      <c r="D65" s="907"/>
      <c r="E65" s="912"/>
      <c r="F65" s="907"/>
      <c r="G65" s="907"/>
      <c r="H65" s="907"/>
      <c r="I65" s="907"/>
      <c r="J65" s="907"/>
    </row>
    <row r="66" spans="1:10" ht="42.75" hidden="1">
      <c r="A66" s="792">
        <v>1125000</v>
      </c>
      <c r="B66" s="818" t="s">
        <v>928</v>
      </c>
      <c r="C66" s="794" t="s">
        <v>361</v>
      </c>
      <c r="D66" s="911">
        <v>0</v>
      </c>
      <c r="E66" s="914">
        <v>0</v>
      </c>
      <c r="F66" s="911">
        <v>0</v>
      </c>
      <c r="G66" s="911">
        <v>0</v>
      </c>
      <c r="H66" s="911">
        <v>0</v>
      </c>
      <c r="I66" s="911">
        <v>0</v>
      </c>
      <c r="J66" s="911">
        <v>0</v>
      </c>
    </row>
    <row r="67" spans="1:10" ht="25.5" hidden="1">
      <c r="A67" s="820">
        <v>1125100</v>
      </c>
      <c r="B67" s="813" t="s">
        <v>191</v>
      </c>
      <c r="C67" s="798" t="s">
        <v>929</v>
      </c>
      <c r="D67" s="920">
        <v>0</v>
      </c>
      <c r="E67" s="921">
        <v>0</v>
      </c>
      <c r="F67" s="920">
        <f>D67+E67</f>
        <v>0</v>
      </c>
      <c r="G67" s="920">
        <v>0</v>
      </c>
      <c r="H67" s="920">
        <v>0</v>
      </c>
      <c r="I67" s="920">
        <v>0</v>
      </c>
      <c r="J67" s="920">
        <f>F67</f>
        <v>0</v>
      </c>
    </row>
    <row r="68" spans="1:10" ht="26.25" hidden="1" thickBot="1">
      <c r="A68" s="808">
        <v>1125200</v>
      </c>
      <c r="B68" s="817" t="s">
        <v>709</v>
      </c>
      <c r="C68" s="806" t="s">
        <v>1041</v>
      </c>
      <c r="D68" s="915"/>
      <c r="E68" s="916"/>
      <c r="F68" s="915"/>
      <c r="G68" s="915"/>
      <c r="H68" s="915"/>
      <c r="I68" s="915"/>
      <c r="J68" s="915"/>
    </row>
    <row r="69" spans="1:10" ht="0.75" hidden="1" customHeight="1">
      <c r="A69" s="792">
        <v>1126000</v>
      </c>
      <c r="B69" s="818" t="s">
        <v>1042</v>
      </c>
      <c r="C69" s="794" t="s">
        <v>361</v>
      </c>
      <c r="D69" s="911">
        <v>0</v>
      </c>
      <c r="E69" s="914">
        <v>0</v>
      </c>
      <c r="F69" s="911">
        <v>0</v>
      </c>
      <c r="G69" s="911">
        <v>0</v>
      </c>
      <c r="H69" s="911">
        <v>0</v>
      </c>
      <c r="I69" s="911">
        <v>0</v>
      </c>
      <c r="J69" s="911">
        <v>0</v>
      </c>
    </row>
    <row r="70" spans="1:10" ht="11.25" hidden="1" customHeight="1">
      <c r="A70" s="792">
        <v>1126100</v>
      </c>
      <c r="B70" s="813" t="s">
        <v>993</v>
      </c>
      <c r="C70" s="798" t="s">
        <v>1043</v>
      </c>
      <c r="D70" s="906"/>
      <c r="E70" s="913"/>
      <c r="F70" s="906"/>
      <c r="G70" s="906"/>
      <c r="H70" s="906"/>
      <c r="I70" s="906"/>
      <c r="J70" s="906"/>
    </row>
    <row r="71" spans="1:10" hidden="1">
      <c r="A71" s="792">
        <v>1126200</v>
      </c>
      <c r="B71" s="813" t="s">
        <v>994</v>
      </c>
      <c r="C71" s="802" t="s">
        <v>1044</v>
      </c>
      <c r="D71" s="906"/>
      <c r="E71" s="913"/>
      <c r="F71" s="906"/>
      <c r="G71" s="906"/>
      <c r="H71" s="906"/>
      <c r="I71" s="906"/>
      <c r="J71" s="906"/>
    </row>
    <row r="72" spans="1:10" ht="25.5" hidden="1">
      <c r="A72" s="792">
        <v>1126300</v>
      </c>
      <c r="B72" s="813" t="s">
        <v>393</v>
      </c>
      <c r="C72" s="802" t="s">
        <v>394</v>
      </c>
      <c r="D72" s="906"/>
      <c r="E72" s="913"/>
      <c r="F72" s="906"/>
      <c r="G72" s="906"/>
      <c r="H72" s="906"/>
      <c r="I72" s="906"/>
      <c r="J72" s="906"/>
    </row>
    <row r="73" spans="1:10" hidden="1">
      <c r="A73" s="800">
        <v>1126400</v>
      </c>
      <c r="B73" s="823" t="s">
        <v>995</v>
      </c>
      <c r="C73" s="802" t="s">
        <v>395</v>
      </c>
      <c r="D73" s="906"/>
      <c r="E73" s="913"/>
      <c r="F73" s="906"/>
      <c r="G73" s="906"/>
      <c r="H73" s="906"/>
      <c r="I73" s="906"/>
      <c r="J73" s="906"/>
    </row>
    <row r="74" spans="1:10" ht="25.5" hidden="1">
      <c r="A74" s="804">
        <v>1126500</v>
      </c>
      <c r="B74" s="824" t="s">
        <v>953</v>
      </c>
      <c r="C74" s="802" t="s">
        <v>396</v>
      </c>
      <c r="D74" s="906"/>
      <c r="E74" s="913"/>
      <c r="F74" s="906"/>
      <c r="G74" s="906"/>
      <c r="H74" s="906"/>
      <c r="I74" s="906"/>
      <c r="J74" s="906"/>
    </row>
    <row r="75" spans="1:10" ht="25.5" hidden="1">
      <c r="A75" s="800">
        <v>1126600</v>
      </c>
      <c r="B75" s="823" t="s">
        <v>230</v>
      </c>
      <c r="C75" s="802" t="s">
        <v>397</v>
      </c>
      <c r="D75" s="906"/>
      <c r="E75" s="913"/>
      <c r="F75" s="906"/>
      <c r="G75" s="906"/>
      <c r="H75" s="906"/>
      <c r="I75" s="906"/>
      <c r="J75" s="906"/>
    </row>
    <row r="76" spans="1:10" hidden="1">
      <c r="A76" s="800">
        <v>1126700</v>
      </c>
      <c r="B76" s="823" t="s">
        <v>231</v>
      </c>
      <c r="C76" s="802" t="s">
        <v>398</v>
      </c>
      <c r="D76" s="906"/>
      <c r="E76" s="913"/>
      <c r="F76" s="906"/>
      <c r="G76" s="906"/>
      <c r="H76" s="906"/>
      <c r="I76" s="906"/>
      <c r="J76" s="906"/>
    </row>
    <row r="77" spans="1:10" ht="13.5" hidden="1" thickBot="1">
      <c r="A77" s="816">
        <v>1126800</v>
      </c>
      <c r="B77" s="825" t="s">
        <v>483</v>
      </c>
      <c r="C77" s="806" t="s">
        <v>399</v>
      </c>
      <c r="D77" s="915">
        <v>0</v>
      </c>
      <c r="E77" s="916"/>
      <c r="F77" s="916">
        <f>D77+E77</f>
        <v>0</v>
      </c>
      <c r="G77" s="916">
        <v>0</v>
      </c>
      <c r="H77" s="916">
        <v>0</v>
      </c>
      <c r="I77" s="916">
        <v>0</v>
      </c>
      <c r="J77" s="915">
        <f>F77</f>
        <v>0</v>
      </c>
    </row>
    <row r="78" spans="1:10" ht="14.25" hidden="1">
      <c r="A78" s="826">
        <v>1130000</v>
      </c>
      <c r="B78" s="827" t="s">
        <v>296</v>
      </c>
      <c r="C78" s="794" t="s">
        <v>361</v>
      </c>
      <c r="D78" s="911">
        <v>0</v>
      </c>
      <c r="E78" s="914">
        <v>0</v>
      </c>
      <c r="F78" s="914">
        <v>0</v>
      </c>
      <c r="G78" s="914">
        <v>0</v>
      </c>
      <c r="H78" s="914">
        <v>0</v>
      </c>
      <c r="I78" s="914">
        <v>0</v>
      </c>
      <c r="J78" s="911">
        <v>0</v>
      </c>
    </row>
    <row r="79" spans="1:10" hidden="1">
      <c r="A79" s="826">
        <v>1130100</v>
      </c>
      <c r="B79" s="823" t="s">
        <v>484</v>
      </c>
      <c r="C79" s="798" t="s">
        <v>297</v>
      </c>
      <c r="D79" s="906"/>
      <c r="E79" s="913"/>
      <c r="F79" s="913"/>
      <c r="G79" s="913"/>
      <c r="H79" s="913"/>
      <c r="I79" s="913"/>
      <c r="J79" s="906"/>
    </row>
    <row r="80" spans="1:10" hidden="1">
      <c r="A80" s="826">
        <v>1130200</v>
      </c>
      <c r="B80" s="823" t="s">
        <v>485</v>
      </c>
      <c r="C80" s="802" t="s">
        <v>298</v>
      </c>
      <c r="D80" s="906"/>
      <c r="E80" s="913"/>
      <c r="F80" s="913"/>
      <c r="G80" s="913"/>
      <c r="H80" s="913"/>
      <c r="I80" s="913"/>
      <c r="J80" s="906"/>
    </row>
    <row r="81" spans="1:10" ht="25.5" hidden="1">
      <c r="A81" s="826">
        <v>1130300</v>
      </c>
      <c r="B81" s="823" t="s">
        <v>486</v>
      </c>
      <c r="C81" s="802" t="s">
        <v>299</v>
      </c>
      <c r="D81" s="906"/>
      <c r="E81" s="913"/>
      <c r="F81" s="913"/>
      <c r="G81" s="913"/>
      <c r="H81" s="913"/>
      <c r="I81" s="913"/>
      <c r="J81" s="906"/>
    </row>
    <row r="82" spans="1:10" ht="25.5" hidden="1">
      <c r="A82" s="826">
        <v>1130400</v>
      </c>
      <c r="B82" s="828" t="s">
        <v>487</v>
      </c>
      <c r="C82" s="829" t="s">
        <v>300</v>
      </c>
      <c r="D82" s="905"/>
      <c r="E82" s="942"/>
      <c r="F82" s="942"/>
      <c r="G82" s="942"/>
      <c r="H82" s="942"/>
      <c r="I82" s="942"/>
      <c r="J82" s="905"/>
    </row>
    <row r="83" spans="1:10" ht="28.5" hidden="1">
      <c r="A83" s="800">
        <v>1131000</v>
      </c>
      <c r="B83" s="830" t="s">
        <v>301</v>
      </c>
      <c r="C83" s="831" t="s">
        <v>361</v>
      </c>
      <c r="D83" s="1002"/>
      <c r="E83" s="1051"/>
      <c r="F83" s="1051"/>
      <c r="G83" s="1051"/>
      <c r="H83" s="1051"/>
      <c r="I83" s="1051"/>
      <c r="J83" s="1002"/>
    </row>
    <row r="84" spans="1:10" ht="25.5" hidden="1">
      <c r="A84" s="800">
        <v>1131100</v>
      </c>
      <c r="B84" s="823" t="s">
        <v>592</v>
      </c>
      <c r="C84" s="798" t="s">
        <v>302</v>
      </c>
      <c r="D84" s="906"/>
      <c r="E84" s="913"/>
      <c r="F84" s="913"/>
      <c r="G84" s="913"/>
      <c r="H84" s="913"/>
      <c r="I84" s="913"/>
      <c r="J84" s="906"/>
    </row>
    <row r="85" spans="1:10" hidden="1">
      <c r="A85" s="800">
        <v>1131200</v>
      </c>
      <c r="B85" s="823" t="s">
        <v>593</v>
      </c>
      <c r="C85" s="802" t="s">
        <v>303</v>
      </c>
      <c r="D85" s="906"/>
      <c r="E85" s="913"/>
      <c r="F85" s="913"/>
      <c r="G85" s="913"/>
      <c r="H85" s="913"/>
      <c r="I85" s="913"/>
      <c r="J85" s="906"/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907"/>
      <c r="E86" s="912"/>
      <c r="F86" s="912"/>
      <c r="G86" s="912"/>
      <c r="H86" s="912"/>
      <c r="I86" s="912"/>
      <c r="J86" s="907"/>
    </row>
    <row r="87" spans="1:10" ht="14.25" hidden="1">
      <c r="A87" s="833">
        <v>1140000</v>
      </c>
      <c r="B87" s="827" t="s">
        <v>305</v>
      </c>
      <c r="C87" s="794" t="s">
        <v>361</v>
      </c>
      <c r="D87" s="911">
        <v>0</v>
      </c>
      <c r="E87" s="914">
        <v>0</v>
      </c>
      <c r="F87" s="914">
        <v>0</v>
      </c>
      <c r="G87" s="914">
        <v>0</v>
      </c>
      <c r="H87" s="914">
        <v>0</v>
      </c>
      <c r="I87" s="914">
        <v>0</v>
      </c>
      <c r="J87" s="911">
        <v>0</v>
      </c>
    </row>
    <row r="88" spans="1:10" ht="25.5" hidden="1">
      <c r="A88" s="833">
        <v>1141000</v>
      </c>
      <c r="B88" s="823" t="s">
        <v>306</v>
      </c>
      <c r="C88" s="798" t="s">
        <v>1013</v>
      </c>
      <c r="D88" s="906"/>
      <c r="E88" s="913"/>
      <c r="F88" s="913"/>
      <c r="G88" s="913"/>
      <c r="H88" s="913"/>
      <c r="I88" s="913"/>
      <c r="J88" s="906"/>
    </row>
    <row r="89" spans="1:10" ht="25.5" hidden="1">
      <c r="A89" s="833">
        <v>1142000</v>
      </c>
      <c r="B89" s="823" t="s">
        <v>42</v>
      </c>
      <c r="C89" s="802" t="s">
        <v>43</v>
      </c>
      <c r="D89" s="906"/>
      <c r="E89" s="913"/>
      <c r="F89" s="913"/>
      <c r="G89" s="913"/>
      <c r="H89" s="913"/>
      <c r="I89" s="913"/>
      <c r="J89" s="906"/>
    </row>
    <row r="90" spans="1:10" ht="25.5" hidden="1">
      <c r="A90" s="833">
        <v>1143000</v>
      </c>
      <c r="B90" s="823" t="s">
        <v>44</v>
      </c>
      <c r="C90" s="802" t="s">
        <v>45</v>
      </c>
      <c r="D90" s="906"/>
      <c r="E90" s="913"/>
      <c r="F90" s="913"/>
      <c r="G90" s="913"/>
      <c r="H90" s="913"/>
      <c r="I90" s="913"/>
      <c r="J90" s="906"/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907"/>
      <c r="E91" s="912"/>
      <c r="F91" s="912"/>
      <c r="G91" s="912"/>
      <c r="H91" s="912"/>
      <c r="I91" s="912"/>
      <c r="J91" s="907"/>
    </row>
    <row r="92" spans="1:10" ht="14.25" hidden="1">
      <c r="A92" s="833">
        <v>1150000</v>
      </c>
      <c r="B92" s="834" t="s">
        <v>736</v>
      </c>
      <c r="C92" s="794" t="s">
        <v>361</v>
      </c>
      <c r="D92" s="911">
        <v>0</v>
      </c>
      <c r="E92" s="914">
        <v>0</v>
      </c>
      <c r="F92" s="914">
        <v>0</v>
      </c>
      <c r="G92" s="914">
        <v>0</v>
      </c>
      <c r="H92" s="914">
        <v>0</v>
      </c>
      <c r="I92" s="914">
        <v>0</v>
      </c>
      <c r="J92" s="911">
        <v>0</v>
      </c>
    </row>
    <row r="93" spans="1:10" ht="25.5" hidden="1">
      <c r="A93" s="835">
        <v>1151000</v>
      </c>
      <c r="B93" s="823" t="s">
        <v>814</v>
      </c>
      <c r="C93" s="798" t="s">
        <v>815</v>
      </c>
      <c r="D93" s="906"/>
      <c r="E93" s="913"/>
      <c r="F93" s="913"/>
      <c r="G93" s="913"/>
      <c r="H93" s="913"/>
      <c r="I93" s="913"/>
      <c r="J93" s="906"/>
    </row>
    <row r="94" spans="1:10" ht="25.5" hidden="1">
      <c r="A94" s="835">
        <v>1152000</v>
      </c>
      <c r="B94" s="823" t="s">
        <v>1112</v>
      </c>
      <c r="C94" s="802" t="s">
        <v>816</v>
      </c>
      <c r="D94" s="906"/>
      <c r="E94" s="913"/>
      <c r="F94" s="913"/>
      <c r="G94" s="913"/>
      <c r="H94" s="913"/>
      <c r="I94" s="913"/>
      <c r="J94" s="906"/>
    </row>
    <row r="95" spans="1:10" ht="25.5" hidden="1">
      <c r="A95" s="835">
        <v>1153000</v>
      </c>
      <c r="B95" s="823" t="s">
        <v>836</v>
      </c>
      <c r="C95" s="802" t="s">
        <v>817</v>
      </c>
      <c r="D95" s="906"/>
      <c r="E95" s="913"/>
      <c r="F95" s="913"/>
      <c r="G95" s="913"/>
      <c r="H95" s="913"/>
      <c r="I95" s="913"/>
      <c r="J95" s="906"/>
    </row>
    <row r="96" spans="1:10" ht="25.5" hidden="1">
      <c r="A96" s="835">
        <v>1154000</v>
      </c>
      <c r="B96" s="823" t="s">
        <v>743</v>
      </c>
      <c r="C96" s="802" t="s">
        <v>818</v>
      </c>
      <c r="D96" s="906"/>
      <c r="E96" s="913"/>
      <c r="F96" s="913"/>
      <c r="G96" s="913"/>
      <c r="H96" s="913"/>
      <c r="I96" s="913"/>
      <c r="J96" s="906"/>
    </row>
    <row r="97" spans="1:10" ht="25.5" hidden="1">
      <c r="A97" s="820">
        <v>1155000</v>
      </c>
      <c r="B97" s="836" t="s">
        <v>1679</v>
      </c>
      <c r="C97" s="802" t="s">
        <v>733</v>
      </c>
      <c r="D97" s="920"/>
      <c r="E97" s="921"/>
      <c r="F97" s="921"/>
      <c r="G97" s="921"/>
      <c r="H97" s="921"/>
      <c r="I97" s="921"/>
      <c r="J97" s="920"/>
    </row>
    <row r="98" spans="1:10" ht="26.25" hidden="1" thickBot="1">
      <c r="A98" s="808">
        <v>1156000</v>
      </c>
      <c r="B98" s="838" t="s">
        <v>1680</v>
      </c>
      <c r="C98" s="806" t="s">
        <v>824</v>
      </c>
      <c r="D98" s="915"/>
      <c r="E98" s="916"/>
      <c r="F98" s="916"/>
      <c r="G98" s="916"/>
      <c r="H98" s="916"/>
      <c r="I98" s="916"/>
      <c r="J98" s="915"/>
    </row>
    <row r="99" spans="1:10" hidden="1">
      <c r="A99" s="792">
        <v>1160000</v>
      </c>
      <c r="B99" s="840" t="s">
        <v>825</v>
      </c>
      <c r="C99" s="794" t="s">
        <v>361</v>
      </c>
      <c r="D99" s="918">
        <v>0</v>
      </c>
      <c r="E99" s="919">
        <v>0</v>
      </c>
      <c r="F99" s="919">
        <v>0</v>
      </c>
      <c r="G99" s="919">
        <v>0</v>
      </c>
      <c r="H99" s="919">
        <v>0</v>
      </c>
      <c r="I99" s="919">
        <v>0</v>
      </c>
      <c r="J99" s="918">
        <v>0</v>
      </c>
    </row>
    <row r="100" spans="1:10" ht="51" hidden="1">
      <c r="A100" s="820">
        <v>1161000</v>
      </c>
      <c r="B100" s="842" t="s">
        <v>207</v>
      </c>
      <c r="C100" s="843" t="s">
        <v>361</v>
      </c>
      <c r="D100" s="920">
        <v>0</v>
      </c>
      <c r="E100" s="921">
        <v>0</v>
      </c>
      <c r="F100" s="921">
        <v>0</v>
      </c>
      <c r="G100" s="921">
        <v>0</v>
      </c>
      <c r="H100" s="921">
        <v>0</v>
      </c>
      <c r="I100" s="921">
        <v>0</v>
      </c>
      <c r="J100" s="920">
        <v>0</v>
      </c>
    </row>
    <row r="101" spans="1:10" ht="38.25" hidden="1">
      <c r="A101" s="820">
        <v>1161100</v>
      </c>
      <c r="B101" s="801" t="s">
        <v>1681</v>
      </c>
      <c r="C101" s="822">
        <v>471100</v>
      </c>
      <c r="D101" s="920"/>
      <c r="E101" s="921"/>
      <c r="F101" s="921"/>
      <c r="G101" s="921"/>
      <c r="H101" s="921"/>
      <c r="I101" s="921"/>
      <c r="J101" s="920"/>
    </row>
    <row r="102" spans="1:10" ht="38.25" hidden="1">
      <c r="A102" s="820">
        <v>1161200</v>
      </c>
      <c r="B102" s="836" t="s">
        <v>1682</v>
      </c>
      <c r="C102" s="822">
        <v>471200</v>
      </c>
      <c r="D102" s="920"/>
      <c r="E102" s="921"/>
      <c r="F102" s="921"/>
      <c r="G102" s="921"/>
      <c r="H102" s="921"/>
      <c r="I102" s="921"/>
      <c r="J102" s="920"/>
    </row>
    <row r="103" spans="1:10" ht="38.25" hidden="1">
      <c r="A103" s="820">
        <v>1162000</v>
      </c>
      <c r="B103" s="842" t="s">
        <v>1136</v>
      </c>
      <c r="C103" s="843" t="s">
        <v>361</v>
      </c>
      <c r="D103" s="920">
        <v>0</v>
      </c>
      <c r="E103" s="921">
        <v>0</v>
      </c>
      <c r="F103" s="921">
        <v>0</v>
      </c>
      <c r="G103" s="921">
        <v>0</v>
      </c>
      <c r="H103" s="921">
        <v>0</v>
      </c>
      <c r="I103" s="921">
        <v>0</v>
      </c>
      <c r="J103" s="920">
        <v>0</v>
      </c>
    </row>
    <row r="104" spans="1:10" ht="25.5" hidden="1">
      <c r="A104" s="820">
        <v>1162100</v>
      </c>
      <c r="B104" s="836" t="s">
        <v>1683</v>
      </c>
      <c r="C104" s="802" t="s">
        <v>130</v>
      </c>
      <c r="D104" s="920"/>
      <c r="E104" s="921"/>
      <c r="F104" s="921"/>
      <c r="G104" s="921"/>
      <c r="H104" s="921"/>
      <c r="I104" s="921"/>
      <c r="J104" s="920"/>
    </row>
    <row r="105" spans="1:10" hidden="1">
      <c r="A105" s="820">
        <v>1162200</v>
      </c>
      <c r="B105" s="836" t="s">
        <v>1684</v>
      </c>
      <c r="C105" s="802" t="s">
        <v>24</v>
      </c>
      <c r="D105" s="920"/>
      <c r="E105" s="921"/>
      <c r="F105" s="921"/>
      <c r="G105" s="921"/>
      <c r="H105" s="921"/>
      <c r="I105" s="921"/>
      <c r="J105" s="920"/>
    </row>
    <row r="106" spans="1:10" ht="25.5" hidden="1">
      <c r="A106" s="820">
        <v>1162300</v>
      </c>
      <c r="B106" s="836" t="s">
        <v>1685</v>
      </c>
      <c r="C106" s="802" t="s">
        <v>26</v>
      </c>
      <c r="D106" s="920"/>
      <c r="E106" s="921"/>
      <c r="F106" s="921"/>
      <c r="G106" s="921"/>
      <c r="H106" s="921"/>
      <c r="I106" s="921"/>
      <c r="J106" s="920"/>
    </row>
    <row r="107" spans="1:10" hidden="1">
      <c r="A107" s="820">
        <v>1162400</v>
      </c>
      <c r="B107" s="836" t="s">
        <v>1686</v>
      </c>
      <c r="C107" s="802" t="s">
        <v>838</v>
      </c>
      <c r="D107" s="920"/>
      <c r="E107" s="921"/>
      <c r="F107" s="921"/>
      <c r="G107" s="921"/>
      <c r="H107" s="921"/>
      <c r="I107" s="921"/>
      <c r="J107" s="920"/>
    </row>
    <row r="108" spans="1:10" ht="25.5" hidden="1">
      <c r="A108" s="820">
        <v>1162500</v>
      </c>
      <c r="B108" s="836" t="s">
        <v>1687</v>
      </c>
      <c r="C108" s="802" t="s">
        <v>840</v>
      </c>
      <c r="D108" s="920"/>
      <c r="E108" s="921"/>
      <c r="F108" s="921"/>
      <c r="G108" s="921"/>
      <c r="H108" s="921"/>
      <c r="I108" s="921"/>
      <c r="J108" s="920"/>
    </row>
    <row r="109" spans="1:10" ht="25.5" hidden="1">
      <c r="A109" s="820">
        <v>1162600</v>
      </c>
      <c r="B109" s="836" t="s">
        <v>1688</v>
      </c>
      <c r="C109" s="802" t="s">
        <v>514</v>
      </c>
      <c r="D109" s="920"/>
      <c r="E109" s="921"/>
      <c r="F109" s="921"/>
      <c r="G109" s="921"/>
      <c r="H109" s="921"/>
      <c r="I109" s="921"/>
      <c r="J109" s="920"/>
    </row>
    <row r="110" spans="1:10" ht="25.5" hidden="1">
      <c r="A110" s="820">
        <v>1162700</v>
      </c>
      <c r="B110" s="801" t="s">
        <v>1689</v>
      </c>
      <c r="C110" s="802" t="s">
        <v>516</v>
      </c>
      <c r="D110" s="920"/>
      <c r="E110" s="921"/>
      <c r="F110" s="921"/>
      <c r="G110" s="921"/>
      <c r="H110" s="921"/>
      <c r="I110" s="921"/>
      <c r="J110" s="920"/>
    </row>
    <row r="111" spans="1:10" hidden="1">
      <c r="A111" s="820">
        <v>1162800</v>
      </c>
      <c r="B111" s="836" t="s">
        <v>1690</v>
      </c>
      <c r="C111" s="802" t="s">
        <v>878</v>
      </c>
      <c r="D111" s="1009"/>
      <c r="E111" s="1052"/>
      <c r="F111" s="1052"/>
      <c r="G111" s="1052"/>
      <c r="H111" s="1052"/>
      <c r="I111" s="1052"/>
      <c r="J111" s="1009"/>
    </row>
    <row r="112" spans="1:10" ht="13.5" hidden="1" thickBot="1">
      <c r="A112" s="845">
        <v>1162900</v>
      </c>
      <c r="B112" s="838" t="s">
        <v>1691</v>
      </c>
      <c r="C112" s="806" t="s">
        <v>880</v>
      </c>
      <c r="D112" s="1013"/>
      <c r="E112" s="1053"/>
      <c r="F112" s="1053"/>
      <c r="G112" s="1053"/>
      <c r="H112" s="1053"/>
      <c r="I112" s="1053"/>
      <c r="J112" s="1013"/>
    </row>
    <row r="113" spans="1:10" hidden="1">
      <c r="A113" s="847">
        <v>1170000</v>
      </c>
      <c r="B113" s="848" t="s">
        <v>881</v>
      </c>
      <c r="C113" s="849" t="s">
        <v>361</v>
      </c>
      <c r="D113" s="1027">
        <v>0</v>
      </c>
      <c r="E113" s="1054">
        <v>0</v>
      </c>
      <c r="F113" s="1054">
        <v>0</v>
      </c>
      <c r="G113" s="1054">
        <v>0</v>
      </c>
      <c r="H113" s="1054">
        <v>0</v>
      </c>
      <c r="I113" s="1054">
        <v>0</v>
      </c>
      <c r="J113" s="1027">
        <v>0</v>
      </c>
    </row>
    <row r="114" spans="1:10" ht="38.25" hidden="1">
      <c r="A114" s="851">
        <v>1171000</v>
      </c>
      <c r="B114" s="852" t="s">
        <v>216</v>
      </c>
      <c r="C114" s="794" t="s">
        <v>361</v>
      </c>
      <c r="D114" s="925">
        <v>0</v>
      </c>
      <c r="E114" s="926">
        <v>0</v>
      </c>
      <c r="F114" s="926">
        <v>0</v>
      </c>
      <c r="G114" s="926">
        <v>0</v>
      </c>
      <c r="H114" s="926">
        <v>0</v>
      </c>
      <c r="I114" s="926">
        <v>0</v>
      </c>
      <c r="J114" s="925">
        <v>0</v>
      </c>
    </row>
    <row r="115" spans="1:10" ht="51" hidden="1">
      <c r="A115" s="851">
        <v>1171100</v>
      </c>
      <c r="B115" s="801" t="s">
        <v>1692</v>
      </c>
      <c r="C115" s="798" t="s">
        <v>482</v>
      </c>
      <c r="D115" s="1009"/>
      <c r="E115" s="1052"/>
      <c r="F115" s="1052"/>
      <c r="G115" s="1052"/>
      <c r="H115" s="1052"/>
      <c r="I115" s="1052"/>
      <c r="J115" s="1009"/>
    </row>
    <row r="116" spans="1:10" ht="25.5" hidden="1">
      <c r="A116" s="851">
        <v>1171200</v>
      </c>
      <c r="B116" s="836" t="s">
        <v>1693</v>
      </c>
      <c r="C116" s="854" t="s">
        <v>354</v>
      </c>
      <c r="D116" s="1009"/>
      <c r="E116" s="1052"/>
      <c r="F116" s="1052"/>
      <c r="G116" s="1052"/>
      <c r="H116" s="1052"/>
      <c r="I116" s="1052"/>
      <c r="J116" s="1009"/>
    </row>
    <row r="117" spans="1:10" ht="51" hidden="1">
      <c r="A117" s="820">
        <v>1172000</v>
      </c>
      <c r="B117" s="855" t="s">
        <v>1027</v>
      </c>
      <c r="C117" s="831" t="s">
        <v>361</v>
      </c>
      <c r="D117" s="1027">
        <f t="shared" ref="D117:J117" si="1">D123</f>
        <v>0</v>
      </c>
      <c r="E117" s="1054">
        <f t="shared" si="1"/>
        <v>0</v>
      </c>
      <c r="F117" s="1054">
        <f t="shared" si="1"/>
        <v>0</v>
      </c>
      <c r="G117" s="1054">
        <f t="shared" si="1"/>
        <v>0</v>
      </c>
      <c r="H117" s="1054">
        <f t="shared" si="1"/>
        <v>0</v>
      </c>
      <c r="I117" s="1054">
        <f t="shared" si="1"/>
        <v>0</v>
      </c>
      <c r="J117" s="1027">
        <f t="shared" si="1"/>
        <v>0</v>
      </c>
    </row>
    <row r="118" spans="1:10" hidden="1">
      <c r="A118" s="820">
        <v>1172100</v>
      </c>
      <c r="B118" s="823" t="s">
        <v>1113</v>
      </c>
      <c r="C118" s="798" t="s">
        <v>1028</v>
      </c>
      <c r="D118" s="1009"/>
      <c r="E118" s="1052"/>
      <c r="F118" s="1052"/>
      <c r="G118" s="1052"/>
      <c r="H118" s="1052"/>
      <c r="I118" s="1052"/>
      <c r="J118" s="1009"/>
    </row>
    <row r="119" spans="1:10" hidden="1">
      <c r="A119" s="820">
        <v>1172200</v>
      </c>
      <c r="B119" s="823" t="s">
        <v>1114</v>
      </c>
      <c r="C119" s="856">
        <v>482200</v>
      </c>
      <c r="D119" s="1009"/>
      <c r="E119" s="1052"/>
      <c r="F119" s="1052"/>
      <c r="G119" s="1052"/>
      <c r="H119" s="1052"/>
      <c r="I119" s="1052"/>
      <c r="J119" s="1009"/>
    </row>
    <row r="120" spans="1:10" ht="12" hidden="1" customHeight="1">
      <c r="A120" s="820">
        <v>1172300</v>
      </c>
      <c r="B120" s="836" t="s">
        <v>1694</v>
      </c>
      <c r="C120" s="802" t="s">
        <v>1030</v>
      </c>
      <c r="D120" s="1009"/>
      <c r="E120" s="1052"/>
      <c r="F120" s="1052"/>
      <c r="G120" s="1052"/>
      <c r="H120" s="1052"/>
      <c r="I120" s="1052"/>
      <c r="J120" s="1009"/>
    </row>
    <row r="121" spans="1:10" ht="38.25" hidden="1">
      <c r="A121" s="820">
        <v>1172400</v>
      </c>
      <c r="B121" s="857" t="s">
        <v>1695</v>
      </c>
      <c r="C121" s="802" t="s">
        <v>125</v>
      </c>
      <c r="D121" s="925"/>
      <c r="E121" s="926"/>
      <c r="F121" s="926"/>
      <c r="G121" s="926"/>
      <c r="H121" s="926"/>
      <c r="I121" s="926"/>
      <c r="J121" s="925"/>
    </row>
    <row r="122" spans="1:10" ht="38.25" hidden="1">
      <c r="A122" s="820">
        <v>1173000</v>
      </c>
      <c r="B122" s="855" t="s">
        <v>126</v>
      </c>
      <c r="C122" s="831" t="s">
        <v>361</v>
      </c>
      <c r="D122" s="925">
        <v>0</v>
      </c>
      <c r="E122" s="926">
        <v>0</v>
      </c>
      <c r="F122" s="926">
        <v>0</v>
      </c>
      <c r="G122" s="926">
        <v>0</v>
      </c>
      <c r="H122" s="926">
        <v>0</v>
      </c>
      <c r="I122" s="926">
        <v>0</v>
      </c>
      <c r="J122" s="925">
        <v>0</v>
      </c>
    </row>
    <row r="123" spans="1:10" ht="25.5" hidden="1">
      <c r="A123" s="851">
        <v>1173100</v>
      </c>
      <c r="B123" s="858" t="s">
        <v>127</v>
      </c>
      <c r="C123" s="802" t="s">
        <v>1099</v>
      </c>
      <c r="D123" s="925">
        <v>0</v>
      </c>
      <c r="E123" s="926">
        <v>0</v>
      </c>
      <c r="F123" s="926">
        <f>D123+E123</f>
        <v>0</v>
      </c>
      <c r="G123" s="926">
        <v>0</v>
      </c>
      <c r="H123" s="926">
        <v>0</v>
      </c>
      <c r="I123" s="926">
        <v>0</v>
      </c>
      <c r="J123" s="925">
        <f>F123</f>
        <v>0</v>
      </c>
    </row>
    <row r="124" spans="1:10" ht="0.75" hidden="1" customHeight="1">
      <c r="A124" s="851">
        <v>1174000</v>
      </c>
      <c r="B124" s="855" t="s">
        <v>1100</v>
      </c>
      <c r="C124" s="831" t="s">
        <v>361</v>
      </c>
      <c r="D124" s="925">
        <v>0</v>
      </c>
      <c r="E124" s="926">
        <v>0</v>
      </c>
      <c r="F124" s="926">
        <v>0</v>
      </c>
      <c r="G124" s="926">
        <v>0</v>
      </c>
      <c r="H124" s="926">
        <v>0</v>
      </c>
      <c r="I124" s="926">
        <v>0</v>
      </c>
      <c r="J124" s="925">
        <v>0</v>
      </c>
    </row>
    <row r="125" spans="1:10" ht="38.25" hidden="1">
      <c r="A125" s="851">
        <v>1174100</v>
      </c>
      <c r="B125" s="858" t="s">
        <v>1115</v>
      </c>
      <c r="C125" s="802" t="s">
        <v>1101</v>
      </c>
      <c r="D125" s="925"/>
      <c r="E125" s="926"/>
      <c r="F125" s="926"/>
      <c r="G125" s="926"/>
      <c r="H125" s="926"/>
      <c r="I125" s="926"/>
      <c r="J125" s="925"/>
    </row>
    <row r="126" spans="1:10" ht="25.5" hidden="1">
      <c r="A126" s="851">
        <v>1174200</v>
      </c>
      <c r="B126" s="857" t="s">
        <v>1696</v>
      </c>
      <c r="C126" s="802" t="s">
        <v>450</v>
      </c>
      <c r="D126" s="925"/>
      <c r="E126" s="926"/>
      <c r="F126" s="926"/>
      <c r="G126" s="926"/>
      <c r="H126" s="926"/>
      <c r="I126" s="926"/>
      <c r="J126" s="925"/>
    </row>
    <row r="127" spans="1:10" ht="51" hidden="1">
      <c r="A127" s="851">
        <v>1175000</v>
      </c>
      <c r="B127" s="855" t="s">
        <v>561</v>
      </c>
      <c r="C127" s="831" t="s">
        <v>361</v>
      </c>
      <c r="D127" s="925">
        <v>0</v>
      </c>
      <c r="E127" s="926">
        <v>0</v>
      </c>
      <c r="F127" s="926">
        <v>0</v>
      </c>
      <c r="G127" s="926">
        <v>0</v>
      </c>
      <c r="H127" s="926">
        <v>0</v>
      </c>
      <c r="I127" s="926">
        <v>0</v>
      </c>
      <c r="J127" s="925">
        <v>0</v>
      </c>
    </row>
    <row r="128" spans="1:10" ht="51" hidden="1">
      <c r="A128" s="851">
        <v>1175100</v>
      </c>
      <c r="B128" s="857" t="s">
        <v>1697</v>
      </c>
      <c r="C128" s="802" t="s">
        <v>228</v>
      </c>
      <c r="D128" s="925"/>
      <c r="E128" s="926"/>
      <c r="F128" s="926"/>
      <c r="G128" s="926"/>
      <c r="H128" s="926"/>
      <c r="I128" s="926"/>
      <c r="J128" s="925"/>
    </row>
    <row r="129" spans="1:14" hidden="1">
      <c r="A129" s="851">
        <v>1176000</v>
      </c>
      <c r="B129" s="855" t="s">
        <v>229</v>
      </c>
      <c r="C129" s="831" t="s">
        <v>361</v>
      </c>
      <c r="D129" s="925">
        <v>0</v>
      </c>
      <c r="E129" s="926">
        <v>0</v>
      </c>
      <c r="F129" s="926">
        <v>0</v>
      </c>
      <c r="G129" s="926">
        <v>0</v>
      </c>
      <c r="H129" s="926">
        <v>0</v>
      </c>
      <c r="I129" s="926">
        <v>0</v>
      </c>
      <c r="J129" s="925">
        <v>0</v>
      </c>
    </row>
    <row r="130" spans="1:14" hidden="1">
      <c r="A130" s="851">
        <v>1176100</v>
      </c>
      <c r="B130" s="857" t="s">
        <v>1698</v>
      </c>
      <c r="C130" s="802" t="s">
        <v>8</v>
      </c>
      <c r="D130" s="925"/>
      <c r="E130" s="926"/>
      <c r="F130" s="926"/>
      <c r="G130" s="926"/>
      <c r="H130" s="926"/>
      <c r="I130" s="926"/>
      <c r="J130" s="925"/>
    </row>
    <row r="131" spans="1:14" hidden="1">
      <c r="A131" s="851">
        <v>1177000</v>
      </c>
      <c r="B131" s="855" t="s">
        <v>591</v>
      </c>
      <c r="C131" s="831" t="s">
        <v>361</v>
      </c>
      <c r="D131" s="925">
        <v>0</v>
      </c>
      <c r="E131" s="926">
        <v>0</v>
      </c>
      <c r="F131" s="926">
        <v>0</v>
      </c>
      <c r="G131" s="926">
        <v>0</v>
      </c>
      <c r="H131" s="926">
        <v>0</v>
      </c>
      <c r="I131" s="926">
        <v>0</v>
      </c>
      <c r="J131" s="925">
        <v>0</v>
      </c>
    </row>
    <row r="132" spans="1:14" ht="13.5" thickBot="1">
      <c r="A132" s="845">
        <v>1177100</v>
      </c>
      <c r="B132" s="859" t="s">
        <v>1699</v>
      </c>
      <c r="C132" s="806" t="s">
        <v>260</v>
      </c>
      <c r="D132" s="927"/>
      <c r="E132" s="928"/>
      <c r="F132" s="927"/>
      <c r="G132" s="927"/>
      <c r="H132" s="927"/>
      <c r="I132" s="927"/>
      <c r="J132" s="927"/>
    </row>
    <row r="133" spans="1:14" ht="13.5" thickBot="1">
      <c r="A133" s="861" t="s">
        <v>261</v>
      </c>
      <c r="B133" s="862" t="s">
        <v>262</v>
      </c>
      <c r="C133" s="863"/>
      <c r="D133" s="929"/>
      <c r="E133" s="930"/>
      <c r="F133" s="929"/>
      <c r="G133" s="929"/>
      <c r="H133" s="929"/>
      <c r="I133" s="929"/>
      <c r="J133" s="929"/>
    </row>
    <row r="134" spans="1:14" ht="26.25" thickBot="1">
      <c r="A134" s="865" t="s">
        <v>263</v>
      </c>
      <c r="B134" s="866" t="s">
        <v>652</v>
      </c>
      <c r="C134" s="867" t="s">
        <v>361</v>
      </c>
      <c r="D134" s="931">
        <f>D137</f>
        <v>107032</v>
      </c>
      <c r="E134" s="932">
        <v>0</v>
      </c>
      <c r="F134" s="931">
        <f>F137</f>
        <v>107032</v>
      </c>
      <c r="G134" s="931">
        <f>G137</f>
        <v>107032</v>
      </c>
      <c r="H134" s="931">
        <f>H137</f>
        <v>107032</v>
      </c>
      <c r="I134" s="931">
        <f>I137</f>
        <v>107032</v>
      </c>
      <c r="J134" s="931">
        <f>F134</f>
        <v>107032</v>
      </c>
    </row>
    <row r="135" spans="1:14" ht="13.5" thickBot="1">
      <c r="A135" s="868"/>
      <c r="B135" s="869" t="s">
        <v>653</v>
      </c>
      <c r="C135" s="870"/>
      <c r="D135" s="933"/>
      <c r="E135" s="1055"/>
      <c r="F135" s="933"/>
      <c r="G135" s="933"/>
      <c r="H135" s="933"/>
      <c r="I135" s="933"/>
      <c r="J135" s="933"/>
    </row>
    <row r="136" spans="1:14">
      <c r="A136" s="861" t="s">
        <v>261</v>
      </c>
      <c r="B136" s="862" t="s">
        <v>262</v>
      </c>
      <c r="C136" s="872"/>
      <c r="D136" s="935"/>
      <c r="E136" s="1056"/>
      <c r="F136" s="935"/>
      <c r="G136" s="935"/>
      <c r="H136" s="935"/>
      <c r="I136" s="935"/>
      <c r="J136" s="935"/>
    </row>
    <row r="137" spans="1:14" ht="27" customHeight="1">
      <c r="A137" s="874" t="s">
        <v>654</v>
      </c>
      <c r="B137" s="823" t="s">
        <v>655</v>
      </c>
      <c r="C137" s="1057" t="s">
        <v>361</v>
      </c>
      <c r="D137" s="1058">
        <f>SUM(D138:D145)</f>
        <v>107032</v>
      </c>
      <c r="E137" s="1059">
        <f>E139+E140</f>
        <v>0</v>
      </c>
      <c r="F137" s="1058">
        <f>SUM(F138:F145)</f>
        <v>107032</v>
      </c>
      <c r="G137" s="1058">
        <f>SUM(G138:G145)</f>
        <v>107032</v>
      </c>
      <c r="H137" s="1058">
        <f>SUM(H138:H145)</f>
        <v>107032</v>
      </c>
      <c r="I137" s="1058">
        <f>SUM(I138:I145)</f>
        <v>107032</v>
      </c>
      <c r="J137" s="1058">
        <f>SUM(J138:J145)</f>
        <v>107032</v>
      </c>
    </row>
    <row r="138" spans="1:14">
      <c r="A138" s="878" t="s">
        <v>656</v>
      </c>
      <c r="B138" s="857" t="s">
        <v>1700</v>
      </c>
      <c r="C138" s="879" t="s">
        <v>997</v>
      </c>
      <c r="D138" s="925"/>
      <c r="E138" s="926"/>
      <c r="F138" s="925"/>
      <c r="G138" s="925"/>
      <c r="H138" s="925"/>
      <c r="I138" s="925"/>
      <c r="J138" s="925"/>
      <c r="K138" s="2201"/>
      <c r="L138" s="2202"/>
      <c r="M138" s="2203"/>
    </row>
    <row r="139" spans="1:14" ht="19.5" customHeight="1">
      <c r="A139" s="878" t="s">
        <v>998</v>
      </c>
      <c r="B139" s="857" t="s">
        <v>1701</v>
      </c>
      <c r="C139" s="879" t="s">
        <v>975</v>
      </c>
      <c r="D139" s="924">
        <v>107032</v>
      </c>
      <c r="E139" s="924">
        <v>0</v>
      </c>
      <c r="F139" s="923">
        <f>D139+E139</f>
        <v>107032</v>
      </c>
      <c r="G139" s="923">
        <v>107032</v>
      </c>
      <c r="H139" s="923">
        <v>107032</v>
      </c>
      <c r="I139" s="923">
        <v>107032</v>
      </c>
      <c r="J139" s="920">
        <f>F139</f>
        <v>107032</v>
      </c>
      <c r="K139" s="632" t="s">
        <v>2275</v>
      </c>
      <c r="L139" s="2200"/>
      <c r="M139" s="2204"/>
      <c r="N139" s="2199"/>
    </row>
    <row r="140" spans="1:14" ht="25.5">
      <c r="A140" s="878" t="s">
        <v>976</v>
      </c>
      <c r="B140" s="857" t="s">
        <v>1702</v>
      </c>
      <c r="C140" s="879" t="s">
        <v>978</v>
      </c>
      <c r="D140" s="923">
        <v>0</v>
      </c>
      <c r="E140" s="924">
        <v>0</v>
      </c>
      <c r="F140" s="923">
        <f>D140+E140</f>
        <v>0</v>
      </c>
      <c r="G140" s="923">
        <v>0</v>
      </c>
      <c r="H140" s="923">
        <v>0</v>
      </c>
      <c r="I140" s="923">
        <v>0</v>
      </c>
      <c r="J140" s="920">
        <f>F140</f>
        <v>0</v>
      </c>
      <c r="K140" s="2205" t="s">
        <v>2296</v>
      </c>
      <c r="L140" s="917"/>
      <c r="M140" s="2204"/>
    </row>
    <row r="141" spans="1:14">
      <c r="A141" s="878" t="s">
        <v>979</v>
      </c>
      <c r="B141" s="857" t="s">
        <v>1703</v>
      </c>
      <c r="C141" s="879" t="s">
        <v>1110</v>
      </c>
      <c r="D141" s="925"/>
      <c r="E141" s="926"/>
      <c r="F141" s="925"/>
      <c r="G141" s="925"/>
      <c r="H141" s="925"/>
      <c r="I141" s="925"/>
      <c r="J141" s="925"/>
      <c r="K141" s="2206"/>
      <c r="L141" s="2207"/>
      <c r="M141" s="2208"/>
    </row>
    <row r="142" spans="1:14" hidden="1">
      <c r="A142" s="878" t="s">
        <v>138</v>
      </c>
      <c r="B142" s="858" t="s">
        <v>139</v>
      </c>
      <c r="C142" s="879" t="s">
        <v>140</v>
      </c>
      <c r="D142" s="925">
        <v>0</v>
      </c>
      <c r="E142" s="926"/>
      <c r="F142" s="925">
        <f>D142+E142</f>
        <v>0</v>
      </c>
      <c r="G142" s="925">
        <v>0</v>
      </c>
      <c r="H142" s="925">
        <v>0</v>
      </c>
      <c r="I142" s="925">
        <v>0</v>
      </c>
      <c r="J142" s="925">
        <f>F142</f>
        <v>0</v>
      </c>
    </row>
    <row r="143" spans="1:14" hidden="1">
      <c r="A143" s="878" t="s">
        <v>141</v>
      </c>
      <c r="B143" s="857" t="s">
        <v>1704</v>
      </c>
      <c r="C143" s="879" t="s">
        <v>904</v>
      </c>
      <c r="D143" s="925">
        <v>0</v>
      </c>
      <c r="E143" s="926">
        <v>0</v>
      </c>
      <c r="F143" s="925">
        <f>D143+E143</f>
        <v>0</v>
      </c>
      <c r="G143" s="925"/>
      <c r="H143" s="925"/>
      <c r="I143" s="925">
        <v>0</v>
      </c>
      <c r="J143" s="925">
        <f>F143</f>
        <v>0</v>
      </c>
    </row>
    <row r="144" spans="1:14" hidden="1">
      <c r="A144" s="878" t="s">
        <v>905</v>
      </c>
      <c r="B144" s="857" t="s">
        <v>1705</v>
      </c>
      <c r="C144" s="879" t="s">
        <v>907</v>
      </c>
      <c r="D144" s="925"/>
      <c r="E144" s="926"/>
      <c r="F144" s="925"/>
      <c r="G144" s="925"/>
      <c r="H144" s="925"/>
      <c r="I144" s="925"/>
      <c r="J144" s="925"/>
    </row>
    <row r="145" spans="1:10" hidden="1">
      <c r="A145" s="878" t="s">
        <v>659</v>
      </c>
      <c r="B145" s="857" t="s">
        <v>1706</v>
      </c>
      <c r="C145" s="879" t="s">
        <v>661</v>
      </c>
      <c r="D145" s="925"/>
      <c r="E145" s="926"/>
      <c r="F145" s="925"/>
      <c r="G145" s="925"/>
      <c r="H145" s="925"/>
      <c r="I145" s="925"/>
      <c r="J145" s="925"/>
    </row>
    <row r="146" spans="1:10" hidden="1">
      <c r="A146" s="878" t="s">
        <v>662</v>
      </c>
      <c r="B146" s="855" t="s">
        <v>663</v>
      </c>
      <c r="C146" s="880" t="s">
        <v>361</v>
      </c>
      <c r="D146" s="925">
        <v>0</v>
      </c>
      <c r="E146" s="926">
        <v>0</v>
      </c>
      <c r="F146" s="925">
        <v>0</v>
      </c>
      <c r="G146" s="925">
        <v>0</v>
      </c>
      <c r="H146" s="925">
        <v>0</v>
      </c>
      <c r="I146" s="925">
        <v>0</v>
      </c>
      <c r="J146" s="925">
        <v>0</v>
      </c>
    </row>
    <row r="147" spans="1:10" hidden="1">
      <c r="A147" s="878" t="s">
        <v>664</v>
      </c>
      <c r="B147" s="858" t="s">
        <v>665</v>
      </c>
      <c r="C147" s="879" t="s">
        <v>666</v>
      </c>
      <c r="D147" s="925"/>
      <c r="E147" s="926"/>
      <c r="F147" s="925"/>
      <c r="G147" s="925"/>
      <c r="H147" s="925"/>
      <c r="I147" s="925"/>
      <c r="J147" s="925"/>
    </row>
    <row r="148" spans="1:10" hidden="1">
      <c r="A148" s="878" t="s">
        <v>667</v>
      </c>
      <c r="B148" s="858" t="s">
        <v>668</v>
      </c>
      <c r="C148" s="879" t="s">
        <v>669</v>
      </c>
      <c r="D148" s="925"/>
      <c r="E148" s="926"/>
      <c r="F148" s="926"/>
      <c r="G148" s="925"/>
      <c r="H148" s="925"/>
      <c r="I148" s="925"/>
      <c r="J148" s="925">
        <v>0</v>
      </c>
    </row>
    <row r="149" spans="1:10" ht="25.5" hidden="1">
      <c r="A149" s="878" t="s">
        <v>670</v>
      </c>
      <c r="B149" s="857" t="s">
        <v>1707</v>
      </c>
      <c r="C149" s="879" t="s">
        <v>316</v>
      </c>
      <c r="D149" s="925"/>
      <c r="E149" s="926"/>
      <c r="F149" s="925"/>
      <c r="G149" s="925"/>
      <c r="H149" s="925"/>
      <c r="I149" s="925"/>
      <c r="J149" s="925"/>
    </row>
    <row r="150" spans="1:10" ht="25.5" hidden="1">
      <c r="A150" s="878" t="s">
        <v>317</v>
      </c>
      <c r="B150" s="857" t="s">
        <v>1708</v>
      </c>
      <c r="C150" s="879" t="s">
        <v>319</v>
      </c>
      <c r="D150" s="925"/>
      <c r="E150" s="926"/>
      <c r="F150" s="925"/>
      <c r="G150" s="925"/>
      <c r="H150" s="925"/>
      <c r="I150" s="925"/>
      <c r="J150" s="925"/>
    </row>
    <row r="151" spans="1:10" hidden="1">
      <c r="A151" s="878" t="s">
        <v>320</v>
      </c>
      <c r="B151" s="855" t="s">
        <v>321</v>
      </c>
      <c r="C151" s="880" t="s">
        <v>361</v>
      </c>
      <c r="D151" s="925">
        <v>0</v>
      </c>
      <c r="E151" s="926">
        <v>0</v>
      </c>
      <c r="F151" s="925">
        <v>0</v>
      </c>
      <c r="G151" s="925">
        <v>0</v>
      </c>
      <c r="H151" s="925">
        <v>0</v>
      </c>
      <c r="I151" s="925">
        <v>0</v>
      </c>
      <c r="J151" s="925">
        <v>0</v>
      </c>
    </row>
    <row r="152" spans="1:10" hidden="1">
      <c r="A152" s="878" t="s">
        <v>322</v>
      </c>
      <c r="B152" s="858" t="s">
        <v>1116</v>
      </c>
      <c r="C152" s="879" t="s">
        <v>323</v>
      </c>
      <c r="D152" s="925"/>
      <c r="E152" s="926"/>
      <c r="F152" s="925"/>
      <c r="G152" s="925"/>
      <c r="H152" s="925"/>
      <c r="I152" s="925"/>
      <c r="J152" s="925"/>
    </row>
    <row r="153" spans="1:10" hidden="1">
      <c r="A153" s="881" t="s">
        <v>324</v>
      </c>
      <c r="B153" s="882" t="s">
        <v>325</v>
      </c>
      <c r="C153" s="880" t="s">
        <v>361</v>
      </c>
      <c r="D153" s="925">
        <v>0</v>
      </c>
      <c r="E153" s="926">
        <v>0</v>
      </c>
      <c r="F153" s="925">
        <v>0</v>
      </c>
      <c r="G153" s="925">
        <v>0</v>
      </c>
      <c r="H153" s="925">
        <v>0</v>
      </c>
      <c r="I153" s="925">
        <v>0</v>
      </c>
      <c r="J153" s="925">
        <v>0</v>
      </c>
    </row>
    <row r="154" spans="1:10" hidden="1">
      <c r="A154" s="878" t="s">
        <v>326</v>
      </c>
      <c r="B154" s="858" t="s">
        <v>1117</v>
      </c>
      <c r="C154" s="879" t="s">
        <v>327</v>
      </c>
      <c r="D154" s="925"/>
      <c r="E154" s="926">
        <v>0</v>
      </c>
      <c r="F154" s="925"/>
      <c r="G154" s="925"/>
      <c r="H154" s="925"/>
      <c r="I154" s="925"/>
      <c r="J154" s="925"/>
    </row>
    <row r="155" spans="1:10" hidden="1">
      <c r="A155" s="878" t="s">
        <v>328</v>
      </c>
      <c r="B155" s="858" t="s">
        <v>1118</v>
      </c>
      <c r="C155" s="879" t="s">
        <v>329</v>
      </c>
      <c r="D155" s="925"/>
      <c r="E155" s="926"/>
      <c r="F155" s="925"/>
      <c r="G155" s="925"/>
      <c r="H155" s="925"/>
      <c r="I155" s="925"/>
      <c r="J155" s="925"/>
    </row>
    <row r="156" spans="1:10">
      <c r="A156" s="878" t="s">
        <v>330</v>
      </c>
      <c r="B156" s="857" t="s">
        <v>1709</v>
      </c>
      <c r="C156" s="879" t="s">
        <v>332</v>
      </c>
      <c r="D156" s="925"/>
      <c r="E156" s="926"/>
      <c r="F156" s="925"/>
      <c r="G156" s="925"/>
      <c r="H156" s="925"/>
      <c r="I156" s="925"/>
      <c r="J156" s="925"/>
    </row>
    <row r="157" spans="1:10" ht="26.25" thickBot="1">
      <c r="A157" s="883">
        <v>1244000</v>
      </c>
      <c r="B157" s="884" t="s">
        <v>1710</v>
      </c>
      <c r="C157" s="885" t="s">
        <v>1145</v>
      </c>
      <c r="D157" s="943"/>
      <c r="E157" s="1602"/>
      <c r="F157" s="943"/>
      <c r="G157" s="943"/>
      <c r="H157" s="943"/>
      <c r="I157" s="943"/>
      <c r="J157" s="943"/>
    </row>
    <row r="158" spans="1:10" ht="39" thickBot="1">
      <c r="A158" s="886">
        <v>1000000</v>
      </c>
      <c r="B158" s="887" t="s">
        <v>1146</v>
      </c>
      <c r="C158" s="888" t="s">
        <v>361</v>
      </c>
      <c r="D158" s="1634">
        <f>D32+D134</f>
        <v>107032</v>
      </c>
      <c r="E158" s="1816">
        <f>E32+E137</f>
        <v>0</v>
      </c>
      <c r="F158" s="1634">
        <f>F32+F134</f>
        <v>107032</v>
      </c>
      <c r="G158" s="1634">
        <f>G32+G137</f>
        <v>107032</v>
      </c>
      <c r="H158" s="1634">
        <f>H32+H134</f>
        <v>107032</v>
      </c>
      <c r="I158" s="1634">
        <f>I32+I134</f>
        <v>107032</v>
      </c>
      <c r="J158" s="1816">
        <f>J32+J134</f>
        <v>107032</v>
      </c>
    </row>
    <row r="159" spans="1:10" ht="3.75" customHeight="1">
      <c r="A159" s="889"/>
      <c r="B159" s="890"/>
      <c r="C159" s="891"/>
      <c r="D159" s="738"/>
      <c r="F159" s="738"/>
      <c r="G159" s="738"/>
      <c r="H159" s="738"/>
      <c r="I159" s="738"/>
      <c r="J159" s="738"/>
    </row>
    <row r="160" spans="1:10" ht="14.25" hidden="1">
      <c r="A160" s="2559"/>
      <c r="B160" s="2559"/>
      <c r="C160" s="2559"/>
      <c r="D160" s="2559"/>
      <c r="E160" s="2559"/>
      <c r="F160" s="2559"/>
      <c r="G160" s="2559"/>
      <c r="H160" s="2559"/>
      <c r="I160" s="2559"/>
      <c r="J160" s="2559"/>
    </row>
    <row r="161" spans="1:10" s="738" customFormat="1" ht="18.75" customHeight="1">
      <c r="A161" s="2517" t="s">
        <v>2250</v>
      </c>
      <c r="B161" s="2517"/>
      <c r="C161" s="2517"/>
      <c r="D161" s="2517"/>
      <c r="E161" s="2517"/>
      <c r="F161" s="2517"/>
      <c r="G161" s="2517"/>
      <c r="H161" s="2517"/>
      <c r="I161" s="2517"/>
      <c r="J161" s="2517"/>
    </row>
    <row r="162" spans="1:10">
      <c r="A162" s="2573" t="s">
        <v>1125</v>
      </c>
      <c r="B162" s="2573"/>
      <c r="C162" s="2573"/>
      <c r="D162" s="2573"/>
      <c r="E162" s="2573"/>
      <c r="F162" s="2573"/>
      <c r="G162" s="2573"/>
      <c r="H162" s="2573"/>
      <c r="I162" s="2573"/>
      <c r="J162" s="2573"/>
    </row>
    <row r="163" spans="1:10" ht="14.25">
      <c r="A163" s="892" t="s">
        <v>1711</v>
      </c>
      <c r="B163" s="892"/>
      <c r="C163" s="893"/>
      <c r="D163" s="892"/>
      <c r="E163" s="1958"/>
      <c r="F163" s="892"/>
      <c r="G163" s="738" t="s">
        <v>1154</v>
      </c>
      <c r="H163" s="892"/>
      <c r="J163" s="892"/>
    </row>
    <row r="164" spans="1:10" ht="14.25">
      <c r="A164" s="894" t="s">
        <v>1712</v>
      </c>
      <c r="B164" s="894"/>
      <c r="C164" s="894"/>
      <c r="D164" s="738"/>
      <c r="E164" s="1959" t="s">
        <v>311</v>
      </c>
      <c r="F164" s="738"/>
      <c r="G164" s="734" t="s">
        <v>312</v>
      </c>
      <c r="H164" s="738"/>
      <c r="J164" s="894"/>
    </row>
    <row r="165" spans="1:10" ht="14.25">
      <c r="A165" s="895"/>
      <c r="B165" s="895"/>
      <c r="C165" s="894"/>
      <c r="D165" s="895"/>
      <c r="E165" s="2154"/>
      <c r="F165" s="895"/>
      <c r="G165" s="895"/>
      <c r="H165" s="895"/>
      <c r="J165" s="895"/>
    </row>
    <row r="166" spans="1:10" ht="14.25">
      <c r="A166" s="892" t="s">
        <v>2120</v>
      </c>
      <c r="B166" s="892"/>
      <c r="C166" s="893"/>
      <c r="D166" s="892"/>
      <c r="E166" s="1958"/>
      <c r="F166" s="892"/>
      <c r="G166" s="892" t="s">
        <v>1158</v>
      </c>
      <c r="H166" s="892"/>
    </row>
    <row r="167" spans="1:10" ht="14.25">
      <c r="A167" s="894" t="s">
        <v>1715</v>
      </c>
      <c r="B167" s="893" t="s">
        <v>646</v>
      </c>
      <c r="C167" s="896"/>
      <c r="D167" s="738"/>
      <c r="E167" s="1959" t="s">
        <v>311</v>
      </c>
      <c r="F167" s="738"/>
      <c r="G167" s="734" t="s">
        <v>312</v>
      </c>
      <c r="H167" s="738"/>
    </row>
    <row r="168" spans="1:10" ht="2.25" customHeight="1">
      <c r="A168" s="748"/>
      <c r="B168" s="739"/>
      <c r="C168" s="749"/>
      <c r="D168" s="738"/>
      <c r="F168" s="738"/>
      <c r="G168" s="738"/>
      <c r="H168" s="738"/>
    </row>
    <row r="169" spans="1:10" hidden="1">
      <c r="A169" s="748"/>
      <c r="B169" s="739"/>
      <c r="C169" s="749"/>
      <c r="D169" s="738"/>
      <c r="F169" s="738"/>
      <c r="G169" s="738"/>
      <c r="H169" s="738"/>
      <c r="I169" s="738"/>
    </row>
    <row r="170" spans="1:10" hidden="1">
      <c r="A170" s="748"/>
      <c r="B170" s="739"/>
      <c r="C170" s="749"/>
      <c r="D170" s="738"/>
      <c r="F170" s="738"/>
      <c r="G170" s="738"/>
      <c r="H170" s="738"/>
      <c r="I170" s="738"/>
      <c r="J170" s="738"/>
    </row>
    <row r="171" spans="1:10" hidden="1">
      <c r="A171" s="748"/>
      <c r="B171" s="739"/>
      <c r="C171" s="1060"/>
      <c r="D171" s="738"/>
      <c r="F171" s="738"/>
      <c r="G171" s="738"/>
      <c r="H171" s="738"/>
      <c r="I171" s="738"/>
      <c r="J171" s="738"/>
    </row>
    <row r="172" spans="1:10" hidden="1"/>
    <row r="173" spans="1:10">
      <c r="B173" s="1302" t="s">
        <v>2232</v>
      </c>
    </row>
  </sheetData>
  <mergeCells count="18"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  <mergeCell ref="A13:J13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landscape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171"/>
  <sheetViews>
    <sheetView topLeftCell="A34" workbookViewId="0">
      <selection activeCell="E34" sqref="E1:E1048576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85546875" style="632" customWidth="1"/>
    <col min="5" max="5" width="12.28515625" style="917" customWidth="1"/>
    <col min="6" max="6" width="10.7109375" style="632" customWidth="1"/>
    <col min="7" max="7" width="13.42578125" style="632" customWidth="1"/>
    <col min="8" max="8" width="11.28515625" style="632" customWidth="1"/>
    <col min="9" max="9" width="11.85546875" style="632" customWidth="1"/>
    <col min="10" max="10" width="12.7109375" style="632" customWidth="1"/>
    <col min="11" max="11" width="14.85546875" style="632" customWidth="1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1770"/>
      <c r="F1" s="2540" t="s">
        <v>32</v>
      </c>
      <c r="G1" s="2540"/>
      <c r="H1" s="2540"/>
      <c r="I1" s="2540"/>
      <c r="J1" s="2540"/>
      <c r="K1" s="738"/>
      <c r="L1" s="738"/>
    </row>
    <row r="2" spans="1:12" hidden="1">
      <c r="A2" s="738"/>
      <c r="B2" s="739"/>
      <c r="C2" s="740"/>
      <c r="D2" s="738"/>
      <c r="E2" s="1770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1770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1770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1770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2310</v>
      </c>
      <c r="B6" s="747"/>
      <c r="C6" s="740"/>
      <c r="D6" s="738"/>
      <c r="E6" s="1770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1960"/>
      <c r="F7" s="748"/>
      <c r="G7" s="748"/>
      <c r="H7" s="738"/>
      <c r="I7" s="738"/>
      <c r="J7" s="738"/>
      <c r="K7" s="748"/>
      <c r="L7" s="748"/>
    </row>
    <row r="8" spans="1:12" ht="14.25">
      <c r="A8" s="898" t="s">
        <v>1717</v>
      </c>
      <c r="B8" s="890"/>
      <c r="C8" s="899"/>
      <c r="D8" s="900"/>
      <c r="E8" s="1961"/>
      <c r="F8" s="901"/>
      <c r="G8" s="748"/>
      <c r="H8" s="738"/>
      <c r="I8" s="738"/>
      <c r="J8" s="738"/>
      <c r="K8" s="738"/>
      <c r="L8" s="738"/>
    </row>
    <row r="9" spans="1:12">
      <c r="A9" s="738"/>
      <c r="B9" s="739"/>
      <c r="C9" s="740"/>
      <c r="D9" s="738"/>
      <c r="E9" s="1770"/>
      <c r="F9" s="741"/>
      <c r="G9" s="738"/>
      <c r="H9" s="738"/>
      <c r="I9" s="738"/>
      <c r="J9" s="738"/>
      <c r="K9" s="738"/>
      <c r="L9" s="738"/>
    </row>
    <row r="10" spans="1:12">
      <c r="A10" s="2544" t="s">
        <v>1167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4.25" customHeight="1">
      <c r="A16" s="2551" t="s">
        <v>2249</v>
      </c>
      <c r="B16" s="2551"/>
      <c r="C16" s="2551"/>
      <c r="D16" s="2551"/>
      <c r="E16" s="2551"/>
      <c r="F16" s="2551"/>
      <c r="G16" s="2551"/>
      <c r="H16" s="2551"/>
      <c r="I16" s="2551"/>
      <c r="J16" s="2551"/>
      <c r="K16" s="748"/>
      <c r="L16" s="748"/>
    </row>
    <row r="17" spans="1:14">
      <c r="A17" s="2551"/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4">
      <c r="A18" s="753" t="s">
        <v>1015</v>
      </c>
      <c r="B18" s="754"/>
      <c r="C18" s="754"/>
      <c r="D18" s="754"/>
      <c r="E18" s="1061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258</v>
      </c>
      <c r="B19" s="756"/>
      <c r="C19" s="756"/>
      <c r="D19" s="756"/>
      <c r="E19" s="1962"/>
      <c r="F19" s="753" t="s">
        <v>335</v>
      </c>
      <c r="G19" s="704" t="s">
        <v>565</v>
      </c>
      <c r="H19" s="684">
        <v>4</v>
      </c>
      <c r="I19" s="685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1963"/>
      <c r="F20" s="756"/>
      <c r="G20" s="753"/>
      <c r="H20" s="756"/>
      <c r="I20" s="753"/>
      <c r="J20" s="753"/>
      <c r="K20" s="753"/>
      <c r="L20" s="753"/>
    </row>
    <row r="21" spans="1:14" ht="32.25" customHeight="1">
      <c r="A21" s="753" t="s">
        <v>936</v>
      </c>
      <c r="B21" s="753"/>
      <c r="C21" s="753"/>
      <c r="D21" s="757"/>
      <c r="E21" s="2157"/>
      <c r="F21" s="2620" t="s">
        <v>233</v>
      </c>
      <c r="G21" s="2621"/>
      <c r="H21" s="2621"/>
      <c r="I21" s="2621"/>
      <c r="J21" s="753"/>
      <c r="K21" s="753"/>
      <c r="L21" s="753"/>
    </row>
    <row r="22" spans="1:14" ht="13.5" customHeight="1">
      <c r="A22" s="753" t="s">
        <v>1675</v>
      </c>
      <c r="B22" s="756"/>
      <c r="C22" s="756"/>
      <c r="D22" s="756"/>
      <c r="E22" s="1962"/>
      <c r="F22" s="753" t="s">
        <v>947</v>
      </c>
      <c r="G22" s="753"/>
      <c r="H22" s="753"/>
      <c r="I22" s="756"/>
      <c r="J22" s="758"/>
      <c r="K22" s="756"/>
      <c r="L22" s="756"/>
    </row>
    <row r="23" spans="1:14" ht="12" customHeight="1">
      <c r="A23" s="756" t="s">
        <v>208</v>
      </c>
      <c r="B23" s="758"/>
      <c r="C23" s="759"/>
      <c r="D23" s="756"/>
      <c r="E23" s="1962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224</v>
      </c>
      <c r="B24" s="760"/>
      <c r="C24" s="761"/>
      <c r="D24" s="760"/>
      <c r="E24" s="1962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1965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1966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1967"/>
      <c r="F27" s="770"/>
      <c r="G27" s="748"/>
      <c r="H27" s="2560">
        <v>900272320053</v>
      </c>
      <c r="I27" s="2560"/>
      <c r="J27" s="2560"/>
      <c r="K27" s="748"/>
      <c r="L27" s="748"/>
    </row>
    <row r="28" spans="1:14" ht="4.5" customHeight="1" thickBot="1"/>
    <row r="29" spans="1:14" ht="49.5" customHeight="1" thickBot="1">
      <c r="A29" s="771" t="s">
        <v>409</v>
      </c>
      <c r="B29" s="772" t="s">
        <v>424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3.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51" customHeight="1" thickBot="1">
      <c r="A32" s="780">
        <v>1100000</v>
      </c>
      <c r="B32" s="787" t="s">
        <v>1676</v>
      </c>
      <c r="C32" s="788" t="s">
        <v>361</v>
      </c>
      <c r="D32" s="902">
        <f>D77+D67+D92+D113+D63</f>
        <v>37500</v>
      </c>
      <c r="E32" s="1181">
        <f>E63</f>
        <v>0</v>
      </c>
      <c r="F32" s="902">
        <f>F67+F77+F92+F113+F63</f>
        <v>37500</v>
      </c>
      <c r="G32" s="902">
        <f>G67+G77+G92+G113+G63</f>
        <v>6000</v>
      </c>
      <c r="H32" s="902">
        <f>H67+H77+H92+H113+H63</f>
        <v>16000</v>
      </c>
      <c r="I32" s="902">
        <f>I67+I77+I92+I113+I63</f>
        <v>27500</v>
      </c>
      <c r="J32" s="902">
        <f>F32</f>
        <v>37500</v>
      </c>
    </row>
    <row r="33" spans="1:10" ht="49.5" hidden="1" customHeight="1" thickBot="1">
      <c r="A33" s="780">
        <v>1110000</v>
      </c>
      <c r="B33" s="790" t="s">
        <v>1677</v>
      </c>
      <c r="C33" s="788" t="s">
        <v>361</v>
      </c>
      <c r="D33" s="903">
        <v>0</v>
      </c>
      <c r="E33" s="1200">
        <v>0</v>
      </c>
      <c r="F33" s="903">
        <v>0</v>
      </c>
      <c r="G33" s="903">
        <v>0</v>
      </c>
      <c r="H33" s="903">
        <v>0</v>
      </c>
      <c r="I33" s="903">
        <v>0</v>
      </c>
      <c r="J33" s="903">
        <v>0</v>
      </c>
    </row>
    <row r="34" spans="1:10" ht="12.75" customHeight="1">
      <c r="A34" s="792">
        <v>1110000</v>
      </c>
      <c r="B34" s="793" t="s">
        <v>809</v>
      </c>
      <c r="C34" s="794" t="s">
        <v>361</v>
      </c>
      <c r="D34" s="904">
        <v>0</v>
      </c>
      <c r="E34" s="1690">
        <v>0</v>
      </c>
      <c r="F34" s="904">
        <v>0</v>
      </c>
      <c r="G34" s="904">
        <v>0</v>
      </c>
      <c r="H34" s="904">
        <v>0</v>
      </c>
      <c r="I34" s="904">
        <v>0</v>
      </c>
      <c r="J34" s="904">
        <v>0</v>
      </c>
    </row>
    <row r="35" spans="1:10" ht="1.5" hidden="1" customHeight="1">
      <c r="A35" s="796">
        <v>1111000</v>
      </c>
      <c r="B35" s="797" t="s">
        <v>677</v>
      </c>
      <c r="C35" s="798" t="s">
        <v>810</v>
      </c>
      <c r="D35" s="905"/>
      <c r="E35" s="942"/>
      <c r="F35" s="905"/>
      <c r="G35" s="905"/>
      <c r="H35" s="905"/>
      <c r="I35" s="905"/>
      <c r="J35" s="905"/>
    </row>
    <row r="36" spans="1:10" ht="25.5" hidden="1">
      <c r="A36" s="800">
        <v>1112000</v>
      </c>
      <c r="B36" s="801" t="s">
        <v>273</v>
      </c>
      <c r="C36" s="802" t="s">
        <v>811</v>
      </c>
      <c r="D36" s="906"/>
      <c r="E36" s="913"/>
      <c r="F36" s="906"/>
      <c r="G36" s="906"/>
      <c r="H36" s="906"/>
      <c r="I36" s="906"/>
      <c r="J36" s="906"/>
    </row>
    <row r="37" spans="1:10" ht="25.5" hidden="1">
      <c r="A37" s="800">
        <v>1113000</v>
      </c>
      <c r="B37" s="801" t="s">
        <v>812</v>
      </c>
      <c r="C37" s="802" t="s">
        <v>813</v>
      </c>
      <c r="D37" s="906"/>
      <c r="E37" s="913"/>
      <c r="F37" s="906"/>
      <c r="G37" s="906"/>
      <c r="H37" s="906"/>
      <c r="I37" s="906"/>
      <c r="J37" s="906"/>
    </row>
    <row r="38" spans="1:10" ht="38.25" hidden="1">
      <c r="A38" s="800">
        <v>1114000</v>
      </c>
      <c r="B38" s="801" t="s">
        <v>401</v>
      </c>
      <c r="C38" s="802" t="s">
        <v>402</v>
      </c>
      <c r="D38" s="906"/>
      <c r="E38" s="913"/>
      <c r="F38" s="906"/>
      <c r="G38" s="906"/>
      <c r="H38" s="906"/>
      <c r="I38" s="906"/>
      <c r="J38" s="906"/>
    </row>
    <row r="39" spans="1:10" hidden="1">
      <c r="A39" s="800">
        <v>1115000</v>
      </c>
      <c r="B39" s="801" t="s">
        <v>619</v>
      </c>
      <c r="C39" s="802" t="s">
        <v>391</v>
      </c>
      <c r="D39" s="906"/>
      <c r="E39" s="913"/>
      <c r="F39" s="906"/>
      <c r="G39" s="906"/>
      <c r="H39" s="906"/>
      <c r="I39" s="906"/>
      <c r="J39" s="906"/>
    </row>
    <row r="40" spans="1:10" ht="25.5" hidden="1">
      <c r="A40" s="800">
        <v>1116000</v>
      </c>
      <c r="B40" s="801" t="s">
        <v>1034</v>
      </c>
      <c r="C40" s="802" t="s">
        <v>392</v>
      </c>
      <c r="D40" s="906"/>
      <c r="E40" s="913"/>
      <c r="F40" s="906"/>
      <c r="G40" s="906"/>
      <c r="H40" s="906"/>
      <c r="I40" s="906"/>
      <c r="J40" s="906"/>
    </row>
    <row r="41" spans="1:10" ht="39" hidden="1" thickBot="1">
      <c r="A41" s="804">
        <v>1117000</v>
      </c>
      <c r="B41" s="805" t="s">
        <v>19</v>
      </c>
      <c r="C41" s="806" t="s">
        <v>20</v>
      </c>
      <c r="D41" s="907"/>
      <c r="E41" s="912"/>
      <c r="F41" s="907"/>
      <c r="G41" s="907"/>
      <c r="H41" s="907"/>
      <c r="I41" s="907"/>
      <c r="J41" s="907"/>
    </row>
    <row r="42" spans="1:10" ht="29.25" hidden="1" thickBot="1">
      <c r="A42" s="808">
        <v>1120000</v>
      </c>
      <c r="B42" s="809" t="s">
        <v>21</v>
      </c>
      <c r="C42" s="788" t="s">
        <v>361</v>
      </c>
      <c r="D42" s="909">
        <f t="shared" ref="D42:J42" si="0">D63</f>
        <v>24000</v>
      </c>
      <c r="E42" s="1184">
        <f t="shared" si="0"/>
        <v>0</v>
      </c>
      <c r="F42" s="909">
        <f t="shared" si="0"/>
        <v>24000</v>
      </c>
      <c r="G42" s="909">
        <f t="shared" si="0"/>
        <v>3000</v>
      </c>
      <c r="H42" s="909">
        <f t="shared" si="0"/>
        <v>9000</v>
      </c>
      <c r="I42" s="909">
        <f t="shared" si="0"/>
        <v>16000</v>
      </c>
      <c r="J42" s="909">
        <f t="shared" si="0"/>
        <v>24000</v>
      </c>
    </row>
    <row r="43" spans="1:10" ht="13.5" hidden="1" customHeight="1">
      <c r="A43" s="792">
        <v>1121000</v>
      </c>
      <c r="B43" s="811" t="s">
        <v>22</v>
      </c>
      <c r="C43" s="812"/>
      <c r="D43" s="910">
        <v>0</v>
      </c>
      <c r="E43" s="922">
        <v>0</v>
      </c>
      <c r="F43" s="910">
        <v>0</v>
      </c>
      <c r="G43" s="910">
        <v>0</v>
      </c>
      <c r="H43" s="910">
        <v>0</v>
      </c>
      <c r="I43" s="910">
        <v>0</v>
      </c>
      <c r="J43" s="910">
        <v>0</v>
      </c>
    </row>
    <row r="44" spans="1:10" ht="25.5" hidden="1">
      <c r="A44" s="800">
        <v>1121100</v>
      </c>
      <c r="B44" s="813" t="s">
        <v>383</v>
      </c>
      <c r="C44" s="802" t="s">
        <v>384</v>
      </c>
      <c r="D44" s="920"/>
      <c r="E44" s="921"/>
      <c r="F44" s="920"/>
      <c r="G44" s="920"/>
      <c r="H44" s="920"/>
      <c r="I44" s="920"/>
      <c r="J44" s="920"/>
    </row>
    <row r="45" spans="1:10" hidden="1">
      <c r="A45" s="800">
        <v>1121200</v>
      </c>
      <c r="B45" s="814" t="s">
        <v>1678</v>
      </c>
      <c r="C45" s="802" t="s">
        <v>386</v>
      </c>
      <c r="D45" s="920"/>
      <c r="E45" s="921"/>
      <c r="F45" s="920"/>
      <c r="G45" s="920"/>
      <c r="H45" s="920"/>
      <c r="I45" s="920"/>
      <c r="J45" s="920">
        <v>0</v>
      </c>
    </row>
    <row r="46" spans="1:10" hidden="1">
      <c r="A46" s="800">
        <v>1121300</v>
      </c>
      <c r="B46" s="813" t="s">
        <v>775</v>
      </c>
      <c r="C46" s="802" t="s">
        <v>387</v>
      </c>
      <c r="D46" s="920"/>
      <c r="E46" s="921"/>
      <c r="F46" s="920"/>
      <c r="G46" s="920"/>
      <c r="H46" s="920"/>
      <c r="I46" s="920"/>
      <c r="J46" s="920"/>
    </row>
    <row r="47" spans="1:10" hidden="1">
      <c r="A47" s="800">
        <v>1121400</v>
      </c>
      <c r="B47" s="813" t="s">
        <v>776</v>
      </c>
      <c r="C47" s="802" t="s">
        <v>388</v>
      </c>
      <c r="D47" s="920"/>
      <c r="E47" s="921"/>
      <c r="F47" s="920"/>
      <c r="G47" s="920"/>
      <c r="H47" s="920"/>
      <c r="I47" s="920"/>
      <c r="J47" s="920"/>
    </row>
    <row r="48" spans="1:10" hidden="1">
      <c r="A48" s="800">
        <v>1121500</v>
      </c>
      <c r="B48" s="813" t="s">
        <v>69</v>
      </c>
      <c r="C48" s="802" t="s">
        <v>389</v>
      </c>
      <c r="D48" s="910"/>
      <c r="E48" s="922"/>
      <c r="F48" s="910"/>
      <c r="G48" s="910"/>
      <c r="H48" s="910"/>
      <c r="I48" s="910"/>
      <c r="J48" s="910"/>
    </row>
    <row r="49" spans="1:11" hidden="1">
      <c r="A49" s="800">
        <v>1121600</v>
      </c>
      <c r="B49" s="813" t="s">
        <v>70</v>
      </c>
      <c r="C49" s="802" t="s">
        <v>390</v>
      </c>
      <c r="D49" s="920"/>
      <c r="E49" s="921"/>
      <c r="F49" s="920"/>
      <c r="G49" s="920"/>
      <c r="H49" s="920"/>
      <c r="I49" s="920"/>
      <c r="J49" s="920"/>
    </row>
    <row r="50" spans="1:11" ht="13.5" hidden="1" thickBot="1">
      <c r="A50" s="816">
        <v>1121700</v>
      </c>
      <c r="B50" s="817" t="s">
        <v>71</v>
      </c>
      <c r="C50" s="806" t="s">
        <v>772</v>
      </c>
      <c r="D50" s="915"/>
      <c r="E50" s="916"/>
      <c r="F50" s="915"/>
      <c r="G50" s="915"/>
      <c r="H50" s="915"/>
      <c r="I50" s="915"/>
      <c r="J50" s="915"/>
    </row>
    <row r="51" spans="1:11" ht="28.5" hidden="1">
      <c r="A51" s="792">
        <v>1122000</v>
      </c>
      <c r="B51" s="818" t="s">
        <v>773</v>
      </c>
      <c r="C51" s="794" t="s">
        <v>361</v>
      </c>
      <c r="D51" s="918">
        <v>0</v>
      </c>
      <c r="E51" s="919">
        <v>0</v>
      </c>
      <c r="F51" s="918">
        <v>0</v>
      </c>
      <c r="G51" s="918">
        <v>0</v>
      </c>
      <c r="H51" s="918">
        <v>0</v>
      </c>
      <c r="I51" s="918">
        <v>0</v>
      </c>
      <c r="J51" s="918">
        <v>0</v>
      </c>
    </row>
    <row r="52" spans="1:11" hidden="1">
      <c r="A52" s="820">
        <v>1122100</v>
      </c>
      <c r="B52" s="813" t="s">
        <v>72</v>
      </c>
      <c r="C52" s="798" t="s">
        <v>774</v>
      </c>
      <c r="D52" s="920"/>
      <c r="E52" s="921"/>
      <c r="F52" s="920"/>
      <c r="G52" s="920"/>
      <c r="H52" s="920"/>
      <c r="I52" s="920"/>
      <c r="J52" s="920"/>
    </row>
    <row r="53" spans="1:11" hidden="1">
      <c r="A53" s="820">
        <v>1122200</v>
      </c>
      <c r="B53" s="813" t="s">
        <v>490</v>
      </c>
      <c r="C53" s="802" t="s">
        <v>1031</v>
      </c>
      <c r="D53" s="920"/>
      <c r="E53" s="921"/>
      <c r="F53" s="920"/>
      <c r="G53" s="920"/>
      <c r="H53" s="920"/>
      <c r="I53" s="920"/>
      <c r="J53" s="920"/>
    </row>
    <row r="54" spans="1:11" ht="13.5" hidden="1" thickBot="1">
      <c r="A54" s="808">
        <v>1122300</v>
      </c>
      <c r="B54" s="817" t="s">
        <v>148</v>
      </c>
      <c r="C54" s="806" t="s">
        <v>1032</v>
      </c>
      <c r="D54" s="915"/>
      <c r="E54" s="916"/>
      <c r="F54" s="915"/>
      <c r="G54" s="915"/>
      <c r="H54" s="915"/>
      <c r="I54" s="915"/>
      <c r="J54" s="915"/>
    </row>
    <row r="55" spans="1:11" ht="28.5" hidden="1">
      <c r="A55" s="792">
        <v>1123000</v>
      </c>
      <c r="B55" s="818" t="s">
        <v>367</v>
      </c>
      <c r="C55" s="794" t="s">
        <v>361</v>
      </c>
      <c r="D55" s="918">
        <v>0</v>
      </c>
      <c r="E55" s="919">
        <v>0</v>
      </c>
      <c r="F55" s="918">
        <v>0</v>
      </c>
      <c r="G55" s="918">
        <v>0</v>
      </c>
      <c r="H55" s="918">
        <v>0</v>
      </c>
      <c r="I55" s="918">
        <v>0</v>
      </c>
      <c r="J55" s="918">
        <v>0</v>
      </c>
    </row>
    <row r="56" spans="1:11" hidden="1">
      <c r="A56" s="820">
        <v>1123100</v>
      </c>
      <c r="B56" s="813" t="s">
        <v>149</v>
      </c>
      <c r="C56" s="798" t="s">
        <v>368</v>
      </c>
      <c r="D56" s="920"/>
      <c r="E56" s="921"/>
      <c r="F56" s="920"/>
      <c r="G56" s="920"/>
      <c r="H56" s="920"/>
      <c r="I56" s="920"/>
      <c r="J56" s="920"/>
    </row>
    <row r="57" spans="1:11" hidden="1">
      <c r="A57" s="820">
        <v>1123200</v>
      </c>
      <c r="B57" s="813" t="s">
        <v>150</v>
      </c>
      <c r="C57" s="802" t="s">
        <v>369</v>
      </c>
      <c r="D57" s="920"/>
      <c r="E57" s="921"/>
      <c r="F57" s="920"/>
      <c r="G57" s="920"/>
      <c r="H57" s="920"/>
      <c r="I57" s="920"/>
      <c r="J57" s="920"/>
    </row>
    <row r="58" spans="1:11" ht="25.5" hidden="1">
      <c r="A58" s="820">
        <v>1123300</v>
      </c>
      <c r="B58" s="813" t="s">
        <v>151</v>
      </c>
      <c r="C58" s="802" t="s">
        <v>370</v>
      </c>
      <c r="D58" s="920"/>
      <c r="E58" s="921"/>
      <c r="F58" s="920"/>
      <c r="G58" s="920"/>
      <c r="H58" s="920"/>
      <c r="I58" s="920"/>
      <c r="J58" s="920"/>
    </row>
    <row r="59" spans="1:11" hidden="1">
      <c r="A59" s="820">
        <v>1123400</v>
      </c>
      <c r="B59" s="813" t="s">
        <v>559</v>
      </c>
      <c r="C59" s="802" t="s">
        <v>371</v>
      </c>
      <c r="D59" s="920"/>
      <c r="E59" s="921"/>
      <c r="F59" s="920"/>
      <c r="G59" s="920"/>
      <c r="H59" s="920"/>
      <c r="I59" s="920"/>
      <c r="J59" s="920"/>
    </row>
    <row r="60" spans="1:11" hidden="1">
      <c r="A60" s="820">
        <v>1123500</v>
      </c>
      <c r="B60" s="821" t="s">
        <v>560</v>
      </c>
      <c r="C60" s="822">
        <v>423500</v>
      </c>
      <c r="D60" s="920"/>
      <c r="E60" s="921"/>
      <c r="F60" s="920"/>
      <c r="G60" s="920"/>
      <c r="H60" s="920"/>
      <c r="I60" s="920"/>
      <c r="J60" s="920"/>
    </row>
    <row r="61" spans="1:11" ht="25.5" hidden="1">
      <c r="A61" s="820">
        <v>1123600</v>
      </c>
      <c r="B61" s="813" t="s">
        <v>187</v>
      </c>
      <c r="C61" s="802" t="s">
        <v>372</v>
      </c>
      <c r="D61" s="920"/>
      <c r="E61" s="921"/>
      <c r="F61" s="920"/>
      <c r="G61" s="920"/>
      <c r="H61" s="920"/>
      <c r="I61" s="920"/>
      <c r="J61" s="920"/>
    </row>
    <row r="62" spans="1:11" hidden="1">
      <c r="A62" s="820">
        <v>1123700</v>
      </c>
      <c r="B62" s="813" t="s">
        <v>188</v>
      </c>
      <c r="C62" s="802" t="s">
        <v>373</v>
      </c>
      <c r="D62" s="920"/>
      <c r="E62" s="921"/>
      <c r="F62" s="920"/>
      <c r="G62" s="920"/>
      <c r="H62" s="920"/>
      <c r="I62" s="920"/>
      <c r="J62" s="920"/>
    </row>
    <row r="63" spans="1:11" ht="26.25" customHeight="1" thickBot="1">
      <c r="A63" s="808">
        <v>1123800</v>
      </c>
      <c r="B63" s="817" t="s">
        <v>189</v>
      </c>
      <c r="C63" s="806" t="s">
        <v>374</v>
      </c>
      <c r="D63" s="915">
        <v>24000</v>
      </c>
      <c r="E63" s="916">
        <v>0</v>
      </c>
      <c r="F63" s="915">
        <f>D63+E63</f>
        <v>24000</v>
      </c>
      <c r="G63" s="915">
        <v>3000</v>
      </c>
      <c r="H63" s="915">
        <v>9000</v>
      </c>
      <c r="I63" s="915">
        <v>16000</v>
      </c>
      <c r="J63" s="915">
        <f>F63</f>
        <v>24000</v>
      </c>
      <c r="K63" s="2226"/>
    </row>
    <row r="64" spans="1:11" ht="28.5" hidden="1">
      <c r="A64" s="792">
        <v>1124000</v>
      </c>
      <c r="B64" s="818" t="s">
        <v>214</v>
      </c>
      <c r="C64" s="794" t="s">
        <v>361</v>
      </c>
      <c r="D64" s="911">
        <v>0</v>
      </c>
      <c r="E64" s="914">
        <v>0</v>
      </c>
      <c r="F64" s="911">
        <v>0</v>
      </c>
      <c r="G64" s="911">
        <v>0</v>
      </c>
      <c r="H64" s="911">
        <v>0</v>
      </c>
      <c r="I64" s="911">
        <v>0</v>
      </c>
      <c r="J64" s="911">
        <v>0</v>
      </c>
    </row>
    <row r="65" spans="1:10" ht="25.5" customHeight="1" thickBot="1">
      <c r="A65" s="808">
        <v>1124100</v>
      </c>
      <c r="B65" s="817" t="s">
        <v>190</v>
      </c>
      <c r="C65" s="806" t="s">
        <v>215</v>
      </c>
      <c r="D65" s="907"/>
      <c r="E65" s="912"/>
      <c r="F65" s="907"/>
      <c r="G65" s="907"/>
      <c r="H65" s="907"/>
      <c r="I65" s="907"/>
      <c r="J65" s="907"/>
    </row>
    <row r="66" spans="1:10" ht="28.5">
      <c r="A66" s="792">
        <v>1125000</v>
      </c>
      <c r="B66" s="818" t="s">
        <v>928</v>
      </c>
      <c r="C66" s="794" t="s">
        <v>361</v>
      </c>
      <c r="D66" s="911">
        <v>0</v>
      </c>
      <c r="E66" s="914">
        <v>0</v>
      </c>
      <c r="F66" s="911">
        <v>0</v>
      </c>
      <c r="G66" s="911">
        <v>0</v>
      </c>
      <c r="H66" s="911">
        <v>0</v>
      </c>
      <c r="I66" s="911">
        <v>0</v>
      </c>
      <c r="J66" s="911">
        <v>0</v>
      </c>
    </row>
    <row r="67" spans="1:10" ht="29.25" customHeight="1">
      <c r="A67" s="820">
        <v>1125100</v>
      </c>
      <c r="B67" s="813" t="s">
        <v>191</v>
      </c>
      <c r="C67" s="798" t="s">
        <v>929</v>
      </c>
      <c r="D67" s="920">
        <v>3500</v>
      </c>
      <c r="E67" s="921">
        <v>0</v>
      </c>
      <c r="F67" s="920">
        <f>D67+E67</f>
        <v>3500</v>
      </c>
      <c r="G67" s="920">
        <v>1000</v>
      </c>
      <c r="H67" s="920">
        <v>2000</v>
      </c>
      <c r="I67" s="920">
        <v>3500</v>
      </c>
      <c r="J67" s="920">
        <f>F67</f>
        <v>3500</v>
      </c>
    </row>
    <row r="68" spans="1:10" ht="25.5" hidden="1" customHeight="1" thickBot="1">
      <c r="A68" s="808">
        <v>1125200</v>
      </c>
      <c r="B68" s="817" t="s">
        <v>709</v>
      </c>
      <c r="C68" s="806" t="s">
        <v>1041</v>
      </c>
      <c r="D68" s="915"/>
      <c r="E68" s="916"/>
      <c r="F68" s="915"/>
      <c r="G68" s="915"/>
      <c r="H68" s="915"/>
      <c r="I68" s="915"/>
      <c r="J68" s="915"/>
    </row>
    <row r="69" spans="1:10" ht="14.25" hidden="1">
      <c r="A69" s="792">
        <v>1126000</v>
      </c>
      <c r="B69" s="818" t="s">
        <v>1042</v>
      </c>
      <c r="C69" s="794" t="s">
        <v>361</v>
      </c>
      <c r="D69" s="911">
        <v>0</v>
      </c>
      <c r="E69" s="914">
        <v>0</v>
      </c>
      <c r="F69" s="911">
        <v>0</v>
      </c>
      <c r="G69" s="911">
        <v>0</v>
      </c>
      <c r="H69" s="911">
        <v>0</v>
      </c>
      <c r="I69" s="911">
        <v>0</v>
      </c>
      <c r="J69" s="911">
        <v>0</v>
      </c>
    </row>
    <row r="70" spans="1:10" hidden="1">
      <c r="A70" s="792">
        <v>1126100</v>
      </c>
      <c r="B70" s="813" t="s">
        <v>993</v>
      </c>
      <c r="C70" s="798" t="s">
        <v>1043</v>
      </c>
      <c r="D70" s="906"/>
      <c r="E70" s="913"/>
      <c r="F70" s="906"/>
      <c r="G70" s="906"/>
      <c r="H70" s="906"/>
      <c r="I70" s="906"/>
      <c r="J70" s="906"/>
    </row>
    <row r="71" spans="1:10" hidden="1">
      <c r="A71" s="792">
        <v>1126200</v>
      </c>
      <c r="B71" s="813" t="s">
        <v>994</v>
      </c>
      <c r="C71" s="802" t="s">
        <v>1044</v>
      </c>
      <c r="D71" s="906"/>
      <c r="E71" s="913"/>
      <c r="F71" s="906"/>
      <c r="G71" s="906"/>
      <c r="H71" s="906"/>
      <c r="I71" s="906"/>
      <c r="J71" s="906"/>
    </row>
    <row r="72" spans="1:10" hidden="1">
      <c r="A72" s="792">
        <v>1126300</v>
      </c>
      <c r="B72" s="813" t="s">
        <v>393</v>
      </c>
      <c r="C72" s="802" t="s">
        <v>394</v>
      </c>
      <c r="D72" s="906"/>
      <c r="E72" s="913"/>
      <c r="F72" s="906"/>
      <c r="G72" s="906"/>
      <c r="H72" s="906"/>
      <c r="I72" s="906"/>
      <c r="J72" s="906"/>
    </row>
    <row r="73" spans="1:10" hidden="1">
      <c r="A73" s="800">
        <v>1126400</v>
      </c>
      <c r="B73" s="823" t="s">
        <v>995</v>
      </c>
      <c r="C73" s="802" t="s">
        <v>395</v>
      </c>
      <c r="D73" s="906"/>
      <c r="E73" s="913"/>
      <c r="F73" s="906"/>
      <c r="G73" s="906"/>
      <c r="H73" s="906"/>
      <c r="I73" s="906"/>
      <c r="J73" s="906"/>
    </row>
    <row r="74" spans="1:10" ht="25.5" hidden="1">
      <c r="A74" s="804">
        <v>1126500</v>
      </c>
      <c r="B74" s="824" t="s">
        <v>953</v>
      </c>
      <c r="C74" s="802" t="s">
        <v>396</v>
      </c>
      <c r="D74" s="906"/>
      <c r="E74" s="913"/>
      <c r="F74" s="906"/>
      <c r="G74" s="906"/>
      <c r="H74" s="906"/>
      <c r="I74" s="906"/>
      <c r="J74" s="906"/>
    </row>
    <row r="75" spans="1:10" hidden="1">
      <c r="A75" s="800">
        <v>1126600</v>
      </c>
      <c r="B75" s="823" t="s">
        <v>230</v>
      </c>
      <c r="C75" s="802" t="s">
        <v>397</v>
      </c>
      <c r="D75" s="906"/>
      <c r="E75" s="913"/>
      <c r="F75" s="906"/>
      <c r="G75" s="906"/>
      <c r="H75" s="906"/>
      <c r="I75" s="906"/>
      <c r="J75" s="906"/>
    </row>
    <row r="76" spans="1:10" hidden="1">
      <c r="A76" s="800">
        <v>1126700</v>
      </c>
      <c r="B76" s="823" t="s">
        <v>231</v>
      </c>
      <c r="C76" s="802" t="s">
        <v>398</v>
      </c>
      <c r="D76" s="906"/>
      <c r="E76" s="913"/>
      <c r="F76" s="906"/>
      <c r="G76" s="906"/>
      <c r="H76" s="906"/>
      <c r="I76" s="906"/>
      <c r="J76" s="906"/>
    </row>
    <row r="77" spans="1:10" ht="38.25" customHeight="1" thickBot="1">
      <c r="A77" s="816">
        <v>1126800</v>
      </c>
      <c r="B77" s="825" t="s">
        <v>483</v>
      </c>
      <c r="C77" s="806" t="s">
        <v>399</v>
      </c>
      <c r="D77" s="915">
        <v>10000</v>
      </c>
      <c r="E77" s="916">
        <v>0</v>
      </c>
      <c r="F77" s="916">
        <f>D77+E77</f>
        <v>10000</v>
      </c>
      <c r="G77" s="916">
        <v>2000</v>
      </c>
      <c r="H77" s="916">
        <v>5000</v>
      </c>
      <c r="I77" s="916">
        <v>8000</v>
      </c>
      <c r="J77" s="915">
        <f>F77</f>
        <v>10000</v>
      </c>
    </row>
    <row r="78" spans="1:10" ht="14.25" hidden="1">
      <c r="A78" s="826">
        <v>1130000</v>
      </c>
      <c r="B78" s="827" t="s">
        <v>296</v>
      </c>
      <c r="C78" s="794" t="s">
        <v>361</v>
      </c>
      <c r="D78" s="911">
        <v>0</v>
      </c>
      <c r="E78" s="914">
        <v>0</v>
      </c>
      <c r="F78" s="914">
        <v>0</v>
      </c>
      <c r="G78" s="914">
        <v>0</v>
      </c>
      <c r="H78" s="914">
        <v>0</v>
      </c>
      <c r="I78" s="914">
        <v>0</v>
      </c>
      <c r="J78" s="911">
        <v>0</v>
      </c>
    </row>
    <row r="79" spans="1:10" hidden="1">
      <c r="A79" s="826">
        <v>1130100</v>
      </c>
      <c r="B79" s="823" t="s">
        <v>484</v>
      </c>
      <c r="C79" s="798" t="s">
        <v>297</v>
      </c>
      <c r="D79" s="906"/>
      <c r="E79" s="913"/>
      <c r="F79" s="913"/>
      <c r="G79" s="913"/>
      <c r="H79" s="913"/>
      <c r="I79" s="913"/>
      <c r="J79" s="906"/>
    </row>
    <row r="80" spans="1:10" hidden="1">
      <c r="A80" s="826">
        <v>1130200</v>
      </c>
      <c r="B80" s="823" t="s">
        <v>485</v>
      </c>
      <c r="C80" s="802" t="s">
        <v>298</v>
      </c>
      <c r="D80" s="906"/>
      <c r="E80" s="913"/>
      <c r="F80" s="913"/>
      <c r="G80" s="913"/>
      <c r="H80" s="913"/>
      <c r="I80" s="913"/>
      <c r="J80" s="906"/>
    </row>
    <row r="81" spans="1:10" hidden="1">
      <c r="A81" s="826">
        <v>1130300</v>
      </c>
      <c r="B81" s="823" t="s">
        <v>486</v>
      </c>
      <c r="C81" s="802" t="s">
        <v>299</v>
      </c>
      <c r="D81" s="906"/>
      <c r="E81" s="913"/>
      <c r="F81" s="913"/>
      <c r="G81" s="913"/>
      <c r="H81" s="913"/>
      <c r="I81" s="913"/>
      <c r="J81" s="906"/>
    </row>
    <row r="82" spans="1:10" hidden="1">
      <c r="A82" s="826">
        <v>1130400</v>
      </c>
      <c r="B82" s="828" t="s">
        <v>487</v>
      </c>
      <c r="C82" s="829" t="s">
        <v>300</v>
      </c>
      <c r="D82" s="905"/>
      <c r="E82" s="942"/>
      <c r="F82" s="942"/>
      <c r="G82" s="942"/>
      <c r="H82" s="942"/>
      <c r="I82" s="942"/>
      <c r="J82" s="905"/>
    </row>
    <row r="83" spans="1:10" ht="14.25" hidden="1">
      <c r="A83" s="800">
        <v>1131000</v>
      </c>
      <c r="B83" s="830" t="s">
        <v>301</v>
      </c>
      <c r="C83" s="831" t="s">
        <v>361</v>
      </c>
      <c r="D83" s="1002"/>
      <c r="E83" s="1051"/>
      <c r="F83" s="1051"/>
      <c r="G83" s="1051"/>
      <c r="H83" s="1051"/>
      <c r="I83" s="1051"/>
      <c r="J83" s="1002"/>
    </row>
    <row r="84" spans="1:10" ht="25.5" hidden="1">
      <c r="A84" s="800">
        <v>1131100</v>
      </c>
      <c r="B84" s="823" t="s">
        <v>592</v>
      </c>
      <c r="C84" s="798" t="s">
        <v>302</v>
      </c>
      <c r="D84" s="906"/>
      <c r="E84" s="913"/>
      <c r="F84" s="913"/>
      <c r="G84" s="913"/>
      <c r="H84" s="913"/>
      <c r="I84" s="913"/>
      <c r="J84" s="906"/>
    </row>
    <row r="85" spans="1:10" hidden="1">
      <c r="A85" s="800">
        <v>1131200</v>
      </c>
      <c r="B85" s="823" t="s">
        <v>593</v>
      </c>
      <c r="C85" s="802" t="s">
        <v>303</v>
      </c>
      <c r="D85" s="906"/>
      <c r="E85" s="913"/>
      <c r="F85" s="913"/>
      <c r="G85" s="913"/>
      <c r="H85" s="913"/>
      <c r="I85" s="913"/>
      <c r="J85" s="906"/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907"/>
      <c r="E86" s="912"/>
      <c r="F86" s="912"/>
      <c r="G86" s="912"/>
      <c r="H86" s="912"/>
      <c r="I86" s="912"/>
      <c r="J86" s="907"/>
    </row>
    <row r="87" spans="1:10" ht="14.25" hidden="1">
      <c r="A87" s="833">
        <v>1140000</v>
      </c>
      <c r="B87" s="827" t="s">
        <v>305</v>
      </c>
      <c r="C87" s="794" t="s">
        <v>361</v>
      </c>
      <c r="D87" s="911">
        <v>0</v>
      </c>
      <c r="E87" s="914">
        <v>0</v>
      </c>
      <c r="F87" s="914">
        <v>0</v>
      </c>
      <c r="G87" s="914">
        <v>0</v>
      </c>
      <c r="H87" s="914">
        <v>0</v>
      </c>
      <c r="I87" s="914">
        <v>0</v>
      </c>
      <c r="J87" s="911">
        <v>0</v>
      </c>
    </row>
    <row r="88" spans="1:10" ht="25.5" hidden="1">
      <c r="A88" s="833">
        <v>1141000</v>
      </c>
      <c r="B88" s="823" t="s">
        <v>306</v>
      </c>
      <c r="C88" s="798" t="s">
        <v>1013</v>
      </c>
      <c r="D88" s="906"/>
      <c r="E88" s="913"/>
      <c r="F88" s="913"/>
      <c r="G88" s="913"/>
      <c r="H88" s="913"/>
      <c r="I88" s="913"/>
      <c r="J88" s="906"/>
    </row>
    <row r="89" spans="1:10" ht="25.5" hidden="1">
      <c r="A89" s="833">
        <v>1142000</v>
      </c>
      <c r="B89" s="823" t="s">
        <v>42</v>
      </c>
      <c r="C89" s="802" t="s">
        <v>43</v>
      </c>
      <c r="D89" s="906"/>
      <c r="E89" s="913"/>
      <c r="F89" s="913"/>
      <c r="G89" s="913"/>
      <c r="H89" s="913"/>
      <c r="I89" s="913"/>
      <c r="J89" s="906"/>
    </row>
    <row r="90" spans="1:10" ht="25.5" hidden="1">
      <c r="A90" s="833">
        <v>1143000</v>
      </c>
      <c r="B90" s="823" t="s">
        <v>44</v>
      </c>
      <c r="C90" s="802" t="s">
        <v>45</v>
      </c>
      <c r="D90" s="906"/>
      <c r="E90" s="913"/>
      <c r="F90" s="913"/>
      <c r="G90" s="913"/>
      <c r="H90" s="913"/>
      <c r="I90" s="913"/>
      <c r="J90" s="906"/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907"/>
      <c r="E91" s="912"/>
      <c r="F91" s="912"/>
      <c r="G91" s="912"/>
      <c r="H91" s="912"/>
      <c r="I91" s="912"/>
      <c r="J91" s="907"/>
    </row>
    <row r="92" spans="1:10" ht="32.25" hidden="1" customHeight="1">
      <c r="A92" s="833">
        <v>1150000</v>
      </c>
      <c r="B92" s="834" t="s">
        <v>736</v>
      </c>
      <c r="C92" s="794" t="s">
        <v>361</v>
      </c>
      <c r="D92" s="911">
        <f>D98</f>
        <v>0</v>
      </c>
      <c r="E92" s="919">
        <f>E98</f>
        <v>0</v>
      </c>
      <c r="F92" s="919">
        <f>F98</f>
        <v>0</v>
      </c>
      <c r="G92" s="919">
        <v>0</v>
      </c>
      <c r="H92" s="919">
        <f>H98</f>
        <v>0</v>
      </c>
      <c r="I92" s="919">
        <f>I98</f>
        <v>0</v>
      </c>
      <c r="J92" s="918">
        <f>J98</f>
        <v>0</v>
      </c>
    </row>
    <row r="93" spans="1:10" ht="25.5" hidden="1">
      <c r="A93" s="835">
        <v>1151000</v>
      </c>
      <c r="B93" s="823" t="s">
        <v>814</v>
      </c>
      <c r="C93" s="798" t="s">
        <v>815</v>
      </c>
      <c r="D93" s="906"/>
      <c r="E93" s="913"/>
      <c r="F93" s="913"/>
      <c r="G93" s="913"/>
      <c r="H93" s="913"/>
      <c r="I93" s="913"/>
      <c r="J93" s="906"/>
    </row>
    <row r="94" spans="1:10" ht="25.5" hidden="1">
      <c r="A94" s="835">
        <v>1152000</v>
      </c>
      <c r="B94" s="823" t="s">
        <v>1112</v>
      </c>
      <c r="C94" s="802" t="s">
        <v>816</v>
      </c>
      <c r="D94" s="906"/>
      <c r="E94" s="913"/>
      <c r="F94" s="913"/>
      <c r="G94" s="913"/>
      <c r="H94" s="913"/>
      <c r="I94" s="913"/>
      <c r="J94" s="906"/>
    </row>
    <row r="95" spans="1:10" ht="25.5" hidden="1">
      <c r="A95" s="835">
        <v>1153000</v>
      </c>
      <c r="B95" s="823" t="s">
        <v>836</v>
      </c>
      <c r="C95" s="802" t="s">
        <v>817</v>
      </c>
      <c r="D95" s="906"/>
      <c r="E95" s="913"/>
      <c r="F95" s="913"/>
      <c r="G95" s="913"/>
      <c r="H95" s="913"/>
      <c r="I95" s="913"/>
      <c r="J95" s="906"/>
    </row>
    <row r="96" spans="1:10" ht="25.5" hidden="1">
      <c r="A96" s="835">
        <v>1154000</v>
      </c>
      <c r="B96" s="823" t="s">
        <v>743</v>
      </c>
      <c r="C96" s="802" t="s">
        <v>818</v>
      </c>
      <c r="D96" s="906"/>
      <c r="E96" s="913"/>
      <c r="F96" s="913"/>
      <c r="G96" s="913"/>
      <c r="H96" s="913"/>
      <c r="I96" s="913"/>
      <c r="J96" s="906"/>
    </row>
    <row r="97" spans="1:10" ht="25.5" hidden="1">
      <c r="A97" s="820">
        <v>1155000</v>
      </c>
      <c r="B97" s="836" t="s">
        <v>1679</v>
      </c>
      <c r="C97" s="802" t="s">
        <v>733</v>
      </c>
      <c r="D97" s="920"/>
      <c r="E97" s="921"/>
      <c r="F97" s="921"/>
      <c r="G97" s="921"/>
      <c r="H97" s="921"/>
      <c r="I97" s="921"/>
      <c r="J97" s="920"/>
    </row>
    <row r="98" spans="1:10" ht="37.5" hidden="1" customHeight="1" thickBot="1">
      <c r="A98" s="808">
        <v>1156000</v>
      </c>
      <c r="B98" s="1017" t="s">
        <v>67</v>
      </c>
      <c r="C98" s="1004">
        <v>465500</v>
      </c>
      <c r="D98" s="915">
        <v>0</v>
      </c>
      <c r="E98" s="916">
        <v>0</v>
      </c>
      <c r="F98" s="916">
        <f>D98+E98</f>
        <v>0</v>
      </c>
      <c r="G98" s="916">
        <v>0</v>
      </c>
      <c r="H98" s="916">
        <v>0</v>
      </c>
      <c r="I98" s="916">
        <v>0</v>
      </c>
      <c r="J98" s="915">
        <f>F98</f>
        <v>0</v>
      </c>
    </row>
    <row r="99" spans="1:10" ht="9" hidden="1" customHeight="1" thickBot="1">
      <c r="A99" s="792">
        <v>1160000</v>
      </c>
      <c r="B99" s="840" t="s">
        <v>825</v>
      </c>
      <c r="C99" s="794" t="s">
        <v>361</v>
      </c>
      <c r="D99" s="918">
        <v>0</v>
      </c>
      <c r="E99" s="919">
        <v>0</v>
      </c>
      <c r="F99" s="919">
        <v>0</v>
      </c>
      <c r="G99" s="919">
        <v>0</v>
      </c>
      <c r="H99" s="919">
        <v>0</v>
      </c>
      <c r="I99" s="919">
        <v>0</v>
      </c>
      <c r="J99" s="918">
        <v>0</v>
      </c>
    </row>
    <row r="100" spans="1:10" ht="51.75" hidden="1" thickBot="1">
      <c r="A100" s="820">
        <v>1161000</v>
      </c>
      <c r="B100" s="842" t="s">
        <v>207</v>
      </c>
      <c r="C100" s="843" t="s">
        <v>361</v>
      </c>
      <c r="D100" s="920">
        <v>0</v>
      </c>
      <c r="E100" s="921">
        <v>0</v>
      </c>
      <c r="F100" s="921">
        <v>0</v>
      </c>
      <c r="G100" s="921">
        <v>0</v>
      </c>
      <c r="H100" s="921">
        <v>0</v>
      </c>
      <c r="I100" s="921">
        <v>0</v>
      </c>
      <c r="J100" s="920">
        <v>0</v>
      </c>
    </row>
    <row r="101" spans="1:10" ht="26.25" hidden="1" thickBot="1">
      <c r="A101" s="820">
        <v>1161100</v>
      </c>
      <c r="B101" s="801" t="s">
        <v>1681</v>
      </c>
      <c r="C101" s="822">
        <v>471100</v>
      </c>
      <c r="D101" s="920"/>
      <c r="E101" s="921"/>
      <c r="F101" s="921"/>
      <c r="G101" s="921"/>
      <c r="H101" s="921"/>
      <c r="I101" s="921"/>
      <c r="J101" s="920"/>
    </row>
    <row r="102" spans="1:10" ht="26.25" hidden="1" thickBot="1">
      <c r="A102" s="820">
        <v>1161200</v>
      </c>
      <c r="B102" s="836" t="s">
        <v>1682</v>
      </c>
      <c r="C102" s="822">
        <v>471200</v>
      </c>
      <c r="D102" s="920"/>
      <c r="E102" s="921"/>
      <c r="F102" s="921"/>
      <c r="G102" s="921"/>
      <c r="H102" s="921"/>
      <c r="I102" s="921"/>
      <c r="J102" s="920"/>
    </row>
    <row r="103" spans="1:10" ht="26.25" hidden="1" thickBot="1">
      <c r="A103" s="820">
        <v>1162000</v>
      </c>
      <c r="B103" s="842" t="s">
        <v>1136</v>
      </c>
      <c r="C103" s="843" t="s">
        <v>361</v>
      </c>
      <c r="D103" s="920">
        <v>0</v>
      </c>
      <c r="E103" s="921">
        <v>0</v>
      </c>
      <c r="F103" s="921">
        <v>0</v>
      </c>
      <c r="G103" s="921">
        <v>0</v>
      </c>
      <c r="H103" s="921">
        <v>0</v>
      </c>
      <c r="I103" s="921">
        <v>0</v>
      </c>
      <c r="J103" s="920">
        <v>0</v>
      </c>
    </row>
    <row r="104" spans="1:10" ht="26.25" hidden="1" thickBot="1">
      <c r="A104" s="820">
        <v>1162100</v>
      </c>
      <c r="B104" s="836" t="s">
        <v>1683</v>
      </c>
      <c r="C104" s="802" t="s">
        <v>130</v>
      </c>
      <c r="D104" s="920"/>
      <c r="E104" s="921"/>
      <c r="F104" s="921"/>
      <c r="G104" s="921"/>
      <c r="H104" s="921"/>
      <c r="I104" s="921"/>
      <c r="J104" s="920"/>
    </row>
    <row r="105" spans="1:10" ht="13.5" hidden="1" thickBot="1">
      <c r="A105" s="820">
        <v>1162200</v>
      </c>
      <c r="B105" s="836" t="s">
        <v>1684</v>
      </c>
      <c r="C105" s="802" t="s">
        <v>24</v>
      </c>
      <c r="D105" s="920"/>
      <c r="E105" s="921"/>
      <c r="F105" s="921"/>
      <c r="G105" s="921"/>
      <c r="H105" s="921"/>
      <c r="I105" s="921"/>
      <c r="J105" s="920"/>
    </row>
    <row r="106" spans="1:10" ht="26.25" hidden="1" thickBot="1">
      <c r="A106" s="820">
        <v>1162300</v>
      </c>
      <c r="B106" s="836" t="s">
        <v>1685</v>
      </c>
      <c r="C106" s="802" t="s">
        <v>26</v>
      </c>
      <c r="D106" s="920"/>
      <c r="E106" s="921"/>
      <c r="F106" s="921"/>
      <c r="G106" s="921"/>
      <c r="H106" s="921"/>
      <c r="I106" s="921"/>
      <c r="J106" s="920"/>
    </row>
    <row r="107" spans="1:10" ht="13.5" hidden="1" thickBot="1">
      <c r="A107" s="820">
        <v>1162400</v>
      </c>
      <c r="B107" s="836" t="s">
        <v>1686</v>
      </c>
      <c r="C107" s="802" t="s">
        <v>838</v>
      </c>
      <c r="D107" s="920"/>
      <c r="E107" s="921"/>
      <c r="F107" s="921"/>
      <c r="G107" s="921"/>
      <c r="H107" s="921"/>
      <c r="I107" s="921"/>
      <c r="J107" s="920"/>
    </row>
    <row r="108" spans="1:10" ht="26.25" hidden="1" thickBot="1">
      <c r="A108" s="820">
        <v>1162500</v>
      </c>
      <c r="B108" s="836" t="s">
        <v>1687</v>
      </c>
      <c r="C108" s="802" t="s">
        <v>840</v>
      </c>
      <c r="D108" s="920"/>
      <c r="E108" s="921"/>
      <c r="F108" s="921"/>
      <c r="G108" s="921"/>
      <c r="H108" s="921"/>
      <c r="I108" s="921"/>
      <c r="J108" s="920"/>
    </row>
    <row r="109" spans="1:10" ht="13.5" hidden="1" thickBot="1">
      <c r="A109" s="820">
        <v>1162600</v>
      </c>
      <c r="B109" s="836" t="s">
        <v>1688</v>
      </c>
      <c r="C109" s="802" t="s">
        <v>514</v>
      </c>
      <c r="D109" s="920"/>
      <c r="E109" s="921"/>
      <c r="F109" s="921"/>
      <c r="G109" s="921"/>
      <c r="H109" s="921"/>
      <c r="I109" s="921"/>
      <c r="J109" s="920"/>
    </row>
    <row r="110" spans="1:10" ht="26.25" hidden="1" thickBot="1">
      <c r="A110" s="820">
        <v>1162700</v>
      </c>
      <c r="B110" s="801" t="s">
        <v>1689</v>
      </c>
      <c r="C110" s="802" t="s">
        <v>516</v>
      </c>
      <c r="D110" s="920"/>
      <c r="E110" s="921"/>
      <c r="F110" s="921"/>
      <c r="G110" s="921"/>
      <c r="H110" s="921"/>
      <c r="I110" s="921"/>
      <c r="J110" s="920"/>
    </row>
    <row r="111" spans="1:10" ht="13.5" hidden="1" thickBot="1">
      <c r="A111" s="820">
        <v>1162800</v>
      </c>
      <c r="B111" s="836" t="s">
        <v>1690</v>
      </c>
      <c r="C111" s="802" t="s">
        <v>878</v>
      </c>
      <c r="D111" s="1009"/>
      <c r="E111" s="1052"/>
      <c r="F111" s="1052"/>
      <c r="G111" s="1052"/>
      <c r="H111" s="1052"/>
      <c r="I111" s="1052"/>
      <c r="J111" s="1009"/>
    </row>
    <row r="112" spans="1:10" ht="13.5" hidden="1" thickBot="1">
      <c r="A112" s="845">
        <v>1162900</v>
      </c>
      <c r="B112" s="838" t="s">
        <v>1691</v>
      </c>
      <c r="C112" s="806" t="s">
        <v>880</v>
      </c>
      <c r="D112" s="1013"/>
      <c r="E112" s="1053"/>
      <c r="F112" s="1053"/>
      <c r="G112" s="1053"/>
      <c r="H112" s="1053"/>
      <c r="I112" s="1053"/>
      <c r="J112" s="1013"/>
    </row>
    <row r="113" spans="1:10" ht="27.75" hidden="1" customHeight="1">
      <c r="A113" s="847">
        <v>1170000</v>
      </c>
      <c r="B113" s="848" t="s">
        <v>881</v>
      </c>
      <c r="C113" s="849" t="s">
        <v>361</v>
      </c>
      <c r="D113" s="1027">
        <f t="shared" ref="D113:J113" si="1">D123</f>
        <v>0</v>
      </c>
      <c r="E113" s="1054">
        <f t="shared" si="1"/>
        <v>0</v>
      </c>
      <c r="F113" s="1054">
        <f t="shared" si="1"/>
        <v>0</v>
      </c>
      <c r="G113" s="1054">
        <f t="shared" si="1"/>
        <v>0</v>
      </c>
      <c r="H113" s="1054">
        <f t="shared" si="1"/>
        <v>0</v>
      </c>
      <c r="I113" s="1054">
        <f t="shared" si="1"/>
        <v>0</v>
      </c>
      <c r="J113" s="1027">
        <f t="shared" si="1"/>
        <v>0</v>
      </c>
    </row>
    <row r="114" spans="1:10" ht="38.25" hidden="1">
      <c r="A114" s="851">
        <v>1171000</v>
      </c>
      <c r="B114" s="852" t="s">
        <v>216</v>
      </c>
      <c r="C114" s="794" t="s">
        <v>361</v>
      </c>
      <c r="D114" s="925">
        <v>0</v>
      </c>
      <c r="E114" s="926">
        <v>0</v>
      </c>
      <c r="F114" s="926">
        <v>0</v>
      </c>
      <c r="G114" s="926">
        <v>0</v>
      </c>
      <c r="H114" s="926">
        <v>0</v>
      </c>
      <c r="I114" s="926">
        <v>0</v>
      </c>
      <c r="J114" s="925">
        <v>0</v>
      </c>
    </row>
    <row r="115" spans="1:10" ht="38.25" hidden="1">
      <c r="A115" s="851">
        <v>1171100</v>
      </c>
      <c r="B115" s="801" t="s">
        <v>1692</v>
      </c>
      <c r="C115" s="798" t="s">
        <v>482</v>
      </c>
      <c r="D115" s="1009"/>
      <c r="E115" s="1052"/>
      <c r="F115" s="1052"/>
      <c r="G115" s="1052"/>
      <c r="H115" s="1052"/>
      <c r="I115" s="1052"/>
      <c r="J115" s="1009"/>
    </row>
    <row r="116" spans="1:10" ht="25.5" hidden="1">
      <c r="A116" s="851">
        <v>1171200</v>
      </c>
      <c r="B116" s="836" t="s">
        <v>1693</v>
      </c>
      <c r="C116" s="854" t="s">
        <v>354</v>
      </c>
      <c r="D116" s="1009"/>
      <c r="E116" s="1052"/>
      <c r="F116" s="1052"/>
      <c r="G116" s="1052"/>
      <c r="H116" s="1052"/>
      <c r="I116" s="1052"/>
      <c r="J116" s="1009"/>
    </row>
    <row r="117" spans="1:10" ht="51" hidden="1">
      <c r="A117" s="820">
        <v>1172000</v>
      </c>
      <c r="B117" s="855" t="s">
        <v>1027</v>
      </c>
      <c r="C117" s="831" t="s">
        <v>361</v>
      </c>
      <c r="D117" s="1027">
        <v>0</v>
      </c>
      <c r="E117" s="1054">
        <v>0</v>
      </c>
      <c r="F117" s="1054">
        <v>0</v>
      </c>
      <c r="G117" s="1054">
        <v>0</v>
      </c>
      <c r="H117" s="1054">
        <v>0</v>
      </c>
      <c r="I117" s="1054">
        <v>0</v>
      </c>
      <c r="J117" s="1027">
        <v>0</v>
      </c>
    </row>
    <row r="118" spans="1:10" hidden="1">
      <c r="A118" s="820">
        <v>1172100</v>
      </c>
      <c r="B118" s="823" t="s">
        <v>1113</v>
      </c>
      <c r="C118" s="798" t="s">
        <v>1028</v>
      </c>
      <c r="D118" s="1009"/>
      <c r="E118" s="1052"/>
      <c r="F118" s="1052"/>
      <c r="G118" s="1052"/>
      <c r="H118" s="1052"/>
      <c r="I118" s="1052"/>
      <c r="J118" s="1009"/>
    </row>
    <row r="119" spans="1:10" hidden="1">
      <c r="A119" s="820">
        <v>1172200</v>
      </c>
      <c r="B119" s="823" t="s">
        <v>1114</v>
      </c>
      <c r="C119" s="856">
        <v>482200</v>
      </c>
      <c r="D119" s="1009"/>
      <c r="E119" s="1052"/>
      <c r="F119" s="1052"/>
      <c r="G119" s="1052"/>
      <c r="H119" s="1052"/>
      <c r="I119" s="1052"/>
      <c r="J119" s="1009"/>
    </row>
    <row r="120" spans="1:10" hidden="1">
      <c r="A120" s="820">
        <v>1172300</v>
      </c>
      <c r="B120" s="836" t="s">
        <v>1694</v>
      </c>
      <c r="C120" s="802" t="s">
        <v>1030</v>
      </c>
      <c r="D120" s="1009"/>
      <c r="E120" s="1052"/>
      <c r="F120" s="1052"/>
      <c r="G120" s="1052"/>
      <c r="H120" s="1052"/>
      <c r="I120" s="1052"/>
      <c r="J120" s="1009"/>
    </row>
    <row r="121" spans="1:10" ht="25.5" hidden="1">
      <c r="A121" s="820">
        <v>1172400</v>
      </c>
      <c r="B121" s="857" t="s">
        <v>1695</v>
      </c>
      <c r="C121" s="802" t="s">
        <v>125</v>
      </c>
      <c r="D121" s="925"/>
      <c r="E121" s="926"/>
      <c r="F121" s="926"/>
      <c r="G121" s="926"/>
      <c r="H121" s="926"/>
      <c r="I121" s="926"/>
      <c r="J121" s="925"/>
    </row>
    <row r="122" spans="1:10" ht="25.5" hidden="1">
      <c r="A122" s="820">
        <v>1173000</v>
      </c>
      <c r="B122" s="855" t="s">
        <v>126</v>
      </c>
      <c r="C122" s="831" t="s">
        <v>361</v>
      </c>
      <c r="D122" s="925">
        <v>0</v>
      </c>
      <c r="E122" s="926">
        <v>0</v>
      </c>
      <c r="F122" s="926">
        <v>0</v>
      </c>
      <c r="G122" s="926">
        <v>0</v>
      </c>
      <c r="H122" s="926">
        <v>0</v>
      </c>
      <c r="I122" s="926">
        <v>0</v>
      </c>
      <c r="J122" s="925">
        <v>0</v>
      </c>
    </row>
    <row r="123" spans="1:10" ht="25.5" hidden="1">
      <c r="A123" s="851">
        <v>1173100</v>
      </c>
      <c r="B123" s="858" t="s">
        <v>127</v>
      </c>
      <c r="C123" s="802" t="s">
        <v>1099</v>
      </c>
      <c r="D123" s="925">
        <v>0</v>
      </c>
      <c r="E123" s="924">
        <v>0</v>
      </c>
      <c r="F123" s="924">
        <f>D123+E123</f>
        <v>0</v>
      </c>
      <c r="G123" s="924">
        <v>0</v>
      </c>
      <c r="H123" s="924">
        <v>0</v>
      </c>
      <c r="I123" s="924">
        <v>0</v>
      </c>
      <c r="J123" s="923">
        <f>F123</f>
        <v>0</v>
      </c>
    </row>
    <row r="124" spans="1:10" ht="1.5" hidden="1" customHeight="1">
      <c r="A124" s="851">
        <v>1174000</v>
      </c>
      <c r="B124" s="855" t="s">
        <v>1100</v>
      </c>
      <c r="C124" s="831" t="s">
        <v>361</v>
      </c>
      <c r="D124" s="925">
        <v>0</v>
      </c>
      <c r="E124" s="926">
        <v>0</v>
      </c>
      <c r="F124" s="926">
        <v>0</v>
      </c>
      <c r="G124" s="926">
        <v>0</v>
      </c>
      <c r="H124" s="926">
        <v>0</v>
      </c>
      <c r="I124" s="926">
        <v>0</v>
      </c>
      <c r="J124" s="925">
        <v>0</v>
      </c>
    </row>
    <row r="125" spans="1:10" ht="25.5" hidden="1">
      <c r="A125" s="851">
        <v>1174100</v>
      </c>
      <c r="B125" s="858" t="s">
        <v>1115</v>
      </c>
      <c r="C125" s="802" t="s">
        <v>1101</v>
      </c>
      <c r="D125" s="925"/>
      <c r="E125" s="926"/>
      <c r="F125" s="926"/>
      <c r="G125" s="926"/>
      <c r="H125" s="926"/>
      <c r="I125" s="926"/>
      <c r="J125" s="925"/>
    </row>
    <row r="126" spans="1:10" ht="25.5" hidden="1">
      <c r="A126" s="851">
        <v>1174200</v>
      </c>
      <c r="B126" s="857" t="s">
        <v>1696</v>
      </c>
      <c r="C126" s="802" t="s">
        <v>450</v>
      </c>
      <c r="D126" s="925"/>
      <c r="E126" s="926"/>
      <c r="F126" s="926"/>
      <c r="G126" s="926"/>
      <c r="H126" s="926"/>
      <c r="I126" s="926"/>
      <c r="J126" s="925"/>
    </row>
    <row r="127" spans="1:10" ht="51" hidden="1">
      <c r="A127" s="851">
        <v>1175000</v>
      </c>
      <c r="B127" s="855" t="s">
        <v>561</v>
      </c>
      <c r="C127" s="831" t="s">
        <v>361</v>
      </c>
      <c r="D127" s="925">
        <v>0</v>
      </c>
      <c r="E127" s="926">
        <v>0</v>
      </c>
      <c r="F127" s="926">
        <v>0</v>
      </c>
      <c r="G127" s="926">
        <v>0</v>
      </c>
      <c r="H127" s="926">
        <v>0</v>
      </c>
      <c r="I127" s="926">
        <v>0</v>
      </c>
      <c r="J127" s="925">
        <v>0</v>
      </c>
    </row>
    <row r="128" spans="1:10" ht="38.25" hidden="1">
      <c r="A128" s="851">
        <v>1175100</v>
      </c>
      <c r="B128" s="857" t="s">
        <v>1697</v>
      </c>
      <c r="C128" s="802" t="s">
        <v>228</v>
      </c>
      <c r="D128" s="925"/>
      <c r="E128" s="926"/>
      <c r="F128" s="926"/>
      <c r="G128" s="926"/>
      <c r="H128" s="926"/>
      <c r="I128" s="926"/>
      <c r="J128" s="925"/>
    </row>
    <row r="129" spans="1:12" hidden="1">
      <c r="A129" s="851">
        <v>1176000</v>
      </c>
      <c r="B129" s="855" t="s">
        <v>229</v>
      </c>
      <c r="C129" s="831" t="s">
        <v>361</v>
      </c>
      <c r="D129" s="925">
        <v>0</v>
      </c>
      <c r="E129" s="926">
        <v>0</v>
      </c>
      <c r="F129" s="926">
        <v>0</v>
      </c>
      <c r="G129" s="926">
        <v>0</v>
      </c>
      <c r="H129" s="926">
        <v>0</v>
      </c>
      <c r="I129" s="926">
        <v>0</v>
      </c>
      <c r="J129" s="925">
        <v>0</v>
      </c>
    </row>
    <row r="130" spans="1:12" hidden="1">
      <c r="A130" s="851">
        <v>1176100</v>
      </c>
      <c r="B130" s="857" t="s">
        <v>1698</v>
      </c>
      <c r="C130" s="802" t="s">
        <v>8</v>
      </c>
      <c r="D130" s="925"/>
      <c r="E130" s="926"/>
      <c r="F130" s="926"/>
      <c r="G130" s="926"/>
      <c r="H130" s="926"/>
      <c r="I130" s="926"/>
      <c r="J130" s="925"/>
    </row>
    <row r="131" spans="1:12" hidden="1">
      <c r="A131" s="851">
        <v>1177000</v>
      </c>
      <c r="B131" s="855" t="s">
        <v>591</v>
      </c>
      <c r="C131" s="831" t="s">
        <v>361</v>
      </c>
      <c r="D131" s="925">
        <v>0</v>
      </c>
      <c r="E131" s="926">
        <v>0</v>
      </c>
      <c r="F131" s="926">
        <v>0</v>
      </c>
      <c r="G131" s="926">
        <v>0</v>
      </c>
      <c r="H131" s="926">
        <v>0</v>
      </c>
      <c r="I131" s="926">
        <v>0</v>
      </c>
      <c r="J131" s="925">
        <v>0</v>
      </c>
    </row>
    <row r="132" spans="1:12" ht="13.5" hidden="1" thickBot="1">
      <c r="A132" s="845">
        <v>1177100</v>
      </c>
      <c r="B132" s="859" t="s">
        <v>1699</v>
      </c>
      <c r="C132" s="806" t="s">
        <v>260</v>
      </c>
      <c r="D132" s="927"/>
      <c r="E132" s="928"/>
      <c r="F132" s="927"/>
      <c r="G132" s="927"/>
      <c r="H132" s="927"/>
      <c r="I132" s="927"/>
      <c r="J132" s="927"/>
    </row>
    <row r="133" spans="1:12" ht="13.5" thickBot="1">
      <c r="A133" s="861" t="s">
        <v>261</v>
      </c>
      <c r="B133" s="862" t="s">
        <v>262</v>
      </c>
      <c r="C133" s="863"/>
      <c r="D133" s="929"/>
      <c r="E133" s="930"/>
      <c r="F133" s="929"/>
      <c r="G133" s="929"/>
      <c r="H133" s="929"/>
      <c r="I133" s="929"/>
      <c r="J133" s="929"/>
    </row>
    <row r="134" spans="1:12" ht="26.25" thickBot="1">
      <c r="A134" s="865" t="s">
        <v>263</v>
      </c>
      <c r="B134" s="866" t="s">
        <v>652</v>
      </c>
      <c r="C134" s="867" t="s">
        <v>361</v>
      </c>
      <c r="D134" s="931">
        <f t="shared" ref="D134:I134" si="2">D137</f>
        <v>71370</v>
      </c>
      <c r="E134" s="932">
        <f t="shared" si="2"/>
        <v>0</v>
      </c>
      <c r="F134" s="931">
        <f t="shared" si="2"/>
        <v>71370</v>
      </c>
      <c r="G134" s="931">
        <f t="shared" si="2"/>
        <v>71370</v>
      </c>
      <c r="H134" s="931">
        <f t="shared" si="2"/>
        <v>71370</v>
      </c>
      <c r="I134" s="931">
        <f t="shared" si="2"/>
        <v>71370</v>
      </c>
      <c r="J134" s="931">
        <f>F134</f>
        <v>71370</v>
      </c>
    </row>
    <row r="135" spans="1:12" ht="13.5" thickBot="1">
      <c r="A135" s="868"/>
      <c r="B135" s="869" t="s">
        <v>653</v>
      </c>
      <c r="C135" s="870"/>
      <c r="D135" s="933"/>
      <c r="E135" s="1055"/>
      <c r="F135" s="933"/>
      <c r="G135" s="933"/>
      <c r="H135" s="933"/>
      <c r="I135" s="933"/>
      <c r="J135" s="933"/>
    </row>
    <row r="136" spans="1:12" ht="7.5" customHeight="1">
      <c r="A136" s="861" t="s">
        <v>261</v>
      </c>
      <c r="B136" s="862" t="s">
        <v>262</v>
      </c>
      <c r="C136" s="872"/>
      <c r="D136" s="935"/>
      <c r="E136" s="1056"/>
      <c r="F136" s="935"/>
      <c r="G136" s="935"/>
      <c r="H136" s="935"/>
      <c r="I136" s="935"/>
      <c r="J136" s="935"/>
    </row>
    <row r="137" spans="1:12" ht="24" customHeight="1">
      <c r="A137" s="874" t="s">
        <v>654</v>
      </c>
      <c r="B137" s="823" t="s">
        <v>655</v>
      </c>
      <c r="C137" s="1057" t="s">
        <v>361</v>
      </c>
      <c r="D137" s="1058">
        <f>SUM(D138:D145)</f>
        <v>71370</v>
      </c>
      <c r="E137" s="1059">
        <f>E139+E140</f>
        <v>0</v>
      </c>
      <c r="F137" s="1058">
        <f>SUM(F138:F145)</f>
        <v>71370</v>
      </c>
      <c r="G137" s="1058">
        <f>SUM(G138:G145)</f>
        <v>71370</v>
      </c>
      <c r="H137" s="1058">
        <f>SUM(H138:H145)</f>
        <v>71370</v>
      </c>
      <c r="I137" s="1058">
        <f>SUM(I138:I145)</f>
        <v>71370</v>
      </c>
      <c r="J137" s="1058">
        <f>SUM(J138:J145)</f>
        <v>71370</v>
      </c>
    </row>
    <row r="138" spans="1:12">
      <c r="A138" s="878" t="s">
        <v>656</v>
      </c>
      <c r="B138" s="857" t="s">
        <v>1700</v>
      </c>
      <c r="C138" s="879" t="s">
        <v>997</v>
      </c>
      <c r="D138" s="925"/>
      <c r="E138" s="926"/>
      <c r="F138" s="925"/>
      <c r="G138" s="925"/>
      <c r="H138" s="925"/>
      <c r="I138" s="925"/>
      <c r="J138" s="925"/>
    </row>
    <row r="139" spans="1:12" ht="24.75" customHeight="1">
      <c r="A139" s="878" t="s">
        <v>998</v>
      </c>
      <c r="B139" s="857" t="s">
        <v>1701</v>
      </c>
      <c r="C139" s="879" t="s">
        <v>975</v>
      </c>
      <c r="D139" s="924">
        <v>71370</v>
      </c>
      <c r="E139" s="924">
        <v>0</v>
      </c>
      <c r="F139" s="923">
        <f>D139+E139</f>
        <v>71370</v>
      </c>
      <c r="G139" s="923">
        <v>71370</v>
      </c>
      <c r="H139" s="923">
        <v>71370</v>
      </c>
      <c r="I139" s="923">
        <v>71370</v>
      </c>
      <c r="J139" s="920">
        <f>F139</f>
        <v>71370</v>
      </c>
      <c r="K139" s="2622"/>
      <c r="L139" s="2623"/>
    </row>
    <row r="140" spans="1:12" ht="27" customHeight="1">
      <c r="A140" s="878" t="s">
        <v>976</v>
      </c>
      <c r="B140" s="857" t="s">
        <v>1702</v>
      </c>
      <c r="C140" s="879" t="s">
        <v>978</v>
      </c>
      <c r="D140" s="923">
        <v>0</v>
      </c>
      <c r="E140" s="924">
        <v>0</v>
      </c>
      <c r="F140" s="923">
        <f>D140+E140</f>
        <v>0</v>
      </c>
      <c r="G140" s="923">
        <v>0</v>
      </c>
      <c r="H140" s="923">
        <v>0</v>
      </c>
      <c r="I140" s="923">
        <v>0</v>
      </c>
      <c r="J140" s="920">
        <f>F140</f>
        <v>0</v>
      </c>
      <c r="K140" s="1811"/>
      <c r="L140" s="917"/>
    </row>
    <row r="141" spans="1:12" hidden="1">
      <c r="A141" s="878" t="s">
        <v>979</v>
      </c>
      <c r="B141" s="857" t="s">
        <v>1703</v>
      </c>
      <c r="C141" s="879" t="s">
        <v>1110</v>
      </c>
      <c r="D141" s="925"/>
      <c r="E141" s="926"/>
      <c r="F141" s="925"/>
      <c r="G141" s="925"/>
      <c r="H141" s="925"/>
      <c r="I141" s="925"/>
      <c r="J141" s="925"/>
    </row>
    <row r="142" spans="1:12" hidden="1">
      <c r="A142" s="878" t="s">
        <v>138</v>
      </c>
      <c r="B142" s="858" t="s">
        <v>139</v>
      </c>
      <c r="C142" s="879" t="s">
        <v>140</v>
      </c>
      <c r="D142" s="925">
        <v>0</v>
      </c>
      <c r="E142" s="926"/>
      <c r="F142" s="925">
        <f>D142+E142</f>
        <v>0</v>
      </c>
      <c r="G142" s="925">
        <v>0</v>
      </c>
      <c r="H142" s="925">
        <v>0</v>
      </c>
      <c r="I142" s="925">
        <v>0</v>
      </c>
      <c r="J142" s="925">
        <f>F142</f>
        <v>0</v>
      </c>
    </row>
    <row r="143" spans="1:12" hidden="1">
      <c r="A143" s="878" t="s">
        <v>141</v>
      </c>
      <c r="B143" s="857" t="s">
        <v>1704</v>
      </c>
      <c r="C143" s="879" t="s">
        <v>904</v>
      </c>
      <c r="D143" s="925">
        <v>0</v>
      </c>
      <c r="E143" s="926">
        <v>0</v>
      </c>
      <c r="F143" s="925">
        <f>D143+E143</f>
        <v>0</v>
      </c>
      <c r="G143" s="925"/>
      <c r="H143" s="925"/>
      <c r="I143" s="925">
        <v>0</v>
      </c>
      <c r="J143" s="925">
        <f>F143</f>
        <v>0</v>
      </c>
    </row>
    <row r="144" spans="1:12" hidden="1">
      <c r="A144" s="878" t="s">
        <v>905</v>
      </c>
      <c r="B144" s="857" t="s">
        <v>1705</v>
      </c>
      <c r="C144" s="879" t="s">
        <v>907</v>
      </c>
      <c r="D144" s="925"/>
      <c r="E144" s="926"/>
      <c r="F144" s="925"/>
      <c r="G144" s="925"/>
      <c r="H144" s="925"/>
      <c r="I144" s="925"/>
      <c r="J144" s="925"/>
    </row>
    <row r="145" spans="1:10" hidden="1">
      <c r="A145" s="878" t="s">
        <v>659</v>
      </c>
      <c r="B145" s="857" t="s">
        <v>1706</v>
      </c>
      <c r="C145" s="879" t="s">
        <v>661</v>
      </c>
      <c r="D145" s="925"/>
      <c r="E145" s="926"/>
      <c r="F145" s="925"/>
      <c r="G145" s="925"/>
      <c r="H145" s="925"/>
      <c r="I145" s="925"/>
      <c r="J145" s="925"/>
    </row>
    <row r="146" spans="1:10" hidden="1">
      <c r="A146" s="878" t="s">
        <v>662</v>
      </c>
      <c r="B146" s="855" t="s">
        <v>663</v>
      </c>
      <c r="C146" s="880" t="s">
        <v>361</v>
      </c>
      <c r="D146" s="925">
        <v>0</v>
      </c>
      <c r="E146" s="926">
        <v>0</v>
      </c>
      <c r="F146" s="925">
        <v>0</v>
      </c>
      <c r="G146" s="925">
        <v>0</v>
      </c>
      <c r="H146" s="925">
        <v>0</v>
      </c>
      <c r="I146" s="925">
        <v>0</v>
      </c>
      <c r="J146" s="925">
        <v>0</v>
      </c>
    </row>
    <row r="147" spans="1:10" hidden="1">
      <c r="A147" s="878" t="s">
        <v>664</v>
      </c>
      <c r="B147" s="858" t="s">
        <v>665</v>
      </c>
      <c r="C147" s="879" t="s">
        <v>666</v>
      </c>
      <c r="D147" s="925"/>
      <c r="E147" s="926"/>
      <c r="F147" s="925"/>
      <c r="G147" s="925"/>
      <c r="H147" s="925"/>
      <c r="I147" s="925"/>
      <c r="J147" s="925"/>
    </row>
    <row r="148" spans="1:10" ht="19.5" customHeight="1">
      <c r="A148" s="878" t="s">
        <v>667</v>
      </c>
      <c r="B148" s="858" t="s">
        <v>668</v>
      </c>
      <c r="C148" s="879" t="s">
        <v>669</v>
      </c>
      <c r="D148" s="925"/>
      <c r="E148" s="926"/>
      <c r="F148" s="926"/>
      <c r="G148" s="925"/>
      <c r="H148" s="925"/>
      <c r="I148" s="925"/>
      <c r="J148" s="925">
        <v>0</v>
      </c>
    </row>
    <row r="149" spans="1:10" ht="25.5" hidden="1">
      <c r="A149" s="878" t="s">
        <v>670</v>
      </c>
      <c r="B149" s="857" t="s">
        <v>1707</v>
      </c>
      <c r="C149" s="879" t="s">
        <v>316</v>
      </c>
      <c r="D149" s="925"/>
      <c r="E149" s="926"/>
      <c r="F149" s="925"/>
      <c r="G149" s="925"/>
      <c r="H149" s="925"/>
      <c r="I149" s="925"/>
      <c r="J149" s="925"/>
    </row>
    <row r="150" spans="1:10" hidden="1">
      <c r="A150" s="878" t="s">
        <v>317</v>
      </c>
      <c r="B150" s="857" t="s">
        <v>1708</v>
      </c>
      <c r="C150" s="879" t="s">
        <v>319</v>
      </c>
      <c r="D150" s="925"/>
      <c r="E150" s="926"/>
      <c r="F150" s="925"/>
      <c r="G150" s="925"/>
      <c r="H150" s="925"/>
      <c r="I150" s="925"/>
      <c r="J150" s="925"/>
    </row>
    <row r="151" spans="1:10" hidden="1">
      <c r="A151" s="878" t="s">
        <v>320</v>
      </c>
      <c r="B151" s="855" t="s">
        <v>321</v>
      </c>
      <c r="C151" s="880" t="s">
        <v>361</v>
      </c>
      <c r="D151" s="925">
        <v>0</v>
      </c>
      <c r="E151" s="926">
        <v>0</v>
      </c>
      <c r="F151" s="925">
        <v>0</v>
      </c>
      <c r="G151" s="925">
        <v>0</v>
      </c>
      <c r="H151" s="925">
        <v>0</v>
      </c>
      <c r="I151" s="925">
        <v>0</v>
      </c>
      <c r="J151" s="925">
        <v>0</v>
      </c>
    </row>
    <row r="152" spans="1:10" hidden="1">
      <c r="A152" s="878" t="s">
        <v>322</v>
      </c>
      <c r="B152" s="858" t="s">
        <v>1116</v>
      </c>
      <c r="C152" s="879" t="s">
        <v>323</v>
      </c>
      <c r="D152" s="925"/>
      <c r="E152" s="926"/>
      <c r="F152" s="925"/>
      <c r="G152" s="925"/>
      <c r="H152" s="925"/>
      <c r="I152" s="925"/>
      <c r="J152" s="925"/>
    </row>
    <row r="153" spans="1:10" hidden="1">
      <c r="A153" s="881" t="s">
        <v>324</v>
      </c>
      <c r="B153" s="882" t="s">
        <v>325</v>
      </c>
      <c r="C153" s="880" t="s">
        <v>361</v>
      </c>
      <c r="D153" s="925">
        <v>0</v>
      </c>
      <c r="E153" s="926">
        <v>0</v>
      </c>
      <c r="F153" s="925">
        <v>0</v>
      </c>
      <c r="G153" s="925">
        <v>0</v>
      </c>
      <c r="H153" s="925">
        <v>0</v>
      </c>
      <c r="I153" s="925">
        <v>0</v>
      </c>
      <c r="J153" s="925">
        <v>0</v>
      </c>
    </row>
    <row r="154" spans="1:10" hidden="1">
      <c r="A154" s="878" t="s">
        <v>326</v>
      </c>
      <c r="B154" s="858" t="s">
        <v>1117</v>
      </c>
      <c r="C154" s="879" t="s">
        <v>327</v>
      </c>
      <c r="D154" s="925"/>
      <c r="E154" s="926">
        <v>0</v>
      </c>
      <c r="F154" s="925"/>
      <c r="G154" s="925"/>
      <c r="H154" s="925"/>
      <c r="I154" s="925"/>
      <c r="J154" s="925"/>
    </row>
    <row r="155" spans="1:10" hidden="1">
      <c r="A155" s="878" t="s">
        <v>328</v>
      </c>
      <c r="B155" s="858" t="s">
        <v>1118</v>
      </c>
      <c r="C155" s="879" t="s">
        <v>329</v>
      </c>
      <c r="D155" s="925"/>
      <c r="E155" s="926"/>
      <c r="F155" s="925"/>
      <c r="G155" s="925"/>
      <c r="H155" s="925"/>
      <c r="I155" s="925"/>
      <c r="J155" s="925"/>
    </row>
    <row r="156" spans="1:10" hidden="1">
      <c r="A156" s="878" t="s">
        <v>330</v>
      </c>
      <c r="B156" s="857" t="s">
        <v>1709</v>
      </c>
      <c r="C156" s="879" t="s">
        <v>332</v>
      </c>
      <c r="D156" s="925"/>
      <c r="E156" s="926"/>
      <c r="F156" s="925"/>
      <c r="G156" s="925"/>
      <c r="H156" s="925"/>
      <c r="I156" s="925"/>
      <c r="J156" s="925"/>
    </row>
    <row r="157" spans="1:10" ht="13.5" thickBot="1">
      <c r="A157" s="883">
        <v>1244000</v>
      </c>
      <c r="B157" s="884" t="s">
        <v>1710</v>
      </c>
      <c r="C157" s="885" t="s">
        <v>1145</v>
      </c>
      <c r="D157" s="943"/>
      <c r="E157" s="1602"/>
      <c r="F157" s="943"/>
      <c r="G157" s="943"/>
      <c r="H157" s="943"/>
      <c r="I157" s="943"/>
      <c r="J157" s="943"/>
    </row>
    <row r="158" spans="1:10" ht="26.25" thickBot="1">
      <c r="A158" s="886">
        <v>1000000</v>
      </c>
      <c r="B158" s="887" t="s">
        <v>1146</v>
      </c>
      <c r="C158" s="888" t="s">
        <v>361</v>
      </c>
      <c r="D158" s="1634">
        <f>D32+D134</f>
        <v>108870</v>
      </c>
      <c r="E158" s="1816">
        <f>E32+E137</f>
        <v>0</v>
      </c>
      <c r="F158" s="1634">
        <f>F32+F134</f>
        <v>108870</v>
      </c>
      <c r="G158" s="1634">
        <f>G32+G137</f>
        <v>77370</v>
      </c>
      <c r="H158" s="1634">
        <f>H32+H134</f>
        <v>87370</v>
      </c>
      <c r="I158" s="1634">
        <f>I32+I134</f>
        <v>98870</v>
      </c>
      <c r="J158" s="1816">
        <f>J32+J134</f>
        <v>108870</v>
      </c>
    </row>
    <row r="159" spans="1:10" ht="11.25" customHeight="1">
      <c r="A159" s="889"/>
      <c r="B159" s="890"/>
      <c r="C159" s="891"/>
      <c r="D159" s="738"/>
      <c r="F159" s="738"/>
      <c r="G159" s="738"/>
      <c r="H159" s="738"/>
      <c r="I159" s="738"/>
      <c r="J159" s="738"/>
    </row>
    <row r="160" spans="1:10" ht="12.75" customHeight="1">
      <c r="A160" s="2559"/>
      <c r="B160" s="2559"/>
      <c r="C160" s="2559"/>
      <c r="D160" s="2559"/>
      <c r="E160" s="2559"/>
      <c r="F160" s="2559"/>
      <c r="G160" s="2559"/>
      <c r="H160" s="2559"/>
      <c r="I160" s="2559"/>
      <c r="J160" s="2559"/>
    </row>
    <row r="161" spans="1:10" s="738" customFormat="1">
      <c r="A161" s="2517" t="s">
        <v>2250</v>
      </c>
      <c r="B161" s="2517"/>
      <c r="C161" s="2517"/>
      <c r="D161" s="2517"/>
      <c r="E161" s="2517"/>
      <c r="F161" s="2517"/>
      <c r="G161" s="2517"/>
      <c r="H161" s="2517"/>
      <c r="I161" s="2517"/>
      <c r="J161" s="2517"/>
    </row>
    <row r="162" spans="1:10" ht="12.75" customHeight="1">
      <c r="A162" s="2573" t="s">
        <v>1125</v>
      </c>
      <c r="B162" s="2573"/>
      <c r="C162" s="2573"/>
      <c r="D162" s="2573"/>
      <c r="E162" s="2573"/>
      <c r="F162" s="2573"/>
      <c r="G162" s="2573"/>
      <c r="H162" s="2573"/>
      <c r="I162" s="2573"/>
      <c r="J162" s="2573"/>
    </row>
    <row r="163" spans="1:10" ht="12.75" customHeight="1">
      <c r="A163" s="892" t="s">
        <v>1711</v>
      </c>
      <c r="B163" s="892"/>
      <c r="C163" s="893"/>
      <c r="D163" s="892"/>
      <c r="E163" s="1958"/>
      <c r="F163" s="892"/>
      <c r="G163" s="738" t="s">
        <v>1154</v>
      </c>
      <c r="H163" s="892"/>
      <c r="I163" s="892"/>
      <c r="J163" s="892"/>
    </row>
    <row r="164" spans="1:10" ht="12.75" customHeight="1">
      <c r="A164" s="894" t="s">
        <v>1712</v>
      </c>
      <c r="B164" s="894"/>
      <c r="C164" s="894"/>
      <c r="D164" s="738"/>
      <c r="E164" s="1959" t="s">
        <v>311</v>
      </c>
      <c r="F164" s="738"/>
      <c r="G164" s="734" t="s">
        <v>312</v>
      </c>
      <c r="H164" s="738"/>
      <c r="I164" s="738"/>
      <c r="J164" s="894"/>
    </row>
    <row r="165" spans="1:10" ht="12.75" hidden="1" customHeight="1">
      <c r="A165" s="895"/>
      <c r="B165" s="895"/>
      <c r="C165" s="894"/>
      <c r="D165" s="895"/>
      <c r="E165" s="2154"/>
      <c r="F165" s="895"/>
      <c r="G165" s="895"/>
      <c r="H165" s="895"/>
      <c r="I165" s="895"/>
      <c r="J165" s="895"/>
    </row>
    <row r="166" spans="1:10" ht="14.25">
      <c r="A166" s="892" t="s">
        <v>2120</v>
      </c>
      <c r="B166" s="892"/>
      <c r="C166" s="893"/>
      <c r="D166" s="892"/>
      <c r="E166" s="1958"/>
      <c r="F166" s="892"/>
      <c r="G166" s="892" t="s">
        <v>1158</v>
      </c>
      <c r="H166" s="892"/>
      <c r="I166" s="892"/>
      <c r="J166" s="892"/>
    </row>
    <row r="167" spans="1:10" ht="14.25">
      <c r="A167" s="894" t="s">
        <v>1715</v>
      </c>
      <c r="B167" s="893" t="s">
        <v>646</v>
      </c>
      <c r="C167" s="896"/>
      <c r="D167" s="738"/>
      <c r="E167" s="1959" t="s">
        <v>311</v>
      </c>
      <c r="F167" s="738"/>
      <c r="G167" s="734" t="s">
        <v>312</v>
      </c>
      <c r="H167" s="738"/>
      <c r="I167" s="738"/>
      <c r="J167" s="894"/>
    </row>
    <row r="168" spans="1:10" ht="12.75" customHeight="1">
      <c r="A168" s="748"/>
      <c r="B168" s="739"/>
      <c r="C168" s="749"/>
      <c r="D168" s="738"/>
      <c r="F168" s="738"/>
      <c r="G168" s="738"/>
      <c r="H168" s="738"/>
      <c r="I168" s="738"/>
      <c r="J168" s="738"/>
    </row>
    <row r="169" spans="1:10" ht="12.75" customHeight="1">
      <c r="A169" s="748"/>
      <c r="B169" s="739"/>
      <c r="C169" s="749"/>
      <c r="D169" s="738"/>
      <c r="F169" s="738"/>
      <c r="G169" s="738"/>
      <c r="H169" s="738"/>
      <c r="I169" s="738"/>
      <c r="J169" s="738"/>
    </row>
    <row r="170" spans="1:10" ht="12.75" customHeight="1">
      <c r="A170" s="748"/>
      <c r="B170" s="739"/>
      <c r="C170" s="749"/>
      <c r="D170" s="738"/>
      <c r="F170" s="738"/>
      <c r="G170" s="738"/>
      <c r="H170" s="738"/>
      <c r="I170" s="738"/>
      <c r="J170" s="738"/>
    </row>
    <row r="171" spans="1:10" ht="12.75" customHeight="1">
      <c r="A171" s="748"/>
      <c r="B171" s="739"/>
      <c r="C171" s="1060"/>
      <c r="D171" s="738"/>
      <c r="F171" s="738"/>
      <c r="G171" s="738"/>
      <c r="H171" s="738"/>
      <c r="I171" s="738"/>
      <c r="J171" s="738"/>
    </row>
  </sheetData>
  <mergeCells count="19">
    <mergeCell ref="A161:J161"/>
    <mergeCell ref="A162:J162"/>
    <mergeCell ref="A160:J160"/>
    <mergeCell ref="F21:I21"/>
    <mergeCell ref="F23:J24"/>
    <mergeCell ref="F29:F30"/>
    <mergeCell ref="G29:J29"/>
    <mergeCell ref="F1:J1"/>
    <mergeCell ref="F3:J3"/>
    <mergeCell ref="A10:E10"/>
    <mergeCell ref="A11:E11"/>
    <mergeCell ref="A12:B12"/>
    <mergeCell ref="K139:L139"/>
    <mergeCell ref="A16:E17"/>
    <mergeCell ref="F16:J17"/>
    <mergeCell ref="A13:J13"/>
    <mergeCell ref="A14:J14"/>
    <mergeCell ref="A15:J15"/>
    <mergeCell ref="H27:J27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8.7109375" style="917" customWidth="1"/>
    <col min="6" max="6" width="9.42578125" style="738" customWidth="1"/>
    <col min="7" max="7" width="9.85546875" style="738" customWidth="1"/>
    <col min="8" max="8" width="9.140625" style="738" customWidth="1"/>
    <col min="9" max="9" width="9" style="738" customWidth="1"/>
    <col min="10" max="10" width="15.425781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>
      <c r="A8" s="748" t="s">
        <v>2288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>
      <c r="B11" s="953"/>
      <c r="C11" s="954"/>
      <c r="D11" s="953"/>
      <c r="E11" s="1678"/>
      <c r="F11" s="953"/>
      <c r="G11" s="953"/>
      <c r="H11" s="955"/>
    </row>
    <row r="12" spans="1:10">
      <c r="A12" s="956" t="s">
        <v>477</v>
      </c>
      <c r="B12" s="949" t="s">
        <v>1156</v>
      </c>
      <c r="C12" s="950"/>
      <c r="D12" s="949"/>
      <c r="E12" s="167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751"/>
      <c r="H16" s="962"/>
      <c r="I16" s="962"/>
      <c r="J16" s="962"/>
    </row>
    <row r="17" spans="1:12" s="632" customFormat="1">
      <c r="A17" s="2551" t="s">
        <v>2249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2" s="748" customFormat="1" ht="10.5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</row>
    <row r="19" spans="1:12" s="743" customFormat="1" thickBot="1">
      <c r="A19" s="753" t="s">
        <v>420</v>
      </c>
      <c r="B19" s="964"/>
      <c r="C19" s="965"/>
      <c r="D19" s="745"/>
      <c r="E19" s="1681"/>
      <c r="G19" s="966" t="s">
        <v>1217</v>
      </c>
      <c r="H19" s="967"/>
      <c r="I19" s="967"/>
      <c r="J19" s="967"/>
    </row>
    <row r="20" spans="1:12" s="945" customFormat="1" thickBot="1">
      <c r="A20" s="753" t="s">
        <v>89</v>
      </c>
      <c r="B20" s="968"/>
      <c r="C20" s="965"/>
      <c r="E20" s="1682"/>
      <c r="G20" s="968" t="s">
        <v>335</v>
      </c>
      <c r="H20" s="969">
        <v>6</v>
      </c>
      <c r="I20" s="970">
        <v>6</v>
      </c>
      <c r="J20" s="971" t="s">
        <v>745</v>
      </c>
    </row>
    <row r="21" spans="1:12" s="968" customFormat="1" thickBot="1">
      <c r="A21" s="753" t="s">
        <v>634</v>
      </c>
      <c r="C21" s="965"/>
      <c r="E21" s="1683"/>
      <c r="G21" s="968" t="s">
        <v>1191</v>
      </c>
    </row>
    <row r="22" spans="1:12" s="968" customFormat="1" thickBot="1">
      <c r="A22" s="753" t="s">
        <v>557</v>
      </c>
      <c r="C22" s="972"/>
      <c r="D22" s="973"/>
      <c r="E22" s="1683"/>
      <c r="G22" s="968" t="s">
        <v>558</v>
      </c>
    </row>
    <row r="23" spans="1:12" s="945" customForma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2" s="945" customFormat="1" ht="12">
      <c r="A24" s="753" t="s">
        <v>218</v>
      </c>
      <c r="B24" s="975"/>
      <c r="C24" s="976"/>
      <c r="E24" s="1682"/>
      <c r="F24" s="977"/>
      <c r="G24" s="968" t="s">
        <v>956</v>
      </c>
    </row>
    <row r="25" spans="1:12" s="945" customForma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2" s="977" customForma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2" s="977" customForma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2" s="977" customFormat="1" thickBot="1">
      <c r="A28" s="756"/>
      <c r="B28" s="945"/>
      <c r="C28" s="984"/>
      <c r="E28" s="1686"/>
      <c r="F28" s="945"/>
      <c r="G28" s="945"/>
      <c r="H28" s="2561">
        <v>900272383028</v>
      </c>
      <c r="I28" s="2561"/>
      <c r="J28" s="2561"/>
    </row>
    <row r="29" spans="1:12" s="748" customFormat="1" ht="42.75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126.75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11.2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39.75" thickBot="1">
      <c r="A32" s="987">
        <v>1100000</v>
      </c>
      <c r="B32" s="787" t="s">
        <v>1719</v>
      </c>
      <c r="C32" s="788" t="s">
        <v>361</v>
      </c>
      <c r="D32" s="1063">
        <f>D105+D33+D43+D69</f>
        <v>122500</v>
      </c>
      <c r="E32" s="1983">
        <f>E35+E41+E73+E77+E67+E45+E76+E63</f>
        <v>0</v>
      </c>
      <c r="F32" s="1063">
        <f>D32+E32</f>
        <v>122500</v>
      </c>
      <c r="G32" s="1063">
        <f>G33+G42+G131+G105</f>
        <v>41702</v>
      </c>
      <c r="H32" s="1063">
        <f>H33+H42+H131+H105</f>
        <v>76702</v>
      </c>
      <c r="I32" s="1063">
        <f>I33+I42+I131+I99+I105</f>
        <v>111702</v>
      </c>
      <c r="J32" s="1063">
        <f>F32</f>
        <v>122500</v>
      </c>
    </row>
    <row r="33" spans="1:11" s="748" customFormat="1" ht="90" thickBot="1">
      <c r="A33" s="987">
        <v>1110000</v>
      </c>
      <c r="B33" s="790" t="s">
        <v>1677</v>
      </c>
      <c r="C33" s="788" t="s">
        <v>361</v>
      </c>
      <c r="D33" s="1064">
        <f>D34</f>
        <v>96100</v>
      </c>
      <c r="E33" s="1984"/>
      <c r="F33" s="1064">
        <f>F34</f>
        <v>96100</v>
      </c>
      <c r="G33" s="1064">
        <f>G34</f>
        <v>5160</v>
      </c>
      <c r="H33" s="1064">
        <f>H34</f>
        <v>5160</v>
      </c>
      <c r="I33" s="1064">
        <f>I34</f>
        <v>5160</v>
      </c>
      <c r="J33" s="1064">
        <f>J34</f>
        <v>96100</v>
      </c>
    </row>
    <row r="34" spans="1:11" s="748" customFormat="1" ht="14.25">
      <c r="A34" s="988">
        <v>1110000</v>
      </c>
      <c r="B34" s="793" t="s">
        <v>809</v>
      </c>
      <c r="C34" s="794" t="s">
        <v>361</v>
      </c>
      <c r="D34" s="1065">
        <f>SUM(D35:D41)</f>
        <v>96100</v>
      </c>
      <c r="E34" s="1985"/>
      <c r="F34" s="1065">
        <f>SUM(F35:F41)</f>
        <v>96100</v>
      </c>
      <c r="G34" s="1065">
        <f>SUM(G35:G41)</f>
        <v>5160</v>
      </c>
      <c r="H34" s="1065">
        <f>SUM(H35:H41)</f>
        <v>5160</v>
      </c>
      <c r="I34" s="1065">
        <f>SUM(I35:I41)</f>
        <v>5160</v>
      </c>
      <c r="J34" s="1065">
        <f>SUM(J35:J41)</f>
        <v>96100</v>
      </c>
    </row>
    <row r="35" spans="1:11" s="748" customFormat="1" ht="25.5">
      <c r="A35" s="989">
        <v>1111000</v>
      </c>
      <c r="B35" s="1933" t="s">
        <v>677</v>
      </c>
      <c r="C35" s="798" t="s">
        <v>810</v>
      </c>
      <c r="D35" s="1078">
        <v>89100</v>
      </c>
      <c r="E35" s="2214">
        <v>0</v>
      </c>
      <c r="F35" s="1078">
        <f>D35+E35</f>
        <v>89100</v>
      </c>
      <c r="G35" s="1078">
        <v>5160</v>
      </c>
      <c r="H35" s="1078">
        <v>5160</v>
      </c>
      <c r="I35" s="1078">
        <v>5160</v>
      </c>
      <c r="J35" s="1078">
        <f>F35</f>
        <v>89100</v>
      </c>
      <c r="K35" s="1061"/>
    </row>
    <row r="36" spans="1:11" s="748" customFormat="1" ht="24.75" customHeight="1">
      <c r="A36" s="990">
        <v>1112000</v>
      </c>
      <c r="B36" s="813" t="s">
        <v>273</v>
      </c>
      <c r="C36" s="802" t="s">
        <v>811</v>
      </c>
      <c r="D36" s="1073">
        <v>7000</v>
      </c>
      <c r="E36" s="1073">
        <v>0</v>
      </c>
      <c r="F36" s="1073">
        <f>D36+E36</f>
        <v>7000</v>
      </c>
      <c r="G36" s="1073">
        <v>0</v>
      </c>
      <c r="H36" s="1073">
        <v>0</v>
      </c>
      <c r="I36" s="1073">
        <v>0</v>
      </c>
      <c r="J36" s="1073">
        <f>F36</f>
        <v>7000</v>
      </c>
    </row>
    <row r="37" spans="1:11" s="748" customFormat="1" ht="25.5" hidden="1">
      <c r="A37" s="990">
        <v>1113000</v>
      </c>
      <c r="B37" s="801" t="s">
        <v>812</v>
      </c>
      <c r="C37" s="802" t="s">
        <v>813</v>
      </c>
      <c r="D37" s="1073"/>
      <c r="E37" s="1073"/>
      <c r="F37" s="1073"/>
      <c r="G37" s="1073"/>
      <c r="H37" s="1073"/>
      <c r="I37" s="1073"/>
      <c r="J37" s="1721">
        <v>0</v>
      </c>
    </row>
    <row r="38" spans="1:11" s="748" customFormat="1" ht="38.25" hidden="1">
      <c r="A38" s="990">
        <v>1114000</v>
      </c>
      <c r="B38" s="801" t="s">
        <v>401</v>
      </c>
      <c r="C38" s="802" t="s">
        <v>402</v>
      </c>
      <c r="D38" s="1073"/>
      <c r="E38" s="1073"/>
      <c r="F38" s="1073"/>
      <c r="G38" s="1073"/>
      <c r="H38" s="1073"/>
      <c r="I38" s="1073"/>
      <c r="J38" s="1721">
        <v>0</v>
      </c>
    </row>
    <row r="39" spans="1:11" s="748" customFormat="1" hidden="1">
      <c r="A39" s="990">
        <v>1115000</v>
      </c>
      <c r="B39" s="801" t="s">
        <v>619</v>
      </c>
      <c r="C39" s="802" t="s">
        <v>391</v>
      </c>
      <c r="D39" s="1073"/>
      <c r="E39" s="1073"/>
      <c r="F39" s="1073"/>
      <c r="G39" s="1073"/>
      <c r="H39" s="1073"/>
      <c r="I39" s="1073"/>
      <c r="J39" s="1721">
        <v>0</v>
      </c>
    </row>
    <row r="40" spans="1:11" s="748" customFormat="1" ht="25.5">
      <c r="A40" s="990">
        <v>1116000</v>
      </c>
      <c r="B40" s="801" t="s">
        <v>1034</v>
      </c>
      <c r="C40" s="802" t="s">
        <v>392</v>
      </c>
      <c r="D40" s="1073"/>
      <c r="E40" s="1073"/>
      <c r="F40" s="1073"/>
      <c r="G40" s="1073"/>
      <c r="H40" s="1073"/>
      <c r="I40" s="1073"/>
      <c r="J40" s="1721">
        <v>0</v>
      </c>
    </row>
    <row r="41" spans="1:11" s="748" customFormat="1" ht="13.5" thickBot="1">
      <c r="A41" s="992">
        <v>1117000</v>
      </c>
      <c r="B41" s="805" t="s">
        <v>644</v>
      </c>
      <c r="C41" s="806" t="s">
        <v>20</v>
      </c>
      <c r="D41" s="1075">
        <v>0</v>
      </c>
      <c r="E41" s="1075">
        <v>0</v>
      </c>
      <c r="F41" s="1075">
        <f>D41</f>
        <v>0</v>
      </c>
      <c r="G41" s="1075">
        <v>0</v>
      </c>
      <c r="H41" s="1075">
        <v>0</v>
      </c>
      <c r="I41" s="1075">
        <v>0</v>
      </c>
      <c r="J41" s="1721">
        <f>F41</f>
        <v>0</v>
      </c>
    </row>
    <row r="42" spans="1:11" s="748" customFormat="1" ht="29.25" thickBot="1">
      <c r="A42" s="993">
        <v>1120000</v>
      </c>
      <c r="B42" s="809" t="s">
        <v>21</v>
      </c>
      <c r="C42" s="788" t="s">
        <v>361</v>
      </c>
      <c r="D42" s="1658">
        <f>D43+D55+D66+D69+D51+D64</f>
        <v>40400</v>
      </c>
      <c r="E42" s="1658"/>
      <c r="F42" s="1658">
        <f>F43+F55+F66+F69+F51+F64</f>
        <v>40400</v>
      </c>
      <c r="G42" s="1658">
        <f>G43+G51+G55+G64+G66+G69</f>
        <v>1542</v>
      </c>
      <c r="H42" s="1658">
        <f>H43+H51+H55+H64+H66+H69</f>
        <v>1542</v>
      </c>
      <c r="I42" s="1658">
        <f>I43+I51+I55+I64+I66+I69</f>
        <v>1542</v>
      </c>
      <c r="J42" s="1722">
        <f>F42</f>
        <v>40400</v>
      </c>
    </row>
    <row r="43" spans="1:11" s="748" customFormat="1" ht="14.25">
      <c r="A43" s="988">
        <v>1121000</v>
      </c>
      <c r="B43" s="811" t="s">
        <v>22</v>
      </c>
      <c r="C43" s="812"/>
      <c r="D43" s="1723">
        <f>SUM(D44:D49)</f>
        <v>0</v>
      </c>
      <c r="E43" s="1723"/>
      <c r="F43" s="1723">
        <f>SUM(F44:F49)</f>
        <v>0</v>
      </c>
      <c r="G43" s="1723">
        <f>SUM(G44:G49)</f>
        <v>0</v>
      </c>
      <c r="H43" s="1723">
        <f>SUM(H44:H49)</f>
        <v>0</v>
      </c>
      <c r="I43" s="1723">
        <f>SUM(I44:I49)</f>
        <v>0</v>
      </c>
      <c r="J43" s="1722">
        <f>SUM(J44:J49)</f>
        <v>0</v>
      </c>
    </row>
    <row r="44" spans="1:11" s="748" customFormat="1" ht="25.5">
      <c r="A44" s="990">
        <v>1121100</v>
      </c>
      <c r="B44" s="813" t="s">
        <v>383</v>
      </c>
      <c r="C44" s="802" t="s">
        <v>384</v>
      </c>
      <c r="D44" s="1071"/>
      <c r="E44" s="1071"/>
      <c r="F44" s="1071"/>
      <c r="G44" s="1071"/>
      <c r="H44" s="1071"/>
      <c r="I44" s="1071"/>
      <c r="J44" s="1722">
        <v>0</v>
      </c>
    </row>
    <row r="45" spans="1:11" s="748" customFormat="1">
      <c r="A45" s="990">
        <v>1121200</v>
      </c>
      <c r="B45" s="814" t="s">
        <v>1678</v>
      </c>
      <c r="C45" s="802" t="s">
        <v>386</v>
      </c>
      <c r="D45" s="1071">
        <v>0</v>
      </c>
      <c r="E45" s="2210">
        <v>0</v>
      </c>
      <c r="F45" s="1071">
        <f>D45+E45</f>
        <v>0</v>
      </c>
      <c r="G45" s="1071">
        <v>0</v>
      </c>
      <c r="H45" s="1071">
        <v>0</v>
      </c>
      <c r="I45" s="1071">
        <v>0</v>
      </c>
      <c r="J45" s="1722">
        <f>F45</f>
        <v>0</v>
      </c>
    </row>
    <row r="46" spans="1:11" s="748" customFormat="1">
      <c r="A46" s="990">
        <v>1121300</v>
      </c>
      <c r="B46" s="813" t="s">
        <v>775</v>
      </c>
      <c r="C46" s="802" t="s">
        <v>387</v>
      </c>
      <c r="D46" s="1071">
        <v>0</v>
      </c>
      <c r="E46" s="1071">
        <v>0</v>
      </c>
      <c r="F46" s="1071">
        <f>D46+E46</f>
        <v>0</v>
      </c>
      <c r="G46" s="1071">
        <v>0</v>
      </c>
      <c r="H46" s="1071">
        <v>0</v>
      </c>
      <c r="I46" s="1071">
        <v>0</v>
      </c>
      <c r="J46" s="1722">
        <f>F46</f>
        <v>0</v>
      </c>
    </row>
    <row r="47" spans="1:11" s="748" customFormat="1">
      <c r="A47" s="990">
        <v>1121400</v>
      </c>
      <c r="B47" s="813" t="s">
        <v>776</v>
      </c>
      <c r="C47" s="802" t="s">
        <v>388</v>
      </c>
      <c r="D47" s="1071">
        <v>0</v>
      </c>
      <c r="E47" s="1071"/>
      <c r="F47" s="1071">
        <v>0</v>
      </c>
      <c r="G47" s="1071">
        <v>0</v>
      </c>
      <c r="H47" s="1071">
        <v>0</v>
      </c>
      <c r="I47" s="1071">
        <v>0</v>
      </c>
      <c r="J47" s="1722">
        <f>F47</f>
        <v>0</v>
      </c>
    </row>
    <row r="48" spans="1:11" s="748" customFormat="1">
      <c r="A48" s="990">
        <v>1121500</v>
      </c>
      <c r="B48" s="813" t="s">
        <v>69</v>
      </c>
      <c r="C48" s="802" t="s">
        <v>389</v>
      </c>
      <c r="D48" s="1723">
        <v>0</v>
      </c>
      <c r="E48" s="1071">
        <v>0</v>
      </c>
      <c r="F48" s="1723">
        <f>D48+E48</f>
        <v>0</v>
      </c>
      <c r="G48" s="1723">
        <v>0</v>
      </c>
      <c r="H48" s="1723">
        <v>0</v>
      </c>
      <c r="I48" s="1723">
        <v>0</v>
      </c>
      <c r="J48" s="1722">
        <f>F48</f>
        <v>0</v>
      </c>
    </row>
    <row r="49" spans="1:10" s="748" customFormat="1">
      <c r="A49" s="990">
        <v>1121600</v>
      </c>
      <c r="B49" s="813" t="s">
        <v>70</v>
      </c>
      <c r="C49" s="802" t="s">
        <v>390</v>
      </c>
      <c r="D49" s="1071">
        <v>0</v>
      </c>
      <c r="E49" s="1071">
        <v>0</v>
      </c>
      <c r="F49" s="1071">
        <f>D49+E49</f>
        <v>0</v>
      </c>
      <c r="G49" s="1071">
        <v>0</v>
      </c>
      <c r="H49" s="1071">
        <v>0</v>
      </c>
      <c r="I49" s="1071">
        <v>0</v>
      </c>
      <c r="J49" s="1722">
        <f>F49</f>
        <v>0</v>
      </c>
    </row>
    <row r="50" spans="1:10" s="748" customFormat="1" ht="13.5" thickBot="1">
      <c r="A50" s="994">
        <v>1121700</v>
      </c>
      <c r="B50" s="817" t="s">
        <v>71</v>
      </c>
      <c r="C50" s="806" t="s">
        <v>772</v>
      </c>
      <c r="D50" s="1080"/>
      <c r="E50" s="1080"/>
      <c r="F50" s="1080"/>
      <c r="G50" s="1080"/>
      <c r="H50" s="1080"/>
      <c r="I50" s="1080"/>
      <c r="J50" s="1722">
        <v>0</v>
      </c>
    </row>
    <row r="51" spans="1:10" s="748" customFormat="1" ht="28.5">
      <c r="A51" s="988">
        <v>1122000</v>
      </c>
      <c r="B51" s="818" t="s">
        <v>773</v>
      </c>
      <c r="C51" s="794" t="s">
        <v>361</v>
      </c>
      <c r="D51" s="1081">
        <f>D52</f>
        <v>1000</v>
      </c>
      <c r="E51" s="1081"/>
      <c r="F51" s="1081">
        <f>F52</f>
        <v>1000</v>
      </c>
      <c r="G51" s="1081">
        <f>G52</f>
        <v>0</v>
      </c>
      <c r="H51" s="1081">
        <f>H52</f>
        <v>0</v>
      </c>
      <c r="I51" s="1081">
        <f>I52</f>
        <v>0</v>
      </c>
      <c r="J51" s="1722">
        <f>J52</f>
        <v>1000</v>
      </c>
    </row>
    <row r="52" spans="1:10" s="748" customFormat="1">
      <c r="A52" s="995">
        <v>1122100</v>
      </c>
      <c r="B52" s="813" t="s">
        <v>72</v>
      </c>
      <c r="C52" s="798" t="s">
        <v>774</v>
      </c>
      <c r="D52" s="1071">
        <v>1000</v>
      </c>
      <c r="E52" s="1071"/>
      <c r="F52" s="1071">
        <f>D52+E52</f>
        <v>1000</v>
      </c>
      <c r="G52" s="1071">
        <v>0</v>
      </c>
      <c r="H52" s="1071">
        <v>0</v>
      </c>
      <c r="I52" s="1071">
        <v>0</v>
      </c>
      <c r="J52" s="1722">
        <f>F52</f>
        <v>1000</v>
      </c>
    </row>
    <row r="53" spans="1:10" s="748" customFormat="1">
      <c r="A53" s="995">
        <v>1122200</v>
      </c>
      <c r="B53" s="813" t="s">
        <v>490</v>
      </c>
      <c r="C53" s="802" t="s">
        <v>1031</v>
      </c>
      <c r="D53" s="1071"/>
      <c r="E53" s="1071"/>
      <c r="F53" s="1071"/>
      <c r="G53" s="1071"/>
      <c r="H53" s="1071"/>
      <c r="I53" s="1071"/>
      <c r="J53" s="1722">
        <v>0</v>
      </c>
    </row>
    <row r="54" spans="1:10" s="748" customFormat="1" ht="13.5" thickBot="1">
      <c r="A54" s="993">
        <v>1122300</v>
      </c>
      <c r="B54" s="817" t="s">
        <v>148</v>
      </c>
      <c r="C54" s="806" t="s">
        <v>1032</v>
      </c>
      <c r="D54" s="1080"/>
      <c r="E54" s="1080"/>
      <c r="F54" s="1080"/>
      <c r="G54" s="1080"/>
      <c r="H54" s="1080"/>
      <c r="I54" s="1080"/>
      <c r="J54" s="1722">
        <v>0</v>
      </c>
    </row>
    <row r="55" spans="1:10" s="748" customFormat="1" ht="28.5">
      <c r="A55" s="988">
        <v>1123000</v>
      </c>
      <c r="B55" s="818" t="s">
        <v>56</v>
      </c>
      <c r="C55" s="794" t="s">
        <v>361</v>
      </c>
      <c r="D55" s="1081">
        <f>SUM(D56:D63)</f>
        <v>3000</v>
      </c>
      <c r="E55" s="1081"/>
      <c r="F55" s="1081">
        <f>SUM(F56:F63)</f>
        <v>3000</v>
      </c>
      <c r="G55" s="1081">
        <f>SUM(G56:G63)</f>
        <v>0</v>
      </c>
      <c r="H55" s="1081">
        <f>SUM(H56:H63)</f>
        <v>0</v>
      </c>
      <c r="I55" s="1081">
        <f>SUM(I56:I63)</f>
        <v>0</v>
      </c>
      <c r="J55" s="1722">
        <f>F55</f>
        <v>3000</v>
      </c>
    </row>
    <row r="56" spans="1:10" s="748" customFormat="1">
      <c r="A56" s="995">
        <v>1123100</v>
      </c>
      <c r="B56" s="813" t="s">
        <v>149</v>
      </c>
      <c r="C56" s="798" t="s">
        <v>368</v>
      </c>
      <c r="D56" s="1071"/>
      <c r="E56" s="1071"/>
      <c r="F56" s="1071"/>
      <c r="G56" s="1071"/>
      <c r="H56" s="1071"/>
      <c r="I56" s="1071"/>
      <c r="J56" s="1722">
        <f>F56</f>
        <v>0</v>
      </c>
    </row>
    <row r="57" spans="1:10" s="748" customFormat="1">
      <c r="A57" s="995">
        <v>1123200</v>
      </c>
      <c r="B57" s="813" t="s">
        <v>150</v>
      </c>
      <c r="C57" s="802" t="s">
        <v>369</v>
      </c>
      <c r="D57" s="1071">
        <v>0</v>
      </c>
      <c r="E57" s="1071"/>
      <c r="F57" s="1071">
        <v>0</v>
      </c>
      <c r="G57" s="1071">
        <v>0</v>
      </c>
      <c r="H57" s="1071">
        <v>0</v>
      </c>
      <c r="I57" s="1071">
        <v>0</v>
      </c>
      <c r="J57" s="1722">
        <f>F57</f>
        <v>0</v>
      </c>
    </row>
    <row r="58" spans="1:10" s="748" customFormat="1" ht="25.5">
      <c r="A58" s="995">
        <v>1123300</v>
      </c>
      <c r="B58" s="813" t="s">
        <v>151</v>
      </c>
      <c r="C58" s="802" t="s">
        <v>370</v>
      </c>
      <c r="D58" s="1071"/>
      <c r="E58" s="1071"/>
      <c r="F58" s="1071"/>
      <c r="G58" s="1071"/>
      <c r="H58" s="1071"/>
      <c r="I58" s="1071"/>
      <c r="J58" s="1722"/>
    </row>
    <row r="59" spans="1:10" s="748" customFormat="1">
      <c r="A59" s="995">
        <v>1123400</v>
      </c>
      <c r="B59" s="813" t="s">
        <v>559</v>
      </c>
      <c r="C59" s="802" t="s">
        <v>371</v>
      </c>
      <c r="D59" s="1071">
        <v>0</v>
      </c>
      <c r="E59" s="1071"/>
      <c r="F59" s="1071">
        <v>0</v>
      </c>
      <c r="G59" s="1071">
        <v>0</v>
      </c>
      <c r="H59" s="1071">
        <v>0</v>
      </c>
      <c r="I59" s="1071">
        <v>0</v>
      </c>
      <c r="J59" s="1722">
        <f t="shared" ref="J59:J65" si="0">F59</f>
        <v>0</v>
      </c>
    </row>
    <row r="60" spans="1:10" s="748" customFormat="1" ht="17.25" customHeight="1">
      <c r="A60" s="995">
        <v>1123500</v>
      </c>
      <c r="B60" s="821" t="s">
        <v>560</v>
      </c>
      <c r="C60" s="822">
        <v>423500</v>
      </c>
      <c r="D60" s="1071"/>
      <c r="E60" s="1071"/>
      <c r="F60" s="1071"/>
      <c r="G60" s="1071"/>
      <c r="H60" s="1071"/>
      <c r="I60" s="1071"/>
      <c r="J60" s="1722">
        <f t="shared" si="0"/>
        <v>0</v>
      </c>
    </row>
    <row r="61" spans="1:10" s="748" customFormat="1">
      <c r="A61" s="995">
        <v>1123600</v>
      </c>
      <c r="B61" s="813" t="s">
        <v>187</v>
      </c>
      <c r="C61" s="802" t="s">
        <v>372</v>
      </c>
      <c r="D61" s="1071"/>
      <c r="E61" s="1071"/>
      <c r="F61" s="1071"/>
      <c r="G61" s="1071"/>
      <c r="H61" s="1071"/>
      <c r="I61" s="1071"/>
      <c r="J61" s="1722">
        <f t="shared" si="0"/>
        <v>0</v>
      </c>
    </row>
    <row r="62" spans="1:10" s="748" customFormat="1">
      <c r="A62" s="995">
        <v>1123700</v>
      </c>
      <c r="B62" s="813" t="s">
        <v>188</v>
      </c>
      <c r="C62" s="802" t="s">
        <v>373</v>
      </c>
      <c r="D62" s="1071">
        <v>0</v>
      </c>
      <c r="E62" s="1071"/>
      <c r="F62" s="1071">
        <v>0</v>
      </c>
      <c r="G62" s="1071">
        <v>0</v>
      </c>
      <c r="H62" s="1071">
        <v>0</v>
      </c>
      <c r="I62" s="1071">
        <v>0</v>
      </c>
      <c r="J62" s="1722">
        <f t="shared" si="0"/>
        <v>0</v>
      </c>
    </row>
    <row r="63" spans="1:10" s="748" customFormat="1" ht="27.75" customHeight="1" thickBot="1">
      <c r="A63" s="993">
        <v>1123800</v>
      </c>
      <c r="B63" s="1782" t="s">
        <v>189</v>
      </c>
      <c r="C63" s="806" t="s">
        <v>374</v>
      </c>
      <c r="D63" s="1080">
        <v>3000</v>
      </c>
      <c r="E63" s="1080">
        <v>0</v>
      </c>
      <c r="F63" s="1080">
        <f>D63+E63</f>
        <v>3000</v>
      </c>
      <c r="G63" s="1080">
        <v>0</v>
      </c>
      <c r="H63" s="1080">
        <v>0</v>
      </c>
      <c r="I63" s="1080">
        <v>0</v>
      </c>
      <c r="J63" s="1722">
        <f t="shared" si="0"/>
        <v>3000</v>
      </c>
    </row>
    <row r="64" spans="1:10" s="748" customFormat="1" ht="28.5">
      <c r="A64" s="988">
        <v>1124000</v>
      </c>
      <c r="B64" s="818" t="s">
        <v>214</v>
      </c>
      <c r="C64" s="794" t="s">
        <v>361</v>
      </c>
      <c r="D64" s="1081">
        <f>D65</f>
        <v>0</v>
      </c>
      <c r="E64" s="1081"/>
      <c r="F64" s="1081">
        <f>F65</f>
        <v>0</v>
      </c>
      <c r="G64" s="1081">
        <f>G65</f>
        <v>0</v>
      </c>
      <c r="H64" s="1081">
        <f>H65</f>
        <v>0</v>
      </c>
      <c r="I64" s="1081">
        <f>I65</f>
        <v>0</v>
      </c>
      <c r="J64" s="1722">
        <f t="shared" si="0"/>
        <v>0</v>
      </c>
    </row>
    <row r="65" spans="1:13" s="748" customFormat="1" ht="13.5" thickBot="1">
      <c r="A65" s="993">
        <v>1124100</v>
      </c>
      <c r="B65" s="817" t="s">
        <v>190</v>
      </c>
      <c r="C65" s="806" t="s">
        <v>215</v>
      </c>
      <c r="D65" s="1080"/>
      <c r="E65" s="1080"/>
      <c r="F65" s="1080"/>
      <c r="G65" s="1080"/>
      <c r="H65" s="1080"/>
      <c r="I65" s="1080"/>
      <c r="J65" s="1722">
        <f t="shared" si="0"/>
        <v>0</v>
      </c>
    </row>
    <row r="66" spans="1:13" s="748" customFormat="1" ht="28.5">
      <c r="A66" s="988">
        <v>1125000</v>
      </c>
      <c r="B66" s="818" t="s">
        <v>928</v>
      </c>
      <c r="C66" s="794" t="s">
        <v>361</v>
      </c>
      <c r="D66" s="1081">
        <f>D67+D68</f>
        <v>10000</v>
      </c>
      <c r="E66" s="1081"/>
      <c r="F66" s="1081">
        <f>F67+F68</f>
        <v>10000</v>
      </c>
      <c r="G66" s="1081">
        <f>G67+G68</f>
        <v>0</v>
      </c>
      <c r="H66" s="1081">
        <f>H67+H68</f>
        <v>0</v>
      </c>
      <c r="I66" s="1081">
        <f>I67+I68</f>
        <v>0</v>
      </c>
      <c r="J66" s="1722">
        <f>J67+J68</f>
        <v>10000</v>
      </c>
    </row>
    <row r="67" spans="1:13" s="748" customFormat="1" ht="25.5">
      <c r="A67" s="995">
        <v>1125100</v>
      </c>
      <c r="B67" s="813" t="s">
        <v>191</v>
      </c>
      <c r="C67" s="798" t="s">
        <v>929</v>
      </c>
      <c r="D67" s="1071">
        <v>10000</v>
      </c>
      <c r="E67" s="1071">
        <v>0</v>
      </c>
      <c r="F67" s="1071">
        <f>D67+E67</f>
        <v>10000</v>
      </c>
      <c r="G67" s="1071">
        <v>0</v>
      </c>
      <c r="H67" s="1071">
        <v>0</v>
      </c>
      <c r="I67" s="1071">
        <v>0</v>
      </c>
      <c r="J67" s="1722">
        <f t="shared" ref="J67:J73" si="1">F67</f>
        <v>10000</v>
      </c>
    </row>
    <row r="68" spans="1:13" s="748" customFormat="1" ht="26.25" thickBot="1">
      <c r="A68" s="993">
        <v>1125200</v>
      </c>
      <c r="B68" s="817" t="s">
        <v>709</v>
      </c>
      <c r="C68" s="806" t="s">
        <v>1041</v>
      </c>
      <c r="D68" s="1080">
        <v>0</v>
      </c>
      <c r="E68" s="1080">
        <v>0</v>
      </c>
      <c r="F68" s="1080">
        <f>D68+E68</f>
        <v>0</v>
      </c>
      <c r="G68" s="1080">
        <v>0</v>
      </c>
      <c r="H68" s="1080">
        <v>0</v>
      </c>
      <c r="I68" s="1080">
        <v>0</v>
      </c>
      <c r="J68" s="1722">
        <f t="shared" si="1"/>
        <v>0</v>
      </c>
    </row>
    <row r="69" spans="1:13" s="748" customFormat="1" ht="23.25" customHeight="1">
      <c r="A69" s="988">
        <v>1126000</v>
      </c>
      <c r="B69" s="818" t="s">
        <v>1042</v>
      </c>
      <c r="C69" s="794" t="s">
        <v>361</v>
      </c>
      <c r="D69" s="1081">
        <f>SUM(D70:D77)</f>
        <v>26400</v>
      </c>
      <c r="E69" s="1081"/>
      <c r="F69" s="1081">
        <f>SUM(F70:F77)</f>
        <v>26400</v>
      </c>
      <c r="G69" s="1081">
        <f>SUM(G70:G77)</f>
        <v>1542</v>
      </c>
      <c r="H69" s="1081">
        <f>SUM(H70:H77)</f>
        <v>1542</v>
      </c>
      <c r="I69" s="1081">
        <f>SUM(I70:I77)</f>
        <v>1542</v>
      </c>
      <c r="J69" s="1722">
        <f t="shared" si="1"/>
        <v>26400</v>
      </c>
    </row>
    <row r="70" spans="1:13" s="748" customFormat="1" ht="20.25" customHeight="1">
      <c r="A70" s="988">
        <v>1126100</v>
      </c>
      <c r="B70" s="813" t="s">
        <v>993</v>
      </c>
      <c r="C70" s="798" t="s">
        <v>1043</v>
      </c>
      <c r="D70" s="1071">
        <v>400</v>
      </c>
      <c r="E70" s="1071"/>
      <c r="F70" s="1071">
        <f>D70+E70</f>
        <v>400</v>
      </c>
      <c r="G70" s="1071">
        <v>0</v>
      </c>
      <c r="H70" s="1071">
        <v>0</v>
      </c>
      <c r="I70" s="1071">
        <v>0</v>
      </c>
      <c r="J70" s="1722">
        <f t="shared" si="1"/>
        <v>400</v>
      </c>
    </row>
    <row r="71" spans="1:13" s="748" customFormat="1" hidden="1">
      <c r="A71" s="988">
        <v>1126200</v>
      </c>
      <c r="B71" s="813" t="s">
        <v>994</v>
      </c>
      <c r="C71" s="802" t="s">
        <v>1044</v>
      </c>
      <c r="D71" s="1071"/>
      <c r="E71" s="1071"/>
      <c r="F71" s="1071"/>
      <c r="G71" s="1071"/>
      <c r="H71" s="1071"/>
      <c r="I71" s="1071"/>
      <c r="J71" s="1722">
        <f t="shared" si="1"/>
        <v>0</v>
      </c>
    </row>
    <row r="72" spans="1:13" s="748" customFormat="1" hidden="1">
      <c r="A72" s="988">
        <v>1126300</v>
      </c>
      <c r="B72" s="813" t="s">
        <v>393</v>
      </c>
      <c r="C72" s="802" t="s">
        <v>394</v>
      </c>
      <c r="D72" s="1071"/>
      <c r="E72" s="1071"/>
      <c r="F72" s="1071"/>
      <c r="G72" s="1071"/>
      <c r="H72" s="1071"/>
      <c r="I72" s="1071"/>
      <c r="J72" s="1722">
        <f t="shared" si="1"/>
        <v>0</v>
      </c>
    </row>
    <row r="73" spans="1:13" s="748" customFormat="1" ht="21.75" customHeight="1">
      <c r="A73" s="995">
        <v>1126400</v>
      </c>
      <c r="B73" s="823" t="s">
        <v>995</v>
      </c>
      <c r="C73" s="802" t="s">
        <v>395</v>
      </c>
      <c r="D73" s="1071">
        <v>20000</v>
      </c>
      <c r="E73" s="2210">
        <v>0</v>
      </c>
      <c r="F73" s="1071">
        <f>D73+E73</f>
        <v>20000</v>
      </c>
      <c r="G73" s="1071">
        <v>1291</v>
      </c>
      <c r="H73" s="1071">
        <v>1291</v>
      </c>
      <c r="I73" s="1071">
        <v>1291</v>
      </c>
      <c r="J73" s="1722">
        <f t="shared" si="1"/>
        <v>20000</v>
      </c>
      <c r="K73" s="1839"/>
      <c r="L73" s="1061"/>
      <c r="M73" s="1061"/>
    </row>
    <row r="74" spans="1:13" s="748" customFormat="1" ht="25.5">
      <c r="A74" s="992">
        <v>1126500</v>
      </c>
      <c r="B74" s="824" t="s">
        <v>953</v>
      </c>
      <c r="C74" s="802" t="s">
        <v>396</v>
      </c>
      <c r="D74" s="1071"/>
      <c r="E74" s="1071"/>
      <c r="F74" s="1071"/>
      <c r="G74" s="1071"/>
      <c r="H74" s="1071"/>
      <c r="I74" s="1071"/>
      <c r="J74" s="1722">
        <v>0</v>
      </c>
    </row>
    <row r="75" spans="1:13" s="748" customFormat="1" ht="26.25" customHeight="1">
      <c r="A75" s="990">
        <v>1126600</v>
      </c>
      <c r="B75" s="823" t="s">
        <v>230</v>
      </c>
      <c r="C75" s="802" t="s">
        <v>397</v>
      </c>
      <c r="D75" s="1071"/>
      <c r="E75" s="1071"/>
      <c r="F75" s="1071"/>
      <c r="G75" s="1071"/>
      <c r="H75" s="1071"/>
      <c r="I75" s="1071"/>
      <c r="J75" s="1722">
        <f>F75</f>
        <v>0</v>
      </c>
    </row>
    <row r="76" spans="1:13" s="748" customFormat="1" ht="31.5" customHeight="1">
      <c r="A76" s="992">
        <v>1126700</v>
      </c>
      <c r="B76" s="823" t="s">
        <v>231</v>
      </c>
      <c r="C76" s="802" t="s">
        <v>398</v>
      </c>
      <c r="D76" s="1071">
        <v>1000</v>
      </c>
      <c r="E76" s="1071">
        <v>0</v>
      </c>
      <c r="F76" s="1071">
        <f>D76+E76</f>
        <v>1000</v>
      </c>
      <c r="G76" s="1067">
        <v>0</v>
      </c>
      <c r="H76" s="1067">
        <v>0</v>
      </c>
      <c r="I76" s="1067">
        <v>0</v>
      </c>
      <c r="J76" s="1724">
        <f>F76</f>
        <v>1000</v>
      </c>
    </row>
    <row r="77" spans="1:13" s="748" customFormat="1" ht="30.75" customHeight="1" thickBot="1">
      <c r="A77" s="1062">
        <v>1126800</v>
      </c>
      <c r="B77" s="825" t="s">
        <v>483</v>
      </c>
      <c r="C77" s="806" t="s">
        <v>399</v>
      </c>
      <c r="D77" s="1080">
        <v>5000</v>
      </c>
      <c r="E77" s="2209">
        <v>0</v>
      </c>
      <c r="F77" s="1080">
        <f>D77+E77</f>
        <v>5000</v>
      </c>
      <c r="G77" s="1068">
        <v>251</v>
      </c>
      <c r="H77" s="1068">
        <v>251</v>
      </c>
      <c r="I77" s="1068">
        <v>251</v>
      </c>
      <c r="J77" s="1724">
        <f>F77</f>
        <v>5000</v>
      </c>
    </row>
    <row r="78" spans="1:13" s="748" customFormat="1" ht="1.5" hidden="1" customHeight="1" thickBot="1">
      <c r="A78" s="996">
        <v>1130000</v>
      </c>
      <c r="B78" s="827" t="s">
        <v>296</v>
      </c>
      <c r="C78" s="794" t="s">
        <v>361</v>
      </c>
      <c r="D78" s="1081">
        <v>0</v>
      </c>
      <c r="E78" s="1081"/>
      <c r="F78" s="1081">
        <v>0</v>
      </c>
      <c r="G78" s="1070">
        <v>0</v>
      </c>
      <c r="H78" s="1070">
        <v>0</v>
      </c>
      <c r="I78" s="1070">
        <v>0</v>
      </c>
      <c r="J78" s="1724">
        <v>0</v>
      </c>
    </row>
    <row r="79" spans="1:13" s="748" customFormat="1" ht="12" hidden="1" customHeight="1" thickBot="1">
      <c r="A79" s="996">
        <v>1130100</v>
      </c>
      <c r="B79" s="823" t="s">
        <v>484</v>
      </c>
      <c r="C79" s="798" t="s">
        <v>297</v>
      </c>
      <c r="D79" s="1071"/>
      <c r="E79" s="1071"/>
      <c r="F79" s="1071"/>
      <c r="G79" s="1067"/>
      <c r="H79" s="1067"/>
      <c r="I79" s="1067"/>
      <c r="J79" s="1724">
        <v>0</v>
      </c>
    </row>
    <row r="80" spans="1:13" s="748" customFormat="1" hidden="1">
      <c r="A80" s="996">
        <v>1130200</v>
      </c>
      <c r="B80" s="823" t="s">
        <v>485</v>
      </c>
      <c r="C80" s="802" t="s">
        <v>298</v>
      </c>
      <c r="D80" s="1071"/>
      <c r="E80" s="1071"/>
      <c r="F80" s="1071"/>
      <c r="G80" s="1067"/>
      <c r="H80" s="1067"/>
      <c r="I80" s="1067"/>
      <c r="J80" s="1724">
        <v>0</v>
      </c>
    </row>
    <row r="81" spans="1:10" s="748" customFormat="1" ht="13.5" hidden="1" thickBot="1">
      <c r="A81" s="996">
        <v>1130300</v>
      </c>
      <c r="B81" s="823" t="s">
        <v>486</v>
      </c>
      <c r="C81" s="802" t="s">
        <v>299</v>
      </c>
      <c r="D81" s="1071"/>
      <c r="E81" s="1071"/>
      <c r="F81" s="1071"/>
      <c r="G81" s="1067"/>
      <c r="H81" s="1067"/>
      <c r="I81" s="1067"/>
      <c r="J81" s="1724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1723"/>
      <c r="E82" s="1723"/>
      <c r="F82" s="1723"/>
      <c r="G82" s="1066"/>
      <c r="H82" s="1066"/>
      <c r="I82" s="1066"/>
      <c r="J82" s="1724">
        <v>0</v>
      </c>
    </row>
    <row r="83" spans="1:10" s="748" customFormat="1" ht="10.5" hidden="1" customHeight="1">
      <c r="A83" s="990">
        <v>1131000</v>
      </c>
      <c r="B83" s="830" t="s">
        <v>301</v>
      </c>
      <c r="C83" s="831" t="s">
        <v>361</v>
      </c>
      <c r="D83" s="1071"/>
      <c r="E83" s="1071"/>
      <c r="F83" s="1071"/>
      <c r="G83" s="1067"/>
      <c r="H83" s="1067"/>
      <c r="I83" s="1067"/>
      <c r="J83" s="1724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1071"/>
      <c r="E84" s="1071"/>
      <c r="F84" s="1071"/>
      <c r="G84" s="1067"/>
      <c r="H84" s="1067"/>
      <c r="I84" s="1067"/>
      <c r="J84" s="1724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1071"/>
      <c r="E85" s="1071"/>
      <c r="F85" s="1071"/>
      <c r="G85" s="1067"/>
      <c r="H85" s="1067"/>
      <c r="I85" s="1067"/>
      <c r="J85" s="1724">
        <v>0</v>
      </c>
    </row>
    <row r="86" spans="1:10" s="748" customFormat="1" ht="10.5" hidden="1" customHeight="1" thickBot="1">
      <c r="A86" s="990">
        <v>1131300</v>
      </c>
      <c r="B86" s="825" t="s">
        <v>594</v>
      </c>
      <c r="C86" s="806" t="s">
        <v>304</v>
      </c>
      <c r="D86" s="1080"/>
      <c r="E86" s="1080"/>
      <c r="F86" s="1080"/>
      <c r="G86" s="1068"/>
      <c r="H86" s="1068"/>
      <c r="I86" s="1068"/>
      <c r="J86" s="1724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1081">
        <v>0</v>
      </c>
      <c r="E87" s="1081"/>
      <c r="F87" s="1081">
        <v>0</v>
      </c>
      <c r="G87" s="1070">
        <v>0</v>
      </c>
      <c r="H87" s="1070">
        <v>0</v>
      </c>
      <c r="I87" s="1070">
        <v>0</v>
      </c>
      <c r="J87" s="1724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1071"/>
      <c r="E88" s="1071"/>
      <c r="F88" s="1071"/>
      <c r="G88" s="1067"/>
      <c r="H88" s="1067"/>
      <c r="I88" s="1067"/>
      <c r="J88" s="1724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1071"/>
      <c r="E89" s="1071"/>
      <c r="F89" s="1071"/>
      <c r="G89" s="1067"/>
      <c r="H89" s="1067"/>
      <c r="I89" s="1067"/>
      <c r="J89" s="1724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1071"/>
      <c r="E90" s="1071"/>
      <c r="F90" s="1071"/>
      <c r="G90" s="1067"/>
      <c r="H90" s="1067"/>
      <c r="I90" s="1067"/>
      <c r="J90" s="1724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1080"/>
      <c r="E91" s="1080"/>
      <c r="F91" s="1080"/>
      <c r="G91" s="1068"/>
      <c r="H91" s="1068"/>
      <c r="I91" s="1068"/>
      <c r="J91" s="1724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1081">
        <v>0</v>
      </c>
      <c r="E92" s="1081"/>
      <c r="F92" s="1081">
        <v>0</v>
      </c>
      <c r="G92" s="1070">
        <v>0</v>
      </c>
      <c r="H92" s="1070">
        <v>0</v>
      </c>
      <c r="I92" s="1070">
        <v>0</v>
      </c>
      <c r="J92" s="1724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725">
        <v>0</v>
      </c>
      <c r="E93" s="1725"/>
      <c r="F93" s="1725">
        <v>0</v>
      </c>
      <c r="G93" s="1211">
        <v>0</v>
      </c>
      <c r="H93" s="1211">
        <v>0</v>
      </c>
      <c r="I93" s="1211">
        <v>0</v>
      </c>
      <c r="J93" s="1724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725"/>
      <c r="E94" s="1725"/>
      <c r="F94" s="1725"/>
      <c r="G94" s="1211"/>
      <c r="H94" s="1211"/>
      <c r="I94" s="1211"/>
      <c r="J94" s="1724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1725"/>
      <c r="E95" s="1725"/>
      <c r="F95" s="1725"/>
      <c r="G95" s="1211"/>
      <c r="H95" s="1211"/>
      <c r="I95" s="1211"/>
      <c r="J95" s="1724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726">
        <v>0</v>
      </c>
      <c r="E96" s="1726"/>
      <c r="F96" s="1726">
        <v>0</v>
      </c>
      <c r="G96" s="1212">
        <v>0</v>
      </c>
      <c r="H96" s="1212">
        <v>0</v>
      </c>
      <c r="I96" s="1212">
        <v>0</v>
      </c>
      <c r="J96" s="1724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1071"/>
      <c r="E97" s="1071"/>
      <c r="F97" s="1071"/>
      <c r="G97" s="1067"/>
      <c r="H97" s="1067"/>
      <c r="I97" s="1067"/>
      <c r="J97" s="1724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1080"/>
      <c r="E98" s="1080"/>
      <c r="F98" s="1080"/>
      <c r="G98" s="1068"/>
      <c r="H98" s="1068"/>
      <c r="I98" s="1068"/>
      <c r="J98" s="1724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727">
        <v>0</v>
      </c>
      <c r="E99" s="1727"/>
      <c r="F99" s="1727">
        <f>F107</f>
        <v>0</v>
      </c>
      <c r="G99" s="1215">
        <v>0</v>
      </c>
      <c r="H99" s="1215">
        <v>0</v>
      </c>
      <c r="I99" s="1215">
        <f>I107</f>
        <v>0</v>
      </c>
      <c r="J99" s="1724">
        <f>F99</f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726"/>
      <c r="E100" s="1726"/>
      <c r="F100" s="1726"/>
      <c r="G100" s="1212"/>
      <c r="H100" s="1212"/>
      <c r="I100" s="1212"/>
      <c r="J100" s="1724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726"/>
      <c r="E101" s="1726"/>
      <c r="F101" s="1726"/>
      <c r="G101" s="1212"/>
      <c r="H101" s="1212"/>
      <c r="I101" s="1212"/>
      <c r="J101" s="1724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726"/>
      <c r="E102" s="1726"/>
      <c r="F102" s="1726"/>
      <c r="G102" s="1212"/>
      <c r="H102" s="1212"/>
      <c r="I102" s="1212"/>
      <c r="J102" s="1724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726"/>
      <c r="E103" s="1726"/>
      <c r="F103" s="1726"/>
      <c r="G103" s="1212"/>
      <c r="H103" s="1212"/>
      <c r="I103" s="1212"/>
      <c r="J103" s="1724">
        <v>0</v>
      </c>
    </row>
    <row r="104" spans="1:10" s="748" customFormat="1" hidden="1">
      <c r="A104" s="1000">
        <v>1153500</v>
      </c>
      <c r="B104" s="1017" t="s">
        <v>506</v>
      </c>
      <c r="C104" s="1004">
        <v>463500</v>
      </c>
      <c r="D104" s="1726"/>
      <c r="E104" s="1726"/>
      <c r="F104" s="1726"/>
      <c r="G104" s="1212"/>
      <c r="H104" s="1212"/>
      <c r="I104" s="1212"/>
      <c r="J104" s="1724">
        <v>0</v>
      </c>
    </row>
    <row r="105" spans="1:10" s="748" customFormat="1" ht="38.25" hidden="1">
      <c r="A105" s="1000">
        <v>1153700</v>
      </c>
      <c r="B105" s="1017" t="s">
        <v>507</v>
      </c>
      <c r="C105" s="822">
        <v>463700</v>
      </c>
      <c r="D105" s="1726">
        <v>0</v>
      </c>
      <c r="E105" s="1726"/>
      <c r="F105" s="1726">
        <f>D105+E105</f>
        <v>0</v>
      </c>
      <c r="G105" s="1212">
        <v>35000</v>
      </c>
      <c r="H105" s="1212">
        <v>70000</v>
      </c>
      <c r="I105" s="1212">
        <v>105000</v>
      </c>
      <c r="J105" s="1724">
        <f>F105</f>
        <v>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726"/>
      <c r="E106" s="1726"/>
      <c r="F106" s="1726"/>
      <c r="G106" s="1212"/>
      <c r="H106" s="1212"/>
      <c r="I106" s="1212"/>
      <c r="J106" s="1724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726"/>
      <c r="E107" s="1726">
        <v>0</v>
      </c>
      <c r="F107" s="1726">
        <f>D107+E107</f>
        <v>0</v>
      </c>
      <c r="G107" s="1212"/>
      <c r="H107" s="1212"/>
      <c r="I107" s="1212">
        <v>0</v>
      </c>
      <c r="J107" s="1724">
        <f>F107</f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726">
        <v>0</v>
      </c>
      <c r="E108" s="1726"/>
      <c r="F108" s="1726">
        <v>0</v>
      </c>
      <c r="G108" s="1212">
        <v>0</v>
      </c>
      <c r="H108" s="1212">
        <v>0</v>
      </c>
      <c r="I108" s="1212">
        <v>0</v>
      </c>
      <c r="J108" s="1724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728"/>
      <c r="E109" s="1728"/>
      <c r="F109" s="1728"/>
      <c r="G109" s="1216"/>
      <c r="H109" s="1216"/>
      <c r="I109" s="1216"/>
      <c r="J109" s="1724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728"/>
      <c r="E110" s="1728"/>
      <c r="F110" s="1728"/>
      <c r="G110" s="1216"/>
      <c r="H110" s="1216"/>
      <c r="I110" s="1216"/>
      <c r="J110" s="1724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728"/>
      <c r="E111" s="1728"/>
      <c r="F111" s="1728"/>
      <c r="G111" s="1216"/>
      <c r="H111" s="1216"/>
      <c r="I111" s="1216"/>
      <c r="J111" s="1724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728"/>
      <c r="E112" s="1728"/>
      <c r="F112" s="1728"/>
      <c r="G112" s="1216"/>
      <c r="H112" s="1216"/>
      <c r="I112" s="1216"/>
      <c r="J112" s="1724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1071"/>
      <c r="E113" s="1071"/>
      <c r="F113" s="1071"/>
      <c r="G113" s="1067"/>
      <c r="H113" s="1067"/>
      <c r="I113" s="1067"/>
      <c r="J113" s="1724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1080">
        <v>0</v>
      </c>
      <c r="E114" s="1080">
        <v>0</v>
      </c>
      <c r="F114" s="1080">
        <f>D114+E114</f>
        <v>0</v>
      </c>
      <c r="G114" s="1068">
        <v>0</v>
      </c>
      <c r="H114" s="1068">
        <v>0</v>
      </c>
      <c r="I114" s="1068">
        <v>0</v>
      </c>
      <c r="J114" s="1724">
        <f>F114</f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1081">
        <v>0</v>
      </c>
      <c r="E115" s="1081"/>
      <c r="F115" s="1081">
        <v>0</v>
      </c>
      <c r="G115" s="1070">
        <v>0</v>
      </c>
      <c r="H115" s="1070">
        <v>0</v>
      </c>
      <c r="I115" s="1070">
        <v>0</v>
      </c>
      <c r="J115" s="1724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1071">
        <v>0</v>
      </c>
      <c r="E116" s="1071"/>
      <c r="F116" s="1071">
        <v>0</v>
      </c>
      <c r="G116" s="1067">
        <v>0</v>
      </c>
      <c r="H116" s="1067">
        <v>0</v>
      </c>
      <c r="I116" s="1067">
        <v>0</v>
      </c>
      <c r="J116" s="1724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1071"/>
      <c r="E117" s="1071"/>
      <c r="F117" s="1071"/>
      <c r="G117" s="1067"/>
      <c r="H117" s="1067"/>
      <c r="I117" s="1067"/>
      <c r="J117" s="1724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1071"/>
      <c r="E118" s="1071"/>
      <c r="F118" s="1071"/>
      <c r="G118" s="1067"/>
      <c r="H118" s="1067"/>
      <c r="I118" s="1067"/>
      <c r="J118" s="1724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1071">
        <v>0</v>
      </c>
      <c r="E119" s="1071"/>
      <c r="F119" s="1071">
        <v>0</v>
      </c>
      <c r="G119" s="1067">
        <v>0</v>
      </c>
      <c r="H119" s="1067">
        <v>0</v>
      </c>
      <c r="I119" s="1067">
        <v>0</v>
      </c>
      <c r="J119" s="1724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1071"/>
      <c r="E120" s="1071"/>
      <c r="F120" s="1071"/>
      <c r="G120" s="1067"/>
      <c r="H120" s="1067"/>
      <c r="I120" s="1067"/>
      <c r="J120" s="1724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1071"/>
      <c r="E121" s="1071"/>
      <c r="F121" s="1071"/>
      <c r="G121" s="1067"/>
      <c r="H121" s="1067"/>
      <c r="I121" s="1067"/>
      <c r="J121" s="1724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1071"/>
      <c r="E122" s="1071"/>
      <c r="F122" s="1071"/>
      <c r="G122" s="1067"/>
      <c r="H122" s="1067"/>
      <c r="I122" s="1067"/>
      <c r="J122" s="1724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1071"/>
      <c r="E123" s="1071"/>
      <c r="F123" s="1071"/>
      <c r="G123" s="1067"/>
      <c r="H123" s="1067"/>
      <c r="I123" s="1067"/>
      <c r="J123" s="1724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1071"/>
      <c r="E124" s="1071"/>
      <c r="F124" s="1071"/>
      <c r="G124" s="1067"/>
      <c r="H124" s="1067"/>
      <c r="I124" s="1067"/>
      <c r="J124" s="1724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1071"/>
      <c r="E125" s="1071"/>
      <c r="F125" s="1071"/>
      <c r="G125" s="1067"/>
      <c r="H125" s="1067"/>
      <c r="I125" s="1067"/>
      <c r="J125" s="1724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1071"/>
      <c r="E126" s="1071"/>
      <c r="F126" s="1071"/>
      <c r="G126" s="1067"/>
      <c r="H126" s="1067"/>
      <c r="I126" s="1067"/>
      <c r="J126" s="1724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71"/>
      <c r="E127" s="1071"/>
      <c r="F127" s="1071"/>
      <c r="G127" s="1067"/>
      <c r="H127" s="1067"/>
      <c r="I127" s="1067"/>
      <c r="J127" s="1724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71"/>
      <c r="E128" s="1071"/>
      <c r="F128" s="1071"/>
      <c r="G128" s="1067"/>
      <c r="H128" s="1067"/>
      <c r="I128" s="1067"/>
      <c r="J128" s="1724">
        <v>0</v>
      </c>
    </row>
    <row r="129" spans="1:12" s="748" customFormat="1" hidden="1">
      <c r="A129" s="1024">
        <v>1163000</v>
      </c>
      <c r="B129" s="842" t="s">
        <v>58</v>
      </c>
      <c r="C129" s="831" t="s">
        <v>361</v>
      </c>
      <c r="D129" s="1071">
        <v>0</v>
      </c>
      <c r="E129" s="1071"/>
      <c r="F129" s="1071">
        <v>0</v>
      </c>
      <c r="G129" s="1067">
        <v>0</v>
      </c>
      <c r="H129" s="1067">
        <v>0</v>
      </c>
      <c r="I129" s="1067">
        <v>0</v>
      </c>
      <c r="J129" s="1724">
        <v>0</v>
      </c>
    </row>
    <row r="130" spans="1:12" s="748" customFormat="1" ht="13.5" hidden="1" thickBot="1">
      <c r="A130" s="1025">
        <v>1163100</v>
      </c>
      <c r="B130" s="825" t="s">
        <v>804</v>
      </c>
      <c r="C130" s="806" t="s">
        <v>805</v>
      </c>
      <c r="D130" s="1080"/>
      <c r="E130" s="1080"/>
      <c r="F130" s="1080"/>
      <c r="G130" s="1068"/>
      <c r="H130" s="1068"/>
      <c r="I130" s="1068"/>
      <c r="J130" s="1724">
        <v>0</v>
      </c>
    </row>
    <row r="131" spans="1:12" s="748" customFormat="1" hidden="1">
      <c r="A131" s="1026">
        <v>1170000</v>
      </c>
      <c r="B131" s="848" t="s">
        <v>881</v>
      </c>
      <c r="C131" s="794" t="s">
        <v>361</v>
      </c>
      <c r="D131" s="1081">
        <f>D138+D137</f>
        <v>0</v>
      </c>
      <c r="E131" s="1081">
        <v>0</v>
      </c>
      <c r="F131" s="1081">
        <f>F138+F137</f>
        <v>0</v>
      </c>
      <c r="G131" s="1070">
        <f>G135</f>
        <v>0</v>
      </c>
      <c r="H131" s="1070">
        <f>H135</f>
        <v>0</v>
      </c>
      <c r="I131" s="1070">
        <f>I135</f>
        <v>0</v>
      </c>
      <c r="J131" s="1724">
        <f>J138+J137</f>
        <v>0</v>
      </c>
    </row>
    <row r="132" spans="1:12" s="748" customFormat="1" ht="38.25" hidden="1">
      <c r="A132" s="1024">
        <v>1171000</v>
      </c>
      <c r="B132" s="852" t="s">
        <v>216</v>
      </c>
      <c r="C132" s="794" t="s">
        <v>361</v>
      </c>
      <c r="D132" s="1725">
        <v>0</v>
      </c>
      <c r="E132" s="1725"/>
      <c r="F132" s="1725">
        <v>0</v>
      </c>
      <c r="G132" s="1211">
        <v>0</v>
      </c>
      <c r="H132" s="1211">
        <v>0</v>
      </c>
      <c r="I132" s="1211">
        <v>0</v>
      </c>
      <c r="J132" s="1724">
        <v>0</v>
      </c>
    </row>
    <row r="133" spans="1:12" s="748" customFormat="1" ht="38.25" hidden="1">
      <c r="A133" s="1024">
        <v>1171100</v>
      </c>
      <c r="B133" s="801" t="s">
        <v>1692</v>
      </c>
      <c r="C133" s="798" t="s">
        <v>482</v>
      </c>
      <c r="D133" s="1071"/>
      <c r="E133" s="1071"/>
      <c r="F133" s="1071"/>
      <c r="G133" s="1067"/>
      <c r="H133" s="1067"/>
      <c r="I133" s="1067"/>
      <c r="J133" s="1724">
        <v>0</v>
      </c>
    </row>
    <row r="134" spans="1:12" s="748" customFormat="1" ht="25.5" hidden="1">
      <c r="A134" s="1024">
        <v>1171200</v>
      </c>
      <c r="B134" s="836" t="s">
        <v>1693</v>
      </c>
      <c r="C134" s="854" t="s">
        <v>354</v>
      </c>
      <c r="D134" s="1071"/>
      <c r="E134" s="1071"/>
      <c r="F134" s="1071"/>
      <c r="G134" s="1067"/>
      <c r="H134" s="1067"/>
      <c r="I134" s="1067"/>
      <c r="J134" s="1724">
        <v>0</v>
      </c>
    </row>
    <row r="135" spans="1:12" s="748" customFormat="1" ht="51" hidden="1">
      <c r="A135" s="995">
        <v>1172000</v>
      </c>
      <c r="B135" s="855" t="s">
        <v>1027</v>
      </c>
      <c r="C135" s="831" t="s">
        <v>361</v>
      </c>
      <c r="D135" s="1081">
        <f>D138+D137</f>
        <v>0</v>
      </c>
      <c r="E135" s="1081">
        <v>0</v>
      </c>
      <c r="F135" s="1081">
        <f>F138+F137</f>
        <v>0</v>
      </c>
      <c r="G135" s="1070">
        <f>G138+G137</f>
        <v>0</v>
      </c>
      <c r="H135" s="1070">
        <f>H138+H137</f>
        <v>0</v>
      </c>
      <c r="I135" s="1070">
        <f>I138+I137</f>
        <v>0</v>
      </c>
      <c r="J135" s="1724">
        <f>F135</f>
        <v>0</v>
      </c>
    </row>
    <row r="136" spans="1:12" s="748" customFormat="1" hidden="1">
      <c r="A136" s="995">
        <v>1172100</v>
      </c>
      <c r="B136" s="823" t="s">
        <v>1113</v>
      </c>
      <c r="C136" s="798" t="s">
        <v>1028</v>
      </c>
      <c r="D136" s="1071"/>
      <c r="E136" s="1071"/>
      <c r="F136" s="1071"/>
      <c r="G136" s="1067"/>
      <c r="H136" s="1067"/>
      <c r="I136" s="1067"/>
      <c r="J136" s="1724">
        <v>0</v>
      </c>
    </row>
    <row r="137" spans="1:12" s="748" customFormat="1" hidden="1">
      <c r="A137" s="995">
        <v>1172200</v>
      </c>
      <c r="B137" s="823" t="s">
        <v>1114</v>
      </c>
      <c r="C137" s="856">
        <v>482200</v>
      </c>
      <c r="D137" s="1071">
        <v>0</v>
      </c>
      <c r="E137" s="1071">
        <v>0</v>
      </c>
      <c r="F137" s="1071">
        <f>D137+E137</f>
        <v>0</v>
      </c>
      <c r="G137" s="1067">
        <v>0</v>
      </c>
      <c r="H137" s="1067">
        <v>0</v>
      </c>
      <c r="I137" s="1067">
        <v>0</v>
      </c>
      <c r="J137" s="1724">
        <f>F137</f>
        <v>0</v>
      </c>
    </row>
    <row r="138" spans="1:12" s="748" customFormat="1" hidden="1">
      <c r="A138" s="995">
        <v>1172300</v>
      </c>
      <c r="B138" s="836" t="s">
        <v>1694</v>
      </c>
      <c r="C138" s="802" t="s">
        <v>1030</v>
      </c>
      <c r="D138" s="1071">
        <v>0</v>
      </c>
      <c r="E138" s="1071">
        <v>0</v>
      </c>
      <c r="F138" s="1071">
        <f>D138+E138</f>
        <v>0</v>
      </c>
      <c r="G138" s="1067">
        <v>0</v>
      </c>
      <c r="H138" s="1067">
        <v>0</v>
      </c>
      <c r="I138" s="1067">
        <v>0</v>
      </c>
      <c r="J138" s="1724">
        <f>F138</f>
        <v>0</v>
      </c>
      <c r="L138" s="748">
        <v>0</v>
      </c>
    </row>
    <row r="139" spans="1:12" s="748" customFormat="1" ht="25.5" hidden="1">
      <c r="A139" s="995">
        <v>1172400</v>
      </c>
      <c r="B139" s="857" t="s">
        <v>1695</v>
      </c>
      <c r="C139" s="802" t="s">
        <v>125</v>
      </c>
      <c r="D139" s="1725"/>
      <c r="E139" s="1071"/>
      <c r="F139" s="1725"/>
      <c r="G139" s="1211"/>
      <c r="H139" s="1211"/>
      <c r="I139" s="1211"/>
      <c r="J139" s="1724">
        <v>0</v>
      </c>
    </row>
    <row r="140" spans="1:12" s="748" customFormat="1" ht="25.5" hidden="1">
      <c r="A140" s="995">
        <v>1173000</v>
      </c>
      <c r="B140" s="855" t="s">
        <v>126</v>
      </c>
      <c r="C140" s="831" t="s">
        <v>361</v>
      </c>
      <c r="D140" s="1725">
        <v>0</v>
      </c>
      <c r="E140" s="1725"/>
      <c r="F140" s="1725">
        <v>0</v>
      </c>
      <c r="G140" s="1211">
        <v>0</v>
      </c>
      <c r="H140" s="1211">
        <v>0</v>
      </c>
      <c r="I140" s="1211">
        <v>0</v>
      </c>
      <c r="J140" s="1724">
        <v>0</v>
      </c>
    </row>
    <row r="141" spans="1:12" s="748" customFormat="1" ht="25.5" hidden="1">
      <c r="A141" s="1024">
        <v>1173100</v>
      </c>
      <c r="B141" s="858" t="s">
        <v>127</v>
      </c>
      <c r="C141" s="802" t="s">
        <v>1099</v>
      </c>
      <c r="D141" s="1725"/>
      <c r="E141" s="1071"/>
      <c r="F141" s="1725"/>
      <c r="G141" s="1211"/>
      <c r="H141" s="1211"/>
      <c r="I141" s="1211"/>
      <c r="J141" s="1724">
        <v>0</v>
      </c>
    </row>
    <row r="142" spans="1:12" s="748" customFormat="1" ht="38.25" hidden="1">
      <c r="A142" s="1024">
        <v>1174000</v>
      </c>
      <c r="B142" s="855" t="s">
        <v>1100</v>
      </c>
      <c r="C142" s="831" t="s">
        <v>361</v>
      </c>
      <c r="D142" s="1725">
        <v>0</v>
      </c>
      <c r="E142" s="1725"/>
      <c r="F142" s="1725">
        <v>0</v>
      </c>
      <c r="G142" s="1211">
        <v>0</v>
      </c>
      <c r="H142" s="1211">
        <v>0</v>
      </c>
      <c r="I142" s="1211">
        <v>0</v>
      </c>
      <c r="J142" s="1724">
        <v>0</v>
      </c>
    </row>
    <row r="143" spans="1:12" s="748" customFormat="1" ht="25.5" hidden="1">
      <c r="A143" s="1024">
        <v>1174100</v>
      </c>
      <c r="B143" s="858" t="s">
        <v>1115</v>
      </c>
      <c r="C143" s="802" t="s">
        <v>1101</v>
      </c>
      <c r="D143" s="1725"/>
      <c r="E143" s="1725"/>
      <c r="F143" s="1725"/>
      <c r="G143" s="1211"/>
      <c r="H143" s="1211"/>
      <c r="I143" s="1211"/>
      <c r="J143" s="1724">
        <v>0</v>
      </c>
    </row>
    <row r="144" spans="1:12" s="748" customFormat="1" ht="25.5" hidden="1">
      <c r="A144" s="1024">
        <v>1174200</v>
      </c>
      <c r="B144" s="857" t="s">
        <v>1696</v>
      </c>
      <c r="C144" s="802" t="s">
        <v>450</v>
      </c>
      <c r="D144" s="1725"/>
      <c r="E144" s="1725"/>
      <c r="F144" s="1725"/>
      <c r="G144" s="1211"/>
      <c r="H144" s="1211"/>
      <c r="I144" s="1211"/>
      <c r="J144" s="1724">
        <v>0</v>
      </c>
    </row>
    <row r="145" spans="1:11" s="748" customFormat="1" ht="51" hidden="1">
      <c r="A145" s="1024">
        <v>1175000</v>
      </c>
      <c r="B145" s="855" t="s">
        <v>561</v>
      </c>
      <c r="C145" s="831" t="s">
        <v>361</v>
      </c>
      <c r="D145" s="1725">
        <v>0</v>
      </c>
      <c r="E145" s="1725"/>
      <c r="F145" s="1725">
        <v>0</v>
      </c>
      <c r="G145" s="1211">
        <v>0</v>
      </c>
      <c r="H145" s="1211">
        <v>0</v>
      </c>
      <c r="I145" s="1211">
        <v>0</v>
      </c>
      <c r="J145" s="1724">
        <v>0</v>
      </c>
    </row>
    <row r="146" spans="1:11" s="748" customFormat="1" ht="38.25" hidden="1">
      <c r="A146" s="1024">
        <v>1175100</v>
      </c>
      <c r="B146" s="857" t="s">
        <v>1697</v>
      </c>
      <c r="C146" s="802" t="s">
        <v>228</v>
      </c>
      <c r="D146" s="1725"/>
      <c r="E146" s="1725"/>
      <c r="F146" s="1725"/>
      <c r="G146" s="1211"/>
      <c r="H146" s="1211"/>
      <c r="I146" s="1211"/>
      <c r="J146" s="1724">
        <v>0</v>
      </c>
    </row>
    <row r="147" spans="1:11" s="748" customFormat="1" hidden="1">
      <c r="A147" s="1024">
        <v>1176000</v>
      </c>
      <c r="B147" s="855" t="s">
        <v>229</v>
      </c>
      <c r="C147" s="831" t="s">
        <v>361</v>
      </c>
      <c r="D147" s="1725">
        <v>0</v>
      </c>
      <c r="E147" s="1725"/>
      <c r="F147" s="1725">
        <v>0</v>
      </c>
      <c r="G147" s="1211">
        <v>0</v>
      </c>
      <c r="H147" s="1211">
        <v>0</v>
      </c>
      <c r="I147" s="1211">
        <v>0</v>
      </c>
      <c r="J147" s="1724">
        <v>0</v>
      </c>
    </row>
    <row r="148" spans="1:11" s="748" customFormat="1" ht="13.5" hidden="1" thickBot="1">
      <c r="A148" s="1024">
        <v>1176100</v>
      </c>
      <c r="B148" s="857" t="s">
        <v>1698</v>
      </c>
      <c r="C148" s="802" t="s">
        <v>8</v>
      </c>
      <c r="D148" s="1725"/>
      <c r="E148" s="1071"/>
      <c r="F148" s="1725"/>
      <c r="G148" s="1211"/>
      <c r="H148" s="1211"/>
      <c r="I148" s="1211"/>
      <c r="J148" s="1724">
        <v>0</v>
      </c>
    </row>
    <row r="149" spans="1:11" s="748" customFormat="1" ht="13.5" hidden="1" thickBot="1">
      <c r="A149" s="1024">
        <v>1177000</v>
      </c>
      <c r="B149" s="855" t="s">
        <v>591</v>
      </c>
      <c r="C149" s="831" t="s">
        <v>361</v>
      </c>
      <c r="D149" s="1725">
        <v>0</v>
      </c>
      <c r="E149" s="1725"/>
      <c r="F149" s="1725">
        <v>0</v>
      </c>
      <c r="G149" s="1211">
        <v>0</v>
      </c>
      <c r="H149" s="1211">
        <v>0</v>
      </c>
      <c r="I149" s="1211">
        <v>0</v>
      </c>
      <c r="J149" s="1724">
        <v>0</v>
      </c>
    </row>
    <row r="150" spans="1:11" s="748" customFormat="1" ht="13.5" hidden="1" thickBot="1">
      <c r="A150" s="1025">
        <v>1177100</v>
      </c>
      <c r="B150" s="859" t="s">
        <v>1699</v>
      </c>
      <c r="C150" s="806" t="s">
        <v>260</v>
      </c>
      <c r="D150" s="1080"/>
      <c r="E150" s="1080"/>
      <c r="F150" s="1080"/>
      <c r="G150" s="1068"/>
      <c r="H150" s="1068"/>
      <c r="I150" s="1068"/>
      <c r="J150" s="1724">
        <v>0</v>
      </c>
    </row>
    <row r="151" spans="1:11" s="748" customFormat="1" ht="26.25" thickBot="1">
      <c r="A151" s="1028" t="s">
        <v>263</v>
      </c>
      <c r="B151" s="866" t="s">
        <v>652</v>
      </c>
      <c r="C151" s="867" t="s">
        <v>361</v>
      </c>
      <c r="D151" s="1729">
        <f t="shared" ref="D151:J151" si="2">D152</f>
        <v>26500</v>
      </c>
      <c r="E151" s="1729">
        <f t="shared" si="2"/>
        <v>0</v>
      </c>
      <c r="F151" s="1729">
        <f t="shared" si="2"/>
        <v>17500</v>
      </c>
      <c r="G151" s="1221">
        <f t="shared" si="2"/>
        <v>0</v>
      </c>
      <c r="H151" s="1221">
        <f t="shared" si="2"/>
        <v>0</v>
      </c>
      <c r="I151" s="1221">
        <f t="shared" si="2"/>
        <v>0</v>
      </c>
      <c r="J151" s="1724">
        <f t="shared" si="2"/>
        <v>17500</v>
      </c>
    </row>
    <row r="152" spans="1:11" s="748" customFormat="1" ht="21" customHeight="1">
      <c r="A152" s="1026" t="s">
        <v>654</v>
      </c>
      <c r="B152" s="875" t="s">
        <v>655</v>
      </c>
      <c r="C152" s="794" t="s">
        <v>361</v>
      </c>
      <c r="D152" s="1081">
        <f>SUM(D153:D159)</f>
        <v>26500</v>
      </c>
      <c r="E152" s="1081">
        <f>E156+E157+E158+E155</f>
        <v>0</v>
      </c>
      <c r="F152" s="1081">
        <f>SUM(F153:F158)</f>
        <v>17500</v>
      </c>
      <c r="G152" s="1070">
        <f>SUM(G153:G158)</f>
        <v>0</v>
      </c>
      <c r="H152" s="1070">
        <f>+SUM(H153:H158)</f>
        <v>0</v>
      </c>
      <c r="I152" s="1070">
        <f>SUM(I153:I158)</f>
        <v>0</v>
      </c>
      <c r="J152" s="1724">
        <f t="shared" ref="J152:J159" si="3">F152</f>
        <v>17500</v>
      </c>
    </row>
    <row r="153" spans="1:11" s="748" customFormat="1">
      <c r="A153" s="1024" t="s">
        <v>656</v>
      </c>
      <c r="B153" s="857" t="s">
        <v>1700</v>
      </c>
      <c r="C153" s="1031" t="s">
        <v>997</v>
      </c>
      <c r="D153" s="1725"/>
      <c r="E153" s="1071"/>
      <c r="F153" s="1725"/>
      <c r="G153" s="1211"/>
      <c r="H153" s="1211"/>
      <c r="I153" s="1211"/>
      <c r="J153" s="1724">
        <f t="shared" si="3"/>
        <v>0</v>
      </c>
    </row>
    <row r="154" spans="1:11" s="748" customFormat="1">
      <c r="A154" s="1024" t="s">
        <v>998</v>
      </c>
      <c r="B154" s="857" t="s">
        <v>1701</v>
      </c>
      <c r="C154" s="1031" t="s">
        <v>975</v>
      </c>
      <c r="D154" s="1725">
        <v>0</v>
      </c>
      <c r="E154" s="1071"/>
      <c r="F154" s="1725">
        <f t="shared" ref="F154:F159" si="4">D154+E154</f>
        <v>0</v>
      </c>
      <c r="G154" s="1211">
        <v>0</v>
      </c>
      <c r="H154" s="1211">
        <v>0</v>
      </c>
      <c r="I154" s="1211">
        <v>0</v>
      </c>
      <c r="J154" s="1724">
        <f t="shared" si="3"/>
        <v>0</v>
      </c>
    </row>
    <row r="155" spans="1:11" s="748" customFormat="1" ht="25.5">
      <c r="A155" s="1024" t="s">
        <v>976</v>
      </c>
      <c r="B155" s="857" t="s">
        <v>1702</v>
      </c>
      <c r="C155" s="1031" t="s">
        <v>978</v>
      </c>
      <c r="D155" s="1730">
        <v>0</v>
      </c>
      <c r="E155" s="1772">
        <v>0</v>
      </c>
      <c r="F155" s="1730">
        <f t="shared" si="4"/>
        <v>0</v>
      </c>
      <c r="G155" s="1731">
        <v>0</v>
      </c>
      <c r="H155" s="1732">
        <v>0</v>
      </c>
      <c r="I155" s="1732">
        <v>0</v>
      </c>
      <c r="J155" s="1733">
        <f t="shared" si="3"/>
        <v>0</v>
      </c>
    </row>
    <row r="156" spans="1:11" s="748" customFormat="1" ht="24" customHeight="1">
      <c r="A156" s="1033" t="s">
        <v>979</v>
      </c>
      <c r="B156" s="857" t="s">
        <v>1703</v>
      </c>
      <c r="C156" s="1031" t="s">
        <v>1110</v>
      </c>
      <c r="D156" s="1725">
        <v>15000</v>
      </c>
      <c r="E156" s="1071">
        <v>0</v>
      </c>
      <c r="F156" s="1725">
        <f t="shared" si="4"/>
        <v>15000</v>
      </c>
      <c r="G156" s="1211">
        <v>0</v>
      </c>
      <c r="H156" s="1211">
        <v>0</v>
      </c>
      <c r="I156" s="1725">
        <v>0</v>
      </c>
      <c r="J156" s="1724">
        <f t="shared" si="3"/>
        <v>15000</v>
      </c>
    </row>
    <row r="157" spans="1:11" s="748" customFormat="1" ht="18" customHeight="1">
      <c r="A157" s="1033" t="s">
        <v>138</v>
      </c>
      <c r="B157" s="858" t="s">
        <v>139</v>
      </c>
      <c r="C157" s="1031" t="s">
        <v>140</v>
      </c>
      <c r="D157" s="1725">
        <v>1000</v>
      </c>
      <c r="E157" s="1071">
        <v>0</v>
      </c>
      <c r="F157" s="1725">
        <f t="shared" si="4"/>
        <v>1000</v>
      </c>
      <c r="G157" s="1211">
        <v>0</v>
      </c>
      <c r="H157" s="1211">
        <v>0</v>
      </c>
      <c r="I157" s="1211">
        <v>0</v>
      </c>
      <c r="J157" s="1724">
        <f t="shared" si="3"/>
        <v>1000</v>
      </c>
    </row>
    <row r="158" spans="1:11" s="748" customFormat="1" ht="21" customHeight="1">
      <c r="A158" s="1033" t="s">
        <v>141</v>
      </c>
      <c r="B158" s="857" t="s">
        <v>1704</v>
      </c>
      <c r="C158" s="1031" t="s">
        <v>904</v>
      </c>
      <c r="D158" s="1725">
        <v>1500</v>
      </c>
      <c r="E158" s="1071">
        <v>0</v>
      </c>
      <c r="F158" s="1725">
        <f t="shared" si="4"/>
        <v>1500</v>
      </c>
      <c r="G158" s="1211">
        <v>0</v>
      </c>
      <c r="H158" s="1211">
        <v>0</v>
      </c>
      <c r="I158" s="1211">
        <v>0</v>
      </c>
      <c r="J158" s="1724">
        <f t="shared" si="3"/>
        <v>1500</v>
      </c>
    </row>
    <row r="159" spans="1:11" s="748" customFormat="1" ht="24" customHeight="1">
      <c r="A159" s="1033" t="s">
        <v>905</v>
      </c>
      <c r="B159" s="857" t="s">
        <v>1705</v>
      </c>
      <c r="C159" s="1031" t="s">
        <v>907</v>
      </c>
      <c r="D159" s="1725">
        <v>9000</v>
      </c>
      <c r="E159" s="1071">
        <v>0</v>
      </c>
      <c r="F159" s="1725">
        <f t="shared" si="4"/>
        <v>9000</v>
      </c>
      <c r="G159" s="1211">
        <v>0</v>
      </c>
      <c r="H159" s="1211">
        <v>0</v>
      </c>
      <c r="I159" s="1211">
        <v>0</v>
      </c>
      <c r="J159" s="1724">
        <f t="shared" si="3"/>
        <v>9000</v>
      </c>
      <c r="K159" s="1061"/>
    </row>
    <row r="160" spans="1:11" s="748" customFormat="1" hidden="1">
      <c r="A160" s="1034" t="s">
        <v>806</v>
      </c>
      <c r="B160" s="1035" t="s">
        <v>1706</v>
      </c>
      <c r="C160" s="1036" t="s">
        <v>661</v>
      </c>
      <c r="D160" s="1725"/>
      <c r="E160" s="1071"/>
      <c r="F160" s="1211"/>
      <c r="G160" s="1211"/>
      <c r="H160" s="1211"/>
      <c r="I160" s="1211"/>
      <c r="J160" s="1724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1725"/>
      <c r="E161" s="1071"/>
      <c r="F161" s="1211"/>
      <c r="G161" s="1211"/>
      <c r="H161" s="1211"/>
      <c r="I161" s="1211"/>
      <c r="J161" s="1724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1725"/>
      <c r="E162" s="1071"/>
      <c r="F162" s="1211"/>
      <c r="G162" s="1211"/>
      <c r="H162" s="1211"/>
      <c r="I162" s="1211"/>
      <c r="J162" s="1724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1725">
        <v>0</v>
      </c>
      <c r="E163" s="1725"/>
      <c r="F163" s="1211">
        <v>0</v>
      </c>
      <c r="G163" s="1211">
        <v>0</v>
      </c>
      <c r="H163" s="1211">
        <v>0</v>
      </c>
      <c r="I163" s="1211">
        <v>0</v>
      </c>
      <c r="J163" s="1724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1725"/>
      <c r="E164" s="1071"/>
      <c r="F164" s="1211"/>
      <c r="G164" s="1211"/>
      <c r="H164" s="1211"/>
      <c r="I164" s="1211"/>
      <c r="J164" s="1724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1725"/>
      <c r="E165" s="1071"/>
      <c r="F165" s="1211"/>
      <c r="G165" s="1211"/>
      <c r="H165" s="1211"/>
      <c r="I165" s="1211"/>
      <c r="J165" s="1724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1725"/>
      <c r="E166" s="1071"/>
      <c r="F166" s="1211"/>
      <c r="G166" s="1211"/>
      <c r="H166" s="1211"/>
      <c r="I166" s="1211"/>
      <c r="J166" s="1724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1725"/>
      <c r="E167" s="1071"/>
      <c r="F167" s="1211"/>
      <c r="G167" s="1211"/>
      <c r="H167" s="1211"/>
      <c r="I167" s="1211"/>
      <c r="J167" s="1724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1725">
        <v>0</v>
      </c>
      <c r="E168" s="1725"/>
      <c r="F168" s="1211">
        <v>0</v>
      </c>
      <c r="G168" s="1211">
        <v>0</v>
      </c>
      <c r="H168" s="1211">
        <v>0</v>
      </c>
      <c r="I168" s="1211">
        <v>0</v>
      </c>
      <c r="J168" s="1724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1725"/>
      <c r="E169" s="1071"/>
      <c r="F169" s="1211"/>
      <c r="G169" s="1211"/>
      <c r="H169" s="1211"/>
      <c r="I169" s="1211"/>
      <c r="J169" s="1724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1725">
        <v>0</v>
      </c>
      <c r="E170" s="1725"/>
      <c r="F170" s="1211">
        <v>0</v>
      </c>
      <c r="G170" s="1211">
        <v>0</v>
      </c>
      <c r="H170" s="1211">
        <v>0</v>
      </c>
      <c r="I170" s="1211">
        <v>0</v>
      </c>
      <c r="J170" s="1724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1211"/>
      <c r="E171" s="1725"/>
      <c r="F171" s="1211"/>
      <c r="G171" s="1211"/>
      <c r="H171" s="1211"/>
      <c r="I171" s="1211"/>
      <c r="J171" s="1724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1211"/>
      <c r="E172" s="1725"/>
      <c r="F172" s="1211"/>
      <c r="G172" s="1211"/>
      <c r="H172" s="1211"/>
      <c r="I172" s="1211"/>
      <c r="J172" s="1211"/>
    </row>
    <row r="173" spans="1:10" hidden="1">
      <c r="A173" s="1033" t="s">
        <v>330</v>
      </c>
      <c r="B173" s="857" t="s">
        <v>1709</v>
      </c>
      <c r="C173" s="1031" t="s">
        <v>332</v>
      </c>
      <c r="D173" s="1211"/>
      <c r="E173" s="1725"/>
      <c r="F173" s="1211"/>
      <c r="G173" s="1211"/>
      <c r="H173" s="1211"/>
      <c r="I173" s="1211"/>
      <c r="J173" s="1211"/>
    </row>
    <row r="174" spans="1:10" ht="18.75" customHeight="1" thickBot="1">
      <c r="A174" s="1042">
        <v>1244000</v>
      </c>
      <c r="B174" s="1043" t="s">
        <v>1721</v>
      </c>
      <c r="C174" s="1036" t="s">
        <v>1145</v>
      </c>
      <c r="D174" s="1212"/>
      <c r="E174" s="1726"/>
      <c r="F174" s="1212"/>
      <c r="G174" s="1212"/>
      <c r="H174" s="1212"/>
      <c r="I174" s="1212"/>
      <c r="J174" s="1212"/>
    </row>
    <row r="175" spans="1:10" ht="13.5" thickBot="1">
      <c r="A175" s="1044">
        <v>1000000</v>
      </c>
      <c r="B175" s="1045" t="s">
        <v>350</v>
      </c>
      <c r="C175" s="1046" t="s">
        <v>361</v>
      </c>
      <c r="D175" s="1221">
        <f>D32+D151</f>
        <v>149000</v>
      </c>
      <c r="E175" s="1729">
        <f t="shared" ref="E175:J175" si="5">E32+E151</f>
        <v>0</v>
      </c>
      <c r="F175" s="1221">
        <f t="shared" si="5"/>
        <v>140000</v>
      </c>
      <c r="G175" s="1221">
        <f t="shared" si="5"/>
        <v>41702</v>
      </c>
      <c r="H175" s="1221">
        <f t="shared" si="5"/>
        <v>76702</v>
      </c>
      <c r="I175" s="1221">
        <f t="shared" si="5"/>
        <v>111702</v>
      </c>
      <c r="J175" s="1729">
        <f t="shared" si="5"/>
        <v>140000</v>
      </c>
    </row>
    <row r="176" spans="1:10" ht="14.25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1730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32" customWidth="1"/>
    <col min="2" max="2" width="14.85546875" style="632" customWidth="1"/>
    <col min="3" max="3" width="10.7109375" style="632" customWidth="1"/>
    <col min="4" max="4" width="11.42578125" style="632" customWidth="1"/>
    <col min="5" max="5" width="10.140625" style="632" customWidth="1"/>
    <col min="6" max="7" width="9.140625" style="632"/>
    <col min="8" max="8" width="0.140625" style="632" customWidth="1"/>
    <col min="9" max="9" width="9.140625" style="632" hidden="1" customWidth="1"/>
    <col min="10" max="10" width="12" style="632" hidden="1" customWidth="1"/>
    <col min="11" max="18" width="9.140625" style="632" hidden="1" customWidth="1"/>
    <col min="19" max="22" width="9.140625" style="632"/>
    <col min="23" max="23" width="9.140625" style="632" customWidth="1"/>
    <col min="24" max="16384" width="9.140625" style="632"/>
  </cols>
  <sheetData>
    <row r="4" spans="2:29" ht="111" customHeight="1">
      <c r="B4" s="1278"/>
      <c r="C4" s="1278"/>
      <c r="D4" s="636" t="s">
        <v>964</v>
      </c>
      <c r="E4" s="1279" t="s">
        <v>1048</v>
      </c>
      <c r="F4" s="1280" t="s">
        <v>1049</v>
      </c>
      <c r="G4" s="1281" t="s">
        <v>596</v>
      </c>
      <c r="H4" s="1282" t="s">
        <v>1249</v>
      </c>
      <c r="I4" s="636" t="s">
        <v>1250</v>
      </c>
      <c r="J4" s="636" t="s">
        <v>723</v>
      </c>
      <c r="K4" s="636" t="s">
        <v>497</v>
      </c>
      <c r="L4" s="636" t="s">
        <v>292</v>
      </c>
      <c r="M4" s="636" t="s">
        <v>36</v>
      </c>
      <c r="N4" s="636" t="s">
        <v>1026</v>
      </c>
      <c r="O4" s="1283" t="s">
        <v>522</v>
      </c>
      <c r="P4" s="636" t="s">
        <v>1140</v>
      </c>
      <c r="Q4" s="636" t="s">
        <v>861</v>
      </c>
      <c r="R4" s="1284" t="s">
        <v>1259</v>
      </c>
      <c r="S4" s="1279" t="s">
        <v>555</v>
      </c>
      <c r="T4" s="1285" t="s">
        <v>1017</v>
      </c>
      <c r="U4" s="1284" t="s">
        <v>999</v>
      </c>
      <c r="V4" s="1278" t="s">
        <v>1251</v>
      </c>
      <c r="W4" s="1278" t="s">
        <v>1252</v>
      </c>
      <c r="X4" s="1278" t="s">
        <v>1256</v>
      </c>
      <c r="Y4" s="1286" t="s">
        <v>1257</v>
      </c>
      <c r="Z4" s="1287" t="s">
        <v>1254</v>
      </c>
      <c r="AA4" s="1283" t="s">
        <v>1045</v>
      </c>
      <c r="AB4" s="1284" t="s">
        <v>1255</v>
      </c>
      <c r="AC4" s="1288" t="s">
        <v>50</v>
      </c>
    </row>
    <row r="5" spans="2:29" ht="26.25" customHeight="1">
      <c r="B5" s="1289" t="s">
        <v>1241</v>
      </c>
      <c r="C5" s="1290">
        <f>D5+E5+F5+G5+O5+U5+AA5+R5+Z5+AB5+Y5</f>
        <v>253675.5</v>
      </c>
      <c r="D5" s="638">
        <v>1580</v>
      </c>
      <c r="E5" s="638">
        <v>4673</v>
      </c>
      <c r="F5" s="638">
        <v>18671.599999999999</v>
      </c>
      <c r="G5" s="1291">
        <f t="shared" ref="G5:G12" si="0">H5+I5+J5+K5+L5+M5+N5</f>
        <v>3785</v>
      </c>
      <c r="H5" s="638">
        <v>200</v>
      </c>
      <c r="I5" s="638">
        <v>20</v>
      </c>
      <c r="J5" s="638">
        <v>1800</v>
      </c>
      <c r="K5" s="638">
        <v>265</v>
      </c>
      <c r="L5" s="638">
        <v>1000</v>
      </c>
      <c r="M5" s="638">
        <v>400</v>
      </c>
      <c r="N5" s="638">
        <v>100</v>
      </c>
      <c r="O5" s="1292">
        <f>P5+Q5</f>
        <v>5000</v>
      </c>
      <c r="P5" s="638">
        <v>2500</v>
      </c>
      <c r="Q5" s="638">
        <v>2500</v>
      </c>
      <c r="R5" s="1292">
        <f>S5+T5</f>
        <v>17357.8</v>
      </c>
      <c r="S5" s="638">
        <v>17011.8</v>
      </c>
      <c r="T5" s="1293">
        <v>346</v>
      </c>
      <c r="U5" s="1292">
        <f t="shared" ref="U5:U13" si="1">V5+W5+X5</f>
        <v>22100</v>
      </c>
      <c r="V5" s="638">
        <v>6344</v>
      </c>
      <c r="W5" s="638">
        <v>756</v>
      </c>
      <c r="X5" s="638">
        <v>15000</v>
      </c>
      <c r="Y5" s="638">
        <v>50</v>
      </c>
      <c r="Z5" s="1292">
        <v>3416.7</v>
      </c>
      <c r="AA5" s="1292">
        <v>148573.79999999999</v>
      </c>
      <c r="AB5" s="1292">
        <v>28467.599999999999</v>
      </c>
      <c r="AC5" s="638"/>
    </row>
    <row r="6" spans="2:29" ht="21.75" customHeight="1">
      <c r="B6" s="1289" t="s">
        <v>1242</v>
      </c>
      <c r="C6" s="1290">
        <f t="shared" ref="C6:C13" si="2">D6+E6+F6+G6+O6+U6+AA6+R6</f>
        <v>7160.3490000000002</v>
      </c>
      <c r="D6" s="638"/>
      <c r="E6" s="638">
        <v>1766.1</v>
      </c>
      <c r="F6" s="638">
        <v>482.24900000000002</v>
      </c>
      <c r="G6" s="1291">
        <f t="shared" si="0"/>
        <v>12</v>
      </c>
      <c r="H6" s="638"/>
      <c r="I6" s="638"/>
      <c r="J6" s="638">
        <v>12</v>
      </c>
      <c r="K6" s="638"/>
      <c r="L6" s="638"/>
      <c r="M6" s="638"/>
      <c r="N6" s="638"/>
      <c r="O6" s="1292">
        <f t="shared" ref="O6:O13" si="3">P6+Q6</f>
        <v>0</v>
      </c>
      <c r="P6" s="638"/>
      <c r="Q6" s="638"/>
      <c r="R6" s="1292">
        <f t="shared" ref="R6:R13" si="4">S6+T6</f>
        <v>1400</v>
      </c>
      <c r="S6" s="638">
        <v>1400</v>
      </c>
      <c r="T6" s="1294"/>
      <c r="U6" s="1292">
        <f t="shared" si="1"/>
        <v>0</v>
      </c>
      <c r="V6" s="638"/>
      <c r="W6" s="638"/>
      <c r="X6" s="638"/>
      <c r="Y6" s="638"/>
      <c r="Z6" s="1292"/>
      <c r="AA6" s="1292">
        <v>3500</v>
      </c>
      <c r="AB6" s="1292"/>
      <c r="AC6" s="638"/>
    </row>
    <row r="7" spans="2:29" s="917" customFormat="1" ht="19.5" customHeight="1">
      <c r="B7" s="1295" t="s">
        <v>1243</v>
      </c>
      <c r="C7" s="1290">
        <f t="shared" si="2"/>
        <v>28561.4</v>
      </c>
      <c r="D7" s="1296"/>
      <c r="E7" s="1296">
        <v>255.3</v>
      </c>
      <c r="F7" s="1296">
        <v>1567.7</v>
      </c>
      <c r="G7" s="1291">
        <f t="shared" si="0"/>
        <v>50</v>
      </c>
      <c r="H7" s="1296"/>
      <c r="I7" s="1296"/>
      <c r="J7" s="1296">
        <v>50</v>
      </c>
      <c r="K7" s="1296"/>
      <c r="L7" s="1296"/>
      <c r="M7" s="1296"/>
      <c r="N7" s="1296"/>
      <c r="O7" s="1292">
        <f t="shared" si="3"/>
        <v>0</v>
      </c>
      <c r="P7" s="1296"/>
      <c r="Q7" s="1296"/>
      <c r="R7" s="1292">
        <f t="shared" si="4"/>
        <v>4915</v>
      </c>
      <c r="S7" s="1296">
        <v>4915</v>
      </c>
      <c r="T7" s="1294"/>
      <c r="U7" s="1292">
        <f t="shared" si="1"/>
        <v>0</v>
      </c>
      <c r="V7" s="1296"/>
      <c r="W7" s="1296"/>
      <c r="X7" s="1296"/>
      <c r="Y7" s="1296"/>
      <c r="Z7" s="1292"/>
      <c r="AA7" s="1292">
        <v>21773.4</v>
      </c>
      <c r="AB7" s="1292"/>
      <c r="AC7" s="1296">
        <v>2400</v>
      </c>
    </row>
    <row r="8" spans="2:29" s="917" customFormat="1" ht="15.75" customHeight="1">
      <c r="B8" s="1295" t="s">
        <v>1244</v>
      </c>
      <c r="C8" s="1290">
        <f t="shared" si="2"/>
        <v>10345.800000000001</v>
      </c>
      <c r="D8" s="1296">
        <v>20.3</v>
      </c>
      <c r="E8" s="1296">
        <v>3177.5</v>
      </c>
      <c r="F8" s="1296">
        <v>1377.4</v>
      </c>
      <c r="G8" s="1291">
        <f t="shared" si="0"/>
        <v>40</v>
      </c>
      <c r="H8" s="1296"/>
      <c r="I8" s="1296"/>
      <c r="J8" s="1296">
        <v>40</v>
      </c>
      <c r="K8" s="1296"/>
      <c r="L8" s="1296"/>
      <c r="M8" s="1296"/>
      <c r="N8" s="1296"/>
      <c r="O8" s="1292">
        <f t="shared" si="3"/>
        <v>0</v>
      </c>
      <c r="P8" s="1296"/>
      <c r="Q8" s="1296"/>
      <c r="R8" s="1292">
        <f t="shared" si="4"/>
        <v>1400</v>
      </c>
      <c r="S8" s="1296">
        <v>1400</v>
      </c>
      <c r="T8" s="1294"/>
      <c r="U8" s="1292">
        <f t="shared" si="1"/>
        <v>0</v>
      </c>
      <c r="V8" s="1296"/>
      <c r="W8" s="1296"/>
      <c r="X8" s="1296"/>
      <c r="Y8" s="1296"/>
      <c r="Z8" s="1292"/>
      <c r="AA8" s="1292">
        <v>4330.6000000000004</v>
      </c>
      <c r="AB8" s="1292"/>
      <c r="AC8" s="1296">
        <v>350</v>
      </c>
    </row>
    <row r="9" spans="2:29" s="917" customFormat="1" ht="20.25" customHeight="1">
      <c r="B9" s="1295" t="s">
        <v>1246</v>
      </c>
      <c r="C9" s="1290">
        <f t="shared" si="2"/>
        <v>11742.5</v>
      </c>
      <c r="D9" s="1296">
        <v>15.6</v>
      </c>
      <c r="E9" s="1296">
        <v>4649.8</v>
      </c>
      <c r="F9" s="1296">
        <v>793.9</v>
      </c>
      <c r="G9" s="1291">
        <f t="shared" si="0"/>
        <v>12</v>
      </c>
      <c r="H9" s="1296"/>
      <c r="I9" s="1296"/>
      <c r="J9" s="1296">
        <v>12</v>
      </c>
      <c r="K9" s="1296"/>
      <c r="L9" s="1296"/>
      <c r="M9" s="1296"/>
      <c r="N9" s="1296"/>
      <c r="O9" s="1292">
        <f t="shared" si="3"/>
        <v>0</v>
      </c>
      <c r="P9" s="1296"/>
      <c r="Q9" s="1296"/>
      <c r="R9" s="1292">
        <f t="shared" si="4"/>
        <v>2750.3</v>
      </c>
      <c r="S9" s="1296">
        <v>2750.3</v>
      </c>
      <c r="T9" s="1294"/>
      <c r="U9" s="1292">
        <v>20</v>
      </c>
      <c r="V9" s="1296"/>
      <c r="W9" s="1296"/>
      <c r="X9" s="1296"/>
      <c r="Y9" s="1296"/>
      <c r="Z9" s="1292"/>
      <c r="AA9" s="1292">
        <v>3500.9</v>
      </c>
      <c r="AB9" s="1292"/>
      <c r="AC9" s="1296">
        <v>1390</v>
      </c>
    </row>
    <row r="10" spans="2:29" s="917" customFormat="1" ht="18.75" customHeight="1">
      <c r="B10" s="1295" t="s">
        <v>1258</v>
      </c>
      <c r="C10" s="1290">
        <f t="shared" si="2"/>
        <v>7581.9120000000003</v>
      </c>
      <c r="D10" s="1296">
        <v>11.612</v>
      </c>
      <c r="E10" s="1296">
        <v>2359.6999999999998</v>
      </c>
      <c r="F10" s="1296">
        <v>710.6</v>
      </c>
      <c r="G10" s="1291">
        <f t="shared" si="0"/>
        <v>0</v>
      </c>
      <c r="H10" s="1296"/>
      <c r="I10" s="1296"/>
      <c r="J10" s="1296"/>
      <c r="K10" s="1296"/>
      <c r="L10" s="1296"/>
      <c r="M10" s="1296"/>
      <c r="N10" s="1296"/>
      <c r="O10" s="1292">
        <f t="shared" si="3"/>
        <v>0</v>
      </c>
      <c r="P10" s="1296"/>
      <c r="Q10" s="1296"/>
      <c r="R10" s="1292">
        <f t="shared" si="4"/>
        <v>1000</v>
      </c>
      <c r="S10" s="1296">
        <v>1000</v>
      </c>
      <c r="T10" s="1294"/>
      <c r="U10" s="1292">
        <f t="shared" si="1"/>
        <v>0</v>
      </c>
      <c r="V10" s="1296"/>
      <c r="W10" s="1296"/>
      <c r="X10" s="1296"/>
      <c r="Y10" s="1296"/>
      <c r="Z10" s="1292"/>
      <c r="AA10" s="1292">
        <v>3500</v>
      </c>
      <c r="AB10" s="1292"/>
      <c r="AC10" s="1296">
        <v>400</v>
      </c>
    </row>
    <row r="11" spans="2:29" s="917" customFormat="1" ht="18.75" customHeight="1">
      <c r="B11" s="1295" t="s">
        <v>1245</v>
      </c>
      <c r="C11" s="1290">
        <f t="shared" si="2"/>
        <v>8055.8879999999999</v>
      </c>
      <c r="D11" s="1296">
        <v>9.9879999999999995</v>
      </c>
      <c r="E11" s="1292">
        <v>1860.9</v>
      </c>
      <c r="F11" s="1296">
        <v>585</v>
      </c>
      <c r="G11" s="1291">
        <f t="shared" si="0"/>
        <v>0</v>
      </c>
      <c r="H11" s="1296"/>
      <c r="I11" s="1296"/>
      <c r="J11" s="1296"/>
      <c r="K11" s="1296"/>
      <c r="L11" s="1296"/>
      <c r="M11" s="1296"/>
      <c r="N11" s="1296"/>
      <c r="O11" s="1292">
        <f t="shared" si="3"/>
        <v>0</v>
      </c>
      <c r="P11" s="1296"/>
      <c r="Q11" s="1296"/>
      <c r="R11" s="1292">
        <f t="shared" si="4"/>
        <v>2100</v>
      </c>
      <c r="S11" s="1296">
        <v>2100</v>
      </c>
      <c r="T11" s="1294"/>
      <c r="U11" s="1292">
        <f t="shared" si="1"/>
        <v>0</v>
      </c>
      <c r="V11" s="1296"/>
      <c r="W11" s="1296"/>
      <c r="X11" s="1296"/>
      <c r="Y11" s="1296"/>
      <c r="Z11" s="1292"/>
      <c r="AA11" s="1292">
        <v>3500</v>
      </c>
      <c r="AB11" s="1292"/>
      <c r="AC11" s="1296">
        <v>700</v>
      </c>
    </row>
    <row r="12" spans="2:29" s="917" customFormat="1" ht="21.75" customHeight="1">
      <c r="B12" s="1295" t="s">
        <v>1247</v>
      </c>
      <c r="C12" s="1290">
        <f t="shared" si="2"/>
        <v>7103.1</v>
      </c>
      <c r="D12" s="1296"/>
      <c r="E12" s="1296">
        <v>1790</v>
      </c>
      <c r="F12" s="1296">
        <v>307.5</v>
      </c>
      <c r="G12" s="1291">
        <f t="shared" si="0"/>
        <v>15</v>
      </c>
      <c r="H12" s="1296"/>
      <c r="I12" s="1296"/>
      <c r="J12" s="1296">
        <v>15</v>
      </c>
      <c r="K12" s="1296"/>
      <c r="L12" s="1296"/>
      <c r="M12" s="1296"/>
      <c r="N12" s="1296"/>
      <c r="O12" s="1292">
        <f t="shared" si="3"/>
        <v>0</v>
      </c>
      <c r="P12" s="1296"/>
      <c r="Q12" s="1296"/>
      <c r="R12" s="1292">
        <f t="shared" si="4"/>
        <v>1490.6</v>
      </c>
      <c r="S12" s="1296">
        <v>1490.6</v>
      </c>
      <c r="T12" s="1294">
        <v>0</v>
      </c>
      <c r="U12" s="1292">
        <f t="shared" si="1"/>
        <v>0</v>
      </c>
      <c r="V12" s="1296"/>
      <c r="W12" s="1296"/>
      <c r="X12" s="1296"/>
      <c r="Y12" s="1296"/>
      <c r="Z12" s="1292"/>
      <c r="AA12" s="1292">
        <v>3500</v>
      </c>
      <c r="AB12" s="1292"/>
      <c r="AC12" s="1296"/>
    </row>
    <row r="13" spans="2:29" s="917" customFormat="1" ht="19.5" customHeight="1">
      <c r="B13" s="1297" t="s">
        <v>1248</v>
      </c>
      <c r="C13" s="1290">
        <f t="shared" si="2"/>
        <v>23896.1</v>
      </c>
      <c r="D13" s="1296">
        <v>27.9</v>
      </c>
      <c r="E13" s="1296">
        <v>5654.8</v>
      </c>
      <c r="F13" s="1296">
        <v>5293.6</v>
      </c>
      <c r="G13" s="1291">
        <f>H13+I13+J13+K13+L13+M13+N13</f>
        <v>200</v>
      </c>
      <c r="H13" s="1298"/>
      <c r="I13" s="1298"/>
      <c r="J13" s="1298">
        <v>200</v>
      </c>
      <c r="K13" s="1298"/>
      <c r="L13" s="1298"/>
      <c r="M13" s="1298"/>
      <c r="N13" s="1298"/>
      <c r="O13" s="1292">
        <f t="shared" si="3"/>
        <v>0</v>
      </c>
      <c r="P13" s="1298"/>
      <c r="Q13" s="1298"/>
      <c r="R13" s="1292">
        <f t="shared" si="4"/>
        <v>350</v>
      </c>
      <c r="S13" s="1298">
        <v>350</v>
      </c>
      <c r="T13" s="1299">
        <v>0</v>
      </c>
      <c r="U13" s="1292">
        <f t="shared" si="1"/>
        <v>0</v>
      </c>
      <c r="V13" s="1298"/>
      <c r="W13" s="1298"/>
      <c r="X13" s="1298"/>
      <c r="Y13" s="1298"/>
      <c r="Z13" s="1291"/>
      <c r="AA13" s="1292">
        <v>12369.8</v>
      </c>
      <c r="AB13" s="1292"/>
      <c r="AC13" s="1296"/>
    </row>
    <row r="14" spans="2:29" s="1302" customFormat="1" ht="28.5" customHeight="1">
      <c r="B14" s="1300" t="s">
        <v>1253</v>
      </c>
      <c r="C14" s="1291">
        <f t="shared" ref="C14:O14" si="5">SUM(C5:C13)</f>
        <v>358122.54899999994</v>
      </c>
      <c r="D14" s="1292">
        <f t="shared" si="5"/>
        <v>1665.4</v>
      </c>
      <c r="E14" s="1292">
        <f t="shared" si="5"/>
        <v>26187.100000000002</v>
      </c>
      <c r="F14" s="1292">
        <f t="shared" si="5"/>
        <v>29789.548999999999</v>
      </c>
      <c r="G14" s="1292">
        <f t="shared" si="5"/>
        <v>4114</v>
      </c>
      <c r="H14" s="1292">
        <f t="shared" si="5"/>
        <v>200</v>
      </c>
      <c r="I14" s="1292">
        <f t="shared" si="5"/>
        <v>20</v>
      </c>
      <c r="J14" s="1292">
        <f t="shared" si="5"/>
        <v>2129</v>
      </c>
      <c r="K14" s="1292">
        <f t="shared" si="5"/>
        <v>265</v>
      </c>
      <c r="L14" s="1292">
        <f t="shared" si="5"/>
        <v>1000</v>
      </c>
      <c r="M14" s="1292">
        <f t="shared" si="5"/>
        <v>400</v>
      </c>
      <c r="N14" s="1292">
        <f t="shared" si="5"/>
        <v>100</v>
      </c>
      <c r="O14" s="1292">
        <f t="shared" si="5"/>
        <v>5000</v>
      </c>
      <c r="P14" s="1292"/>
      <c r="Q14" s="1292"/>
      <c r="R14" s="1292">
        <f t="shared" ref="R14:AC14" si="6">SUM(R5:R13)</f>
        <v>32763.699999999997</v>
      </c>
      <c r="S14" s="1292">
        <f t="shared" si="6"/>
        <v>32417.699999999997</v>
      </c>
      <c r="T14" s="1301">
        <f t="shared" si="6"/>
        <v>346</v>
      </c>
      <c r="U14" s="1292">
        <f t="shared" si="6"/>
        <v>22120</v>
      </c>
      <c r="V14" s="1292">
        <f t="shared" si="6"/>
        <v>6344</v>
      </c>
      <c r="W14" s="1292">
        <f t="shared" si="6"/>
        <v>756</v>
      </c>
      <c r="X14" s="1292">
        <f t="shared" si="6"/>
        <v>15000</v>
      </c>
      <c r="Y14" s="1292">
        <f t="shared" si="6"/>
        <v>50</v>
      </c>
      <c r="Z14" s="1292">
        <f t="shared" si="6"/>
        <v>3416.7</v>
      </c>
      <c r="AA14" s="1292">
        <f t="shared" si="6"/>
        <v>204548.49999999997</v>
      </c>
      <c r="AB14" s="1292">
        <f t="shared" si="6"/>
        <v>28467.599999999999</v>
      </c>
      <c r="AC14" s="1292">
        <f t="shared" si="6"/>
        <v>5240</v>
      </c>
    </row>
    <row r="15" spans="2:29">
      <c r="B15" s="127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1293"/>
      <c r="U15" s="638"/>
      <c r="V15" s="638"/>
      <c r="W15" s="638"/>
      <c r="X15" s="638"/>
      <c r="Y15" s="638"/>
      <c r="Z15" s="638"/>
      <c r="AA15" s="638"/>
      <c r="AB15" s="638"/>
      <c r="AC15" s="638"/>
    </row>
    <row r="16" spans="2:29" ht="29.25" customHeight="1">
      <c r="B16" s="1278"/>
      <c r="C16" s="638">
        <f>D16+E16+H16+I16+J16+K16+L16+M16+N16+P16+Q16+S16+T16+Y16+Z16+AA16+AB16+F16+U16</f>
        <v>359801.81399999995</v>
      </c>
      <c r="D16" s="638">
        <v>1665.414</v>
      </c>
      <c r="E16" s="638">
        <v>27996.9</v>
      </c>
      <c r="F16" s="638">
        <v>29925.3</v>
      </c>
      <c r="G16" s="638">
        <v>4114</v>
      </c>
      <c r="H16" s="638">
        <v>200</v>
      </c>
      <c r="I16" s="638">
        <v>20</v>
      </c>
      <c r="J16" s="638">
        <v>2129</v>
      </c>
      <c r="K16" s="638">
        <v>765</v>
      </c>
      <c r="L16" s="638">
        <v>600</v>
      </c>
      <c r="M16" s="638">
        <v>400</v>
      </c>
      <c r="N16" s="638">
        <v>0</v>
      </c>
      <c r="O16" s="638">
        <v>5000</v>
      </c>
      <c r="P16" s="638">
        <v>2500</v>
      </c>
      <c r="Q16" s="638">
        <v>2500</v>
      </c>
      <c r="R16" s="638">
        <f>S16+T16</f>
        <v>32498.1</v>
      </c>
      <c r="S16" s="638">
        <v>31802.1</v>
      </c>
      <c r="T16" s="1293">
        <v>696</v>
      </c>
      <c r="U16" s="638">
        <v>22120</v>
      </c>
      <c r="V16" s="638"/>
      <c r="W16" s="638"/>
      <c r="X16" s="638"/>
      <c r="Y16" s="638">
        <v>50</v>
      </c>
      <c r="Z16" s="638">
        <v>3416</v>
      </c>
      <c r="AA16" s="638">
        <v>204548.5</v>
      </c>
      <c r="AB16" s="638">
        <v>28467.599999999999</v>
      </c>
      <c r="AC16" s="638">
        <v>4016.3139999999999</v>
      </c>
    </row>
    <row r="17" spans="2:29">
      <c r="B17" s="1278"/>
      <c r="C17" s="1278"/>
      <c r="D17" s="1278"/>
      <c r="E17" s="1278"/>
      <c r="F17" s="1278"/>
      <c r="G17" s="1278"/>
      <c r="H17" s="1278"/>
      <c r="I17" s="1278"/>
      <c r="J17" s="1278"/>
      <c r="K17" s="1278"/>
      <c r="L17" s="1278"/>
      <c r="M17" s="1278"/>
      <c r="N17" s="1278"/>
      <c r="O17" s="1278"/>
      <c r="P17" s="1278"/>
      <c r="Q17" s="1278"/>
      <c r="R17" s="1278"/>
      <c r="S17" s="1278"/>
      <c r="T17" s="1303"/>
      <c r="U17" s="1278"/>
      <c r="V17" s="1278"/>
      <c r="W17" s="1278"/>
      <c r="X17" s="1278"/>
      <c r="Y17" s="1278"/>
      <c r="Z17" s="1278"/>
      <c r="AA17" s="1278"/>
      <c r="AB17" s="1278"/>
      <c r="AC17" s="1278"/>
    </row>
    <row r="18" spans="2:29">
      <c r="B18" s="1278"/>
      <c r="C18" s="1278"/>
      <c r="D18" s="1278"/>
      <c r="E18" s="1278"/>
      <c r="F18" s="1278"/>
      <c r="G18" s="1278"/>
      <c r="H18" s="1278"/>
      <c r="I18" s="1278"/>
      <c r="J18" s="1278"/>
      <c r="K18" s="1278"/>
      <c r="L18" s="1278"/>
      <c r="M18" s="1278"/>
      <c r="N18" s="1278"/>
      <c r="O18" s="1278"/>
      <c r="P18" s="1278"/>
      <c r="Q18" s="1278"/>
      <c r="R18" s="1278"/>
      <c r="S18" s="1278"/>
      <c r="T18" s="1303"/>
      <c r="U18" s="1278"/>
      <c r="V18" s="1278"/>
      <c r="W18" s="1278"/>
      <c r="X18" s="1278"/>
      <c r="Y18" s="1278"/>
      <c r="Z18" s="1278"/>
      <c r="AA18" s="1278"/>
      <c r="AB18" s="1278"/>
      <c r="AC18" s="1278"/>
    </row>
    <row r="19" spans="2:29">
      <c r="B19" s="1278"/>
      <c r="C19" s="1278"/>
      <c r="D19" s="1278"/>
      <c r="E19" s="1278"/>
      <c r="F19" s="1278"/>
      <c r="G19" s="1278"/>
      <c r="H19" s="1278"/>
      <c r="I19" s="1278"/>
      <c r="J19" s="1278"/>
      <c r="K19" s="1278"/>
      <c r="L19" s="1278"/>
      <c r="M19" s="1278"/>
      <c r="N19" s="1278"/>
      <c r="O19" s="1278"/>
      <c r="P19" s="1278"/>
      <c r="Q19" s="1278"/>
      <c r="R19" s="1278"/>
      <c r="S19" s="1278"/>
      <c r="T19" s="1303"/>
      <c r="U19" s="1278"/>
      <c r="V19" s="1278"/>
      <c r="W19" s="1278"/>
      <c r="X19" s="1278"/>
      <c r="Y19" s="1278"/>
      <c r="Z19" s="1278"/>
      <c r="AA19" s="1278"/>
      <c r="AB19" s="1278"/>
      <c r="AC19" s="1278"/>
    </row>
    <row r="20" spans="2:29">
      <c r="B20" s="1278"/>
      <c r="C20" s="1278"/>
      <c r="D20" s="1278"/>
      <c r="E20" s="1278"/>
      <c r="F20" s="1278"/>
      <c r="G20" s="1278"/>
      <c r="H20" s="1278"/>
      <c r="I20" s="1278"/>
      <c r="J20" s="1278"/>
      <c r="K20" s="1278"/>
      <c r="L20" s="1278"/>
      <c r="M20" s="1278"/>
      <c r="N20" s="1278"/>
      <c r="O20" s="1278"/>
      <c r="P20" s="1278"/>
      <c r="Q20" s="1278"/>
      <c r="R20" s="1278"/>
      <c r="S20" s="1278"/>
      <c r="T20" s="1303"/>
      <c r="U20" s="1278"/>
      <c r="V20" s="1278"/>
      <c r="W20" s="1278"/>
      <c r="X20" s="1278"/>
      <c r="Y20" s="1278"/>
      <c r="Z20" s="1278"/>
      <c r="AA20" s="1278"/>
      <c r="AB20" s="1278"/>
      <c r="AC20" s="1278"/>
    </row>
    <row r="21" spans="2:29">
      <c r="B21" s="1278"/>
      <c r="C21" s="1278"/>
      <c r="D21" s="1278"/>
      <c r="E21" s="1278"/>
      <c r="F21" s="1278"/>
      <c r="G21" s="1278"/>
      <c r="H21" s="1278"/>
      <c r="I21" s="1278"/>
      <c r="J21" s="1278"/>
      <c r="K21" s="1278"/>
      <c r="L21" s="1278"/>
      <c r="M21" s="1278"/>
      <c r="N21" s="1278"/>
      <c r="O21" s="1278"/>
      <c r="P21" s="1278"/>
      <c r="Q21" s="1278"/>
      <c r="R21" s="1278"/>
      <c r="S21" s="1278"/>
      <c r="T21" s="1303"/>
      <c r="U21" s="1278"/>
      <c r="V21" s="1278"/>
      <c r="W21" s="1278"/>
      <c r="X21" s="1278"/>
      <c r="Y21" s="1278"/>
      <c r="Z21" s="1278"/>
      <c r="AA21" s="1278"/>
      <c r="AB21" s="1278"/>
      <c r="AC21" s="1278"/>
    </row>
    <row r="22" spans="2:29">
      <c r="B22" s="1278"/>
      <c r="C22" s="1278"/>
      <c r="D22" s="1278"/>
      <c r="E22" s="1278"/>
      <c r="F22" s="1278"/>
      <c r="G22" s="1278"/>
      <c r="H22" s="1278"/>
      <c r="I22" s="1278"/>
      <c r="J22" s="1278"/>
      <c r="K22" s="1278"/>
      <c r="L22" s="1278"/>
      <c r="M22" s="1278"/>
      <c r="N22" s="1278"/>
      <c r="O22" s="1278"/>
      <c r="P22" s="1278"/>
      <c r="Q22" s="1278"/>
      <c r="R22" s="1278"/>
      <c r="S22" s="1278"/>
      <c r="T22" s="1303"/>
      <c r="U22" s="1278"/>
      <c r="V22" s="1278"/>
      <c r="W22" s="1278"/>
      <c r="X22" s="1278"/>
      <c r="Y22" s="1278"/>
      <c r="Z22" s="1278"/>
      <c r="AA22" s="1278"/>
      <c r="AB22" s="1278"/>
      <c r="AC22" s="1278"/>
    </row>
    <row r="23" spans="2:29">
      <c r="B23" s="1278"/>
      <c r="C23" s="1278"/>
      <c r="D23" s="1278"/>
      <c r="E23" s="1278"/>
      <c r="F23" s="1278"/>
      <c r="G23" s="1278"/>
      <c r="H23" s="1278"/>
      <c r="I23" s="1278"/>
      <c r="J23" s="1278"/>
      <c r="K23" s="1278"/>
      <c r="L23" s="1278"/>
      <c r="M23" s="1278"/>
      <c r="N23" s="1278"/>
      <c r="O23" s="1278"/>
      <c r="P23" s="1278"/>
      <c r="Q23" s="1278"/>
      <c r="R23" s="1278"/>
      <c r="S23" s="1278"/>
      <c r="T23" s="1303"/>
      <c r="U23" s="1278"/>
      <c r="V23" s="1278"/>
      <c r="W23" s="1278"/>
      <c r="X23" s="1278"/>
      <c r="Y23" s="1278"/>
      <c r="Z23" s="1278"/>
      <c r="AA23" s="1278"/>
      <c r="AB23" s="1278"/>
      <c r="AC23" s="1278"/>
    </row>
    <row r="24" spans="2:29">
      <c r="B24" s="1278"/>
      <c r="C24" s="1278"/>
      <c r="D24" s="1278"/>
      <c r="E24" s="1278"/>
      <c r="F24" s="1278"/>
      <c r="G24" s="1278"/>
      <c r="H24" s="1278"/>
      <c r="I24" s="1278"/>
      <c r="J24" s="1278"/>
      <c r="K24" s="1278"/>
      <c r="L24" s="1278"/>
      <c r="M24" s="1278"/>
      <c r="N24" s="1278"/>
      <c r="O24" s="1278"/>
      <c r="P24" s="1278"/>
      <c r="Q24" s="1278"/>
      <c r="R24" s="1278"/>
      <c r="S24" s="1278"/>
      <c r="T24" s="1303"/>
      <c r="U24" s="1278"/>
      <c r="V24" s="1278"/>
      <c r="W24" s="1278"/>
      <c r="X24" s="1278"/>
      <c r="Y24" s="1278"/>
      <c r="Z24" s="1278"/>
      <c r="AA24" s="1278"/>
      <c r="AB24" s="1278"/>
      <c r="AC24" s="1278"/>
    </row>
    <row r="25" spans="2:29">
      <c r="B25" s="1278"/>
      <c r="C25" s="1278"/>
      <c r="D25" s="1278"/>
      <c r="E25" s="1278"/>
      <c r="F25" s="1278"/>
      <c r="G25" s="1278"/>
      <c r="H25" s="1278"/>
      <c r="I25" s="1278"/>
      <c r="J25" s="1278"/>
      <c r="K25" s="1278"/>
      <c r="L25" s="1278"/>
      <c r="M25" s="1278"/>
      <c r="N25" s="1278"/>
      <c r="O25" s="1278"/>
      <c r="P25" s="1278"/>
      <c r="Q25" s="1278"/>
      <c r="R25" s="1278"/>
      <c r="S25" s="1278"/>
      <c r="T25" s="1303"/>
      <c r="U25" s="1278"/>
      <c r="V25" s="1278"/>
      <c r="W25" s="1278"/>
      <c r="X25" s="1278"/>
    </row>
    <row r="26" spans="2:29">
      <c r="B26" s="1278"/>
      <c r="C26" s="1278"/>
      <c r="D26" s="1278"/>
      <c r="E26" s="1278"/>
      <c r="F26" s="1278"/>
      <c r="G26" s="1278"/>
      <c r="H26" s="1278"/>
      <c r="I26" s="1278"/>
      <c r="J26" s="1278"/>
      <c r="K26" s="1278"/>
      <c r="L26" s="1278"/>
      <c r="M26" s="1278"/>
      <c r="N26" s="1278"/>
      <c r="O26" s="1278"/>
      <c r="P26" s="1304"/>
      <c r="U26" s="1278"/>
      <c r="V26" s="1278"/>
      <c r="W26" s="1278"/>
      <c r="X26" s="1278"/>
    </row>
    <row r="27" spans="2:29">
      <c r="B27" s="1278"/>
      <c r="C27" s="1278"/>
      <c r="D27" s="1278"/>
      <c r="E27" s="1278"/>
      <c r="F27" s="1278"/>
      <c r="G27" s="1278"/>
      <c r="H27" s="1278"/>
      <c r="I27" s="1278"/>
      <c r="J27" s="1278"/>
      <c r="K27" s="1278"/>
      <c r="L27" s="1278"/>
      <c r="M27" s="1278"/>
      <c r="N27" s="1278"/>
      <c r="O27" s="1278"/>
      <c r="P27" s="1278"/>
    </row>
    <row r="28" spans="2:29">
      <c r="B28" s="1278"/>
      <c r="C28" s="1278"/>
      <c r="D28" s="1278"/>
      <c r="E28" s="1278"/>
      <c r="F28" s="1278"/>
      <c r="G28" s="1278"/>
      <c r="H28" s="1278"/>
      <c r="I28" s="1278"/>
      <c r="J28" s="1278"/>
      <c r="K28" s="1278"/>
      <c r="L28" s="1278"/>
      <c r="M28" s="1278"/>
      <c r="N28" s="1278"/>
      <c r="O28" s="1278"/>
      <c r="P28" s="1278"/>
    </row>
    <row r="29" spans="2:29">
      <c r="B29" s="1278"/>
      <c r="C29" s="1278"/>
      <c r="D29" s="1278"/>
      <c r="E29" s="1278"/>
      <c r="F29" s="1278"/>
      <c r="G29" s="1278"/>
      <c r="H29" s="1278"/>
      <c r="I29" s="1278"/>
      <c r="J29" s="1278"/>
      <c r="K29" s="1278"/>
      <c r="L29" s="1278"/>
      <c r="M29" s="1278"/>
      <c r="N29" s="1278"/>
      <c r="O29" s="1278"/>
      <c r="P29" s="1278"/>
    </row>
    <row r="30" spans="2:29">
      <c r="B30" s="1278"/>
      <c r="C30" s="1278"/>
      <c r="D30" s="1278"/>
      <c r="E30" s="1278"/>
      <c r="F30" s="1278"/>
      <c r="G30" s="1278"/>
      <c r="H30" s="1278"/>
      <c r="I30" s="1278"/>
      <c r="J30" s="1278"/>
      <c r="K30" s="1278"/>
      <c r="L30" s="1278"/>
      <c r="M30" s="1278"/>
      <c r="N30" s="1278"/>
      <c r="O30" s="1278"/>
      <c r="P30" s="1278"/>
    </row>
    <row r="31" spans="2:29">
      <c r="B31" s="1278"/>
      <c r="C31" s="1278"/>
      <c r="D31" s="1278"/>
      <c r="E31" s="1278"/>
      <c r="F31" s="1278"/>
      <c r="G31" s="1278"/>
      <c r="H31" s="1278"/>
      <c r="I31" s="1278"/>
      <c r="J31" s="1278"/>
      <c r="K31" s="1278"/>
      <c r="L31" s="1278"/>
      <c r="M31" s="1278"/>
      <c r="N31" s="1278"/>
      <c r="O31" s="1278"/>
      <c r="P31" s="1278"/>
    </row>
    <row r="32" spans="2:29">
      <c r="B32" s="1278"/>
      <c r="C32" s="1278"/>
      <c r="D32" s="1278"/>
      <c r="E32" s="1278"/>
      <c r="F32" s="1278"/>
      <c r="G32" s="1278"/>
      <c r="H32" s="1278"/>
      <c r="I32" s="1278"/>
      <c r="J32" s="1278"/>
      <c r="K32" s="1278"/>
      <c r="L32" s="1278"/>
      <c r="M32" s="1278"/>
      <c r="N32" s="1278"/>
      <c r="O32" s="1278"/>
      <c r="P32" s="1278"/>
    </row>
    <row r="33" spans="2:16">
      <c r="B33" s="1278"/>
      <c r="C33" s="1278"/>
      <c r="D33" s="1278"/>
      <c r="E33" s="1278"/>
      <c r="F33" s="1278"/>
      <c r="G33" s="1278"/>
      <c r="H33" s="1278"/>
      <c r="I33" s="1278"/>
      <c r="J33" s="1278"/>
      <c r="K33" s="1278"/>
      <c r="L33" s="1278"/>
      <c r="M33" s="1278"/>
      <c r="N33" s="1278"/>
      <c r="O33" s="1278"/>
      <c r="P33" s="1278"/>
    </row>
    <row r="34" spans="2:16">
      <c r="B34" s="1278"/>
      <c r="C34" s="1278"/>
      <c r="D34" s="1278"/>
      <c r="E34" s="1278"/>
      <c r="F34" s="1278"/>
      <c r="G34" s="1278"/>
      <c r="H34" s="1278"/>
      <c r="I34" s="1278"/>
      <c r="J34" s="1278"/>
      <c r="K34" s="1278"/>
      <c r="L34" s="1278"/>
      <c r="M34" s="1278"/>
      <c r="N34" s="1278"/>
      <c r="O34" s="1278"/>
      <c r="P34" s="1278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16"/>
  <sheetViews>
    <sheetView topLeftCell="A25" workbookViewId="0">
      <selection activeCell="A186" sqref="A186:J186"/>
    </sheetView>
  </sheetViews>
  <sheetFormatPr defaultRowHeight="12.75"/>
  <cols>
    <col min="1" max="1" width="7.140625" style="748" customWidth="1"/>
    <col min="2" max="2" width="40.140625" style="739" customWidth="1"/>
    <col min="3" max="3" width="8.7109375" style="749" customWidth="1"/>
    <col min="4" max="4" width="13.140625" style="738" customWidth="1"/>
    <col min="5" max="5" width="10.85546875" style="917" customWidth="1"/>
    <col min="6" max="6" width="11.42578125" style="738" customWidth="1"/>
    <col min="7" max="7" width="9.85546875" style="738" customWidth="1"/>
    <col min="8" max="8" width="9.140625" style="738" customWidth="1"/>
    <col min="9" max="9" width="9" style="738" customWidth="1"/>
    <col min="10" max="10" width="15.425781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2311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 ht="14.25" customHeight="1">
      <c r="B11" s="953"/>
      <c r="C11" s="954"/>
      <c r="D11" s="953"/>
      <c r="E11" s="1678"/>
      <c r="F11" s="953"/>
      <c r="G11" s="953"/>
      <c r="H11" s="955"/>
    </row>
    <row r="12" spans="1:10" ht="10.5" customHeight="1">
      <c r="A12" s="956" t="s">
        <v>477</v>
      </c>
      <c r="B12" s="949" t="s">
        <v>1156</v>
      </c>
      <c r="C12" s="950"/>
      <c r="D12" s="949"/>
      <c r="E12" s="167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 customHeight="1">
      <c r="A16" s="738"/>
      <c r="B16" s="2549" t="s">
        <v>259</v>
      </c>
      <c r="C16" s="2549"/>
      <c r="D16" s="2549"/>
      <c r="E16" s="2549"/>
      <c r="F16" s="2549"/>
      <c r="G16" s="751"/>
      <c r="H16" s="962"/>
      <c r="I16" s="962"/>
      <c r="J16" s="962"/>
    </row>
    <row r="17" spans="1:12" s="632" customFormat="1" ht="14.25" customHeight="1">
      <c r="A17" s="2551" t="s">
        <v>2249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2" s="748" customFormat="1" ht="1.5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</row>
    <row r="19" spans="1:12" s="743" customFormat="1" thickBot="1">
      <c r="A19" s="753" t="s">
        <v>420</v>
      </c>
      <c r="B19" s="964"/>
      <c r="C19" s="965"/>
      <c r="D19" s="745"/>
      <c r="E19" s="1681"/>
      <c r="G19" s="966" t="s">
        <v>1217</v>
      </c>
      <c r="H19" s="967"/>
      <c r="I19" s="967"/>
      <c r="J19" s="967"/>
    </row>
    <row r="20" spans="1:12" s="945" customFormat="1" ht="15.75" customHeight="1" thickBot="1">
      <c r="A20" s="753" t="s">
        <v>89</v>
      </c>
      <c r="B20" s="968"/>
      <c r="C20" s="965"/>
      <c r="E20" s="1682"/>
      <c r="G20" s="968" t="s">
        <v>335</v>
      </c>
      <c r="H20" s="969">
        <v>6</v>
      </c>
      <c r="I20" s="970">
        <v>6</v>
      </c>
      <c r="J20" s="971" t="s">
        <v>745</v>
      </c>
    </row>
    <row r="21" spans="1:12" s="968" customFormat="1" ht="15" customHeight="1" thickBot="1">
      <c r="A21" s="753" t="s">
        <v>634</v>
      </c>
      <c r="C21" s="965"/>
      <c r="E21" s="1683"/>
      <c r="G21" s="968" t="s">
        <v>1191</v>
      </c>
    </row>
    <row r="22" spans="1:12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2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2" s="945" customFormat="1" ht="12.75" customHeight="1">
      <c r="A24" s="753" t="s">
        <v>218</v>
      </c>
      <c r="B24" s="975"/>
      <c r="C24" s="976"/>
      <c r="E24" s="1682"/>
      <c r="F24" s="977"/>
      <c r="G24" s="968" t="s">
        <v>956</v>
      </c>
    </row>
    <row r="25" spans="1:12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2" s="977" customFormat="1" ht="15.7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2" s="977" customFormat="1" ht="16.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2" s="977" customFormat="1" ht="16.5" customHeight="1" thickBot="1">
      <c r="A28" s="756"/>
      <c r="B28" s="945"/>
      <c r="C28" s="984"/>
      <c r="E28" s="1686"/>
      <c r="F28" s="945"/>
      <c r="G28" s="945"/>
      <c r="H28" s="2561">
        <v>900272000580</v>
      </c>
      <c r="I28" s="2561"/>
      <c r="J28" s="2561"/>
    </row>
    <row r="29" spans="1:12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20.25" customHeight="1" thickBot="1">
      <c r="A32" s="987">
        <v>1100000</v>
      </c>
      <c r="B32" s="787" t="s">
        <v>1719</v>
      </c>
      <c r="C32" s="788" t="s">
        <v>361</v>
      </c>
      <c r="D32" s="1063">
        <f>D105+D33+D43+D69</f>
        <v>130000</v>
      </c>
      <c r="E32" s="1983">
        <f>E35+E41+E73+E77+E67+E45+E76+E63+E105</f>
        <v>0</v>
      </c>
      <c r="F32" s="1063">
        <f>D32+E32</f>
        <v>130000</v>
      </c>
      <c r="G32" s="1063">
        <f>G33+G42+G131+G105</f>
        <v>15000</v>
      </c>
      <c r="H32" s="1063">
        <f>H33+H42+H131+H105</f>
        <v>60000</v>
      </c>
      <c r="I32" s="1063">
        <f>I33+I42+I131+I99+I105</f>
        <v>95000</v>
      </c>
      <c r="J32" s="1063">
        <f>F32</f>
        <v>130000</v>
      </c>
    </row>
    <row r="33" spans="1:11" s="748" customFormat="1" ht="38.25" customHeight="1" thickBot="1">
      <c r="A33" s="987">
        <v>1110000</v>
      </c>
      <c r="B33" s="790" t="s">
        <v>1677</v>
      </c>
      <c r="C33" s="788" t="s">
        <v>361</v>
      </c>
      <c r="D33" s="1064">
        <f>D34</f>
        <v>0</v>
      </c>
      <c r="E33" s="1984"/>
      <c r="F33" s="1064">
        <f>F34</f>
        <v>0</v>
      </c>
      <c r="G33" s="1064">
        <f>G34</f>
        <v>0</v>
      </c>
      <c r="H33" s="1064">
        <f>H34</f>
        <v>0</v>
      </c>
      <c r="I33" s="1064">
        <f>I34</f>
        <v>0</v>
      </c>
      <c r="J33" s="1064">
        <f>J34</f>
        <v>0</v>
      </c>
    </row>
    <row r="34" spans="1:11" s="748" customFormat="1" ht="14.25" hidden="1">
      <c r="A34" s="988">
        <v>1110000</v>
      </c>
      <c r="B34" s="793" t="s">
        <v>809</v>
      </c>
      <c r="C34" s="794" t="s">
        <v>361</v>
      </c>
      <c r="D34" s="1065">
        <f>SUM(D35:D41)</f>
        <v>0</v>
      </c>
      <c r="E34" s="1985"/>
      <c r="F34" s="1065">
        <f>SUM(F35:F41)</f>
        <v>0</v>
      </c>
      <c r="G34" s="1065">
        <f>SUM(G35:G41)</f>
        <v>0</v>
      </c>
      <c r="H34" s="1065">
        <f>SUM(H35:H41)</f>
        <v>0</v>
      </c>
      <c r="I34" s="1065">
        <f>SUM(I35:I41)</f>
        <v>0</v>
      </c>
      <c r="J34" s="1065">
        <f>SUM(J35:J41)</f>
        <v>0</v>
      </c>
    </row>
    <row r="35" spans="1:11" s="748" customFormat="1" ht="25.5" hidden="1">
      <c r="A35" s="989">
        <v>1111000</v>
      </c>
      <c r="B35" s="1933" t="s">
        <v>677</v>
      </c>
      <c r="C35" s="798" t="s">
        <v>810</v>
      </c>
      <c r="D35" s="1078">
        <v>0</v>
      </c>
      <c r="E35" s="1081">
        <v>0</v>
      </c>
      <c r="F35" s="1078">
        <f>D35+E35</f>
        <v>0</v>
      </c>
      <c r="G35" s="1078">
        <v>0</v>
      </c>
      <c r="H35" s="1078">
        <v>0</v>
      </c>
      <c r="I35" s="1078">
        <v>0</v>
      </c>
      <c r="J35" s="1078">
        <f>F35</f>
        <v>0</v>
      </c>
      <c r="K35" s="1061"/>
    </row>
    <row r="36" spans="1:11" s="748" customFormat="1" ht="24" hidden="1" customHeight="1">
      <c r="A36" s="990">
        <v>1112000</v>
      </c>
      <c r="B36" s="813" t="s">
        <v>273</v>
      </c>
      <c r="C36" s="802" t="s">
        <v>811</v>
      </c>
      <c r="D36" s="1073">
        <v>0</v>
      </c>
      <c r="E36" s="1073">
        <v>0</v>
      </c>
      <c r="F36" s="1073">
        <f>D36+E36</f>
        <v>0</v>
      </c>
      <c r="G36" s="1073">
        <v>0</v>
      </c>
      <c r="H36" s="1073">
        <v>0</v>
      </c>
      <c r="I36" s="1073">
        <v>0</v>
      </c>
      <c r="J36" s="1073">
        <f>F36</f>
        <v>0</v>
      </c>
    </row>
    <row r="37" spans="1:11" s="748" customFormat="1" ht="38.25" hidden="1">
      <c r="A37" s="990">
        <v>1113000</v>
      </c>
      <c r="B37" s="801" t="s">
        <v>812</v>
      </c>
      <c r="C37" s="802" t="s">
        <v>813</v>
      </c>
      <c r="D37" s="1073"/>
      <c r="E37" s="1073"/>
      <c r="F37" s="1073"/>
      <c r="G37" s="1073"/>
      <c r="H37" s="1073"/>
      <c r="I37" s="1073"/>
      <c r="J37" s="1721">
        <v>0</v>
      </c>
    </row>
    <row r="38" spans="1:11" s="748" customFormat="1" ht="51" hidden="1">
      <c r="A38" s="990">
        <v>1114000</v>
      </c>
      <c r="B38" s="801" t="s">
        <v>401</v>
      </c>
      <c r="C38" s="802" t="s">
        <v>402</v>
      </c>
      <c r="D38" s="1073"/>
      <c r="E38" s="1073"/>
      <c r="F38" s="1073"/>
      <c r="G38" s="1073"/>
      <c r="H38" s="1073"/>
      <c r="I38" s="1073"/>
      <c r="J38" s="1721">
        <v>0</v>
      </c>
    </row>
    <row r="39" spans="1:11" s="748" customFormat="1" hidden="1">
      <c r="A39" s="990">
        <v>1115000</v>
      </c>
      <c r="B39" s="801" t="s">
        <v>619</v>
      </c>
      <c r="C39" s="802" t="s">
        <v>391</v>
      </c>
      <c r="D39" s="1073"/>
      <c r="E39" s="1073"/>
      <c r="F39" s="1073"/>
      <c r="G39" s="1073"/>
      <c r="H39" s="1073"/>
      <c r="I39" s="1073"/>
      <c r="J39" s="1721">
        <v>0</v>
      </c>
    </row>
    <row r="40" spans="1:11" s="748" customFormat="1" ht="25.5" hidden="1">
      <c r="A40" s="990">
        <v>1116000</v>
      </c>
      <c r="B40" s="801" t="s">
        <v>1034</v>
      </c>
      <c r="C40" s="802" t="s">
        <v>392</v>
      </c>
      <c r="D40" s="1073"/>
      <c r="E40" s="1073"/>
      <c r="F40" s="1073"/>
      <c r="G40" s="1073"/>
      <c r="H40" s="1073"/>
      <c r="I40" s="1073"/>
      <c r="J40" s="1721">
        <v>0</v>
      </c>
    </row>
    <row r="41" spans="1:11" s="748" customFormat="1" ht="26.25" hidden="1" thickBot="1">
      <c r="A41" s="992">
        <v>1117000</v>
      </c>
      <c r="B41" s="805" t="s">
        <v>644</v>
      </c>
      <c r="C41" s="806" t="s">
        <v>20</v>
      </c>
      <c r="D41" s="1075">
        <v>0</v>
      </c>
      <c r="E41" s="1075">
        <v>0</v>
      </c>
      <c r="F41" s="1075">
        <f>D41</f>
        <v>0</v>
      </c>
      <c r="G41" s="1075">
        <v>0</v>
      </c>
      <c r="H41" s="1075">
        <v>0</v>
      </c>
      <c r="I41" s="1075">
        <v>0</v>
      </c>
      <c r="J41" s="1721">
        <f>F41</f>
        <v>0</v>
      </c>
    </row>
    <row r="42" spans="1:11" s="748" customFormat="1" ht="29.25" hidden="1" thickBot="1">
      <c r="A42" s="993">
        <v>1120000</v>
      </c>
      <c r="B42" s="809" t="s">
        <v>21</v>
      </c>
      <c r="C42" s="788" t="s">
        <v>361</v>
      </c>
      <c r="D42" s="1658">
        <f>D43+D55+D66+D69+D51+D64</f>
        <v>0</v>
      </c>
      <c r="E42" s="1658"/>
      <c r="F42" s="1658">
        <f>F43+F55+F66+F69+F51+F64</f>
        <v>0</v>
      </c>
      <c r="G42" s="1658">
        <f>G43+G51+G55+G64+G66+G69</f>
        <v>0</v>
      </c>
      <c r="H42" s="1658">
        <f>H43+H51+H55+H64+H66+H69</f>
        <v>0</v>
      </c>
      <c r="I42" s="1658">
        <f>I43+I51+I55+I64+I66+I69</f>
        <v>0</v>
      </c>
      <c r="J42" s="1722">
        <f>F42</f>
        <v>0</v>
      </c>
    </row>
    <row r="43" spans="1:11" s="748" customFormat="1" ht="12.75" hidden="1" customHeight="1">
      <c r="A43" s="988">
        <v>1121000</v>
      </c>
      <c r="B43" s="811" t="s">
        <v>22</v>
      </c>
      <c r="C43" s="812"/>
      <c r="D43" s="1723">
        <f>SUM(D44:D49)</f>
        <v>0</v>
      </c>
      <c r="E43" s="1723"/>
      <c r="F43" s="1723">
        <f>SUM(F44:F49)</f>
        <v>0</v>
      </c>
      <c r="G43" s="1723">
        <f>SUM(G44:G49)</f>
        <v>0</v>
      </c>
      <c r="H43" s="1723">
        <f>SUM(H44:H49)</f>
        <v>0</v>
      </c>
      <c r="I43" s="1723">
        <f>SUM(I44:I49)</f>
        <v>0</v>
      </c>
      <c r="J43" s="1722">
        <f>SUM(J44:J49)</f>
        <v>0</v>
      </c>
    </row>
    <row r="44" spans="1:11" s="748" customFormat="1" ht="25.5" hidden="1">
      <c r="A44" s="990">
        <v>1121100</v>
      </c>
      <c r="B44" s="813" t="s">
        <v>383</v>
      </c>
      <c r="C44" s="802" t="s">
        <v>384</v>
      </c>
      <c r="D44" s="1071"/>
      <c r="E44" s="1071"/>
      <c r="F44" s="1071"/>
      <c r="G44" s="1071"/>
      <c r="H44" s="1071"/>
      <c r="I44" s="1071"/>
      <c r="J44" s="1722">
        <v>0</v>
      </c>
    </row>
    <row r="45" spans="1:11" s="748" customFormat="1" ht="24.75" hidden="1" customHeight="1">
      <c r="A45" s="990">
        <v>1121200</v>
      </c>
      <c r="B45" s="814" t="s">
        <v>1678</v>
      </c>
      <c r="C45" s="802" t="s">
        <v>386</v>
      </c>
      <c r="D45" s="1071">
        <v>0</v>
      </c>
      <c r="E45" s="1071">
        <v>0</v>
      </c>
      <c r="F45" s="1071">
        <v>0</v>
      </c>
      <c r="G45" s="1071">
        <v>0</v>
      </c>
      <c r="H45" s="1071">
        <v>0</v>
      </c>
      <c r="I45" s="1071">
        <v>0</v>
      </c>
      <c r="J45" s="1722">
        <f>F45</f>
        <v>0</v>
      </c>
    </row>
    <row r="46" spans="1:11" s="748" customFormat="1" hidden="1">
      <c r="A46" s="990">
        <v>1121300</v>
      </c>
      <c r="B46" s="813" t="s">
        <v>775</v>
      </c>
      <c r="C46" s="802" t="s">
        <v>387</v>
      </c>
      <c r="D46" s="1071">
        <v>0</v>
      </c>
      <c r="E46" s="1071">
        <v>0</v>
      </c>
      <c r="F46" s="1071">
        <f>D46+E46</f>
        <v>0</v>
      </c>
      <c r="G46" s="1071">
        <v>0</v>
      </c>
      <c r="H46" s="1071">
        <v>0</v>
      </c>
      <c r="I46" s="1071">
        <v>0</v>
      </c>
      <c r="J46" s="1722">
        <f>F46</f>
        <v>0</v>
      </c>
    </row>
    <row r="47" spans="1:11" s="748" customFormat="1" hidden="1">
      <c r="A47" s="990">
        <v>1121400</v>
      </c>
      <c r="B47" s="813" t="s">
        <v>776</v>
      </c>
      <c r="C47" s="802" t="s">
        <v>388</v>
      </c>
      <c r="D47" s="1071">
        <v>0</v>
      </c>
      <c r="E47" s="1071"/>
      <c r="F47" s="1071">
        <v>0</v>
      </c>
      <c r="G47" s="1071">
        <v>0</v>
      </c>
      <c r="H47" s="1071">
        <v>0</v>
      </c>
      <c r="I47" s="1071">
        <v>0</v>
      </c>
      <c r="J47" s="1722">
        <f>F47</f>
        <v>0</v>
      </c>
    </row>
    <row r="48" spans="1:11" s="748" customFormat="1" hidden="1">
      <c r="A48" s="990">
        <v>1121500</v>
      </c>
      <c r="B48" s="813" t="s">
        <v>69</v>
      </c>
      <c r="C48" s="802" t="s">
        <v>389</v>
      </c>
      <c r="D48" s="1723">
        <v>0</v>
      </c>
      <c r="E48" s="1071">
        <v>0</v>
      </c>
      <c r="F48" s="1723">
        <f>D48+E48</f>
        <v>0</v>
      </c>
      <c r="G48" s="1723">
        <v>0</v>
      </c>
      <c r="H48" s="1723">
        <v>0</v>
      </c>
      <c r="I48" s="1723">
        <v>0</v>
      </c>
      <c r="J48" s="1722">
        <f>F48</f>
        <v>0</v>
      </c>
    </row>
    <row r="49" spans="1:10" s="748" customFormat="1" ht="25.5" hidden="1">
      <c r="A49" s="990">
        <v>1121600</v>
      </c>
      <c r="B49" s="813" t="s">
        <v>70</v>
      </c>
      <c r="C49" s="802" t="s">
        <v>390</v>
      </c>
      <c r="D49" s="1071">
        <v>0</v>
      </c>
      <c r="E49" s="1071">
        <v>0</v>
      </c>
      <c r="F49" s="1071">
        <f>D49+E49</f>
        <v>0</v>
      </c>
      <c r="G49" s="1071">
        <v>0</v>
      </c>
      <c r="H49" s="1071">
        <v>0</v>
      </c>
      <c r="I49" s="1071">
        <v>0</v>
      </c>
      <c r="J49" s="1722">
        <f>F49</f>
        <v>0</v>
      </c>
    </row>
    <row r="50" spans="1:10" s="748" customFormat="1" ht="12.75" hidden="1" customHeight="1" thickBot="1">
      <c r="A50" s="994">
        <v>1121700</v>
      </c>
      <c r="B50" s="817" t="s">
        <v>71</v>
      </c>
      <c r="C50" s="806" t="s">
        <v>772</v>
      </c>
      <c r="D50" s="1080"/>
      <c r="E50" s="1080"/>
      <c r="F50" s="1080"/>
      <c r="G50" s="1080"/>
      <c r="H50" s="1080"/>
      <c r="I50" s="1080"/>
      <c r="J50" s="1722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1081">
        <f>D52</f>
        <v>0</v>
      </c>
      <c r="E51" s="1081"/>
      <c r="F51" s="1081">
        <f>F52</f>
        <v>0</v>
      </c>
      <c r="G51" s="1081">
        <f>G52</f>
        <v>0</v>
      </c>
      <c r="H51" s="1081">
        <f>H52</f>
        <v>0</v>
      </c>
      <c r="I51" s="1081">
        <f>I52</f>
        <v>0</v>
      </c>
      <c r="J51" s="1722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1071">
        <v>0</v>
      </c>
      <c r="E52" s="1071"/>
      <c r="F52" s="1071">
        <f>D52+E52</f>
        <v>0</v>
      </c>
      <c r="G52" s="1071">
        <v>0</v>
      </c>
      <c r="H52" s="1071">
        <v>0</v>
      </c>
      <c r="I52" s="1071">
        <v>0</v>
      </c>
      <c r="J52" s="1722">
        <f>F52</f>
        <v>0</v>
      </c>
    </row>
    <row r="53" spans="1:10" s="748" customFormat="1" ht="25.5" hidden="1">
      <c r="A53" s="995">
        <v>1122200</v>
      </c>
      <c r="B53" s="813" t="s">
        <v>490</v>
      </c>
      <c r="C53" s="802" t="s">
        <v>1031</v>
      </c>
      <c r="D53" s="1071"/>
      <c r="E53" s="1071"/>
      <c r="F53" s="1071"/>
      <c r="G53" s="1071"/>
      <c r="H53" s="1071"/>
      <c r="I53" s="1071"/>
      <c r="J53" s="1722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1080"/>
      <c r="E54" s="1080"/>
      <c r="F54" s="1080"/>
      <c r="G54" s="1080"/>
      <c r="H54" s="1080"/>
      <c r="I54" s="1080"/>
      <c r="J54" s="1722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1081">
        <f>SUM(D56:D63)</f>
        <v>0</v>
      </c>
      <c r="E55" s="1081"/>
      <c r="F55" s="1081">
        <f>SUM(F56:F63)</f>
        <v>0</v>
      </c>
      <c r="G55" s="1081">
        <f>SUM(G56:G63)</f>
        <v>0</v>
      </c>
      <c r="H55" s="1081">
        <f>SUM(H56:H63)</f>
        <v>0</v>
      </c>
      <c r="I55" s="1081">
        <f>SUM(I56:I63)</f>
        <v>0</v>
      </c>
      <c r="J55" s="1722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1071"/>
      <c r="E56" s="1071"/>
      <c r="F56" s="1071"/>
      <c r="G56" s="1071"/>
      <c r="H56" s="1071"/>
      <c r="I56" s="1071"/>
      <c r="J56" s="1722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1071">
        <v>0</v>
      </c>
      <c r="E57" s="1071"/>
      <c r="F57" s="1071">
        <v>0</v>
      </c>
      <c r="G57" s="1071">
        <v>0</v>
      </c>
      <c r="H57" s="1071">
        <v>0</v>
      </c>
      <c r="I57" s="1071">
        <v>0</v>
      </c>
      <c r="J57" s="1722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1071"/>
      <c r="E58" s="1071"/>
      <c r="F58" s="1071"/>
      <c r="G58" s="1071"/>
      <c r="H58" s="1071"/>
      <c r="I58" s="1071"/>
      <c r="J58" s="1722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1071">
        <v>0</v>
      </c>
      <c r="E59" s="1071"/>
      <c r="F59" s="1071">
        <v>0</v>
      </c>
      <c r="G59" s="1071">
        <v>0</v>
      </c>
      <c r="H59" s="1071">
        <v>0</v>
      </c>
      <c r="I59" s="1071">
        <v>0</v>
      </c>
      <c r="J59" s="1722">
        <f t="shared" ref="J59:J65" si="0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1071"/>
      <c r="E60" s="1071"/>
      <c r="F60" s="1071"/>
      <c r="G60" s="1071"/>
      <c r="H60" s="1071"/>
      <c r="I60" s="1071"/>
      <c r="J60" s="1722">
        <f t="shared" si="0"/>
        <v>0</v>
      </c>
    </row>
    <row r="61" spans="1:10" s="748" customFormat="1" ht="25.5" hidden="1">
      <c r="A61" s="995">
        <v>1123600</v>
      </c>
      <c r="B61" s="813" t="s">
        <v>187</v>
      </c>
      <c r="C61" s="802" t="s">
        <v>372</v>
      </c>
      <c r="D61" s="1071"/>
      <c r="E61" s="1071"/>
      <c r="F61" s="1071"/>
      <c r="G61" s="1071"/>
      <c r="H61" s="1071"/>
      <c r="I61" s="1071"/>
      <c r="J61" s="1722">
        <f t="shared" si="0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1071">
        <v>0</v>
      </c>
      <c r="E62" s="1071"/>
      <c r="F62" s="1071">
        <v>0</v>
      </c>
      <c r="G62" s="1071">
        <v>0</v>
      </c>
      <c r="H62" s="1071">
        <v>0</v>
      </c>
      <c r="I62" s="1071">
        <v>0</v>
      </c>
      <c r="J62" s="1722">
        <f t="shared" si="0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1080">
        <v>0</v>
      </c>
      <c r="E63" s="1080">
        <v>0</v>
      </c>
      <c r="F63" s="1080">
        <f>D63+E63</f>
        <v>0</v>
      </c>
      <c r="G63" s="1080">
        <v>0</v>
      </c>
      <c r="H63" s="1080">
        <v>0</v>
      </c>
      <c r="I63" s="1080">
        <v>0</v>
      </c>
      <c r="J63" s="1722">
        <f t="shared" si="0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1081">
        <f>D65</f>
        <v>0</v>
      </c>
      <c r="E64" s="1081"/>
      <c r="F64" s="1081">
        <f>F65</f>
        <v>0</v>
      </c>
      <c r="G64" s="1081">
        <f>G65</f>
        <v>0</v>
      </c>
      <c r="H64" s="1081">
        <f>H65</f>
        <v>0</v>
      </c>
      <c r="I64" s="1081">
        <f>I65</f>
        <v>0</v>
      </c>
      <c r="J64" s="1722">
        <f t="shared" si="0"/>
        <v>0</v>
      </c>
    </row>
    <row r="65" spans="1:13" s="748" customFormat="1" ht="13.5" hidden="1" thickBot="1">
      <c r="A65" s="993">
        <v>1124100</v>
      </c>
      <c r="B65" s="817" t="s">
        <v>190</v>
      </c>
      <c r="C65" s="806" t="s">
        <v>215</v>
      </c>
      <c r="D65" s="1080"/>
      <c r="E65" s="1080"/>
      <c r="F65" s="1080"/>
      <c r="G65" s="1080"/>
      <c r="H65" s="1080"/>
      <c r="I65" s="1080"/>
      <c r="J65" s="1722">
        <f t="shared" si="0"/>
        <v>0</v>
      </c>
    </row>
    <row r="66" spans="1:13" s="748" customFormat="1" ht="42.75" hidden="1">
      <c r="A66" s="988">
        <v>1125000</v>
      </c>
      <c r="B66" s="818" t="s">
        <v>928</v>
      </c>
      <c r="C66" s="794" t="s">
        <v>361</v>
      </c>
      <c r="D66" s="1081">
        <f>D67+D68</f>
        <v>0</v>
      </c>
      <c r="E66" s="1081"/>
      <c r="F66" s="1081">
        <f>F67+F68</f>
        <v>0</v>
      </c>
      <c r="G66" s="1081">
        <f>G67+G68</f>
        <v>0</v>
      </c>
      <c r="H66" s="1081">
        <f>H67+H68</f>
        <v>0</v>
      </c>
      <c r="I66" s="1081">
        <f>I67+I68</f>
        <v>0</v>
      </c>
      <c r="J66" s="1722">
        <f>J67+J68</f>
        <v>0</v>
      </c>
    </row>
    <row r="67" spans="1:13" s="748" customFormat="1" ht="25.5" hidden="1">
      <c r="A67" s="995">
        <v>1125100</v>
      </c>
      <c r="B67" s="813" t="s">
        <v>191</v>
      </c>
      <c r="C67" s="798" t="s">
        <v>929</v>
      </c>
      <c r="D67" s="1071">
        <v>0</v>
      </c>
      <c r="E67" s="1071">
        <v>0</v>
      </c>
      <c r="F67" s="1071">
        <f>D67+E67</f>
        <v>0</v>
      </c>
      <c r="G67" s="1071">
        <v>0</v>
      </c>
      <c r="H67" s="1071">
        <v>0</v>
      </c>
      <c r="I67" s="1071">
        <v>0</v>
      </c>
      <c r="J67" s="1722">
        <f t="shared" ref="J67:J73" si="1">F67</f>
        <v>0</v>
      </c>
    </row>
    <row r="68" spans="1:13" s="748" customFormat="1" ht="26.25" hidden="1" thickBot="1">
      <c r="A68" s="993">
        <v>1125200</v>
      </c>
      <c r="B68" s="817" t="s">
        <v>709</v>
      </c>
      <c r="C68" s="806" t="s">
        <v>1041</v>
      </c>
      <c r="D68" s="1080">
        <v>0</v>
      </c>
      <c r="E68" s="1080">
        <v>0</v>
      </c>
      <c r="F68" s="1080">
        <f>D68+E68</f>
        <v>0</v>
      </c>
      <c r="G68" s="1080">
        <v>0</v>
      </c>
      <c r="H68" s="1080">
        <v>0</v>
      </c>
      <c r="I68" s="1080">
        <v>0</v>
      </c>
      <c r="J68" s="1722">
        <f t="shared" si="1"/>
        <v>0</v>
      </c>
    </row>
    <row r="69" spans="1:13" s="748" customFormat="1" ht="24.75" hidden="1" customHeight="1">
      <c r="A69" s="988">
        <v>1126000</v>
      </c>
      <c r="B69" s="818" t="s">
        <v>1042</v>
      </c>
      <c r="C69" s="794" t="s">
        <v>361</v>
      </c>
      <c r="D69" s="1081">
        <f>SUM(D70:D77)</f>
        <v>0</v>
      </c>
      <c r="E69" s="1081"/>
      <c r="F69" s="1081">
        <f>SUM(F70:F77)</f>
        <v>0</v>
      </c>
      <c r="G69" s="1081">
        <f>SUM(G70:G77)</f>
        <v>0</v>
      </c>
      <c r="H69" s="1081">
        <f>SUM(H70:H77)</f>
        <v>0</v>
      </c>
      <c r="I69" s="1081">
        <f>SUM(I70:I77)</f>
        <v>0</v>
      </c>
      <c r="J69" s="1722">
        <f t="shared" si="1"/>
        <v>0</v>
      </c>
    </row>
    <row r="70" spans="1:13" s="748" customFormat="1" hidden="1">
      <c r="A70" s="988">
        <v>1126100</v>
      </c>
      <c r="B70" s="813" t="s">
        <v>993</v>
      </c>
      <c r="C70" s="798" t="s">
        <v>1043</v>
      </c>
      <c r="D70" s="1071">
        <v>0</v>
      </c>
      <c r="E70" s="1071"/>
      <c r="F70" s="1071">
        <f>D70+E70</f>
        <v>0</v>
      </c>
      <c r="G70" s="1071">
        <v>0</v>
      </c>
      <c r="H70" s="1071">
        <v>0</v>
      </c>
      <c r="I70" s="1071">
        <v>0</v>
      </c>
      <c r="J70" s="1722">
        <f t="shared" si="1"/>
        <v>0</v>
      </c>
    </row>
    <row r="71" spans="1:13" s="748" customFormat="1" hidden="1">
      <c r="A71" s="988">
        <v>1126200</v>
      </c>
      <c r="B71" s="813" t="s">
        <v>994</v>
      </c>
      <c r="C71" s="802" t="s">
        <v>1044</v>
      </c>
      <c r="D71" s="1071"/>
      <c r="E71" s="1071"/>
      <c r="F71" s="1071"/>
      <c r="G71" s="1071"/>
      <c r="H71" s="1071"/>
      <c r="I71" s="1071"/>
      <c r="J71" s="1722">
        <f t="shared" si="1"/>
        <v>0</v>
      </c>
    </row>
    <row r="72" spans="1:13" s="748" customFormat="1" hidden="1">
      <c r="A72" s="988">
        <v>1126300</v>
      </c>
      <c r="B72" s="813" t="s">
        <v>393</v>
      </c>
      <c r="C72" s="802" t="s">
        <v>394</v>
      </c>
      <c r="D72" s="1071"/>
      <c r="E72" s="1071"/>
      <c r="F72" s="1071"/>
      <c r="G72" s="1071"/>
      <c r="H72" s="1071"/>
      <c r="I72" s="1071"/>
      <c r="J72" s="1722">
        <f t="shared" si="1"/>
        <v>0</v>
      </c>
    </row>
    <row r="73" spans="1:13" s="748" customFormat="1" ht="21.75" hidden="1" customHeight="1">
      <c r="A73" s="995">
        <v>1126400</v>
      </c>
      <c r="B73" s="823" t="s">
        <v>995</v>
      </c>
      <c r="C73" s="802" t="s">
        <v>395</v>
      </c>
      <c r="D73" s="1071">
        <v>0</v>
      </c>
      <c r="E73" s="1071">
        <v>0</v>
      </c>
      <c r="F73" s="1071">
        <f>D73+E73</f>
        <v>0</v>
      </c>
      <c r="G73" s="1071">
        <v>0</v>
      </c>
      <c r="H73" s="1071">
        <v>0</v>
      </c>
      <c r="I73" s="1071">
        <v>0</v>
      </c>
      <c r="J73" s="1722">
        <f t="shared" si="1"/>
        <v>0</v>
      </c>
      <c r="K73" s="1839"/>
      <c r="L73" s="1061"/>
      <c r="M73" s="1061"/>
    </row>
    <row r="74" spans="1:13" s="748" customFormat="1" ht="25.5" hidden="1">
      <c r="A74" s="992">
        <v>1126500</v>
      </c>
      <c r="B74" s="824" t="s">
        <v>953</v>
      </c>
      <c r="C74" s="802" t="s">
        <v>396</v>
      </c>
      <c r="D74" s="1071"/>
      <c r="E74" s="1071"/>
      <c r="F74" s="1071"/>
      <c r="G74" s="1071"/>
      <c r="H74" s="1071"/>
      <c r="I74" s="1071"/>
      <c r="J74" s="1722">
        <v>0</v>
      </c>
    </row>
    <row r="75" spans="1:13" s="748" customFormat="1" hidden="1">
      <c r="A75" s="990">
        <v>1126600</v>
      </c>
      <c r="B75" s="823" t="s">
        <v>230</v>
      </c>
      <c r="C75" s="802" t="s">
        <v>397</v>
      </c>
      <c r="D75" s="1071"/>
      <c r="E75" s="1071"/>
      <c r="F75" s="1071"/>
      <c r="G75" s="1071"/>
      <c r="H75" s="1071"/>
      <c r="I75" s="1071"/>
      <c r="J75" s="1722">
        <f>F75</f>
        <v>0</v>
      </c>
    </row>
    <row r="76" spans="1:13" s="748" customFormat="1" hidden="1">
      <c r="A76" s="992">
        <v>1126700</v>
      </c>
      <c r="B76" s="823" t="s">
        <v>231</v>
      </c>
      <c r="C76" s="802" t="s">
        <v>398</v>
      </c>
      <c r="D76" s="1071">
        <v>0</v>
      </c>
      <c r="E76" s="1071">
        <v>0</v>
      </c>
      <c r="F76" s="1071">
        <f>D76+E76</f>
        <v>0</v>
      </c>
      <c r="G76" s="1067">
        <v>0</v>
      </c>
      <c r="H76" s="1067">
        <v>0</v>
      </c>
      <c r="I76" s="1067">
        <v>0</v>
      </c>
      <c r="J76" s="1724">
        <f>F76</f>
        <v>0</v>
      </c>
    </row>
    <row r="77" spans="1:13" s="748" customFormat="1" ht="33" hidden="1" customHeight="1" thickBot="1">
      <c r="A77" s="1062">
        <v>1126800</v>
      </c>
      <c r="B77" s="2215" t="s">
        <v>483</v>
      </c>
      <c r="C77" s="806" t="s">
        <v>399</v>
      </c>
      <c r="D77" s="1080">
        <v>0</v>
      </c>
      <c r="E77" s="1080">
        <v>0</v>
      </c>
      <c r="F77" s="1080">
        <f>D77+E77</f>
        <v>0</v>
      </c>
      <c r="G77" s="1068">
        <v>0</v>
      </c>
      <c r="H77" s="1068">
        <v>0</v>
      </c>
      <c r="I77" s="1068">
        <v>0</v>
      </c>
      <c r="J77" s="1724">
        <f>F77</f>
        <v>0</v>
      </c>
    </row>
    <row r="78" spans="1:13" s="748" customFormat="1" ht="14.25" hidden="1">
      <c r="A78" s="996">
        <v>1130000</v>
      </c>
      <c r="B78" s="827" t="s">
        <v>296</v>
      </c>
      <c r="C78" s="794" t="s">
        <v>361</v>
      </c>
      <c r="D78" s="1081">
        <v>0</v>
      </c>
      <c r="E78" s="1081"/>
      <c r="F78" s="1081">
        <v>0</v>
      </c>
      <c r="G78" s="1070">
        <v>0</v>
      </c>
      <c r="H78" s="1070">
        <v>0</v>
      </c>
      <c r="I78" s="1070">
        <v>0</v>
      </c>
      <c r="J78" s="1724">
        <v>0</v>
      </c>
    </row>
    <row r="79" spans="1:13" s="748" customFormat="1" ht="12" hidden="1" customHeight="1">
      <c r="A79" s="996">
        <v>1130100</v>
      </c>
      <c r="B79" s="823" t="s">
        <v>484</v>
      </c>
      <c r="C79" s="798" t="s">
        <v>297</v>
      </c>
      <c r="D79" s="1071"/>
      <c r="E79" s="1071"/>
      <c r="F79" s="1071"/>
      <c r="G79" s="1067"/>
      <c r="H79" s="1067"/>
      <c r="I79" s="1067"/>
      <c r="J79" s="1724">
        <v>0</v>
      </c>
    </row>
    <row r="80" spans="1:13" s="748" customFormat="1" hidden="1">
      <c r="A80" s="996">
        <v>1130200</v>
      </c>
      <c r="B80" s="823" t="s">
        <v>485</v>
      </c>
      <c r="C80" s="802" t="s">
        <v>298</v>
      </c>
      <c r="D80" s="1071"/>
      <c r="E80" s="1071"/>
      <c r="F80" s="1071"/>
      <c r="G80" s="1067"/>
      <c r="H80" s="1067"/>
      <c r="I80" s="1067"/>
      <c r="J80" s="1724">
        <v>0</v>
      </c>
    </row>
    <row r="81" spans="1:10" s="748" customFormat="1" ht="25.5" hidden="1">
      <c r="A81" s="996">
        <v>1130300</v>
      </c>
      <c r="B81" s="823" t="s">
        <v>486</v>
      </c>
      <c r="C81" s="802" t="s">
        <v>299</v>
      </c>
      <c r="D81" s="1071"/>
      <c r="E81" s="1071"/>
      <c r="F81" s="1071"/>
      <c r="G81" s="1067"/>
      <c r="H81" s="1067"/>
      <c r="I81" s="1067"/>
      <c r="J81" s="1724">
        <v>0</v>
      </c>
    </row>
    <row r="82" spans="1:10" s="748" customFormat="1" ht="25.5" hidden="1">
      <c r="A82" s="996">
        <v>1130400</v>
      </c>
      <c r="B82" s="828" t="s">
        <v>487</v>
      </c>
      <c r="C82" s="829" t="s">
        <v>300</v>
      </c>
      <c r="D82" s="1723"/>
      <c r="E82" s="1723"/>
      <c r="F82" s="1723"/>
      <c r="G82" s="1066"/>
      <c r="H82" s="1066"/>
      <c r="I82" s="1066"/>
      <c r="J82" s="1724">
        <v>0</v>
      </c>
    </row>
    <row r="83" spans="1:10" s="748" customFormat="1" ht="28.5" hidden="1">
      <c r="A83" s="990">
        <v>1131000</v>
      </c>
      <c r="B83" s="830" t="s">
        <v>301</v>
      </c>
      <c r="C83" s="831" t="s">
        <v>361</v>
      </c>
      <c r="D83" s="1071"/>
      <c r="E83" s="1071"/>
      <c r="F83" s="1071"/>
      <c r="G83" s="1067"/>
      <c r="H83" s="1067"/>
      <c r="I83" s="1067"/>
      <c r="J83" s="1724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1071"/>
      <c r="E84" s="1071"/>
      <c r="F84" s="1071"/>
      <c r="G84" s="1067"/>
      <c r="H84" s="1067"/>
      <c r="I84" s="1067"/>
      <c r="J84" s="1724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1071"/>
      <c r="E85" s="1071"/>
      <c r="F85" s="1071"/>
      <c r="G85" s="1067"/>
      <c r="H85" s="1067"/>
      <c r="I85" s="1067"/>
      <c r="J85" s="1724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1080"/>
      <c r="E86" s="1080"/>
      <c r="F86" s="1080"/>
      <c r="G86" s="1068"/>
      <c r="H86" s="1068"/>
      <c r="I86" s="1068"/>
      <c r="J86" s="1724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1081">
        <v>0</v>
      </c>
      <c r="E87" s="1081"/>
      <c r="F87" s="1081">
        <v>0</v>
      </c>
      <c r="G87" s="1070">
        <v>0</v>
      </c>
      <c r="H87" s="1070">
        <v>0</v>
      </c>
      <c r="I87" s="1070">
        <v>0</v>
      </c>
      <c r="J87" s="1724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1071"/>
      <c r="E88" s="1071"/>
      <c r="F88" s="1071"/>
      <c r="G88" s="1067"/>
      <c r="H88" s="1067"/>
      <c r="I88" s="1067"/>
      <c r="J88" s="1724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1071"/>
      <c r="E89" s="1071"/>
      <c r="F89" s="1071"/>
      <c r="G89" s="1067"/>
      <c r="H89" s="1067"/>
      <c r="I89" s="1067"/>
      <c r="J89" s="1724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1071"/>
      <c r="E90" s="1071"/>
      <c r="F90" s="1071"/>
      <c r="G90" s="1067"/>
      <c r="H90" s="1067"/>
      <c r="I90" s="1067"/>
      <c r="J90" s="1724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1080"/>
      <c r="E91" s="1080"/>
      <c r="F91" s="1080"/>
      <c r="G91" s="1068"/>
      <c r="H91" s="1068"/>
      <c r="I91" s="1068"/>
      <c r="J91" s="1724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1081">
        <v>0</v>
      </c>
      <c r="E92" s="1081"/>
      <c r="F92" s="1081">
        <v>0</v>
      </c>
      <c r="G92" s="1070">
        <v>0</v>
      </c>
      <c r="H92" s="1070">
        <v>0</v>
      </c>
      <c r="I92" s="1070">
        <v>0</v>
      </c>
      <c r="J92" s="1724">
        <v>0</v>
      </c>
    </row>
    <row r="93" spans="1:10" s="748" customFormat="1" ht="25.5">
      <c r="A93" s="1000">
        <v>1151000</v>
      </c>
      <c r="B93" s="1001" t="s">
        <v>686</v>
      </c>
      <c r="C93" s="794" t="s">
        <v>361</v>
      </c>
      <c r="D93" s="1725">
        <v>0</v>
      </c>
      <c r="E93" s="1725"/>
      <c r="F93" s="1725">
        <v>0</v>
      </c>
      <c r="G93" s="1211">
        <v>0</v>
      </c>
      <c r="H93" s="1211">
        <v>0</v>
      </c>
      <c r="I93" s="1211">
        <v>0</v>
      </c>
      <c r="J93" s="1724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725"/>
      <c r="E94" s="1725"/>
      <c r="F94" s="1725"/>
      <c r="G94" s="1211"/>
      <c r="H94" s="1211"/>
      <c r="I94" s="1211"/>
      <c r="J94" s="1724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1725"/>
      <c r="E95" s="1725"/>
      <c r="F95" s="1725"/>
      <c r="G95" s="1211"/>
      <c r="H95" s="1211"/>
      <c r="I95" s="1211"/>
      <c r="J95" s="1724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726">
        <v>0</v>
      </c>
      <c r="E96" s="1726"/>
      <c r="F96" s="1726">
        <v>0</v>
      </c>
      <c r="G96" s="1212">
        <v>0</v>
      </c>
      <c r="H96" s="1212">
        <v>0</v>
      </c>
      <c r="I96" s="1212">
        <v>0</v>
      </c>
      <c r="J96" s="1724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1071"/>
      <c r="E97" s="1071"/>
      <c r="F97" s="1071"/>
      <c r="G97" s="1067"/>
      <c r="H97" s="1067"/>
      <c r="I97" s="1067"/>
      <c r="J97" s="1724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1080"/>
      <c r="E98" s="1080"/>
      <c r="F98" s="1080"/>
      <c r="G98" s="1068"/>
      <c r="H98" s="1068"/>
      <c r="I98" s="1068"/>
      <c r="J98" s="1724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727">
        <v>0</v>
      </c>
      <c r="E99" s="1727"/>
      <c r="F99" s="1727">
        <f>F107</f>
        <v>0</v>
      </c>
      <c r="G99" s="1215">
        <v>0</v>
      </c>
      <c r="H99" s="1215">
        <v>0</v>
      </c>
      <c r="I99" s="1215">
        <f>I107</f>
        <v>0</v>
      </c>
      <c r="J99" s="1724">
        <f>F99</f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726"/>
      <c r="E100" s="1726"/>
      <c r="F100" s="1726"/>
      <c r="G100" s="1212"/>
      <c r="H100" s="1212"/>
      <c r="I100" s="1212"/>
      <c r="J100" s="1724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726"/>
      <c r="E101" s="1726"/>
      <c r="F101" s="1726"/>
      <c r="G101" s="1212"/>
      <c r="H101" s="1212"/>
      <c r="I101" s="1212"/>
      <c r="J101" s="1724">
        <v>0</v>
      </c>
    </row>
    <row r="102" spans="1:10" s="748" customFormat="1" ht="51" hidden="1">
      <c r="A102" s="1000">
        <v>1153300</v>
      </c>
      <c r="B102" s="1008" t="s">
        <v>504</v>
      </c>
      <c r="C102" s="1004">
        <v>463300</v>
      </c>
      <c r="D102" s="1726"/>
      <c r="E102" s="1726"/>
      <c r="F102" s="1726"/>
      <c r="G102" s="1212"/>
      <c r="H102" s="1212"/>
      <c r="I102" s="1212"/>
      <c r="J102" s="1724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726"/>
      <c r="E103" s="1726"/>
      <c r="F103" s="1726"/>
      <c r="G103" s="1212"/>
      <c r="H103" s="1212"/>
      <c r="I103" s="1212"/>
      <c r="J103" s="1724">
        <v>0</v>
      </c>
    </row>
    <row r="104" spans="1:10" s="748" customFormat="1" ht="21" customHeight="1">
      <c r="A104" s="1000">
        <v>1153500</v>
      </c>
      <c r="B104" s="1017" t="s">
        <v>506</v>
      </c>
      <c r="C104" s="1004">
        <v>463500</v>
      </c>
      <c r="D104" s="1726"/>
      <c r="E104" s="1726"/>
      <c r="F104" s="1726"/>
      <c r="G104" s="1212"/>
      <c r="H104" s="1212"/>
      <c r="I104" s="1212"/>
      <c r="J104" s="1724">
        <v>0</v>
      </c>
    </row>
    <row r="105" spans="1:10" s="748" customFormat="1" ht="38.25">
      <c r="A105" s="1000">
        <v>1153700</v>
      </c>
      <c r="B105" s="1017" t="s">
        <v>507</v>
      </c>
      <c r="C105" s="822">
        <v>463700</v>
      </c>
      <c r="D105" s="1726">
        <v>130000</v>
      </c>
      <c r="E105" s="1726">
        <v>0</v>
      </c>
      <c r="F105" s="1726">
        <f>D105+E105</f>
        <v>130000</v>
      </c>
      <c r="G105" s="1212">
        <v>15000</v>
      </c>
      <c r="H105" s="1212">
        <v>60000</v>
      </c>
      <c r="I105" s="1212">
        <v>95000</v>
      </c>
      <c r="J105" s="1724">
        <f>F105</f>
        <v>130000</v>
      </c>
    </row>
    <row r="106" spans="1:10" s="748" customFormat="1" ht="0.75" customHeight="1" thickBot="1">
      <c r="A106" s="1000">
        <v>1153800</v>
      </c>
      <c r="B106" s="1017" t="s">
        <v>1005</v>
      </c>
      <c r="C106" s="1004">
        <v>463800</v>
      </c>
      <c r="D106" s="1726"/>
      <c r="E106" s="1726"/>
      <c r="F106" s="1726"/>
      <c r="G106" s="1212"/>
      <c r="H106" s="1212"/>
      <c r="I106" s="1212"/>
      <c r="J106" s="1724">
        <v>0</v>
      </c>
    </row>
    <row r="107" spans="1:10" s="748" customFormat="1" ht="0.75" hidden="1" customHeight="1" thickBot="1">
      <c r="A107" s="1000">
        <v>1153900</v>
      </c>
      <c r="B107" s="1017" t="s">
        <v>1006</v>
      </c>
      <c r="C107" s="1004">
        <v>463900</v>
      </c>
      <c r="D107" s="1726"/>
      <c r="E107" s="1726">
        <v>0</v>
      </c>
      <c r="F107" s="1726">
        <f>D107+E107</f>
        <v>0</v>
      </c>
      <c r="G107" s="1212"/>
      <c r="H107" s="1212"/>
      <c r="I107" s="1212">
        <v>0</v>
      </c>
      <c r="J107" s="1724">
        <f>F107</f>
        <v>0</v>
      </c>
    </row>
    <row r="108" spans="1:10" s="748" customFormat="1" ht="26.25" hidden="1" thickBot="1">
      <c r="A108" s="1000">
        <v>1154000</v>
      </c>
      <c r="B108" s="1018" t="s">
        <v>1007</v>
      </c>
      <c r="C108" s="1006" t="s">
        <v>361</v>
      </c>
      <c r="D108" s="1726">
        <v>0</v>
      </c>
      <c r="E108" s="1726"/>
      <c r="F108" s="1726">
        <v>0</v>
      </c>
      <c r="G108" s="1212">
        <v>0</v>
      </c>
      <c r="H108" s="1212">
        <v>0</v>
      </c>
      <c r="I108" s="1212">
        <v>0</v>
      </c>
      <c r="J108" s="1724">
        <v>0</v>
      </c>
    </row>
    <row r="109" spans="1:10" s="748" customFormat="1" ht="26.25" hidden="1" thickBot="1">
      <c r="A109" s="1000">
        <v>1154100</v>
      </c>
      <c r="B109" s="1017" t="s">
        <v>211</v>
      </c>
      <c r="C109" s="1004">
        <v>465100</v>
      </c>
      <c r="D109" s="1728"/>
      <c r="E109" s="1728"/>
      <c r="F109" s="1728"/>
      <c r="G109" s="1216"/>
      <c r="H109" s="1216"/>
      <c r="I109" s="1216"/>
      <c r="J109" s="1724">
        <v>0</v>
      </c>
    </row>
    <row r="110" spans="1:10" s="748" customFormat="1" ht="13.5" hidden="1" thickBot="1">
      <c r="A110" s="1000">
        <v>1154200</v>
      </c>
      <c r="B110" s="1017" t="s">
        <v>212</v>
      </c>
      <c r="C110" s="1004">
        <v>465200</v>
      </c>
      <c r="D110" s="1728"/>
      <c r="E110" s="1728"/>
      <c r="F110" s="1728"/>
      <c r="G110" s="1216"/>
      <c r="H110" s="1216"/>
      <c r="I110" s="1216"/>
      <c r="J110" s="1724">
        <v>0</v>
      </c>
    </row>
    <row r="111" spans="1:10" s="748" customFormat="1" ht="26.25" hidden="1" thickBot="1">
      <c r="A111" s="1000">
        <v>1154300</v>
      </c>
      <c r="B111" s="1017" t="s">
        <v>213</v>
      </c>
      <c r="C111" s="1004">
        <v>465300</v>
      </c>
      <c r="D111" s="1728"/>
      <c r="E111" s="1728"/>
      <c r="F111" s="1728"/>
      <c r="G111" s="1216"/>
      <c r="H111" s="1216"/>
      <c r="I111" s="1216"/>
      <c r="J111" s="1724">
        <v>0</v>
      </c>
    </row>
    <row r="112" spans="1:10" s="748" customFormat="1" ht="39" hidden="1" thickBot="1">
      <c r="A112" s="1000">
        <v>1154500</v>
      </c>
      <c r="B112" s="1017" t="s">
        <v>67</v>
      </c>
      <c r="C112" s="1004">
        <v>465500</v>
      </c>
      <c r="D112" s="1728"/>
      <c r="E112" s="1728"/>
      <c r="F112" s="1728"/>
      <c r="G112" s="1216"/>
      <c r="H112" s="1216"/>
      <c r="I112" s="1216"/>
      <c r="J112" s="1724">
        <v>0</v>
      </c>
    </row>
    <row r="113" spans="1:10" s="748" customFormat="1" ht="39" hidden="1" thickBot="1">
      <c r="A113" s="1000">
        <v>1154600</v>
      </c>
      <c r="B113" s="1017" t="s">
        <v>68</v>
      </c>
      <c r="C113" s="1004">
        <v>465600</v>
      </c>
      <c r="D113" s="1071"/>
      <c r="E113" s="1071"/>
      <c r="F113" s="1071"/>
      <c r="G113" s="1067"/>
      <c r="H113" s="1067"/>
      <c r="I113" s="1067"/>
      <c r="J113" s="1724">
        <v>0</v>
      </c>
    </row>
    <row r="114" spans="1:10" s="748" customFormat="1" ht="26.25" hidden="1" customHeight="1" thickBot="1">
      <c r="A114" s="1010">
        <v>1154700</v>
      </c>
      <c r="B114" s="1022" t="s">
        <v>78</v>
      </c>
      <c r="C114" s="806" t="s">
        <v>79</v>
      </c>
      <c r="D114" s="1080">
        <v>0</v>
      </c>
      <c r="E114" s="1080">
        <v>0</v>
      </c>
      <c r="F114" s="1080">
        <f>D114+E114</f>
        <v>0</v>
      </c>
      <c r="G114" s="1068">
        <v>0</v>
      </c>
      <c r="H114" s="1068">
        <v>0</v>
      </c>
      <c r="I114" s="1068">
        <v>0</v>
      </c>
      <c r="J114" s="1724">
        <f>F114</f>
        <v>0</v>
      </c>
    </row>
    <row r="115" spans="1:10" s="748" customFormat="1" ht="26.25" hidden="1" thickBot="1">
      <c r="A115" s="1023">
        <v>1160000</v>
      </c>
      <c r="B115" s="840" t="s">
        <v>80</v>
      </c>
      <c r="C115" s="794" t="s">
        <v>361</v>
      </c>
      <c r="D115" s="1081">
        <v>0</v>
      </c>
      <c r="E115" s="1081"/>
      <c r="F115" s="1081">
        <v>0</v>
      </c>
      <c r="G115" s="1070">
        <v>0</v>
      </c>
      <c r="H115" s="1070">
        <v>0</v>
      </c>
      <c r="I115" s="1070">
        <v>0</v>
      </c>
      <c r="J115" s="1724">
        <v>0</v>
      </c>
    </row>
    <row r="116" spans="1:10" s="748" customFormat="1" ht="26.25" hidden="1" thickBot="1">
      <c r="A116" s="995">
        <v>1161000</v>
      </c>
      <c r="B116" s="842" t="s">
        <v>81</v>
      </c>
      <c r="C116" s="843" t="s">
        <v>361</v>
      </c>
      <c r="D116" s="1071">
        <v>0</v>
      </c>
      <c r="E116" s="1071"/>
      <c r="F116" s="1071">
        <v>0</v>
      </c>
      <c r="G116" s="1067">
        <v>0</v>
      </c>
      <c r="H116" s="1067">
        <v>0</v>
      </c>
      <c r="I116" s="1067">
        <v>0</v>
      </c>
      <c r="J116" s="1724">
        <v>0</v>
      </c>
    </row>
    <row r="117" spans="1:10" s="748" customFormat="1" ht="0.75" hidden="1" customHeight="1" thickBot="1">
      <c r="A117" s="995">
        <v>1161100</v>
      </c>
      <c r="B117" s="801" t="s">
        <v>1720</v>
      </c>
      <c r="C117" s="822">
        <v>471100</v>
      </c>
      <c r="D117" s="1071"/>
      <c r="E117" s="1071"/>
      <c r="F117" s="1071"/>
      <c r="G117" s="1067"/>
      <c r="H117" s="1067"/>
      <c r="I117" s="1067"/>
      <c r="J117" s="1724">
        <v>0</v>
      </c>
    </row>
    <row r="118" spans="1:10" s="748" customFormat="1" ht="39" hidden="1" thickBot="1">
      <c r="A118" s="995">
        <v>1161200</v>
      </c>
      <c r="B118" s="836" t="s">
        <v>1682</v>
      </c>
      <c r="C118" s="822">
        <v>471200</v>
      </c>
      <c r="D118" s="1071"/>
      <c r="E118" s="1071"/>
      <c r="F118" s="1071"/>
      <c r="G118" s="1067"/>
      <c r="H118" s="1067"/>
      <c r="I118" s="1067"/>
      <c r="J118" s="1724">
        <v>0</v>
      </c>
    </row>
    <row r="119" spans="1:10" s="748" customFormat="1" ht="39" hidden="1" thickBot="1">
      <c r="A119" s="995">
        <v>1162000</v>
      </c>
      <c r="B119" s="842" t="s">
        <v>1136</v>
      </c>
      <c r="C119" s="843" t="s">
        <v>361</v>
      </c>
      <c r="D119" s="1071">
        <v>0</v>
      </c>
      <c r="E119" s="1071"/>
      <c r="F119" s="1071">
        <v>0</v>
      </c>
      <c r="G119" s="1067">
        <v>0</v>
      </c>
      <c r="H119" s="1067">
        <v>0</v>
      </c>
      <c r="I119" s="1067">
        <v>0</v>
      </c>
      <c r="J119" s="1724">
        <v>0</v>
      </c>
    </row>
    <row r="120" spans="1:10" s="748" customFormat="1" ht="26.25" hidden="1" thickBot="1">
      <c r="A120" s="995">
        <v>1162100</v>
      </c>
      <c r="B120" s="836" t="s">
        <v>1683</v>
      </c>
      <c r="C120" s="802" t="s">
        <v>130</v>
      </c>
      <c r="D120" s="1071"/>
      <c r="E120" s="1071"/>
      <c r="F120" s="1071"/>
      <c r="G120" s="1067"/>
      <c r="H120" s="1067"/>
      <c r="I120" s="1067"/>
      <c r="J120" s="1724">
        <v>0</v>
      </c>
    </row>
    <row r="121" spans="1:10" s="748" customFormat="1" ht="13.5" hidden="1" thickBot="1">
      <c r="A121" s="995">
        <v>1162200</v>
      </c>
      <c r="B121" s="836" t="s">
        <v>1684</v>
      </c>
      <c r="C121" s="802" t="s">
        <v>24</v>
      </c>
      <c r="D121" s="1071"/>
      <c r="E121" s="1071"/>
      <c r="F121" s="1071"/>
      <c r="G121" s="1067"/>
      <c r="H121" s="1067"/>
      <c r="I121" s="1067"/>
      <c r="J121" s="1724">
        <v>0</v>
      </c>
    </row>
    <row r="122" spans="1:10" s="748" customFormat="1" ht="26.25" hidden="1" thickBot="1">
      <c r="A122" s="995">
        <v>1162300</v>
      </c>
      <c r="B122" s="836" t="s">
        <v>1685</v>
      </c>
      <c r="C122" s="802" t="s">
        <v>26</v>
      </c>
      <c r="D122" s="1071"/>
      <c r="E122" s="1071"/>
      <c r="F122" s="1071"/>
      <c r="G122" s="1067"/>
      <c r="H122" s="1067"/>
      <c r="I122" s="1067"/>
      <c r="J122" s="1724">
        <v>0</v>
      </c>
    </row>
    <row r="123" spans="1:10" s="748" customFormat="1" ht="13.5" hidden="1" thickBot="1">
      <c r="A123" s="995">
        <v>1162400</v>
      </c>
      <c r="B123" s="836" t="s">
        <v>1686</v>
      </c>
      <c r="C123" s="802" t="s">
        <v>838</v>
      </c>
      <c r="D123" s="1071"/>
      <c r="E123" s="1071"/>
      <c r="F123" s="1071"/>
      <c r="G123" s="1067"/>
      <c r="H123" s="1067"/>
      <c r="I123" s="1067"/>
      <c r="J123" s="1724">
        <v>0</v>
      </c>
    </row>
    <row r="124" spans="1:10" s="748" customFormat="1" ht="26.25" hidden="1" thickBot="1">
      <c r="A124" s="995">
        <v>1162500</v>
      </c>
      <c r="B124" s="836" t="s">
        <v>1687</v>
      </c>
      <c r="C124" s="802" t="s">
        <v>840</v>
      </c>
      <c r="D124" s="1071"/>
      <c r="E124" s="1071"/>
      <c r="F124" s="1071"/>
      <c r="G124" s="1067"/>
      <c r="H124" s="1067"/>
      <c r="I124" s="1067"/>
      <c r="J124" s="1724">
        <v>0</v>
      </c>
    </row>
    <row r="125" spans="1:10" s="748" customFormat="1" ht="13.5" hidden="1" thickBot="1">
      <c r="A125" s="995">
        <v>1162600</v>
      </c>
      <c r="B125" s="836" t="s">
        <v>1688</v>
      </c>
      <c r="C125" s="802" t="s">
        <v>514</v>
      </c>
      <c r="D125" s="1071"/>
      <c r="E125" s="1071"/>
      <c r="F125" s="1071"/>
      <c r="G125" s="1067"/>
      <c r="H125" s="1067"/>
      <c r="I125" s="1067"/>
      <c r="J125" s="1724">
        <v>0</v>
      </c>
    </row>
    <row r="126" spans="1:10" s="748" customFormat="1" ht="26.25" hidden="1" thickBot="1">
      <c r="A126" s="995">
        <v>1162700</v>
      </c>
      <c r="B126" s="801" t="s">
        <v>1689</v>
      </c>
      <c r="C126" s="802" t="s">
        <v>516</v>
      </c>
      <c r="D126" s="1071"/>
      <c r="E126" s="1071"/>
      <c r="F126" s="1071"/>
      <c r="G126" s="1067"/>
      <c r="H126" s="1067"/>
      <c r="I126" s="1067"/>
      <c r="J126" s="1724">
        <v>0</v>
      </c>
    </row>
    <row r="127" spans="1:10" s="748" customFormat="1" ht="13.5" hidden="1" thickBot="1">
      <c r="A127" s="995">
        <v>1162800</v>
      </c>
      <c r="B127" s="836" t="s">
        <v>1690</v>
      </c>
      <c r="C127" s="802" t="s">
        <v>878</v>
      </c>
      <c r="D127" s="1071"/>
      <c r="E127" s="1071"/>
      <c r="F127" s="1071"/>
      <c r="G127" s="1067"/>
      <c r="H127" s="1067"/>
      <c r="I127" s="1067"/>
      <c r="J127" s="1724">
        <v>0</v>
      </c>
    </row>
    <row r="128" spans="1:10" s="748" customFormat="1" ht="13.5" hidden="1" thickBot="1">
      <c r="A128" s="1024">
        <v>1162900</v>
      </c>
      <c r="B128" s="836" t="s">
        <v>1691</v>
      </c>
      <c r="C128" s="802" t="s">
        <v>880</v>
      </c>
      <c r="D128" s="1071"/>
      <c r="E128" s="1071"/>
      <c r="F128" s="1071"/>
      <c r="G128" s="1067"/>
      <c r="H128" s="1067"/>
      <c r="I128" s="1067"/>
      <c r="J128" s="1724">
        <v>0</v>
      </c>
    </row>
    <row r="129" spans="1:12" s="748" customFormat="1" ht="13.5" hidden="1" thickBot="1">
      <c r="A129" s="1024">
        <v>1163000</v>
      </c>
      <c r="B129" s="842" t="s">
        <v>58</v>
      </c>
      <c r="C129" s="831" t="s">
        <v>361</v>
      </c>
      <c r="D129" s="1071">
        <v>0</v>
      </c>
      <c r="E129" s="1071"/>
      <c r="F129" s="1071">
        <v>0</v>
      </c>
      <c r="G129" s="1067">
        <v>0</v>
      </c>
      <c r="H129" s="1067">
        <v>0</v>
      </c>
      <c r="I129" s="1067">
        <v>0</v>
      </c>
      <c r="J129" s="1724">
        <v>0</v>
      </c>
    </row>
    <row r="130" spans="1:12" s="748" customFormat="1" ht="13.5" hidden="1" thickBot="1">
      <c r="A130" s="1025">
        <v>1163100</v>
      </c>
      <c r="B130" s="825" t="s">
        <v>804</v>
      </c>
      <c r="C130" s="806" t="s">
        <v>805</v>
      </c>
      <c r="D130" s="1080"/>
      <c r="E130" s="1080"/>
      <c r="F130" s="1080"/>
      <c r="G130" s="1068"/>
      <c r="H130" s="1068"/>
      <c r="I130" s="1068"/>
      <c r="J130" s="1724">
        <v>0</v>
      </c>
    </row>
    <row r="131" spans="1:12" s="748" customFormat="1" ht="17.25" hidden="1" customHeight="1" thickBot="1">
      <c r="A131" s="1026">
        <v>1170000</v>
      </c>
      <c r="B131" s="848" t="s">
        <v>881</v>
      </c>
      <c r="C131" s="794" t="s">
        <v>361</v>
      </c>
      <c r="D131" s="1081">
        <f>D138+D137</f>
        <v>0</v>
      </c>
      <c r="E131" s="1081">
        <v>0</v>
      </c>
      <c r="F131" s="1081">
        <f>F138+F137</f>
        <v>0</v>
      </c>
      <c r="G131" s="1070">
        <f>G135</f>
        <v>0</v>
      </c>
      <c r="H131" s="1070">
        <f>H135</f>
        <v>0</v>
      </c>
      <c r="I131" s="1070">
        <f>I135</f>
        <v>0</v>
      </c>
      <c r="J131" s="1724">
        <f>J138+J137</f>
        <v>0</v>
      </c>
    </row>
    <row r="132" spans="1:12" s="748" customFormat="1" ht="0.75" hidden="1" customHeight="1" thickBot="1">
      <c r="A132" s="1024">
        <v>1171000</v>
      </c>
      <c r="B132" s="852" t="s">
        <v>216</v>
      </c>
      <c r="C132" s="794" t="s">
        <v>361</v>
      </c>
      <c r="D132" s="1725">
        <v>0</v>
      </c>
      <c r="E132" s="1725"/>
      <c r="F132" s="1725">
        <v>0</v>
      </c>
      <c r="G132" s="1211">
        <v>0</v>
      </c>
      <c r="H132" s="1211">
        <v>0</v>
      </c>
      <c r="I132" s="1211">
        <v>0</v>
      </c>
      <c r="J132" s="1724">
        <v>0</v>
      </c>
    </row>
    <row r="133" spans="1:12" s="748" customFormat="1" ht="51.75" hidden="1" thickBot="1">
      <c r="A133" s="1024">
        <v>1171100</v>
      </c>
      <c r="B133" s="801" t="s">
        <v>1692</v>
      </c>
      <c r="C133" s="798" t="s">
        <v>482</v>
      </c>
      <c r="D133" s="1071"/>
      <c r="E133" s="1071"/>
      <c r="F133" s="1071"/>
      <c r="G133" s="1067"/>
      <c r="H133" s="1067"/>
      <c r="I133" s="1067"/>
      <c r="J133" s="1724">
        <v>0</v>
      </c>
    </row>
    <row r="134" spans="1:12" s="748" customFormat="1" ht="26.25" hidden="1" thickBot="1">
      <c r="A134" s="1024">
        <v>1171200</v>
      </c>
      <c r="B134" s="836" t="s">
        <v>1693</v>
      </c>
      <c r="C134" s="854" t="s">
        <v>354</v>
      </c>
      <c r="D134" s="1071"/>
      <c r="E134" s="1071"/>
      <c r="F134" s="1071"/>
      <c r="G134" s="1067"/>
      <c r="H134" s="1067"/>
      <c r="I134" s="1067"/>
      <c r="J134" s="1724">
        <v>0</v>
      </c>
    </row>
    <row r="135" spans="1:12" s="748" customFormat="1" ht="29.25" hidden="1" customHeight="1" thickBot="1">
      <c r="A135" s="995">
        <v>1172000</v>
      </c>
      <c r="B135" s="855" t="s">
        <v>1027</v>
      </c>
      <c r="C135" s="831" t="s">
        <v>361</v>
      </c>
      <c r="D135" s="1081">
        <f>D138+D137</f>
        <v>0</v>
      </c>
      <c r="E135" s="1081">
        <v>0</v>
      </c>
      <c r="F135" s="1081">
        <f>F138+F137</f>
        <v>0</v>
      </c>
      <c r="G135" s="1070">
        <f>G138+G137</f>
        <v>0</v>
      </c>
      <c r="H135" s="1070">
        <f>H138+H137</f>
        <v>0</v>
      </c>
      <c r="I135" s="1070">
        <f>I138+I137</f>
        <v>0</v>
      </c>
      <c r="J135" s="1724">
        <f>F135</f>
        <v>0</v>
      </c>
    </row>
    <row r="136" spans="1:12" s="748" customFormat="1" ht="13.5" hidden="1" thickBot="1">
      <c r="A136" s="995">
        <v>1172100</v>
      </c>
      <c r="B136" s="823" t="s">
        <v>1113</v>
      </c>
      <c r="C136" s="798" t="s">
        <v>1028</v>
      </c>
      <c r="D136" s="1071"/>
      <c r="E136" s="1071"/>
      <c r="F136" s="1071"/>
      <c r="G136" s="1067"/>
      <c r="H136" s="1067"/>
      <c r="I136" s="1067"/>
      <c r="J136" s="1724">
        <v>0</v>
      </c>
    </row>
    <row r="137" spans="1:12" s="748" customFormat="1" ht="18.75" hidden="1" customHeight="1" thickBot="1">
      <c r="A137" s="995">
        <v>1172200</v>
      </c>
      <c r="B137" s="823" t="s">
        <v>1114</v>
      </c>
      <c r="C137" s="856">
        <v>482200</v>
      </c>
      <c r="D137" s="1071">
        <v>0</v>
      </c>
      <c r="E137" s="1071">
        <v>0</v>
      </c>
      <c r="F137" s="1071">
        <f>D137+E137</f>
        <v>0</v>
      </c>
      <c r="G137" s="1067">
        <v>0</v>
      </c>
      <c r="H137" s="1067">
        <v>0</v>
      </c>
      <c r="I137" s="1067">
        <v>0</v>
      </c>
      <c r="J137" s="1724">
        <f>F137</f>
        <v>0</v>
      </c>
    </row>
    <row r="138" spans="1:12" s="748" customFormat="1" ht="21.75" hidden="1" customHeight="1" thickBot="1">
      <c r="A138" s="995">
        <v>1172300</v>
      </c>
      <c r="B138" s="836" t="s">
        <v>1694</v>
      </c>
      <c r="C138" s="802" t="s">
        <v>1030</v>
      </c>
      <c r="D138" s="1071">
        <v>0</v>
      </c>
      <c r="E138" s="1071">
        <v>0</v>
      </c>
      <c r="F138" s="1071">
        <f>D138+E138</f>
        <v>0</v>
      </c>
      <c r="G138" s="1067">
        <v>0</v>
      </c>
      <c r="H138" s="1067">
        <v>0</v>
      </c>
      <c r="I138" s="1067">
        <v>0</v>
      </c>
      <c r="J138" s="1724">
        <f>F138</f>
        <v>0</v>
      </c>
      <c r="L138" s="748">
        <v>0</v>
      </c>
    </row>
    <row r="139" spans="1:12" s="748" customFormat="1" ht="0.75" hidden="1" customHeight="1" thickBot="1">
      <c r="A139" s="995">
        <v>1172400</v>
      </c>
      <c r="B139" s="857" t="s">
        <v>1695</v>
      </c>
      <c r="C139" s="802" t="s">
        <v>125</v>
      </c>
      <c r="D139" s="1725"/>
      <c r="E139" s="1071"/>
      <c r="F139" s="1725"/>
      <c r="G139" s="1211"/>
      <c r="H139" s="1211"/>
      <c r="I139" s="1211"/>
      <c r="J139" s="1724">
        <v>0</v>
      </c>
    </row>
    <row r="140" spans="1:12" s="748" customFormat="1" ht="27" hidden="1" customHeight="1">
      <c r="A140" s="995">
        <v>1173000</v>
      </c>
      <c r="B140" s="855" t="s">
        <v>126</v>
      </c>
      <c r="C140" s="831" t="s">
        <v>361</v>
      </c>
      <c r="D140" s="1725">
        <v>0</v>
      </c>
      <c r="E140" s="1725"/>
      <c r="F140" s="1725">
        <v>0</v>
      </c>
      <c r="G140" s="1211">
        <v>0</v>
      </c>
      <c r="H140" s="1211">
        <v>0</v>
      </c>
      <c r="I140" s="1211">
        <v>0</v>
      </c>
      <c r="J140" s="1724">
        <v>0</v>
      </c>
    </row>
    <row r="141" spans="1:12" s="748" customFormat="1" ht="24.75" hidden="1" customHeight="1">
      <c r="A141" s="1024">
        <v>1173100</v>
      </c>
      <c r="B141" s="858" t="s">
        <v>127</v>
      </c>
      <c r="C141" s="802" t="s">
        <v>1099</v>
      </c>
      <c r="D141" s="1725"/>
      <c r="E141" s="1071"/>
      <c r="F141" s="1725"/>
      <c r="G141" s="1211"/>
      <c r="H141" s="1211"/>
      <c r="I141" s="1211"/>
      <c r="J141" s="1724">
        <v>0</v>
      </c>
    </row>
    <row r="142" spans="1:12" s="748" customFormat="1" ht="42" hidden="1" customHeight="1">
      <c r="A142" s="1024">
        <v>1174000</v>
      </c>
      <c r="B142" s="855" t="s">
        <v>1100</v>
      </c>
      <c r="C142" s="831" t="s">
        <v>361</v>
      </c>
      <c r="D142" s="1725">
        <v>0</v>
      </c>
      <c r="E142" s="1725"/>
      <c r="F142" s="1725">
        <v>0</v>
      </c>
      <c r="G142" s="1211">
        <v>0</v>
      </c>
      <c r="H142" s="1211">
        <v>0</v>
      </c>
      <c r="I142" s="1211">
        <v>0</v>
      </c>
      <c r="J142" s="1724">
        <v>0</v>
      </c>
    </row>
    <row r="143" spans="1:12" s="748" customFormat="1" ht="29.25" hidden="1" customHeight="1">
      <c r="A143" s="1024">
        <v>1174100</v>
      </c>
      <c r="B143" s="858" t="s">
        <v>1115</v>
      </c>
      <c r="C143" s="802" t="s">
        <v>1101</v>
      </c>
      <c r="D143" s="1725"/>
      <c r="E143" s="1725"/>
      <c r="F143" s="1725"/>
      <c r="G143" s="1211"/>
      <c r="H143" s="1211"/>
      <c r="I143" s="1211"/>
      <c r="J143" s="1724">
        <v>0</v>
      </c>
    </row>
    <row r="144" spans="1:12" s="748" customFormat="1" ht="27.75" hidden="1" customHeight="1">
      <c r="A144" s="1024">
        <v>1174200</v>
      </c>
      <c r="B144" s="857" t="s">
        <v>1696</v>
      </c>
      <c r="C144" s="802" t="s">
        <v>450</v>
      </c>
      <c r="D144" s="1725"/>
      <c r="E144" s="1725"/>
      <c r="F144" s="1725"/>
      <c r="G144" s="1211"/>
      <c r="H144" s="1211"/>
      <c r="I144" s="1211"/>
      <c r="J144" s="1724">
        <v>0</v>
      </c>
    </row>
    <row r="145" spans="1:11" s="748" customFormat="1" ht="42" hidden="1" customHeight="1">
      <c r="A145" s="1024">
        <v>1175000</v>
      </c>
      <c r="B145" s="855" t="s">
        <v>561</v>
      </c>
      <c r="C145" s="831" t="s">
        <v>361</v>
      </c>
      <c r="D145" s="1725">
        <v>0</v>
      </c>
      <c r="E145" s="1725"/>
      <c r="F145" s="1725">
        <v>0</v>
      </c>
      <c r="G145" s="1211">
        <v>0</v>
      </c>
      <c r="H145" s="1211">
        <v>0</v>
      </c>
      <c r="I145" s="1211">
        <v>0</v>
      </c>
      <c r="J145" s="1724">
        <v>0</v>
      </c>
    </row>
    <row r="146" spans="1:11" s="748" customFormat="1" ht="42" hidden="1" customHeight="1">
      <c r="A146" s="1024">
        <v>1175100</v>
      </c>
      <c r="B146" s="857" t="s">
        <v>1697</v>
      </c>
      <c r="C146" s="802" t="s">
        <v>228</v>
      </c>
      <c r="D146" s="1725"/>
      <c r="E146" s="1725"/>
      <c r="F146" s="1725"/>
      <c r="G146" s="1211"/>
      <c r="H146" s="1211"/>
      <c r="I146" s="1211"/>
      <c r="J146" s="1724">
        <v>0</v>
      </c>
    </row>
    <row r="147" spans="1:11" s="748" customFormat="1" ht="21" hidden="1" customHeight="1">
      <c r="A147" s="1024">
        <v>1176000</v>
      </c>
      <c r="B147" s="855" t="s">
        <v>229</v>
      </c>
      <c r="C147" s="831" t="s">
        <v>361</v>
      </c>
      <c r="D147" s="1725">
        <v>0</v>
      </c>
      <c r="E147" s="1725"/>
      <c r="F147" s="1725">
        <v>0</v>
      </c>
      <c r="G147" s="1211">
        <v>0</v>
      </c>
      <c r="H147" s="1211">
        <v>0</v>
      </c>
      <c r="I147" s="1211">
        <v>0</v>
      </c>
      <c r="J147" s="1724">
        <v>0</v>
      </c>
    </row>
    <row r="148" spans="1:11" s="748" customFormat="1" ht="3.75" hidden="1" customHeight="1">
      <c r="A148" s="1024">
        <v>1176100</v>
      </c>
      <c r="B148" s="857" t="s">
        <v>1698</v>
      </c>
      <c r="C148" s="802" t="s">
        <v>8</v>
      </c>
      <c r="D148" s="1725"/>
      <c r="E148" s="1071"/>
      <c r="F148" s="1725"/>
      <c r="G148" s="1211"/>
      <c r="H148" s="1211"/>
      <c r="I148" s="1211"/>
      <c r="J148" s="1724">
        <v>0</v>
      </c>
    </row>
    <row r="149" spans="1:11" s="748" customFormat="1" ht="0.75" hidden="1" customHeight="1" thickBot="1">
      <c r="A149" s="1024">
        <v>1177000</v>
      </c>
      <c r="B149" s="855" t="s">
        <v>591</v>
      </c>
      <c r="C149" s="831" t="s">
        <v>361</v>
      </c>
      <c r="D149" s="1725">
        <v>0</v>
      </c>
      <c r="E149" s="1725"/>
      <c r="F149" s="1725">
        <v>0</v>
      </c>
      <c r="G149" s="1211">
        <v>0</v>
      </c>
      <c r="H149" s="1211">
        <v>0</v>
      </c>
      <c r="I149" s="1211">
        <v>0</v>
      </c>
      <c r="J149" s="1724">
        <v>0</v>
      </c>
    </row>
    <row r="150" spans="1:11" s="748" customFormat="1" ht="42" hidden="1" customHeight="1">
      <c r="A150" s="1025">
        <v>1177100</v>
      </c>
      <c r="B150" s="859" t="s">
        <v>1699</v>
      </c>
      <c r="C150" s="806" t="s">
        <v>260</v>
      </c>
      <c r="D150" s="1080"/>
      <c r="E150" s="1080"/>
      <c r="F150" s="1080"/>
      <c r="G150" s="1068"/>
      <c r="H150" s="1068"/>
      <c r="I150" s="1068"/>
      <c r="J150" s="1724">
        <v>0</v>
      </c>
    </row>
    <row r="151" spans="1:11" s="748" customFormat="1" ht="32.25" customHeight="1" thickBot="1">
      <c r="A151" s="1028" t="s">
        <v>263</v>
      </c>
      <c r="B151" s="866" t="s">
        <v>652</v>
      </c>
      <c r="C151" s="867" t="s">
        <v>361</v>
      </c>
      <c r="D151" s="1729">
        <f t="shared" ref="D151:J151" si="2">D152</f>
        <v>0</v>
      </c>
      <c r="E151" s="1729">
        <f t="shared" si="2"/>
        <v>0</v>
      </c>
      <c r="F151" s="1729">
        <f t="shared" si="2"/>
        <v>0</v>
      </c>
      <c r="G151" s="1221">
        <f t="shared" si="2"/>
        <v>0</v>
      </c>
      <c r="H151" s="1221">
        <f t="shared" si="2"/>
        <v>0</v>
      </c>
      <c r="I151" s="1221">
        <f t="shared" si="2"/>
        <v>0</v>
      </c>
      <c r="J151" s="1724">
        <f t="shared" si="2"/>
        <v>0</v>
      </c>
    </row>
    <row r="152" spans="1:11" s="748" customFormat="1" ht="13.5" customHeight="1">
      <c r="A152" s="1026" t="s">
        <v>654</v>
      </c>
      <c r="B152" s="875" t="s">
        <v>655</v>
      </c>
      <c r="C152" s="794" t="s">
        <v>361</v>
      </c>
      <c r="D152" s="1081">
        <f>SUM(D153:D158)</f>
        <v>0</v>
      </c>
      <c r="E152" s="1081">
        <f>E156+E157+E158+E155</f>
        <v>0</v>
      </c>
      <c r="F152" s="1081">
        <f>SUM(F153:F158)</f>
        <v>0</v>
      </c>
      <c r="G152" s="1070">
        <f>SUM(G153:G158)</f>
        <v>0</v>
      </c>
      <c r="H152" s="1070">
        <f>+SUM(H153:H158)</f>
        <v>0</v>
      </c>
      <c r="I152" s="1070">
        <f>SUM(I153:I158)</f>
        <v>0</v>
      </c>
      <c r="J152" s="1724">
        <f t="shared" ref="J152:J159" si="3">F152</f>
        <v>0</v>
      </c>
    </row>
    <row r="153" spans="1:11" s="748" customFormat="1" ht="21.75" hidden="1" customHeight="1">
      <c r="A153" s="1024" t="s">
        <v>656</v>
      </c>
      <c r="B153" s="857" t="s">
        <v>1700</v>
      </c>
      <c r="C153" s="1031" t="s">
        <v>997</v>
      </c>
      <c r="D153" s="1725"/>
      <c r="E153" s="1071"/>
      <c r="F153" s="1725"/>
      <c r="G153" s="1211"/>
      <c r="H153" s="1211"/>
      <c r="I153" s="1211"/>
      <c r="J153" s="1724">
        <f t="shared" si="3"/>
        <v>0</v>
      </c>
    </row>
    <row r="154" spans="1:11" s="748" customFormat="1" ht="24" hidden="1" customHeight="1">
      <c r="A154" s="1024" t="s">
        <v>998</v>
      </c>
      <c r="B154" s="857" t="s">
        <v>1701</v>
      </c>
      <c r="C154" s="1031" t="s">
        <v>975</v>
      </c>
      <c r="D154" s="1725">
        <v>0</v>
      </c>
      <c r="E154" s="1071"/>
      <c r="F154" s="1725">
        <f t="shared" ref="F154:F159" si="4">D154+E154</f>
        <v>0</v>
      </c>
      <c r="G154" s="1211">
        <v>0</v>
      </c>
      <c r="H154" s="1211">
        <v>0</v>
      </c>
      <c r="I154" s="1211">
        <v>0</v>
      </c>
      <c r="J154" s="1724">
        <f t="shared" si="3"/>
        <v>0</v>
      </c>
    </row>
    <row r="155" spans="1:11" s="748" customFormat="1" ht="25.5" hidden="1">
      <c r="A155" s="1024" t="s">
        <v>976</v>
      </c>
      <c r="B155" s="857" t="s">
        <v>1702</v>
      </c>
      <c r="C155" s="1031" t="s">
        <v>978</v>
      </c>
      <c r="D155" s="1730">
        <v>0</v>
      </c>
      <c r="E155" s="1772">
        <v>0</v>
      </c>
      <c r="F155" s="1730">
        <f t="shared" si="4"/>
        <v>0</v>
      </c>
      <c r="G155" s="1731">
        <v>0</v>
      </c>
      <c r="H155" s="1732">
        <v>0</v>
      </c>
      <c r="I155" s="1732">
        <v>0</v>
      </c>
      <c r="J155" s="1733">
        <f t="shared" si="3"/>
        <v>0</v>
      </c>
    </row>
    <row r="156" spans="1:11" s="748" customFormat="1" ht="27" hidden="1" customHeight="1">
      <c r="A156" s="1033" t="s">
        <v>979</v>
      </c>
      <c r="B156" s="857" t="s">
        <v>1703</v>
      </c>
      <c r="C156" s="1031" t="s">
        <v>1110</v>
      </c>
      <c r="D156" s="1725">
        <v>0</v>
      </c>
      <c r="E156" s="1071">
        <v>0</v>
      </c>
      <c r="F156" s="1725">
        <f t="shared" si="4"/>
        <v>0</v>
      </c>
      <c r="G156" s="1211">
        <v>0</v>
      </c>
      <c r="H156" s="1211">
        <v>0</v>
      </c>
      <c r="I156" s="1725">
        <v>0</v>
      </c>
      <c r="J156" s="1724">
        <f t="shared" si="3"/>
        <v>0</v>
      </c>
    </row>
    <row r="157" spans="1:11" s="748" customFormat="1" ht="25.5" hidden="1" customHeight="1">
      <c r="A157" s="1033" t="s">
        <v>138</v>
      </c>
      <c r="B157" s="858" t="s">
        <v>139</v>
      </c>
      <c r="C157" s="1031" t="s">
        <v>140</v>
      </c>
      <c r="D157" s="1725">
        <v>0</v>
      </c>
      <c r="E157" s="1071">
        <v>0</v>
      </c>
      <c r="F157" s="1725">
        <f t="shared" si="4"/>
        <v>0</v>
      </c>
      <c r="G157" s="1211">
        <v>0</v>
      </c>
      <c r="H157" s="1211">
        <v>0</v>
      </c>
      <c r="I157" s="1211">
        <v>0</v>
      </c>
      <c r="J157" s="1724">
        <f t="shared" si="3"/>
        <v>0</v>
      </c>
    </row>
    <row r="158" spans="1:11" s="748" customFormat="1" ht="19.5" hidden="1" customHeight="1">
      <c r="A158" s="1033" t="s">
        <v>141</v>
      </c>
      <c r="B158" s="857" t="s">
        <v>1704</v>
      </c>
      <c r="C158" s="1031" t="s">
        <v>904</v>
      </c>
      <c r="D158" s="1725">
        <v>0</v>
      </c>
      <c r="E158" s="1071">
        <v>0</v>
      </c>
      <c r="F158" s="1725">
        <f t="shared" si="4"/>
        <v>0</v>
      </c>
      <c r="G158" s="1211">
        <v>0</v>
      </c>
      <c r="H158" s="1211">
        <v>0</v>
      </c>
      <c r="I158" s="1211">
        <v>0</v>
      </c>
      <c r="J158" s="1724">
        <f t="shared" si="3"/>
        <v>0</v>
      </c>
    </row>
    <row r="159" spans="1:11" s="748" customFormat="1" hidden="1">
      <c r="A159" s="1033" t="s">
        <v>905</v>
      </c>
      <c r="B159" s="857" t="s">
        <v>1705</v>
      </c>
      <c r="C159" s="1031" t="s">
        <v>907</v>
      </c>
      <c r="D159" s="1725">
        <v>0</v>
      </c>
      <c r="E159" s="1071">
        <v>0</v>
      </c>
      <c r="F159" s="1725">
        <f t="shared" si="4"/>
        <v>0</v>
      </c>
      <c r="G159" s="1211">
        <v>0</v>
      </c>
      <c r="H159" s="1211">
        <v>0</v>
      </c>
      <c r="I159" s="1211">
        <v>0</v>
      </c>
      <c r="J159" s="1724">
        <f t="shared" si="3"/>
        <v>0</v>
      </c>
      <c r="K159" s="1061"/>
    </row>
    <row r="160" spans="1:11" s="748" customFormat="1" hidden="1">
      <c r="A160" s="1034" t="s">
        <v>806</v>
      </c>
      <c r="B160" s="1035" t="s">
        <v>1706</v>
      </c>
      <c r="C160" s="1036" t="s">
        <v>661</v>
      </c>
      <c r="D160" s="1725"/>
      <c r="E160" s="1071"/>
      <c r="F160" s="1211"/>
      <c r="G160" s="1211"/>
      <c r="H160" s="1211"/>
      <c r="I160" s="1211"/>
      <c r="J160" s="1724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1725"/>
      <c r="E161" s="1071"/>
      <c r="F161" s="1211"/>
      <c r="G161" s="1211"/>
      <c r="H161" s="1211"/>
      <c r="I161" s="1211"/>
      <c r="J161" s="1724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1725"/>
      <c r="E162" s="1071"/>
      <c r="F162" s="1211"/>
      <c r="G162" s="1211"/>
      <c r="H162" s="1211"/>
      <c r="I162" s="1211"/>
      <c r="J162" s="1724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1725">
        <v>0</v>
      </c>
      <c r="E163" s="1725"/>
      <c r="F163" s="1211">
        <v>0</v>
      </c>
      <c r="G163" s="1211">
        <v>0</v>
      </c>
      <c r="H163" s="1211">
        <v>0</v>
      </c>
      <c r="I163" s="1211">
        <v>0</v>
      </c>
      <c r="J163" s="1724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1725"/>
      <c r="E164" s="1071"/>
      <c r="F164" s="1211"/>
      <c r="G164" s="1211"/>
      <c r="H164" s="1211"/>
      <c r="I164" s="1211"/>
      <c r="J164" s="1724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1725"/>
      <c r="E165" s="1071"/>
      <c r="F165" s="1211"/>
      <c r="G165" s="1211"/>
      <c r="H165" s="1211"/>
      <c r="I165" s="1211"/>
      <c r="J165" s="1724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1725"/>
      <c r="E166" s="1071"/>
      <c r="F166" s="1211"/>
      <c r="G166" s="1211"/>
      <c r="H166" s="1211"/>
      <c r="I166" s="1211"/>
      <c r="J166" s="1724">
        <v>0</v>
      </c>
    </row>
    <row r="167" spans="1:10" ht="25.5" hidden="1">
      <c r="A167" s="1033" t="s">
        <v>317</v>
      </c>
      <c r="B167" s="857" t="s">
        <v>1708</v>
      </c>
      <c r="C167" s="1031" t="s">
        <v>319</v>
      </c>
      <c r="D167" s="1725"/>
      <c r="E167" s="1071"/>
      <c r="F167" s="1211"/>
      <c r="G167" s="1211"/>
      <c r="H167" s="1211"/>
      <c r="I167" s="1211"/>
      <c r="J167" s="1724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1725">
        <v>0</v>
      </c>
      <c r="E168" s="1725"/>
      <c r="F168" s="1211">
        <v>0</v>
      </c>
      <c r="G168" s="1211">
        <v>0</v>
      </c>
      <c r="H168" s="1211">
        <v>0</v>
      </c>
      <c r="I168" s="1211">
        <v>0</v>
      </c>
      <c r="J168" s="1724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1725"/>
      <c r="E169" s="1071"/>
      <c r="F169" s="1211"/>
      <c r="G169" s="1211"/>
      <c r="H169" s="1211"/>
      <c r="I169" s="1211"/>
      <c r="J169" s="1724">
        <v>0</v>
      </c>
    </row>
    <row r="170" spans="1:10" ht="15.75" customHeight="1">
      <c r="A170" s="1041" t="s">
        <v>324</v>
      </c>
      <c r="B170" s="882" t="s">
        <v>1079</v>
      </c>
      <c r="C170" s="843" t="s">
        <v>361</v>
      </c>
      <c r="D170" s="1725">
        <v>0</v>
      </c>
      <c r="E170" s="1725"/>
      <c r="F170" s="1211">
        <v>0</v>
      </c>
      <c r="G170" s="1211">
        <v>0</v>
      </c>
      <c r="H170" s="1211">
        <v>0</v>
      </c>
      <c r="I170" s="1211">
        <v>0</v>
      </c>
      <c r="J170" s="1724">
        <v>0</v>
      </c>
    </row>
    <row r="171" spans="1:10" ht="2.25" customHeight="1" thickBot="1">
      <c r="A171" s="1033" t="s">
        <v>326</v>
      </c>
      <c r="B171" s="858" t="s">
        <v>1117</v>
      </c>
      <c r="C171" s="1031" t="s">
        <v>327</v>
      </c>
      <c r="D171" s="1211"/>
      <c r="E171" s="1725"/>
      <c r="F171" s="1211"/>
      <c r="G171" s="1211"/>
      <c r="H171" s="1211"/>
      <c r="I171" s="1211"/>
      <c r="J171" s="1724">
        <v>0</v>
      </c>
    </row>
    <row r="172" spans="1:10" ht="13.5" hidden="1" thickBot="1">
      <c r="A172" s="1033" t="s">
        <v>328</v>
      </c>
      <c r="B172" s="858" t="s">
        <v>1118</v>
      </c>
      <c r="C172" s="1031" t="s">
        <v>329</v>
      </c>
      <c r="D172" s="1211"/>
      <c r="E172" s="1725"/>
      <c r="F172" s="1211"/>
      <c r="G172" s="1211"/>
      <c r="H172" s="1211"/>
      <c r="I172" s="1211"/>
      <c r="J172" s="1211"/>
    </row>
    <row r="173" spans="1:10" ht="13.5" hidden="1" thickBot="1">
      <c r="A173" s="1033" t="s">
        <v>330</v>
      </c>
      <c r="B173" s="857" t="s">
        <v>1709</v>
      </c>
      <c r="C173" s="1031" t="s">
        <v>332</v>
      </c>
      <c r="D173" s="1211"/>
      <c r="E173" s="1725"/>
      <c r="F173" s="1211"/>
      <c r="G173" s="1211"/>
      <c r="H173" s="1211"/>
      <c r="I173" s="1211"/>
      <c r="J173" s="1211"/>
    </row>
    <row r="174" spans="1:10" ht="13.5" hidden="1" thickBot="1">
      <c r="A174" s="1042">
        <v>1244000</v>
      </c>
      <c r="B174" s="1043" t="s">
        <v>1721</v>
      </c>
      <c r="C174" s="1036" t="s">
        <v>1145</v>
      </c>
      <c r="D174" s="1212"/>
      <c r="E174" s="1726"/>
      <c r="F174" s="1212"/>
      <c r="G174" s="1212"/>
      <c r="H174" s="1212"/>
      <c r="I174" s="1212"/>
      <c r="J174" s="1212"/>
    </row>
    <row r="175" spans="1:10" ht="23.25" customHeight="1" thickBot="1">
      <c r="A175" s="1044">
        <v>1000000</v>
      </c>
      <c r="B175" s="1045" t="s">
        <v>350</v>
      </c>
      <c r="C175" s="1046" t="s">
        <v>361</v>
      </c>
      <c r="D175" s="1221">
        <f>D32+D151</f>
        <v>130000</v>
      </c>
      <c r="E175" s="1729">
        <f t="shared" ref="E175:J175" si="5">E32+E151</f>
        <v>0</v>
      </c>
      <c r="F175" s="1221">
        <f t="shared" si="5"/>
        <v>130000</v>
      </c>
      <c r="G175" s="1221">
        <f t="shared" si="5"/>
        <v>15000</v>
      </c>
      <c r="H175" s="1221">
        <f t="shared" si="5"/>
        <v>60000</v>
      </c>
      <c r="I175" s="1221">
        <f t="shared" si="5"/>
        <v>95000</v>
      </c>
      <c r="J175" s="1729">
        <f t="shared" si="5"/>
        <v>130000</v>
      </c>
    </row>
    <row r="176" spans="1:10" ht="18" hidden="1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1730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216"/>
  <sheetViews>
    <sheetView topLeftCell="A43" workbookViewId="0">
      <selection activeCell="G93" sqref="G93"/>
    </sheetView>
  </sheetViews>
  <sheetFormatPr defaultRowHeight="12.75"/>
  <cols>
    <col min="1" max="1" width="7.1406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8.7109375" style="917" customWidth="1"/>
    <col min="6" max="6" width="9.42578125" style="738" customWidth="1"/>
    <col min="7" max="7" width="9.85546875" style="738" customWidth="1"/>
    <col min="8" max="8" width="9.140625" style="738" customWidth="1"/>
    <col min="9" max="9" width="9" style="738" customWidth="1"/>
    <col min="10" max="10" width="15.425781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2312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 ht="14.25" customHeight="1">
      <c r="B11" s="953"/>
      <c r="C11" s="954"/>
      <c r="D11" s="953"/>
      <c r="E11" s="1678"/>
      <c r="F11" s="953"/>
      <c r="G11" s="953"/>
      <c r="H11" s="955"/>
    </row>
    <row r="12" spans="1:10" ht="10.5" customHeight="1">
      <c r="A12" s="956" t="s">
        <v>477</v>
      </c>
      <c r="B12" s="949" t="s">
        <v>1156</v>
      </c>
      <c r="C12" s="950"/>
      <c r="D12" s="949"/>
      <c r="E12" s="167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 customHeight="1">
      <c r="A16" s="738"/>
      <c r="B16" s="2549" t="s">
        <v>259</v>
      </c>
      <c r="C16" s="2549"/>
      <c r="D16" s="2549"/>
      <c r="E16" s="2549"/>
      <c r="F16" s="2549"/>
      <c r="G16" s="751"/>
      <c r="H16" s="962"/>
      <c r="I16" s="962"/>
      <c r="J16" s="962"/>
    </row>
    <row r="17" spans="1:12" s="632" customFormat="1" ht="14.25" customHeight="1">
      <c r="A17" s="2551" t="s">
        <v>2249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2" s="748" customFormat="1" ht="1.5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</row>
    <row r="19" spans="1:12" s="743" customFormat="1" thickBot="1">
      <c r="A19" s="753" t="s">
        <v>420</v>
      </c>
      <c r="B19" s="964"/>
      <c r="C19" s="965"/>
      <c r="D19" s="745"/>
      <c r="E19" s="1681"/>
      <c r="G19" s="966" t="s">
        <v>1217</v>
      </c>
      <c r="H19" s="967"/>
      <c r="I19" s="967"/>
      <c r="J19" s="967"/>
    </row>
    <row r="20" spans="1:12" s="945" customFormat="1" ht="15.75" customHeight="1" thickBot="1">
      <c r="A20" s="753" t="s">
        <v>89</v>
      </c>
      <c r="B20" s="968"/>
      <c r="C20" s="965"/>
      <c r="E20" s="1682"/>
      <c r="G20" s="968" t="s">
        <v>335</v>
      </c>
      <c r="H20" s="969">
        <v>6</v>
      </c>
      <c r="I20" s="970">
        <v>6</v>
      </c>
      <c r="J20" s="971" t="s">
        <v>745</v>
      </c>
    </row>
    <row r="21" spans="1:12" s="968" customFormat="1" ht="15" customHeight="1" thickBot="1">
      <c r="A21" s="753" t="s">
        <v>634</v>
      </c>
      <c r="C21" s="965"/>
      <c r="E21" s="1683"/>
      <c r="G21" s="968" t="s">
        <v>1191</v>
      </c>
    </row>
    <row r="22" spans="1:12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2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2" s="945" customFormat="1" ht="12.75" customHeight="1">
      <c r="A24" s="753" t="s">
        <v>218</v>
      </c>
      <c r="B24" s="975"/>
      <c r="C24" s="976"/>
      <c r="E24" s="1682"/>
      <c r="F24" s="977"/>
      <c r="G24" s="968" t="s">
        <v>956</v>
      </c>
    </row>
    <row r="25" spans="1:12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2" s="977" customFormat="1" ht="15.7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2" s="977" customFormat="1" ht="16.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2" s="977" customFormat="1" ht="16.5" customHeight="1" thickBot="1">
      <c r="A28" s="756"/>
      <c r="B28" s="945"/>
      <c r="C28" s="984"/>
      <c r="E28" s="1686"/>
      <c r="F28" s="945"/>
      <c r="G28" s="945"/>
      <c r="H28" s="2561">
        <v>900272383028</v>
      </c>
      <c r="I28" s="2561"/>
      <c r="J28" s="2561"/>
    </row>
    <row r="29" spans="1:12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20.25" customHeight="1" thickBot="1">
      <c r="A32" s="987">
        <v>1100000</v>
      </c>
      <c r="B32" s="787" t="s">
        <v>1719</v>
      </c>
      <c r="C32" s="788" t="s">
        <v>361</v>
      </c>
      <c r="D32" s="1063">
        <f>D105+D33+D43+D69</f>
        <v>18602</v>
      </c>
      <c r="E32" s="1983">
        <f>E35+E41+E73+E77+E67+E45+E76+E63+E105</f>
        <v>0</v>
      </c>
      <c r="F32" s="1063">
        <f>D32+E32</f>
        <v>18602</v>
      </c>
      <c r="G32" s="1063">
        <f>G33+G42+G131+G105</f>
        <v>18602</v>
      </c>
      <c r="H32" s="1063">
        <f>H33+H42+H131+H105</f>
        <v>18602</v>
      </c>
      <c r="I32" s="1063">
        <f>I33+I42+I131+I99+I105</f>
        <v>18602</v>
      </c>
      <c r="J32" s="1063">
        <f>F32</f>
        <v>18602</v>
      </c>
    </row>
    <row r="33" spans="1:11" s="748" customFormat="1" ht="39.75" customHeight="1" thickBot="1">
      <c r="A33" s="987">
        <v>1110000</v>
      </c>
      <c r="B33" s="790" t="s">
        <v>1677</v>
      </c>
      <c r="C33" s="788" t="s">
        <v>361</v>
      </c>
      <c r="D33" s="1064">
        <f>D34</f>
        <v>4200</v>
      </c>
      <c r="E33" s="1984"/>
      <c r="F33" s="1064">
        <f>F34</f>
        <v>4200</v>
      </c>
      <c r="G33" s="1064">
        <f>G34</f>
        <v>4200</v>
      </c>
      <c r="H33" s="1064">
        <f>H34</f>
        <v>4200</v>
      </c>
      <c r="I33" s="1064">
        <f>I34</f>
        <v>4200</v>
      </c>
      <c r="J33" s="1064">
        <f>J34</f>
        <v>4200</v>
      </c>
    </row>
    <row r="34" spans="1:11" s="748" customFormat="1" ht="22.5" customHeight="1">
      <c r="A34" s="988">
        <v>1110000</v>
      </c>
      <c r="B34" s="793" t="s">
        <v>809</v>
      </c>
      <c r="C34" s="794" t="s">
        <v>361</v>
      </c>
      <c r="D34" s="1065">
        <f>SUM(D35:D41)</f>
        <v>4200</v>
      </c>
      <c r="E34" s="1985"/>
      <c r="F34" s="1065">
        <f>SUM(F35:F41)</f>
        <v>4200</v>
      </c>
      <c r="G34" s="1065">
        <f>SUM(G35:G41)</f>
        <v>4200</v>
      </c>
      <c r="H34" s="1065">
        <f>SUM(H35:H41)</f>
        <v>4200</v>
      </c>
      <c r="I34" s="1065">
        <f>SUM(I35:I41)</f>
        <v>4200</v>
      </c>
      <c r="J34" s="1065">
        <f>SUM(J35:J41)</f>
        <v>4200</v>
      </c>
    </row>
    <row r="35" spans="1:11" s="748" customFormat="1" ht="25.5">
      <c r="A35" s="989">
        <v>1111000</v>
      </c>
      <c r="B35" s="1933" t="s">
        <v>677</v>
      </c>
      <c r="C35" s="798" t="s">
        <v>810</v>
      </c>
      <c r="D35" s="1078">
        <v>4200</v>
      </c>
      <c r="E35" s="1081">
        <v>0</v>
      </c>
      <c r="F35" s="1723">
        <f>D35+E35</f>
        <v>4200</v>
      </c>
      <c r="G35" s="1723">
        <v>4200</v>
      </c>
      <c r="H35" s="1723">
        <v>4200</v>
      </c>
      <c r="I35" s="1723">
        <v>4200</v>
      </c>
      <c r="J35" s="1723">
        <f>F35</f>
        <v>4200</v>
      </c>
      <c r="K35" s="1061"/>
    </row>
    <row r="36" spans="1:11" s="748" customFormat="1" ht="24" customHeight="1">
      <c r="A36" s="990">
        <v>1112000</v>
      </c>
      <c r="B36" s="813" t="s">
        <v>273</v>
      </c>
      <c r="C36" s="802" t="s">
        <v>811</v>
      </c>
      <c r="D36" s="1073">
        <v>0</v>
      </c>
      <c r="E36" s="1073">
        <v>0</v>
      </c>
      <c r="F36" s="1073">
        <f>D36+E36</f>
        <v>0</v>
      </c>
      <c r="G36" s="1073">
        <v>0</v>
      </c>
      <c r="H36" s="1073">
        <v>0</v>
      </c>
      <c r="I36" s="1073">
        <v>0</v>
      </c>
      <c r="J36" s="1073">
        <f>F36</f>
        <v>0</v>
      </c>
    </row>
    <row r="37" spans="1:11" s="748" customFormat="1" ht="25.5" hidden="1">
      <c r="A37" s="990">
        <v>1113000</v>
      </c>
      <c r="B37" s="801" t="s">
        <v>812</v>
      </c>
      <c r="C37" s="802" t="s">
        <v>813</v>
      </c>
      <c r="D37" s="1073"/>
      <c r="E37" s="1073"/>
      <c r="F37" s="1073"/>
      <c r="G37" s="1073"/>
      <c r="H37" s="1073"/>
      <c r="I37" s="1073"/>
      <c r="J37" s="1721">
        <v>0</v>
      </c>
    </row>
    <row r="38" spans="1:11" s="748" customFormat="1" ht="38.25" hidden="1">
      <c r="A38" s="990">
        <v>1114000</v>
      </c>
      <c r="B38" s="801" t="s">
        <v>401</v>
      </c>
      <c r="C38" s="802" t="s">
        <v>402</v>
      </c>
      <c r="D38" s="1073"/>
      <c r="E38" s="1073"/>
      <c r="F38" s="1073"/>
      <c r="G38" s="1073"/>
      <c r="H38" s="1073"/>
      <c r="I38" s="1073"/>
      <c r="J38" s="1721">
        <v>0</v>
      </c>
    </row>
    <row r="39" spans="1:11" s="748" customFormat="1" hidden="1">
      <c r="A39" s="990">
        <v>1115000</v>
      </c>
      <c r="B39" s="801" t="s">
        <v>619</v>
      </c>
      <c r="C39" s="802" t="s">
        <v>391</v>
      </c>
      <c r="D39" s="1073"/>
      <c r="E39" s="1073"/>
      <c r="F39" s="1073"/>
      <c r="G39" s="1073"/>
      <c r="H39" s="1073"/>
      <c r="I39" s="1073"/>
      <c r="J39" s="1721">
        <v>0</v>
      </c>
    </row>
    <row r="40" spans="1:11" s="748" customFormat="1" ht="25.5" hidden="1">
      <c r="A40" s="990">
        <v>1116000</v>
      </c>
      <c r="B40" s="801" t="s">
        <v>1034</v>
      </c>
      <c r="C40" s="802" t="s">
        <v>392</v>
      </c>
      <c r="D40" s="1073"/>
      <c r="E40" s="1073"/>
      <c r="F40" s="1073"/>
      <c r="G40" s="1073"/>
      <c r="H40" s="1073"/>
      <c r="I40" s="1073"/>
      <c r="J40" s="1721">
        <v>0</v>
      </c>
    </row>
    <row r="41" spans="1:11" s="748" customFormat="1" ht="13.5" hidden="1" thickBot="1">
      <c r="A41" s="992">
        <v>1117000</v>
      </c>
      <c r="B41" s="805" t="s">
        <v>644</v>
      </c>
      <c r="C41" s="806" t="s">
        <v>20</v>
      </c>
      <c r="D41" s="1075">
        <v>0</v>
      </c>
      <c r="E41" s="1075">
        <v>0</v>
      </c>
      <c r="F41" s="1075">
        <f>D41</f>
        <v>0</v>
      </c>
      <c r="G41" s="1075">
        <v>0</v>
      </c>
      <c r="H41" s="1075">
        <v>0</v>
      </c>
      <c r="I41" s="1075">
        <v>0</v>
      </c>
      <c r="J41" s="1721">
        <f>F41</f>
        <v>0</v>
      </c>
    </row>
    <row r="42" spans="1:11" s="748" customFormat="1" ht="29.25" hidden="1" thickBot="1">
      <c r="A42" s="993">
        <v>1120000</v>
      </c>
      <c r="B42" s="809" t="s">
        <v>21</v>
      </c>
      <c r="C42" s="788" t="s">
        <v>361</v>
      </c>
      <c r="D42" s="1658">
        <f>D43+D55+D66+D69+D51+D64</f>
        <v>4402</v>
      </c>
      <c r="E42" s="1658"/>
      <c r="F42" s="1658">
        <f>F43+F55+F66+F69+F51+F64</f>
        <v>4402</v>
      </c>
      <c r="G42" s="1658">
        <f>G43+G51+G55+G64+G66+G69</f>
        <v>4402</v>
      </c>
      <c r="H42" s="1658">
        <f>H43+H51+H55+H64+H66+H69</f>
        <v>4402</v>
      </c>
      <c r="I42" s="1658">
        <f>I43+I51+I55+I64+I66+I69</f>
        <v>4402</v>
      </c>
      <c r="J42" s="1722">
        <f>F42</f>
        <v>4402</v>
      </c>
    </row>
    <row r="43" spans="1:11" s="748" customFormat="1" ht="27" customHeight="1">
      <c r="A43" s="988">
        <v>1121000</v>
      </c>
      <c r="B43" s="811" t="s">
        <v>22</v>
      </c>
      <c r="C43" s="812"/>
      <c r="D43" s="1723">
        <f>SUM(D44:D49)</f>
        <v>2860</v>
      </c>
      <c r="E43" s="1723"/>
      <c r="F43" s="1723">
        <f>SUM(F44:F49)</f>
        <v>2860</v>
      </c>
      <c r="G43" s="1723">
        <f>SUM(G44:G49)</f>
        <v>2860</v>
      </c>
      <c r="H43" s="1723">
        <f>SUM(H44:H49)</f>
        <v>2860</v>
      </c>
      <c r="I43" s="1723">
        <f>SUM(I44:I49)</f>
        <v>2860</v>
      </c>
      <c r="J43" s="1722">
        <f>SUM(J44:J49)</f>
        <v>2860</v>
      </c>
    </row>
    <row r="44" spans="1:11" s="748" customFormat="1" ht="25.5" hidden="1">
      <c r="A44" s="990">
        <v>1121100</v>
      </c>
      <c r="B44" s="813" t="s">
        <v>383</v>
      </c>
      <c r="C44" s="802" t="s">
        <v>384</v>
      </c>
      <c r="D44" s="1071"/>
      <c r="E44" s="1071"/>
      <c r="F44" s="1071"/>
      <c r="G44" s="1071"/>
      <c r="H44" s="1071"/>
      <c r="I44" s="1071"/>
      <c r="J44" s="1722">
        <v>0</v>
      </c>
    </row>
    <row r="45" spans="1:11" s="748" customFormat="1" ht="24.75" customHeight="1">
      <c r="A45" s="990">
        <v>1121200</v>
      </c>
      <c r="B45" s="814" t="s">
        <v>1678</v>
      </c>
      <c r="C45" s="802" t="s">
        <v>386</v>
      </c>
      <c r="D45" s="1071">
        <v>2860</v>
      </c>
      <c r="E45" s="1071">
        <v>0</v>
      </c>
      <c r="F45" s="1071">
        <f>D45+E45</f>
        <v>2860</v>
      </c>
      <c r="G45" s="1071">
        <v>2860</v>
      </c>
      <c r="H45" s="1071">
        <v>2860</v>
      </c>
      <c r="I45" s="1071">
        <v>2860</v>
      </c>
      <c r="J45" s="1722">
        <f>F45</f>
        <v>2860</v>
      </c>
    </row>
    <row r="46" spans="1:11" s="748" customFormat="1">
      <c r="A46" s="990">
        <v>1121300</v>
      </c>
      <c r="B46" s="813" t="s">
        <v>775</v>
      </c>
      <c r="C46" s="802" t="s">
        <v>387</v>
      </c>
      <c r="D46" s="1071">
        <v>0</v>
      </c>
      <c r="E46" s="1071">
        <v>0</v>
      </c>
      <c r="F46" s="1071">
        <f>D46+E46</f>
        <v>0</v>
      </c>
      <c r="G46" s="1071">
        <v>0</v>
      </c>
      <c r="H46" s="1071">
        <v>0</v>
      </c>
      <c r="I46" s="1071">
        <v>0</v>
      </c>
      <c r="J46" s="1722">
        <f>F46</f>
        <v>0</v>
      </c>
    </row>
    <row r="47" spans="1:11" s="748" customFormat="1">
      <c r="A47" s="990">
        <v>1121400</v>
      </c>
      <c r="B47" s="813" t="s">
        <v>776</v>
      </c>
      <c r="C47" s="802" t="s">
        <v>388</v>
      </c>
      <c r="D47" s="1071">
        <v>0</v>
      </c>
      <c r="E47" s="1071"/>
      <c r="F47" s="1071">
        <v>0</v>
      </c>
      <c r="G47" s="1071">
        <v>0</v>
      </c>
      <c r="H47" s="1071">
        <v>0</v>
      </c>
      <c r="I47" s="1071">
        <v>0</v>
      </c>
      <c r="J47" s="1722">
        <f>F47</f>
        <v>0</v>
      </c>
    </row>
    <row r="48" spans="1:11" s="748" customFormat="1">
      <c r="A48" s="990">
        <v>1121500</v>
      </c>
      <c r="B48" s="813" t="s">
        <v>69</v>
      </c>
      <c r="C48" s="802" t="s">
        <v>389</v>
      </c>
      <c r="D48" s="1723">
        <v>0</v>
      </c>
      <c r="E48" s="1071">
        <v>0</v>
      </c>
      <c r="F48" s="1723">
        <f>D48+E48</f>
        <v>0</v>
      </c>
      <c r="G48" s="1723">
        <v>0</v>
      </c>
      <c r="H48" s="1723">
        <v>0</v>
      </c>
      <c r="I48" s="1723">
        <v>0</v>
      </c>
      <c r="J48" s="1722">
        <f>F48</f>
        <v>0</v>
      </c>
    </row>
    <row r="49" spans="1:10" s="748" customFormat="1">
      <c r="A49" s="990">
        <v>1121600</v>
      </c>
      <c r="B49" s="813" t="s">
        <v>70</v>
      </c>
      <c r="C49" s="802" t="s">
        <v>390</v>
      </c>
      <c r="D49" s="1071">
        <v>0</v>
      </c>
      <c r="E49" s="1071">
        <v>0</v>
      </c>
      <c r="F49" s="1071">
        <f>D49+E49</f>
        <v>0</v>
      </c>
      <c r="G49" s="1071">
        <v>0</v>
      </c>
      <c r="H49" s="1071">
        <v>0</v>
      </c>
      <c r="I49" s="1071">
        <v>0</v>
      </c>
      <c r="J49" s="1722">
        <f>F49</f>
        <v>0</v>
      </c>
    </row>
    <row r="50" spans="1:10" s="748" customFormat="1" ht="12.75" customHeight="1" thickBot="1">
      <c r="A50" s="994">
        <v>1121700</v>
      </c>
      <c r="B50" s="817" t="s">
        <v>71</v>
      </c>
      <c r="C50" s="806" t="s">
        <v>772</v>
      </c>
      <c r="D50" s="1080"/>
      <c r="E50" s="1080"/>
      <c r="F50" s="1080"/>
      <c r="G50" s="1080"/>
      <c r="H50" s="1080"/>
      <c r="I50" s="1080"/>
      <c r="J50" s="1722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1081">
        <f>D52</f>
        <v>0</v>
      </c>
      <c r="E51" s="1081"/>
      <c r="F51" s="1081">
        <f>F52</f>
        <v>0</v>
      </c>
      <c r="G51" s="1081">
        <f>G52</f>
        <v>0</v>
      </c>
      <c r="H51" s="1081">
        <f>H52</f>
        <v>0</v>
      </c>
      <c r="I51" s="1081">
        <f>I52</f>
        <v>0</v>
      </c>
      <c r="J51" s="1722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1071">
        <v>0</v>
      </c>
      <c r="E52" s="1071"/>
      <c r="F52" s="1071">
        <f>D52+E52</f>
        <v>0</v>
      </c>
      <c r="G52" s="1071">
        <v>0</v>
      </c>
      <c r="H52" s="1071">
        <v>0</v>
      </c>
      <c r="I52" s="1071">
        <v>0</v>
      </c>
      <c r="J52" s="1722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1071"/>
      <c r="E53" s="1071"/>
      <c r="F53" s="1071"/>
      <c r="G53" s="1071"/>
      <c r="H53" s="1071"/>
      <c r="I53" s="1071"/>
      <c r="J53" s="1722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1080"/>
      <c r="E54" s="1080"/>
      <c r="F54" s="1080"/>
      <c r="G54" s="1080"/>
      <c r="H54" s="1080"/>
      <c r="I54" s="1080"/>
      <c r="J54" s="1722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1081">
        <f>SUM(D56:D63)</f>
        <v>0</v>
      </c>
      <c r="E55" s="1081"/>
      <c r="F55" s="1081">
        <f>SUM(F56:F63)</f>
        <v>0</v>
      </c>
      <c r="G55" s="1081">
        <f>SUM(G56:G63)</f>
        <v>0</v>
      </c>
      <c r="H55" s="1081">
        <f>SUM(H56:H63)</f>
        <v>0</v>
      </c>
      <c r="I55" s="1081">
        <f>SUM(I56:I63)</f>
        <v>0</v>
      </c>
      <c r="J55" s="1722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1071"/>
      <c r="E56" s="1071"/>
      <c r="F56" s="1071"/>
      <c r="G56" s="1071"/>
      <c r="H56" s="1071"/>
      <c r="I56" s="1071"/>
      <c r="J56" s="1722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1071">
        <v>0</v>
      </c>
      <c r="E57" s="1071"/>
      <c r="F57" s="1071">
        <v>0</v>
      </c>
      <c r="G57" s="1071">
        <v>0</v>
      </c>
      <c r="H57" s="1071">
        <v>0</v>
      </c>
      <c r="I57" s="1071">
        <v>0</v>
      </c>
      <c r="J57" s="1722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1071"/>
      <c r="E58" s="1071"/>
      <c r="F58" s="1071"/>
      <c r="G58" s="1071"/>
      <c r="H58" s="1071"/>
      <c r="I58" s="1071"/>
      <c r="J58" s="1722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1071">
        <v>0</v>
      </c>
      <c r="E59" s="1071"/>
      <c r="F59" s="1071">
        <v>0</v>
      </c>
      <c r="G59" s="1071">
        <v>0</v>
      </c>
      <c r="H59" s="1071">
        <v>0</v>
      </c>
      <c r="I59" s="1071">
        <v>0</v>
      </c>
      <c r="J59" s="1722">
        <f t="shared" ref="J59:J65" si="0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1071"/>
      <c r="E60" s="1071"/>
      <c r="F60" s="1071"/>
      <c r="G60" s="1071"/>
      <c r="H60" s="1071"/>
      <c r="I60" s="1071"/>
      <c r="J60" s="1722">
        <f t="shared" si="0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1071"/>
      <c r="E61" s="1071"/>
      <c r="F61" s="1071"/>
      <c r="G61" s="1071"/>
      <c r="H61" s="1071"/>
      <c r="I61" s="1071"/>
      <c r="J61" s="1722">
        <f t="shared" si="0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1071">
        <v>0</v>
      </c>
      <c r="E62" s="1071"/>
      <c r="F62" s="1071">
        <v>0</v>
      </c>
      <c r="G62" s="1071">
        <v>0</v>
      </c>
      <c r="H62" s="1071">
        <v>0</v>
      </c>
      <c r="I62" s="1071">
        <v>0</v>
      </c>
      <c r="J62" s="1722">
        <f t="shared" si="0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1080">
        <v>0</v>
      </c>
      <c r="E63" s="1080">
        <v>0</v>
      </c>
      <c r="F63" s="1080">
        <f>D63+E63</f>
        <v>0</v>
      </c>
      <c r="G63" s="1080">
        <v>0</v>
      </c>
      <c r="H63" s="1080">
        <v>0</v>
      </c>
      <c r="I63" s="1080">
        <v>0</v>
      </c>
      <c r="J63" s="1722">
        <f t="shared" si="0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1081">
        <f>D65</f>
        <v>0</v>
      </c>
      <c r="E64" s="1081"/>
      <c r="F64" s="1081">
        <f>F65</f>
        <v>0</v>
      </c>
      <c r="G64" s="1081">
        <f>G65</f>
        <v>0</v>
      </c>
      <c r="H64" s="1081">
        <f>H65</f>
        <v>0</v>
      </c>
      <c r="I64" s="1081">
        <f>I65</f>
        <v>0</v>
      </c>
      <c r="J64" s="1722">
        <f t="shared" si="0"/>
        <v>0</v>
      </c>
    </row>
    <row r="65" spans="1:13" s="748" customFormat="1" ht="13.5" hidden="1" thickBot="1">
      <c r="A65" s="993">
        <v>1124100</v>
      </c>
      <c r="B65" s="817" t="s">
        <v>190</v>
      </c>
      <c r="C65" s="806" t="s">
        <v>215</v>
      </c>
      <c r="D65" s="1080"/>
      <c r="E65" s="1080"/>
      <c r="F65" s="1080"/>
      <c r="G65" s="1080"/>
      <c r="H65" s="1080"/>
      <c r="I65" s="1080"/>
      <c r="J65" s="1722">
        <f t="shared" si="0"/>
        <v>0</v>
      </c>
    </row>
    <row r="66" spans="1:13" s="748" customFormat="1" ht="28.5" hidden="1">
      <c r="A66" s="988">
        <v>1125000</v>
      </c>
      <c r="B66" s="818" t="s">
        <v>928</v>
      </c>
      <c r="C66" s="794" t="s">
        <v>361</v>
      </c>
      <c r="D66" s="1081">
        <f>D67+D68</f>
        <v>0</v>
      </c>
      <c r="E66" s="1081"/>
      <c r="F66" s="1081">
        <f>F67+F68</f>
        <v>0</v>
      </c>
      <c r="G66" s="1081">
        <f>G67+G68</f>
        <v>0</v>
      </c>
      <c r="H66" s="1081">
        <f>H67+H68</f>
        <v>0</v>
      </c>
      <c r="I66" s="1081">
        <f>I67+I68</f>
        <v>0</v>
      </c>
      <c r="J66" s="1722">
        <f>J67+J68</f>
        <v>0</v>
      </c>
    </row>
    <row r="67" spans="1:13" s="748" customFormat="1" ht="25.5" hidden="1">
      <c r="A67" s="995">
        <v>1125100</v>
      </c>
      <c r="B67" s="813" t="s">
        <v>191</v>
      </c>
      <c r="C67" s="798" t="s">
        <v>929</v>
      </c>
      <c r="D67" s="1071">
        <v>0</v>
      </c>
      <c r="E67" s="1071">
        <v>0</v>
      </c>
      <c r="F67" s="1071">
        <f>D67+E67</f>
        <v>0</v>
      </c>
      <c r="G67" s="1071">
        <v>0</v>
      </c>
      <c r="H67" s="1071">
        <v>0</v>
      </c>
      <c r="I67" s="1071">
        <v>0</v>
      </c>
      <c r="J67" s="1722">
        <f t="shared" ref="J67:J73" si="1">F67</f>
        <v>0</v>
      </c>
    </row>
    <row r="68" spans="1:13" s="748" customFormat="1" ht="26.25" hidden="1" thickBot="1">
      <c r="A68" s="993">
        <v>1125200</v>
      </c>
      <c r="B68" s="817" t="s">
        <v>709</v>
      </c>
      <c r="C68" s="806" t="s">
        <v>1041</v>
      </c>
      <c r="D68" s="1080">
        <v>0</v>
      </c>
      <c r="E68" s="1080">
        <v>0</v>
      </c>
      <c r="F68" s="1080">
        <f>D68+E68</f>
        <v>0</v>
      </c>
      <c r="G68" s="1080">
        <v>0</v>
      </c>
      <c r="H68" s="1080">
        <v>0</v>
      </c>
      <c r="I68" s="1080">
        <v>0</v>
      </c>
      <c r="J68" s="1722">
        <f t="shared" si="1"/>
        <v>0</v>
      </c>
    </row>
    <row r="69" spans="1:13" s="748" customFormat="1" ht="24.75" customHeight="1">
      <c r="A69" s="988">
        <v>1126000</v>
      </c>
      <c r="B69" s="818" t="s">
        <v>1042</v>
      </c>
      <c r="C69" s="794" t="s">
        <v>361</v>
      </c>
      <c r="D69" s="1081">
        <f>SUM(D70:D77)</f>
        <v>1542</v>
      </c>
      <c r="E69" s="1081"/>
      <c r="F69" s="1081">
        <f>SUM(F70:F77)</f>
        <v>1542</v>
      </c>
      <c r="G69" s="1081">
        <f>SUM(G70:G77)</f>
        <v>1542</v>
      </c>
      <c r="H69" s="1081">
        <f>SUM(H70:H77)</f>
        <v>1542</v>
      </c>
      <c r="I69" s="1081">
        <f>SUM(I70:I77)</f>
        <v>1542</v>
      </c>
      <c r="J69" s="1722">
        <f t="shared" si="1"/>
        <v>1542</v>
      </c>
    </row>
    <row r="70" spans="1:13" s="748" customFormat="1" ht="21" customHeight="1">
      <c r="A70" s="988">
        <v>1126100</v>
      </c>
      <c r="B70" s="813" t="s">
        <v>993</v>
      </c>
      <c r="C70" s="798" t="s">
        <v>1043</v>
      </c>
      <c r="D70" s="1071">
        <v>0</v>
      </c>
      <c r="E70" s="1071"/>
      <c r="F70" s="1071">
        <f>D70+E70</f>
        <v>0</v>
      </c>
      <c r="G70" s="1071">
        <v>0</v>
      </c>
      <c r="H70" s="1071">
        <v>0</v>
      </c>
      <c r="I70" s="1071">
        <v>0</v>
      </c>
      <c r="J70" s="1722">
        <f t="shared" si="1"/>
        <v>0</v>
      </c>
    </row>
    <row r="71" spans="1:13" s="748" customFormat="1" hidden="1">
      <c r="A71" s="988">
        <v>1126200</v>
      </c>
      <c r="B71" s="813" t="s">
        <v>994</v>
      </c>
      <c r="C71" s="802" t="s">
        <v>1044</v>
      </c>
      <c r="D71" s="1071"/>
      <c r="E71" s="1071"/>
      <c r="F71" s="1071"/>
      <c r="G71" s="1071"/>
      <c r="H71" s="1071"/>
      <c r="I71" s="1071"/>
      <c r="J71" s="1722">
        <f t="shared" si="1"/>
        <v>0</v>
      </c>
    </row>
    <row r="72" spans="1:13" s="748" customFormat="1" hidden="1">
      <c r="A72" s="988">
        <v>1126300</v>
      </c>
      <c r="B72" s="813" t="s">
        <v>393</v>
      </c>
      <c r="C72" s="802" t="s">
        <v>394</v>
      </c>
      <c r="D72" s="1071"/>
      <c r="E72" s="1071"/>
      <c r="F72" s="1071"/>
      <c r="G72" s="1071"/>
      <c r="H72" s="1071"/>
      <c r="I72" s="1071"/>
      <c r="J72" s="1722">
        <f t="shared" si="1"/>
        <v>0</v>
      </c>
    </row>
    <row r="73" spans="1:13" s="748" customFormat="1" ht="21.75" customHeight="1">
      <c r="A73" s="995">
        <v>1126400</v>
      </c>
      <c r="B73" s="823" t="s">
        <v>995</v>
      </c>
      <c r="C73" s="802" t="s">
        <v>395</v>
      </c>
      <c r="D73" s="1071">
        <v>1291</v>
      </c>
      <c r="E73" s="1071">
        <v>0</v>
      </c>
      <c r="F73" s="1071">
        <f>D73+E73</f>
        <v>1291</v>
      </c>
      <c r="G73" s="1071">
        <v>1291</v>
      </c>
      <c r="H73" s="1071">
        <v>1291</v>
      </c>
      <c r="I73" s="1071">
        <v>1291</v>
      </c>
      <c r="J73" s="1722">
        <f t="shared" si="1"/>
        <v>1291</v>
      </c>
      <c r="K73" s="1839"/>
      <c r="L73" s="1061"/>
      <c r="M73" s="1061"/>
    </row>
    <row r="74" spans="1:13" s="748" customFormat="1" ht="25.5">
      <c r="A74" s="992">
        <v>1126500</v>
      </c>
      <c r="B74" s="824" t="s">
        <v>953</v>
      </c>
      <c r="C74" s="802" t="s">
        <v>396</v>
      </c>
      <c r="D74" s="1071"/>
      <c r="E74" s="1071"/>
      <c r="F74" s="1071"/>
      <c r="G74" s="1071"/>
      <c r="H74" s="1071"/>
      <c r="I74" s="1071"/>
      <c r="J74" s="1722">
        <v>0</v>
      </c>
    </row>
    <row r="75" spans="1:13" s="748" customFormat="1">
      <c r="A75" s="990">
        <v>1126600</v>
      </c>
      <c r="B75" s="823" t="s">
        <v>230</v>
      </c>
      <c r="C75" s="802" t="s">
        <v>397</v>
      </c>
      <c r="D75" s="1071"/>
      <c r="E75" s="1071"/>
      <c r="F75" s="1071"/>
      <c r="G75" s="1071"/>
      <c r="H75" s="1071"/>
      <c r="I75" s="1071"/>
      <c r="J75" s="1722">
        <f>F75</f>
        <v>0</v>
      </c>
    </row>
    <row r="76" spans="1:13" s="748" customFormat="1">
      <c r="A76" s="992">
        <v>1126700</v>
      </c>
      <c r="B76" s="823" t="s">
        <v>231</v>
      </c>
      <c r="C76" s="802" t="s">
        <v>398</v>
      </c>
      <c r="D76" s="1071">
        <v>0</v>
      </c>
      <c r="E76" s="1071">
        <v>0</v>
      </c>
      <c r="F76" s="1071">
        <f>D76+E76</f>
        <v>0</v>
      </c>
      <c r="G76" s="1067">
        <v>0</v>
      </c>
      <c r="H76" s="1067">
        <v>0</v>
      </c>
      <c r="I76" s="1067">
        <v>0</v>
      </c>
      <c r="J76" s="1724">
        <f>F76</f>
        <v>0</v>
      </c>
    </row>
    <row r="77" spans="1:13" s="748" customFormat="1" ht="33" customHeight="1" thickBot="1">
      <c r="A77" s="1062">
        <v>1126800</v>
      </c>
      <c r="B77" s="825" t="s">
        <v>483</v>
      </c>
      <c r="C77" s="806" t="s">
        <v>399</v>
      </c>
      <c r="D77" s="1080">
        <v>251</v>
      </c>
      <c r="E77" s="1080">
        <v>0</v>
      </c>
      <c r="F77" s="1080">
        <f>D77+E77</f>
        <v>251</v>
      </c>
      <c r="G77" s="1068">
        <v>251</v>
      </c>
      <c r="H77" s="1068">
        <v>251</v>
      </c>
      <c r="I77" s="1068">
        <v>251</v>
      </c>
      <c r="J77" s="1724">
        <f>F77</f>
        <v>251</v>
      </c>
    </row>
    <row r="78" spans="1:13" s="748" customFormat="1" ht="14.25">
      <c r="A78" s="996">
        <v>1130000</v>
      </c>
      <c r="B78" s="827" t="s">
        <v>296</v>
      </c>
      <c r="C78" s="794" t="s">
        <v>361</v>
      </c>
      <c r="D78" s="1081">
        <v>0</v>
      </c>
      <c r="E78" s="1081"/>
      <c r="F78" s="1081">
        <v>0</v>
      </c>
      <c r="G78" s="1070">
        <v>0</v>
      </c>
      <c r="H78" s="1070">
        <v>0</v>
      </c>
      <c r="I78" s="1070">
        <v>0</v>
      </c>
      <c r="J78" s="1724">
        <v>0</v>
      </c>
    </row>
    <row r="79" spans="1:13" s="748" customFormat="1" ht="12" customHeight="1">
      <c r="A79" s="996">
        <v>1130100</v>
      </c>
      <c r="B79" s="823" t="s">
        <v>484</v>
      </c>
      <c r="C79" s="798" t="s">
        <v>297</v>
      </c>
      <c r="D79" s="1071"/>
      <c r="E79" s="1071"/>
      <c r="F79" s="1071"/>
      <c r="G79" s="1067"/>
      <c r="H79" s="1067"/>
      <c r="I79" s="1067"/>
      <c r="J79" s="1724">
        <v>0</v>
      </c>
    </row>
    <row r="80" spans="1:13" s="748" customFormat="1" hidden="1">
      <c r="A80" s="996">
        <v>1130200</v>
      </c>
      <c r="B80" s="823" t="s">
        <v>485</v>
      </c>
      <c r="C80" s="802" t="s">
        <v>298</v>
      </c>
      <c r="D80" s="1071"/>
      <c r="E80" s="1071"/>
      <c r="F80" s="1071"/>
      <c r="G80" s="1067"/>
      <c r="H80" s="1067"/>
      <c r="I80" s="1067"/>
      <c r="J80" s="1724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1071"/>
      <c r="E81" s="1071"/>
      <c r="F81" s="1071"/>
      <c r="G81" s="1067"/>
      <c r="H81" s="1067"/>
      <c r="I81" s="1067"/>
      <c r="J81" s="1724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1723"/>
      <c r="E82" s="1723"/>
      <c r="F82" s="1723"/>
      <c r="G82" s="1066"/>
      <c r="H82" s="1066"/>
      <c r="I82" s="1066"/>
      <c r="J82" s="1724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1071"/>
      <c r="E83" s="1071"/>
      <c r="F83" s="1071"/>
      <c r="G83" s="1067"/>
      <c r="H83" s="1067"/>
      <c r="I83" s="1067"/>
      <c r="J83" s="1724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1071"/>
      <c r="E84" s="1071"/>
      <c r="F84" s="1071"/>
      <c r="G84" s="1067"/>
      <c r="H84" s="1067"/>
      <c r="I84" s="1067"/>
      <c r="J84" s="1724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1071"/>
      <c r="E85" s="1071"/>
      <c r="F85" s="1071"/>
      <c r="G85" s="1067"/>
      <c r="H85" s="1067"/>
      <c r="I85" s="1067"/>
      <c r="J85" s="1724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1080"/>
      <c r="E86" s="1080"/>
      <c r="F86" s="1080"/>
      <c r="G86" s="1068"/>
      <c r="H86" s="1068"/>
      <c r="I86" s="1068"/>
      <c r="J86" s="1724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1081">
        <v>0</v>
      </c>
      <c r="E87" s="1081"/>
      <c r="F87" s="1081">
        <v>0</v>
      </c>
      <c r="G87" s="1070">
        <v>0</v>
      </c>
      <c r="H87" s="1070">
        <v>0</v>
      </c>
      <c r="I87" s="1070">
        <v>0</v>
      </c>
      <c r="J87" s="1724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1071"/>
      <c r="E88" s="1071"/>
      <c r="F88" s="1071"/>
      <c r="G88" s="1067"/>
      <c r="H88" s="1067"/>
      <c r="I88" s="1067"/>
      <c r="J88" s="1724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1071"/>
      <c r="E89" s="1071"/>
      <c r="F89" s="1071"/>
      <c r="G89" s="1067"/>
      <c r="H89" s="1067"/>
      <c r="I89" s="1067"/>
      <c r="J89" s="1724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1071"/>
      <c r="E90" s="1071"/>
      <c r="F90" s="1071"/>
      <c r="G90" s="1067"/>
      <c r="H90" s="1067"/>
      <c r="I90" s="1067"/>
      <c r="J90" s="1724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1080"/>
      <c r="E91" s="1080"/>
      <c r="F91" s="1080"/>
      <c r="G91" s="1068"/>
      <c r="H91" s="1068"/>
      <c r="I91" s="1068"/>
      <c r="J91" s="1724">
        <v>0</v>
      </c>
    </row>
    <row r="92" spans="1:10" s="748" customFormat="1" ht="14.25">
      <c r="A92" s="998">
        <v>1150000</v>
      </c>
      <c r="B92" s="999" t="s">
        <v>736</v>
      </c>
      <c r="C92" s="794" t="s">
        <v>361</v>
      </c>
      <c r="D92" s="1081">
        <v>0</v>
      </c>
      <c r="E92" s="1081"/>
      <c r="F92" s="1081">
        <v>0</v>
      </c>
      <c r="G92" s="1070">
        <v>0</v>
      </c>
      <c r="H92" s="1070">
        <v>0</v>
      </c>
      <c r="I92" s="1070">
        <v>0</v>
      </c>
      <c r="J92" s="1724">
        <v>0</v>
      </c>
    </row>
    <row r="93" spans="1:10" s="748" customFormat="1" ht="25.5">
      <c r="A93" s="1000">
        <v>1151000</v>
      </c>
      <c r="B93" s="1001" t="s">
        <v>686</v>
      </c>
      <c r="C93" s="794" t="s">
        <v>361</v>
      </c>
      <c r="D93" s="1725">
        <v>0</v>
      </c>
      <c r="E93" s="1725"/>
      <c r="F93" s="1725">
        <v>0</v>
      </c>
      <c r="G93" s="1211">
        <v>0</v>
      </c>
      <c r="H93" s="1211">
        <v>0</v>
      </c>
      <c r="I93" s="1211">
        <v>0</v>
      </c>
      <c r="J93" s="1724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725"/>
      <c r="E94" s="1725"/>
      <c r="F94" s="1725"/>
      <c r="G94" s="1211"/>
      <c r="H94" s="1211"/>
      <c r="I94" s="1211"/>
      <c r="J94" s="1724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1725"/>
      <c r="E95" s="1725"/>
      <c r="F95" s="1725"/>
      <c r="G95" s="1211"/>
      <c r="H95" s="1211"/>
      <c r="I95" s="1211"/>
      <c r="J95" s="1724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726">
        <v>0</v>
      </c>
      <c r="E96" s="1726"/>
      <c r="F96" s="1726">
        <v>0</v>
      </c>
      <c r="G96" s="1212">
        <v>0</v>
      </c>
      <c r="H96" s="1212">
        <v>0</v>
      </c>
      <c r="I96" s="1212">
        <v>0</v>
      </c>
      <c r="J96" s="1724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1071"/>
      <c r="E97" s="1071"/>
      <c r="F97" s="1071"/>
      <c r="G97" s="1067"/>
      <c r="H97" s="1067"/>
      <c r="I97" s="1067"/>
      <c r="J97" s="1724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1080"/>
      <c r="E98" s="1080"/>
      <c r="F98" s="1080"/>
      <c r="G98" s="1068"/>
      <c r="H98" s="1068"/>
      <c r="I98" s="1068"/>
      <c r="J98" s="1724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727">
        <v>0</v>
      </c>
      <c r="E99" s="1727"/>
      <c r="F99" s="1727">
        <f>F107</f>
        <v>0</v>
      </c>
      <c r="G99" s="1215">
        <v>0</v>
      </c>
      <c r="H99" s="1215">
        <v>0</v>
      </c>
      <c r="I99" s="1215">
        <f>I107</f>
        <v>0</v>
      </c>
      <c r="J99" s="1724">
        <f>F99</f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726"/>
      <c r="E100" s="1726"/>
      <c r="F100" s="1726"/>
      <c r="G100" s="1212"/>
      <c r="H100" s="1212"/>
      <c r="I100" s="1212"/>
      <c r="J100" s="1724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726"/>
      <c r="E101" s="1726"/>
      <c r="F101" s="1726"/>
      <c r="G101" s="1212"/>
      <c r="H101" s="1212"/>
      <c r="I101" s="1212"/>
      <c r="J101" s="1724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726"/>
      <c r="E102" s="1726"/>
      <c r="F102" s="1726"/>
      <c r="G102" s="1212"/>
      <c r="H102" s="1212"/>
      <c r="I102" s="1212"/>
      <c r="J102" s="1724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726"/>
      <c r="E103" s="1726"/>
      <c r="F103" s="1726"/>
      <c r="G103" s="1212"/>
      <c r="H103" s="1212"/>
      <c r="I103" s="1212"/>
      <c r="J103" s="1724">
        <v>0</v>
      </c>
    </row>
    <row r="104" spans="1:10" s="748" customFormat="1" ht="21" customHeight="1">
      <c r="A104" s="1000">
        <v>1153500</v>
      </c>
      <c r="B104" s="1017" t="s">
        <v>506</v>
      </c>
      <c r="C104" s="1004">
        <v>463500</v>
      </c>
      <c r="D104" s="1726"/>
      <c r="E104" s="1726"/>
      <c r="F104" s="1726"/>
      <c r="G104" s="1212"/>
      <c r="H104" s="1212"/>
      <c r="I104" s="1212"/>
      <c r="J104" s="1724">
        <v>0</v>
      </c>
    </row>
    <row r="105" spans="1:10" s="748" customFormat="1" ht="38.25">
      <c r="A105" s="1000">
        <v>1153700</v>
      </c>
      <c r="B105" s="1017" t="s">
        <v>507</v>
      </c>
      <c r="C105" s="822">
        <v>463700</v>
      </c>
      <c r="D105" s="1726">
        <v>10000</v>
      </c>
      <c r="E105" s="1726">
        <v>0</v>
      </c>
      <c r="F105" s="1726">
        <f>D105+E105</f>
        <v>10000</v>
      </c>
      <c r="G105" s="1212">
        <v>10000</v>
      </c>
      <c r="H105" s="1212">
        <v>10000</v>
      </c>
      <c r="I105" s="1212">
        <v>10000</v>
      </c>
      <c r="J105" s="1724">
        <f>F105</f>
        <v>10000</v>
      </c>
    </row>
    <row r="106" spans="1:10" s="748" customFormat="1" ht="0.75" customHeight="1" thickBot="1">
      <c r="A106" s="1000">
        <v>1153800</v>
      </c>
      <c r="B106" s="1017" t="s">
        <v>1005</v>
      </c>
      <c r="C106" s="1004">
        <v>463800</v>
      </c>
      <c r="D106" s="1726"/>
      <c r="E106" s="1726"/>
      <c r="F106" s="1726"/>
      <c r="G106" s="1212"/>
      <c r="H106" s="1212"/>
      <c r="I106" s="1212"/>
      <c r="J106" s="1724">
        <v>0</v>
      </c>
    </row>
    <row r="107" spans="1:10" s="748" customFormat="1" ht="0.75" hidden="1" customHeight="1" thickBot="1">
      <c r="A107" s="1000">
        <v>1153900</v>
      </c>
      <c r="B107" s="1017" t="s">
        <v>1006</v>
      </c>
      <c r="C107" s="1004">
        <v>463900</v>
      </c>
      <c r="D107" s="1726"/>
      <c r="E107" s="1726">
        <v>0</v>
      </c>
      <c r="F107" s="1726">
        <f>D107+E107</f>
        <v>0</v>
      </c>
      <c r="G107" s="1212"/>
      <c r="H107" s="1212"/>
      <c r="I107" s="1212">
        <v>0</v>
      </c>
      <c r="J107" s="1724">
        <f>F107</f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726">
        <v>0</v>
      </c>
      <c r="E108" s="1726"/>
      <c r="F108" s="1726">
        <v>0</v>
      </c>
      <c r="G108" s="1212">
        <v>0</v>
      </c>
      <c r="H108" s="1212">
        <v>0</v>
      </c>
      <c r="I108" s="1212">
        <v>0</v>
      </c>
      <c r="J108" s="1724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728"/>
      <c r="E109" s="1728"/>
      <c r="F109" s="1728"/>
      <c r="G109" s="1216"/>
      <c r="H109" s="1216"/>
      <c r="I109" s="1216"/>
      <c r="J109" s="1724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728"/>
      <c r="E110" s="1728"/>
      <c r="F110" s="1728"/>
      <c r="G110" s="1216"/>
      <c r="H110" s="1216"/>
      <c r="I110" s="1216"/>
      <c r="J110" s="1724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728"/>
      <c r="E111" s="1728"/>
      <c r="F111" s="1728"/>
      <c r="G111" s="1216"/>
      <c r="H111" s="1216"/>
      <c r="I111" s="1216"/>
      <c r="J111" s="1724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728"/>
      <c r="E112" s="1728"/>
      <c r="F112" s="1728"/>
      <c r="G112" s="1216"/>
      <c r="H112" s="1216"/>
      <c r="I112" s="1216"/>
      <c r="J112" s="1724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1071"/>
      <c r="E113" s="1071"/>
      <c r="F113" s="1071"/>
      <c r="G113" s="1067"/>
      <c r="H113" s="1067"/>
      <c r="I113" s="1067"/>
      <c r="J113" s="1724">
        <v>0</v>
      </c>
    </row>
    <row r="114" spans="1:10" s="748" customFormat="1" ht="26.25" hidden="1" customHeight="1" thickBot="1">
      <c r="A114" s="1010">
        <v>1154700</v>
      </c>
      <c r="B114" s="1022" t="s">
        <v>78</v>
      </c>
      <c r="C114" s="806" t="s">
        <v>79</v>
      </c>
      <c r="D114" s="1080">
        <v>0</v>
      </c>
      <c r="E114" s="1080">
        <v>0</v>
      </c>
      <c r="F114" s="1080">
        <f>D114+E114</f>
        <v>0</v>
      </c>
      <c r="G114" s="1068">
        <v>0</v>
      </c>
      <c r="H114" s="1068">
        <v>0</v>
      </c>
      <c r="I114" s="1068">
        <v>0</v>
      </c>
      <c r="J114" s="1724">
        <f>F114</f>
        <v>0</v>
      </c>
    </row>
    <row r="115" spans="1:10" s="748" customFormat="1" ht="26.25" hidden="1" thickBot="1">
      <c r="A115" s="1023">
        <v>1160000</v>
      </c>
      <c r="B115" s="840" t="s">
        <v>80</v>
      </c>
      <c r="C115" s="794" t="s">
        <v>361</v>
      </c>
      <c r="D115" s="1081">
        <v>0</v>
      </c>
      <c r="E115" s="1081"/>
      <c r="F115" s="1081">
        <v>0</v>
      </c>
      <c r="G115" s="1070">
        <v>0</v>
      </c>
      <c r="H115" s="1070">
        <v>0</v>
      </c>
      <c r="I115" s="1070">
        <v>0</v>
      </c>
      <c r="J115" s="1724">
        <v>0</v>
      </c>
    </row>
    <row r="116" spans="1:10" s="748" customFormat="1" ht="13.5" hidden="1" thickBot="1">
      <c r="A116" s="995">
        <v>1161000</v>
      </c>
      <c r="B116" s="842" t="s">
        <v>81</v>
      </c>
      <c r="C116" s="843" t="s">
        <v>361</v>
      </c>
      <c r="D116" s="1071">
        <v>0</v>
      </c>
      <c r="E116" s="1071"/>
      <c r="F116" s="1071">
        <v>0</v>
      </c>
      <c r="G116" s="1067">
        <v>0</v>
      </c>
      <c r="H116" s="1067">
        <v>0</v>
      </c>
      <c r="I116" s="1067">
        <v>0</v>
      </c>
      <c r="J116" s="1724">
        <v>0</v>
      </c>
    </row>
    <row r="117" spans="1:10" s="748" customFormat="1" ht="0.75" hidden="1" customHeight="1" thickBot="1">
      <c r="A117" s="995">
        <v>1161100</v>
      </c>
      <c r="B117" s="801" t="s">
        <v>1720</v>
      </c>
      <c r="C117" s="822">
        <v>471100</v>
      </c>
      <c r="D117" s="1071"/>
      <c r="E117" s="1071"/>
      <c r="F117" s="1071"/>
      <c r="G117" s="1067"/>
      <c r="H117" s="1067"/>
      <c r="I117" s="1067"/>
      <c r="J117" s="1724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1071"/>
      <c r="E118" s="1071"/>
      <c r="F118" s="1071"/>
      <c r="G118" s="1067"/>
      <c r="H118" s="1067"/>
      <c r="I118" s="1067"/>
      <c r="J118" s="1724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1071">
        <v>0</v>
      </c>
      <c r="E119" s="1071"/>
      <c r="F119" s="1071">
        <v>0</v>
      </c>
      <c r="G119" s="1067">
        <v>0</v>
      </c>
      <c r="H119" s="1067">
        <v>0</v>
      </c>
      <c r="I119" s="1067">
        <v>0</v>
      </c>
      <c r="J119" s="1724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1071"/>
      <c r="E120" s="1071"/>
      <c r="F120" s="1071"/>
      <c r="G120" s="1067"/>
      <c r="H120" s="1067"/>
      <c r="I120" s="1067"/>
      <c r="J120" s="1724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1071"/>
      <c r="E121" s="1071"/>
      <c r="F121" s="1071"/>
      <c r="G121" s="1067"/>
      <c r="H121" s="1067"/>
      <c r="I121" s="1067"/>
      <c r="J121" s="1724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1071"/>
      <c r="E122" s="1071"/>
      <c r="F122" s="1071"/>
      <c r="G122" s="1067"/>
      <c r="H122" s="1067"/>
      <c r="I122" s="1067"/>
      <c r="J122" s="1724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1071"/>
      <c r="E123" s="1071"/>
      <c r="F123" s="1071"/>
      <c r="G123" s="1067"/>
      <c r="H123" s="1067"/>
      <c r="I123" s="1067"/>
      <c r="J123" s="1724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1071"/>
      <c r="E124" s="1071"/>
      <c r="F124" s="1071"/>
      <c r="G124" s="1067"/>
      <c r="H124" s="1067"/>
      <c r="I124" s="1067"/>
      <c r="J124" s="1724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1071"/>
      <c r="E125" s="1071"/>
      <c r="F125" s="1071"/>
      <c r="G125" s="1067"/>
      <c r="H125" s="1067"/>
      <c r="I125" s="1067"/>
      <c r="J125" s="1724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1071"/>
      <c r="E126" s="1071"/>
      <c r="F126" s="1071"/>
      <c r="G126" s="1067"/>
      <c r="H126" s="1067"/>
      <c r="I126" s="1067"/>
      <c r="J126" s="1724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71"/>
      <c r="E127" s="1071"/>
      <c r="F127" s="1071"/>
      <c r="G127" s="1067"/>
      <c r="H127" s="1067"/>
      <c r="I127" s="1067"/>
      <c r="J127" s="1724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71"/>
      <c r="E128" s="1071"/>
      <c r="F128" s="1071"/>
      <c r="G128" s="1067"/>
      <c r="H128" s="1067"/>
      <c r="I128" s="1067"/>
      <c r="J128" s="1724">
        <v>0</v>
      </c>
    </row>
    <row r="129" spans="1:12" s="748" customFormat="1" hidden="1">
      <c r="A129" s="1024">
        <v>1163000</v>
      </c>
      <c r="B129" s="842" t="s">
        <v>58</v>
      </c>
      <c r="C129" s="831" t="s">
        <v>361</v>
      </c>
      <c r="D129" s="1071">
        <v>0</v>
      </c>
      <c r="E129" s="1071"/>
      <c r="F129" s="1071">
        <v>0</v>
      </c>
      <c r="G129" s="1067">
        <v>0</v>
      </c>
      <c r="H129" s="1067">
        <v>0</v>
      </c>
      <c r="I129" s="1067">
        <v>0</v>
      </c>
      <c r="J129" s="1724">
        <v>0</v>
      </c>
    </row>
    <row r="130" spans="1:12" s="748" customFormat="1" ht="13.5" hidden="1" thickBot="1">
      <c r="A130" s="1025">
        <v>1163100</v>
      </c>
      <c r="B130" s="825" t="s">
        <v>804</v>
      </c>
      <c r="C130" s="806" t="s">
        <v>805</v>
      </c>
      <c r="D130" s="1080"/>
      <c r="E130" s="1080"/>
      <c r="F130" s="1080"/>
      <c r="G130" s="1068"/>
      <c r="H130" s="1068"/>
      <c r="I130" s="1068"/>
      <c r="J130" s="1724">
        <v>0</v>
      </c>
    </row>
    <row r="131" spans="1:12" s="748" customFormat="1" ht="17.25" hidden="1" customHeight="1" thickBot="1">
      <c r="A131" s="1026">
        <v>1170000</v>
      </c>
      <c r="B131" s="848" t="s">
        <v>881</v>
      </c>
      <c r="C131" s="794" t="s">
        <v>361</v>
      </c>
      <c r="D131" s="1081">
        <f>D138+D137</f>
        <v>0</v>
      </c>
      <c r="E131" s="1081">
        <v>0</v>
      </c>
      <c r="F131" s="1081">
        <f>F138+F137</f>
        <v>0</v>
      </c>
      <c r="G131" s="1070">
        <f>G135</f>
        <v>0</v>
      </c>
      <c r="H131" s="1070">
        <f>H135</f>
        <v>0</v>
      </c>
      <c r="I131" s="1070">
        <f>I135</f>
        <v>0</v>
      </c>
      <c r="J131" s="1724">
        <f>J138+J137</f>
        <v>0</v>
      </c>
    </row>
    <row r="132" spans="1:12" s="748" customFormat="1" ht="0.75" hidden="1" customHeight="1" thickBot="1">
      <c r="A132" s="1024">
        <v>1171000</v>
      </c>
      <c r="B132" s="852" t="s">
        <v>216</v>
      </c>
      <c r="C132" s="794" t="s">
        <v>361</v>
      </c>
      <c r="D132" s="1725">
        <v>0</v>
      </c>
      <c r="E132" s="1725"/>
      <c r="F132" s="1725">
        <v>0</v>
      </c>
      <c r="G132" s="1211">
        <v>0</v>
      </c>
      <c r="H132" s="1211">
        <v>0</v>
      </c>
      <c r="I132" s="1211">
        <v>0</v>
      </c>
      <c r="J132" s="1724">
        <v>0</v>
      </c>
    </row>
    <row r="133" spans="1:12" s="748" customFormat="1" ht="38.25" hidden="1">
      <c r="A133" s="1024">
        <v>1171100</v>
      </c>
      <c r="B133" s="801" t="s">
        <v>1692</v>
      </c>
      <c r="C133" s="798" t="s">
        <v>482</v>
      </c>
      <c r="D133" s="1071"/>
      <c r="E133" s="1071"/>
      <c r="F133" s="1071"/>
      <c r="G133" s="1067"/>
      <c r="H133" s="1067"/>
      <c r="I133" s="1067"/>
      <c r="J133" s="1724">
        <v>0</v>
      </c>
    </row>
    <row r="134" spans="1:12" s="748" customFormat="1" ht="25.5" hidden="1">
      <c r="A134" s="1024">
        <v>1171200</v>
      </c>
      <c r="B134" s="836" t="s">
        <v>1693</v>
      </c>
      <c r="C134" s="854" t="s">
        <v>354</v>
      </c>
      <c r="D134" s="1071"/>
      <c r="E134" s="1071"/>
      <c r="F134" s="1071"/>
      <c r="G134" s="1067"/>
      <c r="H134" s="1067"/>
      <c r="I134" s="1067"/>
      <c r="J134" s="1724">
        <v>0</v>
      </c>
    </row>
    <row r="135" spans="1:12" s="748" customFormat="1" ht="29.25" hidden="1" customHeight="1" thickBot="1">
      <c r="A135" s="995">
        <v>1172000</v>
      </c>
      <c r="B135" s="855" t="s">
        <v>1027</v>
      </c>
      <c r="C135" s="831" t="s">
        <v>361</v>
      </c>
      <c r="D135" s="1081">
        <f>D138+D137</f>
        <v>0</v>
      </c>
      <c r="E135" s="1081">
        <v>0</v>
      </c>
      <c r="F135" s="1081">
        <f>F138+F137</f>
        <v>0</v>
      </c>
      <c r="G135" s="1070">
        <f>G138+G137</f>
        <v>0</v>
      </c>
      <c r="H135" s="1070">
        <f>H138+H137</f>
        <v>0</v>
      </c>
      <c r="I135" s="1070">
        <f>I138+I137</f>
        <v>0</v>
      </c>
      <c r="J135" s="1724">
        <f>F135</f>
        <v>0</v>
      </c>
    </row>
    <row r="136" spans="1:12" s="748" customFormat="1" hidden="1">
      <c r="A136" s="995">
        <v>1172100</v>
      </c>
      <c r="B136" s="823" t="s">
        <v>1113</v>
      </c>
      <c r="C136" s="798" t="s">
        <v>1028</v>
      </c>
      <c r="D136" s="1071"/>
      <c r="E136" s="1071"/>
      <c r="F136" s="1071"/>
      <c r="G136" s="1067"/>
      <c r="H136" s="1067"/>
      <c r="I136" s="1067"/>
      <c r="J136" s="1724">
        <v>0</v>
      </c>
    </row>
    <row r="137" spans="1:12" s="748" customFormat="1" ht="18.75" hidden="1" customHeight="1" thickBot="1">
      <c r="A137" s="995">
        <v>1172200</v>
      </c>
      <c r="B137" s="823" t="s">
        <v>1114</v>
      </c>
      <c r="C137" s="856">
        <v>482200</v>
      </c>
      <c r="D137" s="1071">
        <v>0</v>
      </c>
      <c r="E137" s="1071">
        <v>0</v>
      </c>
      <c r="F137" s="1071">
        <f>D137+E137</f>
        <v>0</v>
      </c>
      <c r="G137" s="1067">
        <v>0</v>
      </c>
      <c r="H137" s="1067">
        <v>0</v>
      </c>
      <c r="I137" s="1067">
        <v>0</v>
      </c>
      <c r="J137" s="1724">
        <f>F137</f>
        <v>0</v>
      </c>
    </row>
    <row r="138" spans="1:12" s="748" customFormat="1" ht="21.75" hidden="1" customHeight="1" thickBot="1">
      <c r="A138" s="995">
        <v>1172300</v>
      </c>
      <c r="B138" s="836" t="s">
        <v>1694</v>
      </c>
      <c r="C138" s="802" t="s">
        <v>1030</v>
      </c>
      <c r="D138" s="1071">
        <v>0</v>
      </c>
      <c r="E138" s="1071">
        <v>0</v>
      </c>
      <c r="F138" s="1071">
        <f>D138+E138</f>
        <v>0</v>
      </c>
      <c r="G138" s="1067">
        <v>0</v>
      </c>
      <c r="H138" s="1067">
        <v>0</v>
      </c>
      <c r="I138" s="1067">
        <v>0</v>
      </c>
      <c r="J138" s="1724">
        <f>F138</f>
        <v>0</v>
      </c>
      <c r="L138" s="748">
        <v>0</v>
      </c>
    </row>
    <row r="139" spans="1:12" s="748" customFormat="1" ht="0.75" hidden="1" customHeight="1" thickBot="1">
      <c r="A139" s="995">
        <v>1172400</v>
      </c>
      <c r="B139" s="857" t="s">
        <v>1695</v>
      </c>
      <c r="C139" s="802" t="s">
        <v>125</v>
      </c>
      <c r="D139" s="1725"/>
      <c r="E139" s="1071"/>
      <c r="F139" s="1725"/>
      <c r="G139" s="1211"/>
      <c r="H139" s="1211"/>
      <c r="I139" s="1211"/>
      <c r="J139" s="1724">
        <v>0</v>
      </c>
    </row>
    <row r="140" spans="1:12" s="748" customFormat="1" ht="27" hidden="1" customHeight="1">
      <c r="A140" s="995">
        <v>1173000</v>
      </c>
      <c r="B140" s="855" t="s">
        <v>126</v>
      </c>
      <c r="C140" s="831" t="s">
        <v>361</v>
      </c>
      <c r="D140" s="1725">
        <v>0</v>
      </c>
      <c r="E140" s="1725"/>
      <c r="F140" s="1725">
        <v>0</v>
      </c>
      <c r="G140" s="1211">
        <v>0</v>
      </c>
      <c r="H140" s="1211">
        <v>0</v>
      </c>
      <c r="I140" s="1211">
        <v>0</v>
      </c>
      <c r="J140" s="1724">
        <v>0</v>
      </c>
    </row>
    <row r="141" spans="1:12" s="748" customFormat="1" ht="24.75" hidden="1" customHeight="1">
      <c r="A141" s="1024">
        <v>1173100</v>
      </c>
      <c r="B141" s="858" t="s">
        <v>127</v>
      </c>
      <c r="C141" s="802" t="s">
        <v>1099</v>
      </c>
      <c r="D141" s="1725"/>
      <c r="E141" s="1071"/>
      <c r="F141" s="1725"/>
      <c r="G141" s="1211"/>
      <c r="H141" s="1211"/>
      <c r="I141" s="1211"/>
      <c r="J141" s="1724">
        <v>0</v>
      </c>
    </row>
    <row r="142" spans="1:12" s="748" customFormat="1" ht="42" hidden="1" customHeight="1">
      <c r="A142" s="1024">
        <v>1174000</v>
      </c>
      <c r="B142" s="855" t="s">
        <v>1100</v>
      </c>
      <c r="C142" s="831" t="s">
        <v>361</v>
      </c>
      <c r="D142" s="1725">
        <v>0</v>
      </c>
      <c r="E142" s="1725"/>
      <c r="F142" s="1725">
        <v>0</v>
      </c>
      <c r="G142" s="1211">
        <v>0</v>
      </c>
      <c r="H142" s="1211">
        <v>0</v>
      </c>
      <c r="I142" s="1211">
        <v>0</v>
      </c>
      <c r="J142" s="1724">
        <v>0</v>
      </c>
    </row>
    <row r="143" spans="1:12" s="748" customFormat="1" ht="29.25" hidden="1" customHeight="1">
      <c r="A143" s="1024">
        <v>1174100</v>
      </c>
      <c r="B143" s="858" t="s">
        <v>1115</v>
      </c>
      <c r="C143" s="802" t="s">
        <v>1101</v>
      </c>
      <c r="D143" s="1725"/>
      <c r="E143" s="1725"/>
      <c r="F143" s="1725"/>
      <c r="G143" s="1211"/>
      <c r="H143" s="1211"/>
      <c r="I143" s="1211"/>
      <c r="J143" s="1724">
        <v>0</v>
      </c>
    </row>
    <row r="144" spans="1:12" s="748" customFormat="1" ht="27.75" hidden="1" customHeight="1">
      <c r="A144" s="1024">
        <v>1174200</v>
      </c>
      <c r="B144" s="857" t="s">
        <v>1696</v>
      </c>
      <c r="C144" s="802" t="s">
        <v>450</v>
      </c>
      <c r="D144" s="1725"/>
      <c r="E144" s="1725"/>
      <c r="F144" s="1725"/>
      <c r="G144" s="1211"/>
      <c r="H144" s="1211"/>
      <c r="I144" s="1211"/>
      <c r="J144" s="1724">
        <v>0</v>
      </c>
    </row>
    <row r="145" spans="1:11" s="748" customFormat="1" ht="42" hidden="1" customHeight="1">
      <c r="A145" s="1024">
        <v>1175000</v>
      </c>
      <c r="B145" s="855" t="s">
        <v>561</v>
      </c>
      <c r="C145" s="831" t="s">
        <v>361</v>
      </c>
      <c r="D145" s="1725">
        <v>0</v>
      </c>
      <c r="E145" s="1725"/>
      <c r="F145" s="1725">
        <v>0</v>
      </c>
      <c r="G145" s="1211">
        <v>0</v>
      </c>
      <c r="H145" s="1211">
        <v>0</v>
      </c>
      <c r="I145" s="1211">
        <v>0</v>
      </c>
      <c r="J145" s="1724">
        <v>0</v>
      </c>
    </row>
    <row r="146" spans="1:11" s="748" customFormat="1" ht="42" hidden="1" customHeight="1">
      <c r="A146" s="1024">
        <v>1175100</v>
      </c>
      <c r="B146" s="857" t="s">
        <v>1697</v>
      </c>
      <c r="C146" s="802" t="s">
        <v>228</v>
      </c>
      <c r="D146" s="1725"/>
      <c r="E146" s="1725"/>
      <c r="F146" s="1725"/>
      <c r="G146" s="1211"/>
      <c r="H146" s="1211"/>
      <c r="I146" s="1211"/>
      <c r="J146" s="1724">
        <v>0</v>
      </c>
    </row>
    <row r="147" spans="1:11" s="748" customFormat="1" ht="21" hidden="1" customHeight="1">
      <c r="A147" s="1024">
        <v>1176000</v>
      </c>
      <c r="B147" s="855" t="s">
        <v>229</v>
      </c>
      <c r="C147" s="831" t="s">
        <v>361</v>
      </c>
      <c r="D147" s="1725">
        <v>0</v>
      </c>
      <c r="E147" s="1725"/>
      <c r="F147" s="1725">
        <v>0</v>
      </c>
      <c r="G147" s="1211">
        <v>0</v>
      </c>
      <c r="H147" s="1211">
        <v>0</v>
      </c>
      <c r="I147" s="1211">
        <v>0</v>
      </c>
      <c r="J147" s="1724">
        <v>0</v>
      </c>
    </row>
    <row r="148" spans="1:11" s="748" customFormat="1" ht="3.75" hidden="1" customHeight="1">
      <c r="A148" s="1024">
        <v>1176100</v>
      </c>
      <c r="B148" s="857" t="s">
        <v>1698</v>
      </c>
      <c r="C148" s="802" t="s">
        <v>8</v>
      </c>
      <c r="D148" s="1725"/>
      <c r="E148" s="1071"/>
      <c r="F148" s="1725"/>
      <c r="G148" s="1211"/>
      <c r="H148" s="1211"/>
      <c r="I148" s="1211"/>
      <c r="J148" s="1724">
        <v>0</v>
      </c>
    </row>
    <row r="149" spans="1:11" s="748" customFormat="1" ht="0.75" hidden="1" customHeight="1" thickBot="1">
      <c r="A149" s="1024">
        <v>1177000</v>
      </c>
      <c r="B149" s="855" t="s">
        <v>591</v>
      </c>
      <c r="C149" s="831" t="s">
        <v>361</v>
      </c>
      <c r="D149" s="1725">
        <v>0</v>
      </c>
      <c r="E149" s="1725"/>
      <c r="F149" s="1725">
        <v>0</v>
      </c>
      <c r="G149" s="1211">
        <v>0</v>
      </c>
      <c r="H149" s="1211">
        <v>0</v>
      </c>
      <c r="I149" s="1211">
        <v>0</v>
      </c>
      <c r="J149" s="1724">
        <v>0</v>
      </c>
    </row>
    <row r="150" spans="1:11" s="748" customFormat="1" ht="42" hidden="1" customHeight="1">
      <c r="A150" s="1025">
        <v>1177100</v>
      </c>
      <c r="B150" s="859" t="s">
        <v>1699</v>
      </c>
      <c r="C150" s="806" t="s">
        <v>260</v>
      </c>
      <c r="D150" s="1080"/>
      <c r="E150" s="1080"/>
      <c r="F150" s="1080"/>
      <c r="G150" s="1068"/>
      <c r="H150" s="1068"/>
      <c r="I150" s="1068"/>
      <c r="J150" s="1724">
        <v>0</v>
      </c>
    </row>
    <row r="151" spans="1:11" s="748" customFormat="1" ht="23.25" customHeight="1" thickBot="1">
      <c r="A151" s="1028" t="s">
        <v>263</v>
      </c>
      <c r="B151" s="866" t="s">
        <v>652</v>
      </c>
      <c r="C151" s="867" t="s">
        <v>361</v>
      </c>
      <c r="D151" s="1729">
        <f t="shared" ref="D151:J151" si="2">D152</f>
        <v>0</v>
      </c>
      <c r="E151" s="1729">
        <f t="shared" si="2"/>
        <v>0</v>
      </c>
      <c r="F151" s="1729">
        <f t="shared" si="2"/>
        <v>0</v>
      </c>
      <c r="G151" s="1221">
        <f t="shared" si="2"/>
        <v>0</v>
      </c>
      <c r="H151" s="1221">
        <f t="shared" si="2"/>
        <v>0</v>
      </c>
      <c r="I151" s="1221">
        <f t="shared" si="2"/>
        <v>0</v>
      </c>
      <c r="J151" s="1724">
        <f t="shared" si="2"/>
        <v>0</v>
      </c>
    </row>
    <row r="152" spans="1:11" s="748" customFormat="1" ht="13.5" customHeight="1">
      <c r="A152" s="1026" t="s">
        <v>654</v>
      </c>
      <c r="B152" s="875" t="s">
        <v>655</v>
      </c>
      <c r="C152" s="794" t="s">
        <v>361</v>
      </c>
      <c r="D152" s="1081">
        <f>SUM(D153:D158)</f>
        <v>0</v>
      </c>
      <c r="E152" s="1081">
        <f>E156+E157+E158+E155</f>
        <v>0</v>
      </c>
      <c r="F152" s="1081">
        <f>SUM(F153:F158)</f>
        <v>0</v>
      </c>
      <c r="G152" s="1070">
        <f>SUM(G153:G158)</f>
        <v>0</v>
      </c>
      <c r="H152" s="1070">
        <f>+SUM(H153:H158)</f>
        <v>0</v>
      </c>
      <c r="I152" s="1070">
        <f>SUM(I153:I158)</f>
        <v>0</v>
      </c>
      <c r="J152" s="1724">
        <f t="shared" ref="J152:J159" si="3">F152</f>
        <v>0</v>
      </c>
    </row>
    <row r="153" spans="1:11" s="748" customFormat="1" ht="21.75" hidden="1" customHeight="1">
      <c r="A153" s="1024" t="s">
        <v>656</v>
      </c>
      <c r="B153" s="857" t="s">
        <v>1700</v>
      </c>
      <c r="C153" s="1031" t="s">
        <v>997</v>
      </c>
      <c r="D153" s="1725"/>
      <c r="E153" s="1071"/>
      <c r="F153" s="1725"/>
      <c r="G153" s="1211"/>
      <c r="H153" s="1211"/>
      <c r="I153" s="1211"/>
      <c r="J153" s="1724">
        <f t="shared" si="3"/>
        <v>0</v>
      </c>
    </row>
    <row r="154" spans="1:11" s="748" customFormat="1" ht="24" hidden="1" customHeight="1">
      <c r="A154" s="1024" t="s">
        <v>998</v>
      </c>
      <c r="B154" s="857" t="s">
        <v>1701</v>
      </c>
      <c r="C154" s="1031" t="s">
        <v>975</v>
      </c>
      <c r="D154" s="1725">
        <v>0</v>
      </c>
      <c r="E154" s="1071"/>
      <c r="F154" s="1725">
        <f t="shared" ref="F154:F159" si="4">D154+E154</f>
        <v>0</v>
      </c>
      <c r="G154" s="1211">
        <v>0</v>
      </c>
      <c r="H154" s="1211">
        <v>0</v>
      </c>
      <c r="I154" s="1211">
        <v>0</v>
      </c>
      <c r="J154" s="1724">
        <f t="shared" si="3"/>
        <v>0</v>
      </c>
    </row>
    <row r="155" spans="1:11" s="748" customFormat="1" ht="25.5" hidden="1">
      <c r="A155" s="1024" t="s">
        <v>976</v>
      </c>
      <c r="B155" s="857" t="s">
        <v>1702</v>
      </c>
      <c r="C155" s="1031" t="s">
        <v>978</v>
      </c>
      <c r="D155" s="1730">
        <v>0</v>
      </c>
      <c r="E155" s="1772">
        <v>0</v>
      </c>
      <c r="F155" s="1730">
        <f t="shared" si="4"/>
        <v>0</v>
      </c>
      <c r="G155" s="1731">
        <v>0</v>
      </c>
      <c r="H155" s="1732">
        <v>0</v>
      </c>
      <c r="I155" s="1732">
        <v>0</v>
      </c>
      <c r="J155" s="1733">
        <f t="shared" si="3"/>
        <v>0</v>
      </c>
    </row>
    <row r="156" spans="1:11" s="748" customFormat="1" ht="27" hidden="1" customHeight="1">
      <c r="A156" s="1033" t="s">
        <v>979</v>
      </c>
      <c r="B156" s="857" t="s">
        <v>1703</v>
      </c>
      <c r="C156" s="1031" t="s">
        <v>1110</v>
      </c>
      <c r="D156" s="1725">
        <v>0</v>
      </c>
      <c r="E156" s="1071">
        <v>0</v>
      </c>
      <c r="F156" s="1725">
        <f t="shared" si="4"/>
        <v>0</v>
      </c>
      <c r="G156" s="1211">
        <v>0</v>
      </c>
      <c r="H156" s="1211">
        <v>0</v>
      </c>
      <c r="I156" s="1725">
        <v>0</v>
      </c>
      <c r="J156" s="1724">
        <f t="shared" si="3"/>
        <v>0</v>
      </c>
    </row>
    <row r="157" spans="1:11" s="748" customFormat="1" ht="25.5" hidden="1" customHeight="1">
      <c r="A157" s="1033" t="s">
        <v>138</v>
      </c>
      <c r="B157" s="858" t="s">
        <v>139</v>
      </c>
      <c r="C157" s="1031" t="s">
        <v>140</v>
      </c>
      <c r="D157" s="1725">
        <v>0</v>
      </c>
      <c r="E157" s="1071">
        <v>0</v>
      </c>
      <c r="F157" s="1725">
        <f t="shared" si="4"/>
        <v>0</v>
      </c>
      <c r="G157" s="1211">
        <v>0</v>
      </c>
      <c r="H157" s="1211">
        <v>0</v>
      </c>
      <c r="I157" s="1211">
        <v>0</v>
      </c>
      <c r="J157" s="1724">
        <f t="shared" si="3"/>
        <v>0</v>
      </c>
    </row>
    <row r="158" spans="1:11" s="748" customFormat="1" ht="19.5" hidden="1" customHeight="1">
      <c r="A158" s="1033" t="s">
        <v>141</v>
      </c>
      <c r="B158" s="857" t="s">
        <v>1704</v>
      </c>
      <c r="C158" s="1031" t="s">
        <v>904</v>
      </c>
      <c r="D158" s="1725">
        <v>0</v>
      </c>
      <c r="E158" s="1071">
        <v>0</v>
      </c>
      <c r="F158" s="1725">
        <f t="shared" si="4"/>
        <v>0</v>
      </c>
      <c r="G158" s="1211">
        <v>0</v>
      </c>
      <c r="H158" s="1211">
        <v>0</v>
      </c>
      <c r="I158" s="1211">
        <v>0</v>
      </c>
      <c r="J158" s="1724">
        <f t="shared" si="3"/>
        <v>0</v>
      </c>
    </row>
    <row r="159" spans="1:11" s="748" customFormat="1" hidden="1">
      <c r="A159" s="1033" t="s">
        <v>905</v>
      </c>
      <c r="B159" s="857" t="s">
        <v>1705</v>
      </c>
      <c r="C159" s="1031" t="s">
        <v>907</v>
      </c>
      <c r="D159" s="1725">
        <v>0</v>
      </c>
      <c r="E159" s="1071">
        <v>0</v>
      </c>
      <c r="F159" s="1725">
        <f t="shared" si="4"/>
        <v>0</v>
      </c>
      <c r="G159" s="1211">
        <v>0</v>
      </c>
      <c r="H159" s="1211">
        <v>0</v>
      </c>
      <c r="I159" s="1211">
        <v>0</v>
      </c>
      <c r="J159" s="1724">
        <f t="shared" si="3"/>
        <v>0</v>
      </c>
      <c r="K159" s="1061"/>
    </row>
    <row r="160" spans="1:11" s="748" customFormat="1" hidden="1">
      <c r="A160" s="1034" t="s">
        <v>806</v>
      </c>
      <c r="B160" s="1035" t="s">
        <v>1706</v>
      </c>
      <c r="C160" s="1036" t="s">
        <v>661</v>
      </c>
      <c r="D160" s="1725"/>
      <c r="E160" s="1071"/>
      <c r="F160" s="1211"/>
      <c r="G160" s="1211"/>
      <c r="H160" s="1211"/>
      <c r="I160" s="1211"/>
      <c r="J160" s="1724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1725"/>
      <c r="E161" s="1071"/>
      <c r="F161" s="1211"/>
      <c r="G161" s="1211"/>
      <c r="H161" s="1211"/>
      <c r="I161" s="1211"/>
      <c r="J161" s="1724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1725"/>
      <c r="E162" s="1071"/>
      <c r="F162" s="1211"/>
      <c r="G162" s="1211"/>
      <c r="H162" s="1211"/>
      <c r="I162" s="1211"/>
      <c r="J162" s="1724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1725">
        <v>0</v>
      </c>
      <c r="E163" s="1725"/>
      <c r="F163" s="1211">
        <v>0</v>
      </c>
      <c r="G163" s="1211">
        <v>0</v>
      </c>
      <c r="H163" s="1211">
        <v>0</v>
      </c>
      <c r="I163" s="1211">
        <v>0</v>
      </c>
      <c r="J163" s="1724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1725"/>
      <c r="E164" s="1071"/>
      <c r="F164" s="1211"/>
      <c r="G164" s="1211"/>
      <c r="H164" s="1211"/>
      <c r="I164" s="1211"/>
      <c r="J164" s="1724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1725"/>
      <c r="E165" s="1071"/>
      <c r="F165" s="1211"/>
      <c r="G165" s="1211"/>
      <c r="H165" s="1211"/>
      <c r="I165" s="1211"/>
      <c r="J165" s="1724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1725"/>
      <c r="E166" s="1071"/>
      <c r="F166" s="1211"/>
      <c r="G166" s="1211"/>
      <c r="H166" s="1211"/>
      <c r="I166" s="1211"/>
      <c r="J166" s="1724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1725"/>
      <c r="E167" s="1071"/>
      <c r="F167" s="1211"/>
      <c r="G167" s="1211"/>
      <c r="H167" s="1211"/>
      <c r="I167" s="1211"/>
      <c r="J167" s="1724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1725">
        <v>0</v>
      </c>
      <c r="E168" s="1725"/>
      <c r="F168" s="1211">
        <v>0</v>
      </c>
      <c r="G168" s="1211">
        <v>0</v>
      </c>
      <c r="H168" s="1211">
        <v>0</v>
      </c>
      <c r="I168" s="1211">
        <v>0</v>
      </c>
      <c r="J168" s="1724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1725"/>
      <c r="E169" s="1071"/>
      <c r="F169" s="1211"/>
      <c r="G169" s="1211"/>
      <c r="H169" s="1211"/>
      <c r="I169" s="1211"/>
      <c r="J169" s="1724">
        <v>0</v>
      </c>
    </row>
    <row r="170" spans="1:10">
      <c r="A170" s="1041" t="s">
        <v>324</v>
      </c>
      <c r="B170" s="882" t="s">
        <v>1079</v>
      </c>
      <c r="C170" s="843" t="s">
        <v>361</v>
      </c>
      <c r="D170" s="1725">
        <v>0</v>
      </c>
      <c r="E170" s="1725"/>
      <c r="F170" s="1211">
        <v>0</v>
      </c>
      <c r="G170" s="1211">
        <v>0</v>
      </c>
      <c r="H170" s="1211">
        <v>0</v>
      </c>
      <c r="I170" s="1211">
        <v>0</v>
      </c>
      <c r="J170" s="1724">
        <v>0</v>
      </c>
    </row>
    <row r="171" spans="1:10" ht="2.25" customHeight="1" thickBot="1">
      <c r="A171" s="1033" t="s">
        <v>326</v>
      </c>
      <c r="B171" s="858" t="s">
        <v>1117</v>
      </c>
      <c r="C171" s="1031" t="s">
        <v>327</v>
      </c>
      <c r="D171" s="1211"/>
      <c r="E171" s="1725"/>
      <c r="F171" s="1211"/>
      <c r="G171" s="1211"/>
      <c r="H171" s="1211"/>
      <c r="I171" s="1211"/>
      <c r="J171" s="1724">
        <v>0</v>
      </c>
    </row>
    <row r="172" spans="1:10" ht="13.5" hidden="1" thickBot="1">
      <c r="A172" s="1033" t="s">
        <v>328</v>
      </c>
      <c r="B172" s="858" t="s">
        <v>1118</v>
      </c>
      <c r="C172" s="1031" t="s">
        <v>329</v>
      </c>
      <c r="D172" s="1211"/>
      <c r="E172" s="1725"/>
      <c r="F172" s="1211"/>
      <c r="G172" s="1211"/>
      <c r="H172" s="1211"/>
      <c r="I172" s="1211"/>
      <c r="J172" s="1211"/>
    </row>
    <row r="173" spans="1:10" ht="13.5" hidden="1" thickBot="1">
      <c r="A173" s="1033" t="s">
        <v>330</v>
      </c>
      <c r="B173" s="857" t="s">
        <v>1709</v>
      </c>
      <c r="C173" s="1031" t="s">
        <v>332</v>
      </c>
      <c r="D173" s="1211"/>
      <c r="E173" s="1725"/>
      <c r="F173" s="1211"/>
      <c r="G173" s="1211"/>
      <c r="H173" s="1211"/>
      <c r="I173" s="1211"/>
      <c r="J173" s="1211"/>
    </row>
    <row r="174" spans="1:10" ht="13.5" hidden="1" thickBot="1">
      <c r="A174" s="1042">
        <v>1244000</v>
      </c>
      <c r="B174" s="1043" t="s">
        <v>1721</v>
      </c>
      <c r="C174" s="1036" t="s">
        <v>1145</v>
      </c>
      <c r="D174" s="1212"/>
      <c r="E174" s="1726"/>
      <c r="F174" s="1212"/>
      <c r="G174" s="1212"/>
      <c r="H174" s="1212"/>
      <c r="I174" s="1212"/>
      <c r="J174" s="1212"/>
    </row>
    <row r="175" spans="1:10" ht="23.25" customHeight="1" thickBot="1">
      <c r="A175" s="1044">
        <v>1000000</v>
      </c>
      <c r="B175" s="1045" t="s">
        <v>350</v>
      </c>
      <c r="C175" s="1046" t="s">
        <v>361</v>
      </c>
      <c r="D175" s="1221">
        <f>D32+D151</f>
        <v>18602</v>
      </c>
      <c r="E175" s="1729">
        <f t="shared" ref="E175:J175" si="5">E32+E151</f>
        <v>0</v>
      </c>
      <c r="F175" s="1221">
        <f t="shared" si="5"/>
        <v>18602</v>
      </c>
      <c r="G175" s="1221">
        <f t="shared" si="5"/>
        <v>18602</v>
      </c>
      <c r="H175" s="1221">
        <f t="shared" si="5"/>
        <v>18602</v>
      </c>
      <c r="I175" s="1221">
        <f t="shared" si="5"/>
        <v>18602</v>
      </c>
      <c r="J175" s="1729">
        <f t="shared" si="5"/>
        <v>18602</v>
      </c>
    </row>
    <row r="176" spans="1:10" ht="18" hidden="1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1730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9:E9"/>
    <mergeCell ref="B15:E15"/>
    <mergeCell ref="B16:F16"/>
    <mergeCell ref="F29:F30"/>
    <mergeCell ref="G29:J2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 ht="12" customHeight="1">
      <c r="A8" s="28" t="s">
        <v>1231</v>
      </c>
      <c r="F8" s="179"/>
      <c r="G8" s="179"/>
    </row>
    <row r="9" spans="1:10" s="28" customFormat="1" ht="9.75" customHeight="1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477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17.25" customHeight="1">
      <c r="A14" s="2624" t="s">
        <v>1658</v>
      </c>
      <c r="B14" s="2625"/>
      <c r="F14" s="179"/>
      <c r="G14" s="179"/>
    </row>
    <row r="15" spans="1:10" ht="21.75" customHeight="1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21" customHeight="1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2" s="1" customFormat="1" ht="14.25">
      <c r="A17" s="2580" t="s">
        <v>1225</v>
      </c>
      <c r="B17" s="2580"/>
      <c r="C17" s="2580"/>
      <c r="D17" s="2580"/>
      <c r="E17" s="2580"/>
      <c r="F17" s="2580"/>
      <c r="G17" s="2580"/>
      <c r="H17" s="2580"/>
      <c r="I17" s="2580"/>
      <c r="J17" s="2580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420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2" s="173" customFormat="1" ht="15.75" customHeight="1" thickBot="1">
      <c r="A20" s="38" t="s">
        <v>89</v>
      </c>
      <c r="B20" s="204"/>
      <c r="C20" s="199"/>
      <c r="G20" s="204" t="s">
        <v>335</v>
      </c>
      <c r="H20" s="205">
        <v>6</v>
      </c>
      <c r="I20" s="206">
        <v>6</v>
      </c>
      <c r="J20" s="207" t="s">
        <v>745</v>
      </c>
    </row>
    <row r="21" spans="1:12" s="204" customFormat="1" ht="15" customHeight="1" thickBot="1">
      <c r="A21" s="38" t="s">
        <v>634</v>
      </c>
      <c r="C21" s="199"/>
      <c r="G21" s="204" t="s">
        <v>935</v>
      </c>
    </row>
    <row r="22" spans="1:12" s="204" customFormat="1" ht="9.75" customHeight="1" thickBot="1">
      <c r="A22" s="38" t="s">
        <v>557</v>
      </c>
      <c r="C22" s="208"/>
      <c r="D22" s="209"/>
      <c r="G22" s="204" t="s">
        <v>558</v>
      </c>
    </row>
    <row r="23" spans="1:12" s="173" customFormat="1" ht="15.75" customHeight="1" thickBot="1">
      <c r="A23" s="38" t="s">
        <v>735</v>
      </c>
      <c r="B23" s="204"/>
      <c r="C23" s="199"/>
      <c r="G23" s="204" t="s">
        <v>954</v>
      </c>
      <c r="I23" s="210"/>
    </row>
    <row r="24" spans="1:12" s="173" customFormat="1" ht="12.75" customHeight="1">
      <c r="A24" s="38" t="s">
        <v>51</v>
      </c>
      <c r="B24" s="211"/>
      <c r="C24" s="212"/>
      <c r="F24" s="213"/>
      <c r="G24" s="204" t="s">
        <v>956</v>
      </c>
    </row>
    <row r="25" spans="1:12" s="173" customFormat="1" ht="15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2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2" s="213" customFormat="1" ht="16.5" customHeigh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2" s="28" customFormat="1" ht="96.7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2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266</v>
      </c>
      <c r="C32" s="69" t="s">
        <v>361</v>
      </c>
      <c r="D32" s="450">
        <f>D33+D42+D138</f>
        <v>0</v>
      </c>
      <c r="E32" s="450"/>
      <c r="F32" s="450">
        <f>F33+F42+F138</f>
        <v>0</v>
      </c>
      <c r="G32" s="450">
        <f>G33+G42+G131</f>
        <v>0</v>
      </c>
      <c r="H32" s="450">
        <f>H33+H42+H131</f>
        <v>0</v>
      </c>
      <c r="I32" s="450">
        <f>I33+I42+I131</f>
        <v>0</v>
      </c>
      <c r="J32" s="450">
        <f>J33+J42+J131</f>
        <v>0</v>
      </c>
    </row>
    <row r="33" spans="1:10" s="28" customFormat="1" ht="38.25" customHeight="1" thickBot="1">
      <c r="A33" s="259">
        <v>1110000</v>
      </c>
      <c r="B33" s="70" t="s">
        <v>808</v>
      </c>
      <c r="C33" s="69" t="s">
        <v>361</v>
      </c>
      <c r="D33" s="451">
        <f>D34</f>
        <v>0</v>
      </c>
      <c r="E33" s="451"/>
      <c r="F33" s="451">
        <f>F34</f>
        <v>0</v>
      </c>
      <c r="G33" s="451">
        <f>G34</f>
        <v>0</v>
      </c>
      <c r="H33" s="451">
        <f>H34</f>
        <v>0</v>
      </c>
      <c r="I33" s="451">
        <f>I34</f>
        <v>0</v>
      </c>
      <c r="J33" s="451">
        <f>J34</f>
        <v>0</v>
      </c>
    </row>
    <row r="34" spans="1:10" s="28" customFormat="1" ht="18" hidden="1" customHeight="1">
      <c r="A34" s="260">
        <v>1110000</v>
      </c>
      <c r="B34" s="73" t="s">
        <v>809</v>
      </c>
      <c r="C34" s="74" t="s">
        <v>361</v>
      </c>
      <c r="D34" s="452">
        <f>SUM(D35:D41)</f>
        <v>0</v>
      </c>
      <c r="E34" s="452"/>
      <c r="F34" s="452">
        <f>SUM(F35:F41)</f>
        <v>0</v>
      </c>
      <c r="G34" s="452">
        <f>SUM(G35:G41)</f>
        <v>0</v>
      </c>
      <c r="H34" s="452">
        <f>SUM(H35:H41)</f>
        <v>0</v>
      </c>
      <c r="I34" s="452">
        <f>SUM(I35:I41)</f>
        <v>0</v>
      </c>
      <c r="J34" s="452">
        <f>SUM(J35:J41)</f>
        <v>0</v>
      </c>
    </row>
    <row r="35" spans="1:10" s="28" customFormat="1" ht="25.5" hidden="1">
      <c r="A35" s="261">
        <v>1111000</v>
      </c>
      <c r="B35" s="76" t="s">
        <v>677</v>
      </c>
      <c r="C35" s="77" t="s">
        <v>810</v>
      </c>
      <c r="D35" s="453">
        <v>0</v>
      </c>
      <c r="E35" s="454"/>
      <c r="F35" s="453">
        <v>0</v>
      </c>
      <c r="G35" s="455">
        <v>0</v>
      </c>
      <c r="H35" s="455">
        <v>0</v>
      </c>
      <c r="I35" s="455">
        <v>0</v>
      </c>
      <c r="J35" s="455">
        <f>F35</f>
        <v>0</v>
      </c>
    </row>
    <row r="36" spans="1:10" s="28" customFormat="1" ht="24.75" hidden="1" customHeight="1">
      <c r="A36" s="262">
        <v>1112000</v>
      </c>
      <c r="B36" s="14" t="s">
        <v>273</v>
      </c>
      <c r="C36" s="81" t="s">
        <v>811</v>
      </c>
      <c r="D36" s="456">
        <v>0</v>
      </c>
      <c r="E36" s="456"/>
      <c r="F36" s="456">
        <v>0</v>
      </c>
      <c r="G36" s="456"/>
      <c r="H36" s="456">
        <v>0</v>
      </c>
      <c r="I36" s="456">
        <v>0</v>
      </c>
      <c r="J36" s="456">
        <f>F36</f>
        <v>0</v>
      </c>
    </row>
    <row r="37" spans="1:10" s="28" customFormat="1" ht="0.75" customHeight="1">
      <c r="A37" s="262">
        <v>1113000</v>
      </c>
      <c r="B37" s="14" t="s">
        <v>812</v>
      </c>
      <c r="C37" s="81" t="s">
        <v>813</v>
      </c>
      <c r="D37" s="456"/>
      <c r="E37" s="456"/>
      <c r="F37" s="456"/>
      <c r="G37" s="456"/>
      <c r="H37" s="456"/>
      <c r="I37" s="456"/>
      <c r="J37" s="457">
        <v>0</v>
      </c>
    </row>
    <row r="38" spans="1:10" s="28" customFormat="1" ht="40.5" hidden="1" customHeight="1">
      <c r="A38" s="262">
        <v>1114000</v>
      </c>
      <c r="B38" s="14" t="s">
        <v>401</v>
      </c>
      <c r="C38" s="81" t="s">
        <v>402</v>
      </c>
      <c r="D38" s="456"/>
      <c r="E38" s="456"/>
      <c r="F38" s="456"/>
      <c r="G38" s="456"/>
      <c r="H38" s="456"/>
      <c r="I38" s="456"/>
      <c r="J38" s="457">
        <v>0</v>
      </c>
    </row>
    <row r="39" spans="1:10" s="28" customFormat="1" ht="0.75" customHeight="1">
      <c r="A39" s="262">
        <v>1115000</v>
      </c>
      <c r="B39" s="14" t="s">
        <v>619</v>
      </c>
      <c r="C39" s="81" t="s">
        <v>391</v>
      </c>
      <c r="D39" s="456"/>
      <c r="E39" s="456"/>
      <c r="F39" s="456"/>
      <c r="G39" s="456"/>
      <c r="H39" s="456"/>
      <c r="I39" s="456"/>
      <c r="J39" s="457">
        <v>0</v>
      </c>
    </row>
    <row r="40" spans="1:10" s="28" customFormat="1" ht="12" hidden="1" customHeight="1">
      <c r="A40" s="262">
        <v>1116000</v>
      </c>
      <c r="B40" s="14" t="s">
        <v>1034</v>
      </c>
      <c r="C40" s="83" t="s">
        <v>392</v>
      </c>
      <c r="D40" s="456"/>
      <c r="E40" s="456"/>
      <c r="F40" s="456"/>
      <c r="G40" s="456"/>
      <c r="H40" s="456"/>
      <c r="I40" s="456"/>
      <c r="J40" s="457">
        <v>0</v>
      </c>
    </row>
    <row r="41" spans="1:10" s="28" customFormat="1" ht="13.5" thickBot="1">
      <c r="A41" s="263">
        <v>1117000</v>
      </c>
      <c r="B41" s="85" t="s">
        <v>644</v>
      </c>
      <c r="C41" s="86" t="s">
        <v>20</v>
      </c>
      <c r="D41" s="458">
        <v>0</v>
      </c>
      <c r="E41" s="458"/>
      <c r="F41" s="458">
        <v>0</v>
      </c>
      <c r="G41" s="458">
        <v>0</v>
      </c>
      <c r="H41" s="458">
        <v>0</v>
      </c>
      <c r="I41" s="458">
        <v>0</v>
      </c>
      <c r="J41" s="45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59">
        <f>D43+D55+D66+D69+D51+D64</f>
        <v>0</v>
      </c>
      <c r="E42" s="459"/>
      <c r="F42" s="459">
        <f>F43+F55+F66+F69+F51+F64</f>
        <v>0</v>
      </c>
      <c r="G42" s="459">
        <f>G43+G51+G55+G64+G66+G69</f>
        <v>0</v>
      </c>
      <c r="H42" s="459">
        <f>H43+H51+H55+H64+H66+H69</f>
        <v>0</v>
      </c>
      <c r="I42" s="459">
        <f>I43+I51+I55+I64+I66+I69</f>
        <v>0</v>
      </c>
      <c r="J42" s="45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55">
        <f>SUM(D44:D49)</f>
        <v>0</v>
      </c>
      <c r="E43" s="455"/>
      <c r="F43" s="455">
        <f>SUM(F44:F49)</f>
        <v>0</v>
      </c>
      <c r="G43" s="455">
        <f>SUM(G44:G49)</f>
        <v>0</v>
      </c>
      <c r="H43" s="455">
        <f>SUM(H44:H49)</f>
        <v>0</v>
      </c>
      <c r="I43" s="455">
        <f>SUM(I44:I49)</f>
        <v>0</v>
      </c>
      <c r="J43" s="457">
        <f>SUM(J44:J49)</f>
        <v>0</v>
      </c>
    </row>
    <row r="44" spans="1:10" s="28" customFormat="1" ht="25.5" hidden="1">
      <c r="A44" s="262">
        <v>1121100</v>
      </c>
      <c r="B44" s="93" t="s">
        <v>383</v>
      </c>
      <c r="C44" s="83" t="s">
        <v>384</v>
      </c>
      <c r="D44" s="456"/>
      <c r="E44" s="456"/>
      <c r="F44" s="456">
        <f>D44+E44</f>
        <v>0</v>
      </c>
      <c r="G44" s="456"/>
      <c r="H44" s="456"/>
      <c r="I44" s="456"/>
      <c r="J44" s="457">
        <v>0</v>
      </c>
    </row>
    <row r="45" spans="1:10" s="28" customFormat="1" hidden="1">
      <c r="A45" s="262">
        <v>1121200</v>
      </c>
      <c r="B45" s="94" t="s">
        <v>385</v>
      </c>
      <c r="C45" s="81" t="s">
        <v>386</v>
      </c>
      <c r="D45" s="456">
        <v>0</v>
      </c>
      <c r="E45" s="456"/>
      <c r="F45" s="456">
        <f>D45+E45</f>
        <v>0</v>
      </c>
      <c r="G45" s="456">
        <v>0</v>
      </c>
      <c r="H45" s="456">
        <v>0</v>
      </c>
      <c r="I45" s="456">
        <v>0</v>
      </c>
      <c r="J45" s="457">
        <f>F45</f>
        <v>0</v>
      </c>
    </row>
    <row r="46" spans="1:10" s="28" customFormat="1" hidden="1">
      <c r="A46" s="262">
        <v>1121300</v>
      </c>
      <c r="B46" s="93" t="s">
        <v>775</v>
      </c>
      <c r="C46" s="83" t="s">
        <v>387</v>
      </c>
      <c r="D46" s="456">
        <v>0</v>
      </c>
      <c r="E46" s="456"/>
      <c r="F46" s="456">
        <f>D46+E46</f>
        <v>0</v>
      </c>
      <c r="G46" s="456">
        <v>0</v>
      </c>
      <c r="H46" s="456">
        <v>0</v>
      </c>
      <c r="I46" s="456">
        <v>0</v>
      </c>
      <c r="J46" s="457">
        <f>F46</f>
        <v>0</v>
      </c>
    </row>
    <row r="47" spans="1:10" s="28" customFormat="1" hidden="1">
      <c r="A47" s="262">
        <v>1121400</v>
      </c>
      <c r="B47" s="93" t="s">
        <v>776</v>
      </c>
      <c r="C47" s="81" t="s">
        <v>388</v>
      </c>
      <c r="D47" s="456">
        <v>0</v>
      </c>
      <c r="E47" s="456"/>
      <c r="F47" s="456">
        <v>0</v>
      </c>
      <c r="G47" s="456">
        <v>0</v>
      </c>
      <c r="H47" s="456">
        <v>0</v>
      </c>
      <c r="I47" s="456">
        <v>0</v>
      </c>
      <c r="J47" s="457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389</v>
      </c>
      <c r="D48" s="455"/>
      <c r="E48" s="456"/>
      <c r="F48" s="455"/>
      <c r="G48" s="455"/>
      <c r="H48" s="455"/>
      <c r="I48" s="455"/>
      <c r="J48" s="457">
        <v>0</v>
      </c>
    </row>
    <row r="49" spans="1:10" s="28" customFormat="1" hidden="1">
      <c r="A49" s="262">
        <v>1121600</v>
      </c>
      <c r="B49" s="93" t="s">
        <v>70</v>
      </c>
      <c r="C49" s="81" t="s">
        <v>390</v>
      </c>
      <c r="D49" s="456"/>
      <c r="E49" s="456"/>
      <c r="F49" s="456"/>
      <c r="G49" s="456"/>
      <c r="H49" s="456"/>
      <c r="I49" s="456"/>
      <c r="J49" s="457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772</v>
      </c>
      <c r="D50" s="458"/>
      <c r="E50" s="458"/>
      <c r="F50" s="458"/>
      <c r="G50" s="458"/>
      <c r="H50" s="458"/>
      <c r="I50" s="458"/>
      <c r="J50" s="457">
        <v>0</v>
      </c>
    </row>
    <row r="51" spans="1:10" s="28" customFormat="1" ht="28.5" hidden="1">
      <c r="A51" s="260">
        <v>1122000</v>
      </c>
      <c r="B51" s="97" t="s">
        <v>773</v>
      </c>
      <c r="C51" s="74" t="s">
        <v>361</v>
      </c>
      <c r="D51" s="454">
        <f>D52</f>
        <v>0</v>
      </c>
      <c r="E51" s="454"/>
      <c r="F51" s="454">
        <f>F52</f>
        <v>0</v>
      </c>
      <c r="G51" s="454">
        <f>G52</f>
        <v>0</v>
      </c>
      <c r="H51" s="454">
        <f>H52</f>
        <v>0</v>
      </c>
      <c r="I51" s="454">
        <f>I52</f>
        <v>0</v>
      </c>
      <c r="J51" s="457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774</v>
      </c>
      <c r="D52" s="456">
        <v>0</v>
      </c>
      <c r="E52" s="456"/>
      <c r="F52" s="456">
        <v>0</v>
      </c>
      <c r="G52" s="456">
        <v>0</v>
      </c>
      <c r="H52" s="456">
        <v>0</v>
      </c>
      <c r="I52" s="456">
        <v>0</v>
      </c>
      <c r="J52" s="457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1031</v>
      </c>
      <c r="D53" s="456"/>
      <c r="E53" s="456"/>
      <c r="F53" s="456"/>
      <c r="G53" s="456"/>
      <c r="H53" s="456"/>
      <c r="I53" s="456"/>
      <c r="J53" s="45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1032</v>
      </c>
      <c r="D54" s="458"/>
      <c r="E54" s="458"/>
      <c r="F54" s="458"/>
      <c r="G54" s="458"/>
      <c r="H54" s="458"/>
      <c r="I54" s="458"/>
      <c r="J54" s="457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361</v>
      </c>
      <c r="D55" s="454">
        <f>SUM(D56:D63)</f>
        <v>0</v>
      </c>
      <c r="E55" s="454"/>
      <c r="F55" s="454">
        <f>SUM(F56:F63)</f>
        <v>0</v>
      </c>
      <c r="G55" s="454">
        <f>SUM(G56:G63)</f>
        <v>0</v>
      </c>
      <c r="H55" s="454">
        <f>SUM(H56:H63)</f>
        <v>0</v>
      </c>
      <c r="I55" s="454">
        <f>SUM(I56:I63)</f>
        <v>0</v>
      </c>
      <c r="J55" s="457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368</v>
      </c>
      <c r="D56" s="456"/>
      <c r="E56" s="456"/>
      <c r="F56" s="456"/>
      <c r="G56" s="456"/>
      <c r="H56" s="456"/>
      <c r="I56" s="456"/>
      <c r="J56" s="457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369</v>
      </c>
      <c r="D57" s="456">
        <v>0</v>
      </c>
      <c r="E57" s="456"/>
      <c r="F57" s="456">
        <v>0</v>
      </c>
      <c r="G57" s="456">
        <v>0</v>
      </c>
      <c r="H57" s="456">
        <v>0</v>
      </c>
      <c r="I57" s="456">
        <v>0</v>
      </c>
      <c r="J57" s="457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456"/>
      <c r="E58" s="456"/>
      <c r="F58" s="456"/>
      <c r="G58" s="456"/>
      <c r="H58" s="456"/>
      <c r="I58" s="456"/>
      <c r="J58" s="457"/>
    </row>
    <row r="59" spans="1:10" s="28" customFormat="1" hidden="1">
      <c r="A59" s="266">
        <v>1123400</v>
      </c>
      <c r="B59" s="93" t="s">
        <v>559</v>
      </c>
      <c r="C59" s="83" t="s">
        <v>371</v>
      </c>
      <c r="D59" s="456">
        <v>0</v>
      </c>
      <c r="E59" s="456"/>
      <c r="F59" s="456">
        <v>0</v>
      </c>
      <c r="G59" s="456">
        <v>0</v>
      </c>
      <c r="H59" s="456">
        <v>0</v>
      </c>
      <c r="I59" s="456">
        <v>0</v>
      </c>
      <c r="J59" s="457">
        <f t="shared" ref="J59:J65" si="0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456"/>
      <c r="E60" s="456"/>
      <c r="F60" s="456"/>
      <c r="G60" s="456"/>
      <c r="H60" s="456"/>
      <c r="I60" s="456"/>
      <c r="J60" s="457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372</v>
      </c>
      <c r="D61" s="456"/>
      <c r="E61" s="456"/>
      <c r="F61" s="456"/>
      <c r="G61" s="456"/>
      <c r="H61" s="456"/>
      <c r="I61" s="456"/>
      <c r="J61" s="457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373</v>
      </c>
      <c r="D62" s="456">
        <v>0</v>
      </c>
      <c r="E62" s="456"/>
      <c r="F62" s="456">
        <v>0</v>
      </c>
      <c r="G62" s="456">
        <v>0</v>
      </c>
      <c r="H62" s="456">
        <v>0</v>
      </c>
      <c r="I62" s="456">
        <v>0</v>
      </c>
      <c r="J62" s="457">
        <f t="shared" si="0"/>
        <v>0</v>
      </c>
    </row>
    <row r="63" spans="1:10" s="28" customFormat="1" ht="12" hidden="1" customHeight="1" thickBot="1">
      <c r="A63" s="264">
        <v>1123800</v>
      </c>
      <c r="B63" s="96" t="s">
        <v>189</v>
      </c>
      <c r="C63" s="100" t="s">
        <v>374</v>
      </c>
      <c r="D63" s="458">
        <v>0</v>
      </c>
      <c r="E63" s="458"/>
      <c r="F63" s="458">
        <f>D63+E63</f>
        <v>0</v>
      </c>
      <c r="G63" s="458">
        <v>0</v>
      </c>
      <c r="H63" s="458">
        <v>0</v>
      </c>
      <c r="I63" s="458">
        <v>0</v>
      </c>
      <c r="J63" s="457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361</v>
      </c>
      <c r="D64" s="454">
        <f>D65</f>
        <v>0</v>
      </c>
      <c r="E64" s="454"/>
      <c r="F64" s="454">
        <f>F65</f>
        <v>0</v>
      </c>
      <c r="G64" s="454">
        <f>G65</f>
        <v>0</v>
      </c>
      <c r="H64" s="454">
        <f>H65</f>
        <v>0</v>
      </c>
      <c r="I64" s="454">
        <f>I65</f>
        <v>0</v>
      </c>
      <c r="J64" s="457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458"/>
      <c r="E65" s="458"/>
      <c r="F65" s="458"/>
      <c r="G65" s="458"/>
      <c r="H65" s="458"/>
      <c r="I65" s="458"/>
      <c r="J65" s="457">
        <f t="shared" si="0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361</v>
      </c>
      <c r="D66" s="454">
        <f>D67+D68</f>
        <v>0</v>
      </c>
      <c r="E66" s="454"/>
      <c r="F66" s="454">
        <f>F67+F68</f>
        <v>0</v>
      </c>
      <c r="G66" s="454">
        <f>G67+G68</f>
        <v>0</v>
      </c>
      <c r="H66" s="454">
        <f>H67+H68</f>
        <v>0</v>
      </c>
      <c r="I66" s="454">
        <f>I67+I68</f>
        <v>0</v>
      </c>
      <c r="J66" s="457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456">
        <v>0</v>
      </c>
      <c r="E67" s="456"/>
      <c r="F67" s="456">
        <f>D67+E67</f>
        <v>0</v>
      </c>
      <c r="G67" s="456">
        <v>0</v>
      </c>
      <c r="H67" s="456">
        <v>0</v>
      </c>
      <c r="I67" s="456">
        <v>0</v>
      </c>
      <c r="J67" s="457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709</v>
      </c>
      <c r="C68" s="100" t="s">
        <v>1041</v>
      </c>
      <c r="D68" s="458">
        <v>0</v>
      </c>
      <c r="E68" s="458"/>
      <c r="F68" s="458">
        <v>0</v>
      </c>
      <c r="G68" s="458">
        <v>0</v>
      </c>
      <c r="H68" s="458">
        <v>0</v>
      </c>
      <c r="I68" s="458">
        <v>0</v>
      </c>
      <c r="J68" s="457">
        <f t="shared" si="1"/>
        <v>0</v>
      </c>
    </row>
    <row r="69" spans="1:10" s="28" customFormat="1" ht="14.25" hidden="1">
      <c r="A69" s="260">
        <v>1126000</v>
      </c>
      <c r="B69" s="97" t="s">
        <v>1042</v>
      </c>
      <c r="C69" s="74" t="s">
        <v>361</v>
      </c>
      <c r="D69" s="454">
        <f>SUM(D70:D77)</f>
        <v>0</v>
      </c>
      <c r="E69" s="454"/>
      <c r="F69" s="454">
        <f>SUM(F70:F77)</f>
        <v>0</v>
      </c>
      <c r="G69" s="454">
        <f>SUM(G70:G77)</f>
        <v>0</v>
      </c>
      <c r="H69" s="454">
        <f>SUM(H70:H77)</f>
        <v>0</v>
      </c>
      <c r="I69" s="454">
        <f>SUM(I70:I77)</f>
        <v>0</v>
      </c>
      <c r="J69" s="457">
        <f t="shared" si="1"/>
        <v>0</v>
      </c>
    </row>
    <row r="70" spans="1:10" s="28" customFormat="1" hidden="1">
      <c r="A70" s="260">
        <v>1126100</v>
      </c>
      <c r="B70" s="93" t="s">
        <v>993</v>
      </c>
      <c r="C70" s="77" t="s">
        <v>1043</v>
      </c>
      <c r="D70" s="456">
        <v>0</v>
      </c>
      <c r="E70" s="456"/>
      <c r="F70" s="456">
        <f>D70+E70</f>
        <v>0</v>
      </c>
      <c r="G70" s="456">
        <v>0</v>
      </c>
      <c r="H70" s="456">
        <v>0</v>
      </c>
      <c r="I70" s="456">
        <v>0</v>
      </c>
      <c r="J70" s="457">
        <f t="shared" si="1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456"/>
      <c r="E71" s="456"/>
      <c r="F71" s="456">
        <f t="shared" ref="F71:F77" si="2">D71+E71</f>
        <v>0</v>
      </c>
      <c r="G71" s="456"/>
      <c r="H71" s="456"/>
      <c r="I71" s="456"/>
      <c r="J71" s="457">
        <f t="shared" si="1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56"/>
      <c r="E72" s="456"/>
      <c r="F72" s="456">
        <f t="shared" si="2"/>
        <v>0</v>
      </c>
      <c r="G72" s="456"/>
      <c r="H72" s="456"/>
      <c r="I72" s="456"/>
      <c r="J72" s="457">
        <f t="shared" si="1"/>
        <v>0</v>
      </c>
    </row>
    <row r="73" spans="1:10" s="28" customFormat="1" ht="30" customHeight="1">
      <c r="A73" s="262">
        <v>1126400</v>
      </c>
      <c r="B73" s="103" t="s">
        <v>995</v>
      </c>
      <c r="C73" s="81" t="s">
        <v>395</v>
      </c>
      <c r="D73" s="456">
        <v>0</v>
      </c>
      <c r="E73" s="456"/>
      <c r="F73" s="456">
        <f t="shared" si="2"/>
        <v>0</v>
      </c>
      <c r="G73" s="456">
        <v>0</v>
      </c>
      <c r="H73" s="456">
        <v>0</v>
      </c>
      <c r="I73" s="456">
        <v>0</v>
      </c>
      <c r="J73" s="457">
        <f t="shared" si="1"/>
        <v>0</v>
      </c>
    </row>
    <row r="74" spans="1:10" s="28" customFormat="1" ht="25.5">
      <c r="A74" s="263">
        <v>1126500</v>
      </c>
      <c r="B74" s="104" t="s">
        <v>953</v>
      </c>
      <c r="C74" s="83" t="s">
        <v>396</v>
      </c>
      <c r="D74" s="456"/>
      <c r="E74" s="456"/>
      <c r="F74" s="456">
        <f t="shared" si="2"/>
        <v>0</v>
      </c>
      <c r="G74" s="456"/>
      <c r="H74" s="456"/>
      <c r="I74" s="456"/>
      <c r="J74" s="457">
        <v>0</v>
      </c>
    </row>
    <row r="75" spans="1:10" s="28" customFormat="1" ht="0.75" customHeight="1">
      <c r="A75" s="262">
        <v>1126600</v>
      </c>
      <c r="B75" s="103" t="s">
        <v>230</v>
      </c>
      <c r="C75" s="81" t="s">
        <v>397</v>
      </c>
      <c r="D75" s="456"/>
      <c r="E75" s="456"/>
      <c r="F75" s="456">
        <f t="shared" si="2"/>
        <v>0</v>
      </c>
      <c r="G75" s="456"/>
      <c r="H75" s="456"/>
      <c r="I75" s="456"/>
      <c r="J75" s="45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56">
        <v>0</v>
      </c>
      <c r="E76" s="456"/>
      <c r="F76" s="456">
        <f t="shared" si="2"/>
        <v>0</v>
      </c>
      <c r="G76" s="456">
        <v>0</v>
      </c>
      <c r="H76" s="456">
        <v>0</v>
      </c>
      <c r="I76" s="456">
        <v>0</v>
      </c>
      <c r="J76" s="457">
        <f>F76</f>
        <v>0</v>
      </c>
    </row>
    <row r="77" spans="1:10" s="28" customFormat="1" ht="13.5" thickBot="1">
      <c r="A77" s="265">
        <v>1126800</v>
      </c>
      <c r="B77" s="105" t="s">
        <v>483</v>
      </c>
      <c r="C77" s="86" t="s">
        <v>399</v>
      </c>
      <c r="D77" s="458">
        <v>0</v>
      </c>
      <c r="E77" s="458"/>
      <c r="F77" s="456">
        <f t="shared" si="2"/>
        <v>0</v>
      </c>
      <c r="G77" s="458">
        <v>0</v>
      </c>
      <c r="H77" s="458">
        <v>0</v>
      </c>
      <c r="I77" s="458">
        <v>0</v>
      </c>
      <c r="J77" s="457">
        <f>F77</f>
        <v>0</v>
      </c>
    </row>
    <row r="78" spans="1:10" s="28" customFormat="1" ht="14.25">
      <c r="A78" s="267">
        <v>1130000</v>
      </c>
      <c r="B78" s="107" t="s">
        <v>296</v>
      </c>
      <c r="C78" s="74" t="s">
        <v>361</v>
      </c>
      <c r="D78" s="454">
        <v>0</v>
      </c>
      <c r="E78" s="454"/>
      <c r="F78" s="454">
        <v>0</v>
      </c>
      <c r="G78" s="454">
        <v>0</v>
      </c>
      <c r="H78" s="454">
        <v>0</v>
      </c>
      <c r="I78" s="454">
        <v>0</v>
      </c>
      <c r="J78" s="457">
        <v>0</v>
      </c>
    </row>
    <row r="79" spans="1:10" s="28" customFormat="1" ht="0.75" customHeight="1">
      <c r="A79" s="267">
        <v>1130100</v>
      </c>
      <c r="B79" s="103" t="s">
        <v>484</v>
      </c>
      <c r="C79" s="99" t="s">
        <v>297</v>
      </c>
      <c r="D79" s="456"/>
      <c r="E79" s="456"/>
      <c r="F79" s="456"/>
      <c r="G79" s="456"/>
      <c r="H79" s="456"/>
      <c r="I79" s="456"/>
      <c r="J79" s="457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456"/>
      <c r="E80" s="456"/>
      <c r="F80" s="456"/>
      <c r="G80" s="456"/>
      <c r="H80" s="456"/>
      <c r="I80" s="456"/>
      <c r="J80" s="457">
        <v>0</v>
      </c>
    </row>
    <row r="81" spans="1:10" s="28" customFormat="1" ht="14.25" hidden="1" customHeight="1">
      <c r="A81" s="267">
        <v>1130300</v>
      </c>
      <c r="B81" s="103" t="s">
        <v>486</v>
      </c>
      <c r="C81" s="83" t="s">
        <v>299</v>
      </c>
      <c r="D81" s="456"/>
      <c r="E81" s="456"/>
      <c r="F81" s="456"/>
      <c r="G81" s="456"/>
      <c r="H81" s="456"/>
      <c r="I81" s="456"/>
      <c r="J81" s="457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455"/>
      <c r="E82" s="455"/>
      <c r="F82" s="455"/>
      <c r="G82" s="455"/>
      <c r="H82" s="455"/>
      <c r="I82" s="455"/>
      <c r="J82" s="457">
        <v>0</v>
      </c>
    </row>
    <row r="83" spans="1:10" s="28" customFormat="1" ht="1.5" hidden="1" customHeight="1">
      <c r="A83" s="262">
        <v>1131000</v>
      </c>
      <c r="B83" s="110" t="s">
        <v>301</v>
      </c>
      <c r="C83" s="111" t="s">
        <v>361</v>
      </c>
      <c r="D83" s="456"/>
      <c r="E83" s="456"/>
      <c r="F83" s="456"/>
      <c r="G83" s="456"/>
      <c r="H83" s="456"/>
      <c r="I83" s="456"/>
      <c r="J83" s="457">
        <v>0</v>
      </c>
    </row>
    <row r="84" spans="1:10" s="28" customFormat="1" ht="0.75" hidden="1" customHeight="1">
      <c r="A84" s="262">
        <v>1131100</v>
      </c>
      <c r="B84" s="103" t="s">
        <v>592</v>
      </c>
      <c r="C84" s="77" t="s">
        <v>302</v>
      </c>
      <c r="D84" s="456"/>
      <c r="E84" s="456"/>
      <c r="F84" s="456"/>
      <c r="G84" s="456"/>
      <c r="H84" s="456"/>
      <c r="I84" s="456"/>
      <c r="J84" s="457">
        <v>0</v>
      </c>
    </row>
    <row r="85" spans="1:10" s="28" customFormat="1" hidden="1">
      <c r="A85" s="262">
        <v>1131200</v>
      </c>
      <c r="B85" s="103" t="s">
        <v>593</v>
      </c>
      <c r="C85" s="83" t="s">
        <v>303</v>
      </c>
      <c r="D85" s="456"/>
      <c r="E85" s="456"/>
      <c r="F85" s="456"/>
      <c r="G85" s="456"/>
      <c r="H85" s="456"/>
      <c r="I85" s="456"/>
      <c r="J85" s="457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458"/>
      <c r="E86" s="458"/>
      <c r="F86" s="458"/>
      <c r="G86" s="458"/>
      <c r="H86" s="458"/>
      <c r="I86" s="458"/>
      <c r="J86" s="457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454">
        <v>0</v>
      </c>
      <c r="E87" s="454"/>
      <c r="F87" s="454">
        <v>0</v>
      </c>
      <c r="G87" s="454">
        <v>0</v>
      </c>
      <c r="H87" s="454">
        <v>0</v>
      </c>
      <c r="I87" s="454">
        <v>0</v>
      </c>
      <c r="J87" s="457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1013</v>
      </c>
      <c r="D88" s="456"/>
      <c r="E88" s="456"/>
      <c r="F88" s="456"/>
      <c r="G88" s="456"/>
      <c r="H88" s="456"/>
      <c r="I88" s="456"/>
      <c r="J88" s="457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56"/>
      <c r="E89" s="456"/>
      <c r="F89" s="456"/>
      <c r="G89" s="456"/>
      <c r="H89" s="456"/>
      <c r="I89" s="456"/>
      <c r="J89" s="457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456"/>
      <c r="E90" s="456"/>
      <c r="F90" s="456"/>
      <c r="G90" s="456"/>
      <c r="H90" s="456"/>
      <c r="I90" s="456"/>
      <c r="J90" s="457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442</v>
      </c>
      <c r="D91" s="458"/>
      <c r="E91" s="458"/>
      <c r="F91" s="458"/>
      <c r="G91" s="458"/>
      <c r="H91" s="458"/>
      <c r="I91" s="458"/>
      <c r="J91" s="457">
        <v>0</v>
      </c>
    </row>
    <row r="92" spans="1:10" s="28" customFormat="1" ht="16.5" hidden="1" customHeight="1">
      <c r="A92" s="269">
        <v>1150000</v>
      </c>
      <c r="B92" s="224" t="s">
        <v>736</v>
      </c>
      <c r="C92" s="74" t="s">
        <v>361</v>
      </c>
      <c r="D92" s="454">
        <v>0</v>
      </c>
      <c r="E92" s="454"/>
      <c r="F92" s="454">
        <v>0</v>
      </c>
      <c r="G92" s="454">
        <v>0</v>
      </c>
      <c r="H92" s="454">
        <v>0</v>
      </c>
      <c r="I92" s="454">
        <v>0</v>
      </c>
      <c r="J92" s="457">
        <v>0</v>
      </c>
    </row>
    <row r="93" spans="1:10" s="28" customFormat="1" ht="31.5" hidden="1" customHeight="1">
      <c r="A93" s="270">
        <v>1151000</v>
      </c>
      <c r="B93" s="226" t="s">
        <v>686</v>
      </c>
      <c r="C93" s="74" t="s">
        <v>361</v>
      </c>
      <c r="D93" s="460">
        <v>0</v>
      </c>
      <c r="E93" s="460"/>
      <c r="F93" s="460">
        <v>0</v>
      </c>
      <c r="G93" s="460">
        <v>0</v>
      </c>
      <c r="H93" s="460">
        <v>0</v>
      </c>
      <c r="I93" s="460">
        <v>0</v>
      </c>
      <c r="J93" s="457">
        <v>0</v>
      </c>
    </row>
    <row r="94" spans="1:10" s="28" customFormat="1" ht="31.5" hidden="1" customHeight="1">
      <c r="A94" s="270">
        <v>1151100</v>
      </c>
      <c r="B94" s="227" t="s">
        <v>267</v>
      </c>
      <c r="C94" s="228">
        <v>461100</v>
      </c>
      <c r="D94" s="460"/>
      <c r="E94" s="460"/>
      <c r="F94" s="460"/>
      <c r="G94" s="460"/>
      <c r="H94" s="460"/>
      <c r="I94" s="460"/>
      <c r="J94" s="457">
        <v>0</v>
      </c>
    </row>
    <row r="95" spans="1:10" s="28" customFormat="1" ht="31.5" hidden="1" customHeight="1">
      <c r="A95" s="270">
        <v>1151200</v>
      </c>
      <c r="B95" s="227" t="s">
        <v>641</v>
      </c>
      <c r="C95" s="228">
        <v>461200</v>
      </c>
      <c r="D95" s="461"/>
      <c r="E95" s="461"/>
      <c r="F95" s="461"/>
      <c r="G95" s="461"/>
      <c r="H95" s="461"/>
      <c r="I95" s="461"/>
      <c r="J95" s="457">
        <v>0</v>
      </c>
    </row>
    <row r="96" spans="1:10" s="28" customFormat="1" ht="31.5" hidden="1" customHeight="1">
      <c r="A96" s="270">
        <v>1152000</v>
      </c>
      <c r="B96" s="229" t="s">
        <v>521</v>
      </c>
      <c r="C96" s="230" t="s">
        <v>361</v>
      </c>
      <c r="D96" s="462">
        <v>0</v>
      </c>
      <c r="E96" s="462"/>
      <c r="F96" s="462">
        <v>0</v>
      </c>
      <c r="G96" s="462">
        <v>0</v>
      </c>
      <c r="H96" s="462">
        <v>0</v>
      </c>
      <c r="I96" s="462">
        <v>0</v>
      </c>
      <c r="J96" s="457">
        <v>0</v>
      </c>
    </row>
    <row r="97" spans="1:10" s="28" customFormat="1" ht="31.5" hidden="1" customHeight="1">
      <c r="A97" s="270">
        <v>1152100</v>
      </c>
      <c r="B97" s="231" t="s">
        <v>544</v>
      </c>
      <c r="C97" s="228">
        <v>462100</v>
      </c>
      <c r="D97" s="407"/>
      <c r="E97" s="407"/>
      <c r="F97" s="407"/>
      <c r="G97" s="463"/>
      <c r="H97" s="463"/>
      <c r="I97" s="456"/>
      <c r="J97" s="457">
        <v>0</v>
      </c>
    </row>
    <row r="98" spans="1:10" s="28" customFormat="1" ht="31.5" hidden="1" customHeight="1">
      <c r="A98" s="271">
        <v>1152200</v>
      </c>
      <c r="B98" s="233" t="s">
        <v>765</v>
      </c>
      <c r="C98" s="234">
        <v>462200</v>
      </c>
      <c r="D98" s="464"/>
      <c r="E98" s="464"/>
      <c r="F98" s="464"/>
      <c r="G98" s="465"/>
      <c r="H98" s="465"/>
      <c r="I98" s="458"/>
      <c r="J98" s="457">
        <v>0</v>
      </c>
    </row>
    <row r="99" spans="1:10" s="28" customFormat="1" ht="31.5" hidden="1" customHeight="1">
      <c r="A99" s="269">
        <v>1153000</v>
      </c>
      <c r="B99" s="235" t="s">
        <v>766</v>
      </c>
      <c r="C99" s="236" t="s">
        <v>361</v>
      </c>
      <c r="D99" s="466">
        <v>0</v>
      </c>
      <c r="E99" s="466"/>
      <c r="F99" s="466">
        <v>0</v>
      </c>
      <c r="G99" s="466">
        <v>0</v>
      </c>
      <c r="H99" s="466">
        <v>0</v>
      </c>
      <c r="I99" s="466">
        <v>0</v>
      </c>
      <c r="J99" s="457">
        <v>0</v>
      </c>
    </row>
    <row r="100" spans="1:10" s="28" customFormat="1" ht="31.5" hidden="1" customHeight="1">
      <c r="A100" s="270">
        <v>1153100</v>
      </c>
      <c r="B100" s="231" t="s">
        <v>767</v>
      </c>
      <c r="C100" s="228">
        <v>463100</v>
      </c>
      <c r="D100" s="462"/>
      <c r="E100" s="462"/>
      <c r="F100" s="462"/>
      <c r="G100" s="462"/>
      <c r="H100" s="462"/>
      <c r="I100" s="462"/>
      <c r="J100" s="457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462"/>
      <c r="E101" s="462"/>
      <c r="F101" s="462"/>
      <c r="G101" s="462"/>
      <c r="H101" s="462"/>
      <c r="I101" s="462"/>
      <c r="J101" s="457">
        <v>0</v>
      </c>
    </row>
    <row r="102" spans="1:10" s="28" customFormat="1" ht="31.5" hidden="1" customHeight="1">
      <c r="A102" s="270">
        <v>1153300</v>
      </c>
      <c r="B102" s="231" t="s">
        <v>504</v>
      </c>
      <c r="C102" s="228">
        <v>463300</v>
      </c>
      <c r="D102" s="462"/>
      <c r="E102" s="462"/>
      <c r="F102" s="462"/>
      <c r="G102" s="462"/>
      <c r="H102" s="462"/>
      <c r="I102" s="462"/>
      <c r="J102" s="457">
        <v>0</v>
      </c>
    </row>
    <row r="103" spans="1:10" s="28" customFormat="1" ht="31.5" hidden="1" customHeight="1">
      <c r="A103" s="270">
        <v>1153400</v>
      </c>
      <c r="B103" s="231" t="s">
        <v>505</v>
      </c>
      <c r="C103" s="228">
        <v>463400</v>
      </c>
      <c r="D103" s="462"/>
      <c r="E103" s="462"/>
      <c r="F103" s="462"/>
      <c r="G103" s="462"/>
      <c r="H103" s="462"/>
      <c r="I103" s="462"/>
      <c r="J103" s="457">
        <v>0</v>
      </c>
    </row>
    <row r="104" spans="1:10" s="28" customFormat="1" ht="31.5" hidden="1" customHeight="1">
      <c r="A104" s="270">
        <v>1153500</v>
      </c>
      <c r="B104" s="237" t="s">
        <v>506</v>
      </c>
      <c r="C104" s="228">
        <v>463500</v>
      </c>
      <c r="D104" s="462"/>
      <c r="E104" s="462"/>
      <c r="F104" s="462"/>
      <c r="G104" s="462"/>
      <c r="H104" s="462"/>
      <c r="I104" s="462"/>
      <c r="J104" s="457">
        <v>0</v>
      </c>
    </row>
    <row r="105" spans="1:10" s="28" customFormat="1" ht="31.5" hidden="1" customHeight="1">
      <c r="A105" s="270">
        <v>1153700</v>
      </c>
      <c r="B105" s="237" t="s">
        <v>507</v>
      </c>
      <c r="C105" s="228">
        <v>463700</v>
      </c>
      <c r="D105" s="462"/>
      <c r="E105" s="462"/>
      <c r="F105" s="462"/>
      <c r="G105" s="462"/>
      <c r="H105" s="462"/>
      <c r="I105" s="462"/>
      <c r="J105" s="457">
        <v>0</v>
      </c>
    </row>
    <row r="106" spans="1:10" s="28" customFormat="1" ht="31.5" hidden="1" customHeight="1">
      <c r="A106" s="270">
        <v>1153800</v>
      </c>
      <c r="B106" s="237" t="s">
        <v>1005</v>
      </c>
      <c r="C106" s="228">
        <v>463800</v>
      </c>
      <c r="D106" s="462"/>
      <c r="E106" s="462"/>
      <c r="F106" s="462"/>
      <c r="G106" s="462"/>
      <c r="H106" s="462"/>
      <c r="I106" s="462"/>
      <c r="J106" s="457">
        <v>0</v>
      </c>
    </row>
    <row r="107" spans="1:10" s="28" customFormat="1" ht="31.5" hidden="1" customHeight="1">
      <c r="A107" s="270">
        <v>1153900</v>
      </c>
      <c r="B107" s="237" t="s">
        <v>1006</v>
      </c>
      <c r="C107" s="228">
        <v>463900</v>
      </c>
      <c r="D107" s="462"/>
      <c r="E107" s="462"/>
      <c r="F107" s="462"/>
      <c r="G107" s="462"/>
      <c r="H107" s="462"/>
      <c r="I107" s="462"/>
      <c r="J107" s="457">
        <v>0</v>
      </c>
    </row>
    <row r="108" spans="1:10" s="28" customFormat="1" ht="31.5" hidden="1" customHeight="1">
      <c r="A108" s="270">
        <v>1154000</v>
      </c>
      <c r="B108" s="238" t="s">
        <v>1007</v>
      </c>
      <c r="C108" s="230" t="s">
        <v>361</v>
      </c>
      <c r="D108" s="462">
        <v>0</v>
      </c>
      <c r="E108" s="462"/>
      <c r="F108" s="462">
        <v>0</v>
      </c>
      <c r="G108" s="462">
        <v>0</v>
      </c>
      <c r="H108" s="462">
        <v>0</v>
      </c>
      <c r="I108" s="462">
        <v>0</v>
      </c>
      <c r="J108" s="457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467"/>
      <c r="E109" s="467"/>
      <c r="F109" s="467"/>
      <c r="G109" s="468"/>
      <c r="H109" s="468"/>
      <c r="I109" s="469"/>
      <c r="J109" s="457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467"/>
      <c r="E110" s="467"/>
      <c r="F110" s="467"/>
      <c r="G110" s="468"/>
      <c r="H110" s="468"/>
      <c r="I110" s="469"/>
      <c r="J110" s="457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467"/>
      <c r="E111" s="467"/>
      <c r="F111" s="467"/>
      <c r="G111" s="468"/>
      <c r="H111" s="468"/>
      <c r="I111" s="469"/>
      <c r="J111" s="457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467"/>
      <c r="E112" s="467"/>
      <c r="F112" s="467"/>
      <c r="G112" s="468"/>
      <c r="H112" s="468"/>
      <c r="I112" s="469"/>
      <c r="J112" s="457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407"/>
      <c r="E113" s="407"/>
      <c r="F113" s="407"/>
      <c r="G113" s="463"/>
      <c r="H113" s="463"/>
      <c r="I113" s="456"/>
      <c r="J113" s="457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464"/>
      <c r="E114" s="464"/>
      <c r="F114" s="464"/>
      <c r="G114" s="465"/>
      <c r="H114" s="465"/>
      <c r="I114" s="458"/>
      <c r="J114" s="457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361</v>
      </c>
      <c r="D115" s="470">
        <v>0</v>
      </c>
      <c r="E115" s="470"/>
      <c r="F115" s="470">
        <v>0</v>
      </c>
      <c r="G115" s="470">
        <v>0</v>
      </c>
      <c r="H115" s="470">
        <v>0</v>
      </c>
      <c r="I115" s="470">
        <v>0</v>
      </c>
      <c r="J115" s="457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361</v>
      </c>
      <c r="D116" s="407">
        <v>0</v>
      </c>
      <c r="E116" s="407"/>
      <c r="F116" s="407">
        <v>0</v>
      </c>
      <c r="G116" s="407">
        <v>0</v>
      </c>
      <c r="H116" s="407">
        <v>0</v>
      </c>
      <c r="I116" s="407">
        <v>0</v>
      </c>
      <c r="J116" s="457">
        <v>0</v>
      </c>
    </row>
    <row r="117" spans="1:10" s="28" customFormat="1" ht="26.25" hidden="1" customHeight="1">
      <c r="A117" s="266">
        <v>1161100</v>
      </c>
      <c r="B117" s="14" t="s">
        <v>403</v>
      </c>
      <c r="C117" s="124">
        <v>471100</v>
      </c>
      <c r="D117" s="407"/>
      <c r="E117" s="407"/>
      <c r="F117" s="407"/>
      <c r="G117" s="407"/>
      <c r="H117" s="407"/>
      <c r="I117" s="407"/>
      <c r="J117" s="457">
        <v>0</v>
      </c>
    </row>
    <row r="118" spans="1:10" s="28" customFormat="1" ht="26.25" hidden="1" customHeight="1">
      <c r="A118" s="266">
        <v>1161200</v>
      </c>
      <c r="B118" s="116" t="s">
        <v>713</v>
      </c>
      <c r="C118" s="124">
        <v>471200</v>
      </c>
      <c r="D118" s="407"/>
      <c r="E118" s="407"/>
      <c r="F118" s="407"/>
      <c r="G118" s="407"/>
      <c r="H118" s="407"/>
      <c r="I118" s="407"/>
      <c r="J118" s="457">
        <v>0</v>
      </c>
    </row>
    <row r="119" spans="1:10" s="28" customFormat="1" ht="26.25" hidden="1" customHeight="1">
      <c r="A119" s="266">
        <v>1162000</v>
      </c>
      <c r="B119" s="122" t="s">
        <v>1136</v>
      </c>
      <c r="C119" s="123" t="s">
        <v>361</v>
      </c>
      <c r="D119" s="407">
        <v>0</v>
      </c>
      <c r="E119" s="407"/>
      <c r="F119" s="407">
        <v>0</v>
      </c>
      <c r="G119" s="407">
        <v>0</v>
      </c>
      <c r="H119" s="407">
        <v>0</v>
      </c>
      <c r="I119" s="407">
        <v>0</v>
      </c>
      <c r="J119" s="457">
        <v>0</v>
      </c>
    </row>
    <row r="120" spans="1:10" s="28" customFormat="1" ht="26.25" hidden="1" customHeight="1">
      <c r="A120" s="266">
        <v>1162100</v>
      </c>
      <c r="B120" s="116" t="s">
        <v>1137</v>
      </c>
      <c r="C120" s="83" t="s">
        <v>130</v>
      </c>
      <c r="D120" s="407"/>
      <c r="E120" s="407"/>
      <c r="F120" s="407"/>
      <c r="G120" s="407"/>
      <c r="H120" s="407"/>
      <c r="I120" s="407"/>
      <c r="J120" s="457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407"/>
      <c r="E121" s="407"/>
      <c r="F121" s="407"/>
      <c r="G121" s="407"/>
      <c r="H121" s="407"/>
      <c r="I121" s="407"/>
      <c r="J121" s="457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407"/>
      <c r="E122" s="407"/>
      <c r="F122" s="407"/>
      <c r="G122" s="407"/>
      <c r="H122" s="407"/>
      <c r="I122" s="407"/>
      <c r="J122" s="457">
        <v>0</v>
      </c>
    </row>
    <row r="123" spans="1:10" s="28" customFormat="1" ht="26.25" hidden="1" customHeight="1">
      <c r="A123" s="266">
        <v>1162400</v>
      </c>
      <c r="B123" s="116" t="s">
        <v>837</v>
      </c>
      <c r="C123" s="83" t="s">
        <v>838</v>
      </c>
      <c r="D123" s="407"/>
      <c r="E123" s="407"/>
      <c r="F123" s="407"/>
      <c r="G123" s="407"/>
      <c r="H123" s="407"/>
      <c r="I123" s="407"/>
      <c r="J123" s="457">
        <v>0</v>
      </c>
    </row>
    <row r="124" spans="1:10" s="28" customFormat="1" ht="26.25" hidden="1" customHeight="1">
      <c r="A124" s="266">
        <v>1162500</v>
      </c>
      <c r="B124" s="116" t="s">
        <v>839</v>
      </c>
      <c r="C124" s="83" t="s">
        <v>840</v>
      </c>
      <c r="D124" s="407"/>
      <c r="E124" s="407"/>
      <c r="F124" s="407"/>
      <c r="G124" s="407"/>
      <c r="H124" s="407"/>
      <c r="I124" s="407"/>
      <c r="J124" s="457">
        <v>0</v>
      </c>
    </row>
    <row r="125" spans="1:10" s="28" customFormat="1" ht="26.25" hidden="1" customHeight="1">
      <c r="A125" s="266">
        <v>1162600</v>
      </c>
      <c r="B125" s="116" t="s">
        <v>513</v>
      </c>
      <c r="C125" s="83" t="s">
        <v>514</v>
      </c>
      <c r="D125" s="407"/>
      <c r="E125" s="407"/>
      <c r="F125" s="407"/>
      <c r="G125" s="407"/>
      <c r="H125" s="407"/>
      <c r="I125" s="407"/>
      <c r="J125" s="457">
        <v>0</v>
      </c>
    </row>
    <row r="126" spans="1:10" s="28" customFormat="1" ht="26.25" hidden="1" customHeight="1">
      <c r="A126" s="266">
        <v>1162700</v>
      </c>
      <c r="B126" s="14" t="s">
        <v>515</v>
      </c>
      <c r="C126" s="83" t="s">
        <v>516</v>
      </c>
      <c r="D126" s="407"/>
      <c r="E126" s="407"/>
      <c r="F126" s="407"/>
      <c r="G126" s="407"/>
      <c r="H126" s="407"/>
      <c r="I126" s="407"/>
      <c r="J126" s="457">
        <v>0</v>
      </c>
    </row>
    <row r="127" spans="1:10" s="28" customFormat="1" ht="26.25" hidden="1" customHeight="1">
      <c r="A127" s="266">
        <v>1162800</v>
      </c>
      <c r="B127" s="116" t="s">
        <v>877</v>
      </c>
      <c r="C127" s="83" t="s">
        <v>878</v>
      </c>
      <c r="D127" s="463"/>
      <c r="E127" s="463"/>
      <c r="F127" s="463"/>
      <c r="G127" s="463"/>
      <c r="H127" s="463"/>
      <c r="I127" s="463"/>
      <c r="J127" s="457">
        <v>0</v>
      </c>
    </row>
    <row r="128" spans="1:10" s="28" customFormat="1" ht="26.25" hidden="1" customHeight="1">
      <c r="A128" s="273">
        <v>1162900</v>
      </c>
      <c r="B128" s="116" t="s">
        <v>879</v>
      </c>
      <c r="C128" s="83" t="s">
        <v>880</v>
      </c>
      <c r="D128" s="463"/>
      <c r="E128" s="463"/>
      <c r="F128" s="463"/>
      <c r="G128" s="463"/>
      <c r="H128" s="463"/>
      <c r="I128" s="463"/>
      <c r="J128" s="457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361</v>
      </c>
      <c r="D129" s="463">
        <v>0</v>
      </c>
      <c r="E129" s="463"/>
      <c r="F129" s="463">
        <v>0</v>
      </c>
      <c r="G129" s="463">
        <v>0</v>
      </c>
      <c r="H129" s="463">
        <v>0</v>
      </c>
      <c r="I129" s="463">
        <v>0</v>
      </c>
      <c r="J129" s="457">
        <v>0</v>
      </c>
    </row>
    <row r="130" spans="1:10" s="28" customFormat="1" ht="26.25" hidden="1" customHeight="1">
      <c r="A130" s="274">
        <v>1163100</v>
      </c>
      <c r="B130" s="105" t="s">
        <v>804</v>
      </c>
      <c r="C130" s="86" t="s">
        <v>805</v>
      </c>
      <c r="D130" s="465"/>
      <c r="E130" s="465"/>
      <c r="F130" s="465"/>
      <c r="G130" s="465"/>
      <c r="H130" s="465"/>
      <c r="I130" s="465"/>
      <c r="J130" s="457">
        <v>0</v>
      </c>
    </row>
    <row r="131" spans="1:10" s="28" customFormat="1" ht="16.5" hidden="1" customHeight="1">
      <c r="A131" s="275">
        <v>1170000</v>
      </c>
      <c r="B131" s="126" t="s">
        <v>881</v>
      </c>
      <c r="C131" s="74" t="s">
        <v>361</v>
      </c>
      <c r="D131" s="471">
        <f>D138</f>
        <v>0</v>
      </c>
      <c r="E131" s="471"/>
      <c r="F131" s="471">
        <f>F138</f>
        <v>0</v>
      </c>
      <c r="G131" s="471">
        <f>G138</f>
        <v>0</v>
      </c>
      <c r="H131" s="471">
        <f>H138</f>
        <v>0</v>
      </c>
      <c r="I131" s="471">
        <f>I138</f>
        <v>0</v>
      </c>
      <c r="J131" s="457">
        <f>J138</f>
        <v>0</v>
      </c>
    </row>
    <row r="132" spans="1:10" s="28" customFormat="1" ht="30.75" hidden="1" customHeight="1">
      <c r="A132" s="273">
        <v>1171000</v>
      </c>
      <c r="B132" s="129" t="s">
        <v>216</v>
      </c>
      <c r="C132" s="74" t="s">
        <v>361</v>
      </c>
      <c r="D132" s="472">
        <v>0</v>
      </c>
      <c r="E132" s="472"/>
      <c r="F132" s="472">
        <v>0</v>
      </c>
      <c r="G132" s="472">
        <v>0</v>
      </c>
      <c r="H132" s="472">
        <v>0</v>
      </c>
      <c r="I132" s="472">
        <v>0</v>
      </c>
      <c r="J132" s="457">
        <v>0</v>
      </c>
    </row>
    <row r="133" spans="1:10" s="28" customFormat="1" ht="42" hidden="1" customHeight="1">
      <c r="A133" s="273">
        <v>1171100</v>
      </c>
      <c r="B133" s="14" t="s">
        <v>481</v>
      </c>
      <c r="C133" s="99" t="s">
        <v>482</v>
      </c>
      <c r="D133" s="463"/>
      <c r="E133" s="463"/>
      <c r="F133" s="463"/>
      <c r="G133" s="463"/>
      <c r="H133" s="463"/>
      <c r="I133" s="463"/>
      <c r="J133" s="457">
        <v>0</v>
      </c>
    </row>
    <row r="134" spans="1:10" s="28" customFormat="1" ht="42" hidden="1" customHeight="1">
      <c r="A134" s="273">
        <v>1171200</v>
      </c>
      <c r="B134" s="116" t="s">
        <v>353</v>
      </c>
      <c r="C134" s="131" t="s">
        <v>354</v>
      </c>
      <c r="D134" s="463"/>
      <c r="E134" s="463"/>
      <c r="F134" s="463"/>
      <c r="G134" s="463"/>
      <c r="H134" s="463"/>
      <c r="I134" s="463"/>
      <c r="J134" s="457">
        <v>0</v>
      </c>
    </row>
    <row r="135" spans="1:10" s="28" customFormat="1" ht="42" hidden="1" customHeight="1">
      <c r="A135" s="266">
        <v>1172000</v>
      </c>
      <c r="B135" s="132" t="s">
        <v>1027</v>
      </c>
      <c r="C135" s="111" t="s">
        <v>361</v>
      </c>
      <c r="D135" s="471">
        <f>D138</f>
        <v>0</v>
      </c>
      <c r="E135" s="471"/>
      <c r="F135" s="471">
        <f>F138</f>
        <v>0</v>
      </c>
      <c r="G135" s="471">
        <f>G138</f>
        <v>0</v>
      </c>
      <c r="H135" s="471">
        <f>H138</f>
        <v>0</v>
      </c>
      <c r="I135" s="471">
        <f>I138</f>
        <v>0</v>
      </c>
      <c r="J135" s="457">
        <f>J138</f>
        <v>0</v>
      </c>
    </row>
    <row r="136" spans="1:10" s="28" customFormat="1" ht="42" hidden="1" customHeight="1">
      <c r="A136" s="266">
        <v>1172100</v>
      </c>
      <c r="B136" s="103" t="s">
        <v>1113</v>
      </c>
      <c r="C136" s="99" t="s">
        <v>1028</v>
      </c>
      <c r="D136" s="463"/>
      <c r="E136" s="456"/>
      <c r="F136" s="463"/>
      <c r="G136" s="463"/>
      <c r="H136" s="463"/>
      <c r="I136" s="463"/>
      <c r="J136" s="457">
        <v>0</v>
      </c>
    </row>
    <row r="137" spans="1:10" s="28" customFormat="1" ht="42" hidden="1" customHeight="1">
      <c r="A137" s="266">
        <v>1172200</v>
      </c>
      <c r="B137" s="103" t="s">
        <v>1114</v>
      </c>
      <c r="C137" s="133">
        <v>482200</v>
      </c>
      <c r="D137" s="463"/>
      <c r="E137" s="456"/>
      <c r="F137" s="463"/>
      <c r="G137" s="463"/>
      <c r="H137" s="463"/>
      <c r="I137" s="463"/>
      <c r="J137" s="457">
        <v>0</v>
      </c>
    </row>
    <row r="138" spans="1:10" s="28" customFormat="1" ht="21.75" customHeight="1">
      <c r="A138" s="266">
        <v>1172300</v>
      </c>
      <c r="B138" s="116" t="s">
        <v>1029</v>
      </c>
      <c r="C138" s="83" t="s">
        <v>1030</v>
      </c>
      <c r="D138" s="463">
        <v>0</v>
      </c>
      <c r="E138" s="456"/>
      <c r="F138" s="463">
        <v>0</v>
      </c>
      <c r="G138" s="463">
        <v>0</v>
      </c>
      <c r="H138" s="463">
        <v>0</v>
      </c>
      <c r="I138" s="463">
        <v>0</v>
      </c>
      <c r="J138" s="457">
        <f>F138</f>
        <v>0</v>
      </c>
    </row>
    <row r="139" spans="1:10" s="28" customFormat="1" ht="0.75" customHeight="1">
      <c r="A139" s="266">
        <v>1172400</v>
      </c>
      <c r="B139" s="134" t="s">
        <v>124</v>
      </c>
      <c r="C139" s="83" t="s">
        <v>125</v>
      </c>
      <c r="D139" s="472"/>
      <c r="E139" s="456"/>
      <c r="F139" s="472"/>
      <c r="G139" s="472"/>
      <c r="H139" s="472"/>
      <c r="I139" s="472"/>
      <c r="J139" s="457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361</v>
      </c>
      <c r="D140" s="472">
        <v>0</v>
      </c>
      <c r="E140" s="472"/>
      <c r="F140" s="472">
        <v>0</v>
      </c>
      <c r="G140" s="472">
        <v>0</v>
      </c>
      <c r="H140" s="472">
        <v>0</v>
      </c>
      <c r="I140" s="472">
        <v>0</v>
      </c>
      <c r="J140" s="457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1099</v>
      </c>
      <c r="D141" s="472"/>
      <c r="E141" s="456"/>
      <c r="F141" s="472"/>
      <c r="G141" s="472"/>
      <c r="H141" s="472"/>
      <c r="I141" s="472"/>
      <c r="J141" s="457">
        <v>0</v>
      </c>
    </row>
    <row r="142" spans="1:10" s="28" customFormat="1" ht="42" hidden="1" customHeight="1">
      <c r="A142" s="273">
        <v>1174000</v>
      </c>
      <c r="B142" s="132" t="s">
        <v>1100</v>
      </c>
      <c r="C142" s="111" t="s">
        <v>361</v>
      </c>
      <c r="D142" s="472">
        <v>0</v>
      </c>
      <c r="E142" s="472"/>
      <c r="F142" s="472">
        <v>0</v>
      </c>
      <c r="G142" s="472">
        <v>0</v>
      </c>
      <c r="H142" s="472">
        <v>0</v>
      </c>
      <c r="I142" s="472">
        <v>0</v>
      </c>
      <c r="J142" s="457">
        <v>0</v>
      </c>
    </row>
    <row r="143" spans="1:10" s="28" customFormat="1" ht="29.25" hidden="1" customHeight="1">
      <c r="A143" s="273">
        <v>1174100</v>
      </c>
      <c r="B143" s="135" t="s">
        <v>1115</v>
      </c>
      <c r="C143" s="83" t="s">
        <v>1101</v>
      </c>
      <c r="D143" s="472"/>
      <c r="E143" s="472"/>
      <c r="F143" s="472"/>
      <c r="G143" s="472"/>
      <c r="H143" s="472"/>
      <c r="I143" s="472"/>
      <c r="J143" s="457">
        <v>0</v>
      </c>
    </row>
    <row r="144" spans="1:10" s="28" customFormat="1" ht="27.75" hidden="1" customHeight="1">
      <c r="A144" s="273">
        <v>1174200</v>
      </c>
      <c r="B144" s="134" t="s">
        <v>449</v>
      </c>
      <c r="C144" s="83" t="s">
        <v>450</v>
      </c>
      <c r="D144" s="472"/>
      <c r="E144" s="472"/>
      <c r="F144" s="472"/>
      <c r="G144" s="472"/>
      <c r="H144" s="472"/>
      <c r="I144" s="472"/>
      <c r="J144" s="457">
        <v>0</v>
      </c>
    </row>
    <row r="145" spans="1:10" s="28" customFormat="1" ht="42" hidden="1" customHeight="1">
      <c r="A145" s="273">
        <v>1175000</v>
      </c>
      <c r="B145" s="132" t="s">
        <v>561</v>
      </c>
      <c r="C145" s="111" t="s">
        <v>361</v>
      </c>
      <c r="D145" s="472">
        <v>0</v>
      </c>
      <c r="E145" s="472"/>
      <c r="F145" s="472">
        <v>0</v>
      </c>
      <c r="G145" s="472">
        <v>0</v>
      </c>
      <c r="H145" s="472">
        <v>0</v>
      </c>
      <c r="I145" s="472">
        <v>0</v>
      </c>
      <c r="J145" s="457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472"/>
      <c r="E146" s="472"/>
      <c r="F146" s="472"/>
      <c r="G146" s="472"/>
      <c r="H146" s="472"/>
      <c r="I146" s="472"/>
      <c r="J146" s="457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361</v>
      </c>
      <c r="D147" s="472">
        <v>0</v>
      </c>
      <c r="E147" s="472"/>
      <c r="F147" s="472">
        <v>0</v>
      </c>
      <c r="G147" s="472">
        <v>0</v>
      </c>
      <c r="H147" s="472">
        <v>0</v>
      </c>
      <c r="I147" s="472">
        <v>0</v>
      </c>
      <c r="J147" s="457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72"/>
      <c r="E148" s="456"/>
      <c r="F148" s="472"/>
      <c r="G148" s="472"/>
      <c r="H148" s="472"/>
      <c r="I148" s="472"/>
      <c r="J148" s="457">
        <v>0</v>
      </c>
    </row>
    <row r="149" spans="1:10" s="28" customFormat="1" ht="1.5" customHeight="1" thickBot="1">
      <c r="A149" s="273">
        <v>1177000</v>
      </c>
      <c r="B149" s="132" t="s">
        <v>591</v>
      </c>
      <c r="C149" s="111" t="s">
        <v>361</v>
      </c>
      <c r="D149" s="472">
        <v>0</v>
      </c>
      <c r="E149" s="472"/>
      <c r="F149" s="472">
        <v>0</v>
      </c>
      <c r="G149" s="472">
        <v>0</v>
      </c>
      <c r="H149" s="472">
        <v>0</v>
      </c>
      <c r="I149" s="472">
        <v>0</v>
      </c>
      <c r="J149" s="457">
        <v>0</v>
      </c>
    </row>
    <row r="150" spans="1:10" s="28" customFormat="1" ht="42" hidden="1" customHeight="1">
      <c r="A150" s="274">
        <v>1177100</v>
      </c>
      <c r="B150" s="136" t="s">
        <v>722</v>
      </c>
      <c r="C150" s="86" t="s">
        <v>260</v>
      </c>
      <c r="D150" s="465"/>
      <c r="E150" s="465"/>
      <c r="F150" s="465"/>
      <c r="G150" s="465"/>
      <c r="H150" s="465"/>
      <c r="I150" s="465"/>
      <c r="J150" s="457">
        <v>0</v>
      </c>
    </row>
    <row r="151" spans="1:10" s="28" customFormat="1" ht="29.25" customHeight="1" thickBot="1">
      <c r="A151" s="276" t="s">
        <v>263</v>
      </c>
      <c r="B151" s="143" t="s">
        <v>652</v>
      </c>
      <c r="C151" s="144" t="s">
        <v>361</v>
      </c>
      <c r="D151" s="473">
        <f>D152</f>
        <v>0</v>
      </c>
      <c r="E151" s="473"/>
      <c r="F151" s="473">
        <f>F152</f>
        <v>0</v>
      </c>
      <c r="G151" s="473">
        <f>G152</f>
        <v>0</v>
      </c>
      <c r="H151" s="473">
        <f>H152</f>
        <v>0</v>
      </c>
      <c r="I151" s="473">
        <f>I152</f>
        <v>0</v>
      </c>
      <c r="J151" s="45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71">
        <f>SUM(D153:D155)</f>
        <v>0</v>
      </c>
      <c r="E152" s="471"/>
      <c r="F152" s="471">
        <f>SUM(F153:F155)</f>
        <v>0</v>
      </c>
      <c r="G152" s="471">
        <f>SUM(G153:G155)</f>
        <v>0</v>
      </c>
      <c r="H152" s="471">
        <f>+SUM(H153:H155)</f>
        <v>0</v>
      </c>
      <c r="I152" s="471">
        <f>SUM(I153:I155)</f>
        <v>0</v>
      </c>
      <c r="J152" s="457">
        <f>F152</f>
        <v>0</v>
      </c>
    </row>
    <row r="153" spans="1:10" s="28" customFormat="1">
      <c r="A153" s="273" t="s">
        <v>656</v>
      </c>
      <c r="B153" s="134" t="s">
        <v>996</v>
      </c>
      <c r="C153" s="241" t="s">
        <v>997</v>
      </c>
      <c r="D153" s="472"/>
      <c r="E153" s="456"/>
      <c r="F153" s="472"/>
      <c r="G153" s="472"/>
      <c r="H153" s="472"/>
      <c r="I153" s="472"/>
      <c r="J153" s="457">
        <f>F153</f>
        <v>0</v>
      </c>
    </row>
    <row r="154" spans="1:10" s="28" customFormat="1">
      <c r="A154" s="273" t="s">
        <v>998</v>
      </c>
      <c r="B154" s="134" t="s">
        <v>974</v>
      </c>
      <c r="C154" s="241" t="s">
        <v>975</v>
      </c>
      <c r="D154" s="472">
        <v>0</v>
      </c>
      <c r="E154" s="456"/>
      <c r="F154" s="472">
        <v>0</v>
      </c>
      <c r="G154" s="472">
        <v>0</v>
      </c>
      <c r="H154" s="472">
        <v>0</v>
      </c>
      <c r="I154" s="472">
        <v>0</v>
      </c>
      <c r="J154" s="457">
        <f>F154</f>
        <v>0</v>
      </c>
    </row>
    <row r="155" spans="1:10" s="28" customFormat="1" ht="26.25" thickBot="1">
      <c r="A155" s="273" t="s">
        <v>976</v>
      </c>
      <c r="B155" s="134" t="s">
        <v>977</v>
      </c>
      <c r="C155" s="241" t="s">
        <v>978</v>
      </c>
      <c r="D155" s="443">
        <v>0</v>
      </c>
      <c r="E155" s="474"/>
      <c r="F155" s="443">
        <v>0</v>
      </c>
      <c r="G155" s="475"/>
      <c r="H155" s="476">
        <v>0</v>
      </c>
      <c r="I155" s="476">
        <v>0</v>
      </c>
      <c r="J155" s="477">
        <f>F155</f>
        <v>0</v>
      </c>
    </row>
    <row r="156" spans="1:10" s="28" customFormat="1" ht="0.75" hidden="1" customHeight="1">
      <c r="A156" s="277" t="s">
        <v>979</v>
      </c>
      <c r="B156" s="134" t="s">
        <v>1109</v>
      </c>
      <c r="C156" s="241" t="s">
        <v>1110</v>
      </c>
      <c r="D156" s="472"/>
      <c r="E156" s="456"/>
      <c r="F156" s="472"/>
      <c r="G156" s="472"/>
      <c r="H156" s="472"/>
      <c r="I156" s="472"/>
      <c r="J156" s="457">
        <v>0</v>
      </c>
    </row>
    <row r="157" spans="1:10" s="28" customFormat="1" ht="43.5" hidden="1" customHeight="1">
      <c r="A157" s="277" t="s">
        <v>138</v>
      </c>
      <c r="B157" s="135" t="s">
        <v>139</v>
      </c>
      <c r="C157" s="241" t="s">
        <v>140</v>
      </c>
      <c r="D157" s="472"/>
      <c r="E157" s="456"/>
      <c r="F157" s="472"/>
      <c r="G157" s="472"/>
      <c r="H157" s="472"/>
      <c r="I157" s="472"/>
      <c r="J157" s="457">
        <v>0</v>
      </c>
    </row>
    <row r="158" spans="1:10" s="28" customFormat="1" ht="43.5" hidden="1" customHeight="1">
      <c r="A158" s="277" t="s">
        <v>141</v>
      </c>
      <c r="B158" s="134" t="s">
        <v>965</v>
      </c>
      <c r="C158" s="241" t="s">
        <v>904</v>
      </c>
      <c r="D158" s="472"/>
      <c r="E158" s="456"/>
      <c r="F158" s="472"/>
      <c r="G158" s="472"/>
      <c r="H158" s="472"/>
      <c r="I158" s="472"/>
      <c r="J158" s="457">
        <v>0</v>
      </c>
    </row>
    <row r="159" spans="1:10" s="28" customFormat="1" ht="43.5" hidden="1" customHeight="1">
      <c r="A159" s="277" t="s">
        <v>905</v>
      </c>
      <c r="B159" s="134" t="s">
        <v>906</v>
      </c>
      <c r="C159" s="241" t="s">
        <v>907</v>
      </c>
      <c r="D159" s="472"/>
      <c r="E159" s="456"/>
      <c r="F159" s="472"/>
      <c r="G159" s="472"/>
      <c r="H159" s="472"/>
      <c r="I159" s="472"/>
      <c r="J159" s="457">
        <v>0</v>
      </c>
    </row>
    <row r="160" spans="1:10" s="28" customFormat="1" ht="43.5" hidden="1" customHeight="1">
      <c r="A160" s="278" t="s">
        <v>806</v>
      </c>
      <c r="B160" s="243" t="s">
        <v>660</v>
      </c>
      <c r="C160" s="244" t="s">
        <v>661</v>
      </c>
      <c r="D160" s="472"/>
      <c r="E160" s="456"/>
      <c r="F160" s="472"/>
      <c r="G160" s="472"/>
      <c r="H160" s="472"/>
      <c r="I160" s="472"/>
      <c r="J160" s="457">
        <v>0</v>
      </c>
    </row>
    <row r="161" spans="1:10" s="28" customFormat="1" ht="43.5" hidden="1" customHeight="1">
      <c r="A161" s="270" t="s">
        <v>807</v>
      </c>
      <c r="B161" s="245" t="s">
        <v>1074</v>
      </c>
      <c r="C161" s="228" t="s">
        <v>1075</v>
      </c>
      <c r="D161" s="472"/>
      <c r="E161" s="456"/>
      <c r="F161" s="472"/>
      <c r="G161" s="472"/>
      <c r="H161" s="472"/>
      <c r="I161" s="472"/>
      <c r="J161" s="457">
        <v>0</v>
      </c>
    </row>
    <row r="162" spans="1:10" s="28" customFormat="1" ht="43.5" hidden="1" customHeight="1">
      <c r="A162" s="270" t="s">
        <v>1076</v>
      </c>
      <c r="B162" s="245" t="s">
        <v>1077</v>
      </c>
      <c r="C162" s="228" t="s">
        <v>1078</v>
      </c>
      <c r="D162" s="472"/>
      <c r="E162" s="456"/>
      <c r="F162" s="472"/>
      <c r="G162" s="472"/>
      <c r="H162" s="472"/>
      <c r="I162" s="472"/>
      <c r="J162" s="457">
        <v>0</v>
      </c>
    </row>
    <row r="163" spans="1:10" s="28" customFormat="1" ht="43.5" hidden="1" customHeight="1">
      <c r="A163" s="279" t="s">
        <v>662</v>
      </c>
      <c r="B163" s="246" t="s">
        <v>663</v>
      </c>
      <c r="C163" s="247" t="s">
        <v>361</v>
      </c>
      <c r="D163" s="472">
        <v>0</v>
      </c>
      <c r="E163" s="472"/>
      <c r="F163" s="472">
        <v>0</v>
      </c>
      <c r="G163" s="472">
        <v>0</v>
      </c>
      <c r="H163" s="472">
        <v>0</v>
      </c>
      <c r="I163" s="472">
        <v>0</v>
      </c>
      <c r="J163" s="457">
        <v>0</v>
      </c>
    </row>
    <row r="164" spans="1:10" ht="43.5" hidden="1" customHeight="1">
      <c r="A164" s="277" t="s">
        <v>664</v>
      </c>
      <c r="B164" s="135" t="s">
        <v>665</v>
      </c>
      <c r="C164" s="241" t="s">
        <v>666</v>
      </c>
      <c r="D164" s="472"/>
      <c r="E164" s="456"/>
      <c r="F164" s="472"/>
      <c r="G164" s="472"/>
      <c r="H164" s="472"/>
      <c r="I164" s="472"/>
      <c r="J164" s="457">
        <v>0</v>
      </c>
    </row>
    <row r="165" spans="1:10" ht="43.5" hidden="1" customHeight="1">
      <c r="A165" s="277" t="s">
        <v>667</v>
      </c>
      <c r="B165" s="135" t="s">
        <v>668</v>
      </c>
      <c r="C165" s="241" t="s">
        <v>669</v>
      </c>
      <c r="D165" s="472"/>
      <c r="E165" s="456"/>
      <c r="F165" s="472"/>
      <c r="G165" s="472"/>
      <c r="H165" s="472"/>
      <c r="I165" s="472"/>
      <c r="J165" s="457">
        <v>0</v>
      </c>
    </row>
    <row r="166" spans="1:10" ht="43.5" hidden="1" customHeight="1">
      <c r="A166" s="277" t="s">
        <v>670</v>
      </c>
      <c r="B166" s="134" t="s">
        <v>315</v>
      </c>
      <c r="C166" s="241" t="s">
        <v>316</v>
      </c>
      <c r="D166" s="472"/>
      <c r="E166" s="456"/>
      <c r="F166" s="472"/>
      <c r="G166" s="472"/>
      <c r="H166" s="472"/>
      <c r="I166" s="472"/>
      <c r="J166" s="457">
        <v>0</v>
      </c>
    </row>
    <row r="167" spans="1:10" ht="43.5" hidden="1" customHeight="1">
      <c r="A167" s="277" t="s">
        <v>317</v>
      </c>
      <c r="B167" s="134" t="s">
        <v>318</v>
      </c>
      <c r="C167" s="241" t="s">
        <v>319</v>
      </c>
      <c r="D167" s="472"/>
      <c r="E167" s="456"/>
      <c r="F167" s="472"/>
      <c r="G167" s="472"/>
      <c r="H167" s="472"/>
      <c r="I167" s="472"/>
      <c r="J167" s="457">
        <v>0</v>
      </c>
    </row>
    <row r="168" spans="1:10" ht="43.5" hidden="1" customHeight="1">
      <c r="A168" s="277" t="s">
        <v>320</v>
      </c>
      <c r="B168" s="132" t="s">
        <v>321</v>
      </c>
      <c r="C168" s="123" t="s">
        <v>361</v>
      </c>
      <c r="D168" s="472">
        <v>0</v>
      </c>
      <c r="E168" s="472"/>
      <c r="F168" s="472">
        <v>0</v>
      </c>
      <c r="G168" s="472">
        <v>0</v>
      </c>
      <c r="H168" s="472">
        <v>0</v>
      </c>
      <c r="I168" s="472">
        <v>0</v>
      </c>
      <c r="J168" s="457">
        <v>0</v>
      </c>
    </row>
    <row r="169" spans="1:10" ht="43.5" hidden="1" customHeight="1">
      <c r="A169" s="277" t="s">
        <v>322</v>
      </c>
      <c r="B169" s="135" t="s">
        <v>1116</v>
      </c>
      <c r="C169" s="241" t="s">
        <v>323</v>
      </c>
      <c r="D169" s="472"/>
      <c r="E169" s="456"/>
      <c r="F169" s="472"/>
      <c r="G169" s="472"/>
      <c r="H169" s="472"/>
      <c r="I169" s="472"/>
      <c r="J169" s="457">
        <v>0</v>
      </c>
    </row>
    <row r="170" spans="1:10" ht="43.5" hidden="1" customHeight="1">
      <c r="A170" s="280" t="s">
        <v>324</v>
      </c>
      <c r="B170" s="155" t="s">
        <v>1079</v>
      </c>
      <c r="C170" s="123" t="s">
        <v>361</v>
      </c>
      <c r="D170" s="472">
        <v>0</v>
      </c>
      <c r="E170" s="472"/>
      <c r="F170" s="472">
        <v>0</v>
      </c>
      <c r="G170" s="472">
        <v>0</v>
      </c>
      <c r="H170" s="472">
        <v>0</v>
      </c>
      <c r="I170" s="472">
        <v>0</v>
      </c>
      <c r="J170" s="457">
        <v>0</v>
      </c>
    </row>
    <row r="171" spans="1:10" ht="43.5" hidden="1" customHeight="1">
      <c r="A171" s="277" t="s">
        <v>326</v>
      </c>
      <c r="B171" s="135" t="s">
        <v>1117</v>
      </c>
      <c r="C171" s="241" t="s">
        <v>327</v>
      </c>
      <c r="D171" s="472"/>
      <c r="E171" s="472"/>
      <c r="F171" s="472"/>
      <c r="G171" s="472"/>
      <c r="H171" s="472"/>
      <c r="I171" s="472"/>
      <c r="J171" s="457">
        <v>0</v>
      </c>
    </row>
    <row r="172" spans="1:10" ht="43.5" hidden="1" customHeight="1">
      <c r="A172" s="277" t="s">
        <v>328</v>
      </c>
      <c r="B172" s="135" t="s">
        <v>1118</v>
      </c>
      <c r="C172" s="241" t="s">
        <v>329</v>
      </c>
      <c r="D172" s="472"/>
      <c r="E172" s="472"/>
      <c r="F172" s="472"/>
      <c r="G172" s="472"/>
      <c r="H172" s="472"/>
      <c r="I172" s="472"/>
      <c r="J172" s="472"/>
    </row>
    <row r="173" spans="1:10" ht="43.5" hidden="1" customHeight="1">
      <c r="A173" s="277" t="s">
        <v>330</v>
      </c>
      <c r="B173" s="134" t="s">
        <v>331</v>
      </c>
      <c r="C173" s="241" t="s">
        <v>332</v>
      </c>
      <c r="D173" s="472"/>
      <c r="E173" s="472"/>
      <c r="F173" s="472"/>
      <c r="G173" s="472"/>
      <c r="H173" s="472"/>
      <c r="I173" s="472"/>
      <c r="J173" s="472"/>
    </row>
    <row r="174" spans="1:10" ht="43.5" hidden="1" customHeight="1">
      <c r="A174" s="281">
        <v>1244000</v>
      </c>
      <c r="B174" s="250" t="s">
        <v>1080</v>
      </c>
      <c r="C174" s="244" t="s">
        <v>1145</v>
      </c>
      <c r="D174" s="478"/>
      <c r="E174" s="478"/>
      <c r="F174" s="478"/>
      <c r="G174" s="478"/>
      <c r="H174" s="478"/>
      <c r="I174" s="478"/>
      <c r="J174" s="478"/>
    </row>
    <row r="175" spans="1:10" ht="21.75" customHeight="1" thickBot="1">
      <c r="A175" s="282">
        <v>1000000</v>
      </c>
      <c r="B175" s="252" t="s">
        <v>1081</v>
      </c>
      <c r="C175" s="248" t="s">
        <v>361</v>
      </c>
      <c r="D175" s="473">
        <f>D32+D151</f>
        <v>0</v>
      </c>
      <c r="E175" s="473"/>
      <c r="F175" s="473">
        <f>F32+F151</f>
        <v>0</v>
      </c>
      <c r="G175" s="473">
        <f>G32+G151</f>
        <v>0</v>
      </c>
      <c r="H175" s="473">
        <f>H32+H151</f>
        <v>0</v>
      </c>
      <c r="I175" s="473">
        <f>I32+I151</f>
        <v>0</v>
      </c>
      <c r="J175" s="473">
        <f>J32+J151</f>
        <v>0</v>
      </c>
    </row>
    <row r="176" spans="1:10" ht="18" customHeight="1">
      <c r="A176" s="2577"/>
      <c r="B176" s="2577"/>
      <c r="C176" s="2577"/>
      <c r="D176" s="2577"/>
      <c r="E176" s="2577"/>
      <c r="F176" s="2577"/>
      <c r="G176" s="2577"/>
      <c r="H176" s="2577"/>
      <c r="I176" s="2577"/>
      <c r="J176" s="2577"/>
    </row>
    <row r="177" spans="1:10">
      <c r="A177" s="2589" t="s">
        <v>1230</v>
      </c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6" t="s">
        <v>875</v>
      </c>
      <c r="B179" s="2586"/>
      <c r="C179" s="2586"/>
      <c r="D179" s="2586"/>
      <c r="E179" s="2586"/>
      <c r="F179" s="2586"/>
      <c r="G179" s="2586"/>
      <c r="H179" s="2586"/>
      <c r="I179" s="2586"/>
      <c r="J179" s="2586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588" t="s">
        <v>313</v>
      </c>
      <c r="B181" s="2588"/>
      <c r="C181" s="2588"/>
      <c r="D181" s="2588"/>
      <c r="E181" s="2588"/>
      <c r="F181" s="2588"/>
      <c r="G181" s="2588"/>
      <c r="H181" s="2588"/>
      <c r="I181" s="2588"/>
      <c r="J181" s="2588"/>
    </row>
    <row r="182" spans="1:10">
      <c r="A182" s="2586" t="s">
        <v>1003</v>
      </c>
      <c r="B182" s="2586"/>
      <c r="C182" s="2586"/>
      <c r="D182" s="2586"/>
      <c r="E182" s="2586"/>
      <c r="F182" s="2586"/>
      <c r="G182" s="2586"/>
      <c r="H182" s="2586"/>
      <c r="I182" s="2586"/>
      <c r="J182" s="2586"/>
    </row>
    <row r="183" spans="1:10">
      <c r="A183" s="2586" t="s">
        <v>876</v>
      </c>
      <c r="B183" s="2586"/>
      <c r="C183" s="2586"/>
      <c r="D183" s="2586"/>
      <c r="E183" s="2586"/>
      <c r="F183" s="2586"/>
      <c r="G183" s="2586"/>
      <c r="H183" s="2586"/>
      <c r="I183" s="2586"/>
      <c r="J183" s="2586"/>
    </row>
    <row r="184" spans="1:10" ht="14.25">
      <c r="A184" s="2591" t="s">
        <v>1130</v>
      </c>
      <c r="B184" s="2591"/>
      <c r="C184" s="2591"/>
      <c r="D184" s="2591"/>
      <c r="E184" s="2591"/>
      <c r="F184" s="2591"/>
      <c r="G184" s="2591"/>
      <c r="H184" s="2591"/>
      <c r="I184" s="2591"/>
      <c r="J184" s="2591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2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G29:J29"/>
    <mergeCell ref="A176:J176"/>
    <mergeCell ref="A9:E9"/>
    <mergeCell ref="B15:E15"/>
    <mergeCell ref="B16:F16"/>
    <mergeCell ref="F29:F30"/>
    <mergeCell ref="A14:B14"/>
    <mergeCell ref="A17:J17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 ht="12" customHeight="1">
      <c r="A8" s="28" t="s">
        <v>1168</v>
      </c>
      <c r="F8" s="179"/>
      <c r="G8" s="179"/>
    </row>
    <row r="9" spans="1:10" s="28" customFormat="1" ht="9.75" customHeight="1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477</v>
      </c>
      <c r="B12" s="177" t="s">
        <v>1154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21" customHeight="1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21.75" customHeight="1">
      <c r="A17" s="188" t="s">
        <v>1203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335</v>
      </c>
      <c r="H20" s="205">
        <v>6</v>
      </c>
      <c r="I20" s="206">
        <v>6</v>
      </c>
      <c r="J20" s="207" t="s">
        <v>745</v>
      </c>
    </row>
    <row r="21" spans="1:10" s="204" customFormat="1" ht="15" customHeight="1" thickBot="1">
      <c r="A21" s="38" t="s">
        <v>634</v>
      </c>
      <c r="C21" s="199"/>
      <c r="G21" s="204" t="s">
        <v>935</v>
      </c>
    </row>
    <row r="22" spans="1:10" s="204" customFormat="1" ht="9.75" customHeight="1" thickBot="1">
      <c r="A22" s="38" t="s">
        <v>557</v>
      </c>
      <c r="C22" s="208"/>
      <c r="D22" s="209"/>
      <c r="G22" s="204" t="s">
        <v>558</v>
      </c>
    </row>
    <row r="23" spans="1:10" s="173" customFormat="1" ht="15.75" customHeigh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2.75" customHeight="1">
      <c r="A24" s="38" t="s">
        <v>309</v>
      </c>
      <c r="B24" s="211"/>
      <c r="C24" s="212"/>
      <c r="F24" s="213"/>
      <c r="G24" s="204" t="s">
        <v>956</v>
      </c>
    </row>
    <row r="25" spans="1:10" s="173" customFormat="1" ht="15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96.7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266</v>
      </c>
      <c r="C32" s="69" t="s">
        <v>361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808</v>
      </c>
      <c r="C33" s="69" t="s">
        <v>361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809</v>
      </c>
      <c r="C34" s="74" t="s">
        <v>361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677</v>
      </c>
      <c r="C35" s="77" t="s">
        <v>810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273</v>
      </c>
      <c r="C36" s="81" t="s">
        <v>811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812</v>
      </c>
      <c r="C37" s="81" t="s">
        <v>813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1034</v>
      </c>
      <c r="C40" s="83" t="s">
        <v>392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775</v>
      </c>
      <c r="C46" s="83" t="s">
        <v>387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776</v>
      </c>
      <c r="C47" s="81" t="s">
        <v>388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69</v>
      </c>
      <c r="C48" s="83" t="s">
        <v>389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390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773</v>
      </c>
      <c r="C51" s="74" t="s">
        <v>361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774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1031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1032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559</v>
      </c>
      <c r="C59" s="83" t="s">
        <v>371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372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189</v>
      </c>
      <c r="C63" s="100" t="s">
        <v>374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709</v>
      </c>
      <c r="C68" s="100" t="s">
        <v>1041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993</v>
      </c>
      <c r="C70" s="77" t="s">
        <v>1043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994</v>
      </c>
      <c r="C71" s="83" t="s">
        <v>1044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393</v>
      </c>
      <c r="C72" s="83" t="s">
        <v>394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995</v>
      </c>
      <c r="C73" s="81" t="s">
        <v>395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953</v>
      </c>
      <c r="C74" s="83" t="s">
        <v>396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397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483</v>
      </c>
      <c r="C77" s="86" t="s">
        <v>399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521</v>
      </c>
      <c r="C96" s="230" t="s">
        <v>361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766</v>
      </c>
      <c r="C99" s="236" t="s">
        <v>361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507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1005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1006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1007</v>
      </c>
      <c r="C108" s="230" t="s">
        <v>361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1136</v>
      </c>
      <c r="C119" s="123" t="s">
        <v>361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1137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837</v>
      </c>
      <c r="C123" s="83" t="s">
        <v>838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839</v>
      </c>
      <c r="C124" s="83" t="s">
        <v>840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877</v>
      </c>
      <c r="C127" s="83" t="s">
        <v>878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879</v>
      </c>
      <c r="C128" s="83" t="s">
        <v>880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804</v>
      </c>
      <c r="C130" s="86" t="s">
        <v>805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881</v>
      </c>
      <c r="C131" s="74" t="s">
        <v>361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1027</v>
      </c>
      <c r="C135" s="111" t="s">
        <v>361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1113</v>
      </c>
      <c r="C136" s="99" t="s">
        <v>1028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1114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1029</v>
      </c>
      <c r="C138" s="83" t="s">
        <v>1030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361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1099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1100</v>
      </c>
      <c r="C142" s="111" t="s">
        <v>361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1115</v>
      </c>
      <c r="C143" s="83" t="s">
        <v>1101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449</v>
      </c>
      <c r="C144" s="83" t="s">
        <v>450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561</v>
      </c>
      <c r="C145" s="111" t="s">
        <v>361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591</v>
      </c>
      <c r="C149" s="111" t="s">
        <v>361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656</v>
      </c>
      <c r="B153" s="134" t="s">
        <v>996</v>
      </c>
      <c r="C153" s="241" t="s">
        <v>997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998</v>
      </c>
      <c r="B154" s="134" t="s">
        <v>974</v>
      </c>
      <c r="C154" s="241" t="s">
        <v>975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976</v>
      </c>
      <c r="B155" s="134" t="s">
        <v>977</v>
      </c>
      <c r="C155" s="241" t="s">
        <v>978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979</v>
      </c>
      <c r="B156" s="134" t="s">
        <v>1109</v>
      </c>
      <c r="C156" s="241" t="s">
        <v>1110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806</v>
      </c>
      <c r="B160" s="243" t="s">
        <v>660</v>
      </c>
      <c r="C160" s="244" t="s">
        <v>661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807</v>
      </c>
      <c r="B161" s="245" t="s">
        <v>1074</v>
      </c>
      <c r="C161" s="228" t="s">
        <v>1075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1076</v>
      </c>
      <c r="B162" s="245" t="s">
        <v>1077</v>
      </c>
      <c r="C162" s="228" t="s">
        <v>1078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662</v>
      </c>
      <c r="B163" s="246" t="s">
        <v>663</v>
      </c>
      <c r="C163" s="247" t="s">
        <v>361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664</v>
      </c>
      <c r="B164" s="135" t="s">
        <v>665</v>
      </c>
      <c r="C164" s="241" t="s">
        <v>666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667</v>
      </c>
      <c r="B165" s="135" t="s">
        <v>668</v>
      </c>
      <c r="C165" s="241" t="s">
        <v>669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670</v>
      </c>
      <c r="B166" s="134" t="s">
        <v>315</v>
      </c>
      <c r="C166" s="241" t="s">
        <v>316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317</v>
      </c>
      <c r="B167" s="134" t="s">
        <v>318</v>
      </c>
      <c r="C167" s="241" t="s">
        <v>319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320</v>
      </c>
      <c r="B168" s="132" t="s">
        <v>321</v>
      </c>
      <c r="C168" s="123" t="s">
        <v>361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322</v>
      </c>
      <c r="B169" s="135" t="s">
        <v>1116</v>
      </c>
      <c r="C169" s="241" t="s">
        <v>323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324</v>
      </c>
      <c r="B170" s="155" t="s">
        <v>1079</v>
      </c>
      <c r="C170" s="123" t="s">
        <v>361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326</v>
      </c>
      <c r="B171" s="135" t="s">
        <v>1117</v>
      </c>
      <c r="C171" s="241" t="s">
        <v>327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328</v>
      </c>
      <c r="B172" s="135" t="s">
        <v>1118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1080</v>
      </c>
      <c r="C174" s="244" t="s">
        <v>1145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1081</v>
      </c>
      <c r="C175" s="248" t="s">
        <v>361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577"/>
      <c r="B176" s="2577"/>
      <c r="C176" s="2577"/>
      <c r="D176" s="2577"/>
      <c r="E176" s="2577"/>
      <c r="F176" s="2577"/>
      <c r="G176" s="2577"/>
      <c r="H176" s="2577"/>
      <c r="I176" s="2577"/>
      <c r="J176" s="2577"/>
    </row>
    <row r="177" spans="1:10">
      <c r="A177" s="2589"/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6" t="s">
        <v>1153</v>
      </c>
      <c r="B179" s="2586"/>
      <c r="C179" s="2586"/>
      <c r="D179" s="2586"/>
      <c r="E179" s="2586"/>
      <c r="F179" s="2586"/>
      <c r="G179" s="2586"/>
      <c r="H179" s="2586"/>
      <c r="I179" s="2586"/>
      <c r="J179" s="2586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588" t="s">
        <v>313</v>
      </c>
      <c r="B181" s="2588"/>
      <c r="C181" s="2588"/>
      <c r="D181" s="2588"/>
      <c r="E181" s="2588"/>
      <c r="F181" s="2588"/>
      <c r="G181" s="2588"/>
      <c r="H181" s="2588"/>
      <c r="I181" s="2588"/>
      <c r="J181" s="2588"/>
    </row>
    <row r="182" spans="1:10">
      <c r="A182" s="2586" t="s">
        <v>1003</v>
      </c>
      <c r="B182" s="2586"/>
      <c r="C182" s="2586"/>
      <c r="D182" s="2586"/>
      <c r="E182" s="2586"/>
      <c r="F182" s="2586"/>
      <c r="G182" s="2586"/>
      <c r="H182" s="2586"/>
      <c r="I182" s="2586"/>
      <c r="J182" s="2586"/>
    </row>
    <row r="183" spans="1:10">
      <c r="A183" s="2586" t="s">
        <v>473</v>
      </c>
      <c r="B183" s="2586"/>
      <c r="C183" s="2586"/>
      <c r="D183" s="2586"/>
      <c r="E183" s="2586"/>
      <c r="F183" s="2586"/>
      <c r="G183" s="2586"/>
      <c r="H183" s="2586"/>
      <c r="I183" s="2586"/>
      <c r="J183" s="2586"/>
    </row>
    <row r="184" spans="1:10" ht="14.25">
      <c r="A184" s="2591" t="s">
        <v>1130</v>
      </c>
      <c r="B184" s="2591"/>
      <c r="C184" s="2591"/>
      <c r="D184" s="2591"/>
      <c r="E184" s="2591"/>
      <c r="F184" s="2591"/>
      <c r="G184" s="2591"/>
      <c r="H184" s="2591"/>
      <c r="I184" s="2591"/>
      <c r="J184" s="2591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0">
    <mergeCell ref="G29:J29"/>
    <mergeCell ref="A9:E9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4:J214"/>
    <mergeCell ref="A215:J215"/>
    <mergeCell ref="A216:J216"/>
    <mergeCell ref="A210:J210"/>
    <mergeCell ref="A211:J211"/>
    <mergeCell ref="A212:J212"/>
    <mergeCell ref="A213:J213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" style="632" customWidth="1"/>
    <col min="5" max="5" width="7.42578125" style="632" customWidth="1"/>
    <col min="6" max="6" width="10.7109375" style="632" customWidth="1"/>
    <col min="7" max="7" width="11.7109375" style="632" customWidth="1"/>
    <col min="8" max="8" width="10.5703125" style="632" customWidth="1"/>
    <col min="9" max="9" width="11.42578125" style="632" customWidth="1"/>
    <col min="10" max="10" width="10.5703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2123</v>
      </c>
      <c r="B6" s="747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770"/>
      <c r="F7" s="748"/>
      <c r="G7" s="748"/>
      <c r="H7" s="738"/>
      <c r="I7" s="738"/>
      <c r="J7" s="738"/>
      <c r="K7" s="748"/>
      <c r="L7" s="748"/>
    </row>
    <row r="8" spans="1:12" ht="14.25">
      <c r="A8" s="898" t="s">
        <v>1717</v>
      </c>
      <c r="B8" s="890"/>
      <c r="C8" s="899"/>
      <c r="D8" s="900"/>
      <c r="E8" s="901"/>
      <c r="F8" s="901"/>
      <c r="G8" s="748"/>
      <c r="H8" s="738"/>
      <c r="I8" s="738"/>
      <c r="J8" s="738"/>
      <c r="K8" s="738"/>
      <c r="L8" s="738"/>
    </row>
    <row r="9" spans="1:12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>
      <c r="A10" s="2544" t="s">
        <v>1169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2246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4.25" customHeight="1">
      <c r="A16" s="2549" t="s">
        <v>1862</v>
      </c>
      <c r="B16" s="2549"/>
      <c r="C16" s="2549"/>
      <c r="D16" s="2549"/>
      <c r="E16" s="2549"/>
      <c r="F16" s="2549"/>
      <c r="G16" s="2549"/>
      <c r="H16" s="2549"/>
      <c r="I16" s="2549"/>
      <c r="J16" s="2549"/>
      <c r="K16" s="748"/>
      <c r="L16" s="748"/>
    </row>
    <row r="17" spans="1:14" ht="14.25">
      <c r="A17" s="751"/>
      <c r="B17" s="751"/>
      <c r="C17" s="751"/>
      <c r="D17" s="751"/>
      <c r="E17" s="751"/>
      <c r="F17" s="752"/>
      <c r="G17" s="751"/>
      <c r="H17" s="748"/>
      <c r="I17" s="748"/>
      <c r="J17" s="748"/>
      <c r="K17" s="748"/>
      <c r="L17" s="748"/>
    </row>
    <row r="18" spans="1:14">
      <c r="A18" s="753" t="s">
        <v>448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258</v>
      </c>
      <c r="B19" s="756"/>
      <c r="C19" s="756"/>
      <c r="D19" s="756"/>
      <c r="E19" s="756"/>
      <c r="F19" s="753" t="s">
        <v>335</v>
      </c>
      <c r="G19" s="704" t="s">
        <v>566</v>
      </c>
      <c r="H19" s="684" t="s">
        <v>721</v>
      </c>
      <c r="I19" s="685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1190</v>
      </c>
      <c r="G21" s="753"/>
      <c r="H21" s="753"/>
      <c r="I21" s="753"/>
      <c r="J21" s="753"/>
      <c r="K21" s="753"/>
      <c r="L21" s="753"/>
    </row>
    <row r="22" spans="1:14" ht="24" customHeight="1">
      <c r="A22" s="753" t="s">
        <v>1675</v>
      </c>
      <c r="B22" s="756"/>
      <c r="C22" s="756"/>
      <c r="D22" s="756"/>
      <c r="E22" s="756"/>
      <c r="F22" s="753" t="s">
        <v>52</v>
      </c>
      <c r="G22" s="753"/>
      <c r="H22" s="753"/>
      <c r="I22" s="756"/>
      <c r="J22" s="758"/>
      <c r="K22" s="756"/>
      <c r="L22" s="756"/>
    </row>
    <row r="23" spans="1:14" ht="17.2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940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748"/>
      <c r="H27" s="2560">
        <v>900272422024</v>
      </c>
      <c r="I27" s="2560"/>
      <c r="J27" s="2560"/>
      <c r="K27" s="748"/>
      <c r="L27" s="748"/>
    </row>
    <row r="28" spans="1:14" ht="4.5" customHeight="1" thickBot="1"/>
    <row r="29" spans="1:14" ht="49.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8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0.25" customHeight="1" thickBot="1">
      <c r="A32" s="780">
        <v>1100000</v>
      </c>
      <c r="B32" s="787" t="s">
        <v>1676</v>
      </c>
      <c r="C32" s="788" t="s">
        <v>361</v>
      </c>
      <c r="D32" s="789">
        <f>D42</f>
        <v>0</v>
      </c>
      <c r="E32" s="789"/>
      <c r="F32" s="789">
        <f>F42</f>
        <v>0</v>
      </c>
      <c r="G32" s="789">
        <f>G42</f>
        <v>0</v>
      </c>
      <c r="H32" s="789">
        <f>H42</f>
        <v>0</v>
      </c>
      <c r="I32" s="789">
        <f>I42</f>
        <v>0</v>
      </c>
      <c r="J32" s="789">
        <f>F32</f>
        <v>0</v>
      </c>
    </row>
    <row r="33" spans="1:10" ht="17.25" hidden="1" customHeight="1" thickBot="1">
      <c r="A33" s="780">
        <v>1110000</v>
      </c>
      <c r="B33" s="790" t="s">
        <v>1677</v>
      </c>
      <c r="C33" s="788" t="s">
        <v>361</v>
      </c>
      <c r="D33" s="791">
        <v>0</v>
      </c>
      <c r="E33" s="791"/>
      <c r="F33" s="791">
        <v>0</v>
      </c>
      <c r="G33" s="791">
        <v>0</v>
      </c>
      <c r="H33" s="791">
        <v>0</v>
      </c>
      <c r="I33" s="791">
        <v>0</v>
      </c>
      <c r="J33" s="791">
        <v>0</v>
      </c>
    </row>
    <row r="34" spans="1:10" ht="17.25" hidden="1" customHeight="1" thickBot="1">
      <c r="A34" s="792">
        <v>1110000</v>
      </c>
      <c r="B34" s="793" t="s">
        <v>809</v>
      </c>
      <c r="C34" s="794" t="s">
        <v>361</v>
      </c>
      <c r="D34" s="795">
        <v>0</v>
      </c>
      <c r="E34" s="795"/>
      <c r="F34" s="795">
        <v>0</v>
      </c>
      <c r="G34" s="795">
        <v>0</v>
      </c>
      <c r="H34" s="795">
        <v>0</v>
      </c>
      <c r="I34" s="795">
        <v>0</v>
      </c>
      <c r="J34" s="795">
        <v>0</v>
      </c>
    </row>
    <row r="35" spans="1:10" ht="9.75" hidden="1" customHeight="1" thickBot="1">
      <c r="A35" s="796">
        <v>1111000</v>
      </c>
      <c r="B35" s="797" t="s">
        <v>677</v>
      </c>
      <c r="C35" s="798" t="s">
        <v>810</v>
      </c>
      <c r="D35" s="815">
        <v>0</v>
      </c>
      <c r="E35" s="815"/>
      <c r="F35" s="815"/>
      <c r="G35" s="815"/>
      <c r="H35" s="815"/>
      <c r="I35" s="815"/>
      <c r="J35" s="815"/>
    </row>
    <row r="36" spans="1:10" ht="12.75" hidden="1" customHeight="1" thickBot="1">
      <c r="A36" s="800">
        <v>1112000</v>
      </c>
      <c r="B36" s="801" t="s">
        <v>273</v>
      </c>
      <c r="C36" s="802" t="s">
        <v>811</v>
      </c>
      <c r="D36" s="815">
        <v>0</v>
      </c>
      <c r="E36" s="815"/>
      <c r="F36" s="837"/>
      <c r="G36" s="837"/>
      <c r="H36" s="837"/>
      <c r="I36" s="837"/>
      <c r="J36" s="837"/>
    </row>
    <row r="37" spans="1:10" ht="14.25" hidden="1" customHeight="1" thickBot="1">
      <c r="A37" s="800">
        <v>1113000</v>
      </c>
      <c r="B37" s="801" t="s">
        <v>812</v>
      </c>
      <c r="C37" s="802" t="s">
        <v>813</v>
      </c>
      <c r="D37" s="815">
        <v>0</v>
      </c>
      <c r="E37" s="815"/>
      <c r="F37" s="837"/>
      <c r="G37" s="837"/>
      <c r="H37" s="837"/>
      <c r="I37" s="837"/>
      <c r="J37" s="837"/>
    </row>
    <row r="38" spans="1:10" ht="10.5" hidden="1" customHeight="1" thickBot="1">
      <c r="A38" s="800">
        <v>1114000</v>
      </c>
      <c r="B38" s="801" t="s">
        <v>401</v>
      </c>
      <c r="C38" s="802" t="s">
        <v>402</v>
      </c>
      <c r="D38" s="815">
        <v>0</v>
      </c>
      <c r="E38" s="815"/>
      <c r="F38" s="837"/>
      <c r="G38" s="837"/>
      <c r="H38" s="837"/>
      <c r="I38" s="837"/>
      <c r="J38" s="837"/>
    </row>
    <row r="39" spans="1:10" ht="13.5" hidden="1" customHeight="1" thickBot="1">
      <c r="A39" s="800">
        <v>1115000</v>
      </c>
      <c r="B39" s="801" t="s">
        <v>619</v>
      </c>
      <c r="C39" s="802" t="s">
        <v>391</v>
      </c>
      <c r="D39" s="815">
        <v>0</v>
      </c>
      <c r="E39" s="815"/>
      <c r="F39" s="837"/>
      <c r="G39" s="837"/>
      <c r="H39" s="837"/>
      <c r="I39" s="837"/>
      <c r="J39" s="837"/>
    </row>
    <row r="40" spans="1:10" ht="6.75" hidden="1" customHeight="1" thickBot="1">
      <c r="A40" s="800">
        <v>1116000</v>
      </c>
      <c r="B40" s="801" t="s">
        <v>1034</v>
      </c>
      <c r="C40" s="802" t="s">
        <v>392</v>
      </c>
      <c r="D40" s="815">
        <v>0</v>
      </c>
      <c r="E40" s="815"/>
      <c r="F40" s="837"/>
      <c r="G40" s="837"/>
      <c r="H40" s="837"/>
      <c r="I40" s="837"/>
      <c r="J40" s="837"/>
    </row>
    <row r="41" spans="1:10" ht="11.25" hidden="1" customHeight="1" thickBot="1">
      <c r="A41" s="804">
        <v>1117000</v>
      </c>
      <c r="B41" s="805" t="s">
        <v>19</v>
      </c>
      <c r="C41" s="806" t="s">
        <v>20</v>
      </c>
      <c r="D41" s="839">
        <v>0</v>
      </c>
      <c r="E41" s="839"/>
      <c r="F41" s="839"/>
      <c r="G41" s="839"/>
      <c r="H41" s="839"/>
      <c r="I41" s="839"/>
      <c r="J41" s="839"/>
    </row>
    <row r="42" spans="1:10" ht="31.5" customHeight="1" thickBot="1">
      <c r="A42" s="808">
        <v>1120000</v>
      </c>
      <c r="B42" s="809" t="s">
        <v>21</v>
      </c>
      <c r="C42" s="788" t="s">
        <v>361</v>
      </c>
      <c r="D42" s="1756">
        <f>D65</f>
        <v>0</v>
      </c>
      <c r="E42" s="1756"/>
      <c r="F42" s="1756">
        <f>F64</f>
        <v>0</v>
      </c>
      <c r="G42" s="1756">
        <f>G64</f>
        <v>0</v>
      </c>
      <c r="H42" s="1756">
        <f>H64</f>
        <v>0</v>
      </c>
      <c r="I42" s="1756">
        <f>I64</f>
        <v>0</v>
      </c>
      <c r="J42" s="1756">
        <f>J64</f>
        <v>0</v>
      </c>
    </row>
    <row r="43" spans="1:10" ht="0.75" hidden="1" customHeight="1">
      <c r="A43" s="792">
        <v>1121000</v>
      </c>
      <c r="B43" s="811" t="s">
        <v>22</v>
      </c>
      <c r="C43" s="812"/>
      <c r="D43" s="815">
        <v>0</v>
      </c>
      <c r="E43" s="815"/>
      <c r="F43" s="815">
        <v>0</v>
      </c>
      <c r="G43" s="815">
        <v>0</v>
      </c>
      <c r="H43" s="815">
        <v>0</v>
      </c>
      <c r="I43" s="815">
        <v>0</v>
      </c>
      <c r="J43" s="815">
        <v>0</v>
      </c>
    </row>
    <row r="44" spans="1:10" ht="10.5" hidden="1" customHeight="1">
      <c r="A44" s="800">
        <v>1121100</v>
      </c>
      <c r="B44" s="813" t="s">
        <v>383</v>
      </c>
      <c r="C44" s="802" t="s">
        <v>384</v>
      </c>
      <c r="D44" s="815">
        <v>0</v>
      </c>
      <c r="E44" s="815"/>
      <c r="F44" s="837"/>
      <c r="G44" s="837"/>
      <c r="H44" s="837"/>
      <c r="I44" s="837"/>
      <c r="J44" s="837"/>
    </row>
    <row r="45" spans="1:10" ht="9" hidden="1" customHeight="1">
      <c r="A45" s="800">
        <v>1121200</v>
      </c>
      <c r="B45" s="814" t="s">
        <v>1678</v>
      </c>
      <c r="C45" s="802" t="s">
        <v>386</v>
      </c>
      <c r="D45" s="815">
        <v>0</v>
      </c>
      <c r="E45" s="815"/>
      <c r="F45" s="837"/>
      <c r="G45" s="837"/>
      <c r="H45" s="837"/>
      <c r="I45" s="837"/>
      <c r="J45" s="837"/>
    </row>
    <row r="46" spans="1:10" ht="9.75" hidden="1" customHeight="1">
      <c r="A46" s="800">
        <v>1121300</v>
      </c>
      <c r="B46" s="813" t="s">
        <v>775</v>
      </c>
      <c r="C46" s="802" t="s">
        <v>387</v>
      </c>
      <c r="D46" s="815">
        <v>0</v>
      </c>
      <c r="E46" s="815"/>
      <c r="F46" s="837"/>
      <c r="G46" s="837"/>
      <c r="H46" s="837"/>
      <c r="I46" s="837"/>
      <c r="J46" s="837"/>
    </row>
    <row r="47" spans="1:10" ht="8.25" hidden="1" customHeight="1">
      <c r="A47" s="800">
        <v>1121400</v>
      </c>
      <c r="B47" s="813" t="s">
        <v>776</v>
      </c>
      <c r="C47" s="802" t="s">
        <v>388</v>
      </c>
      <c r="D47" s="815">
        <v>0</v>
      </c>
      <c r="E47" s="815"/>
      <c r="F47" s="837"/>
      <c r="G47" s="837"/>
      <c r="H47" s="837"/>
      <c r="I47" s="837"/>
      <c r="J47" s="837"/>
    </row>
    <row r="48" spans="1:10" ht="11.25" hidden="1" customHeight="1">
      <c r="A48" s="800">
        <v>1121500</v>
      </c>
      <c r="B48" s="813" t="s">
        <v>69</v>
      </c>
      <c r="C48" s="802" t="s">
        <v>389</v>
      </c>
      <c r="D48" s="815">
        <v>0</v>
      </c>
      <c r="E48" s="815"/>
      <c r="F48" s="815"/>
      <c r="G48" s="815"/>
      <c r="H48" s="815"/>
      <c r="I48" s="815"/>
      <c r="J48" s="815"/>
    </row>
    <row r="49" spans="1:10" ht="12.75" hidden="1" customHeight="1">
      <c r="A49" s="800">
        <v>1121600</v>
      </c>
      <c r="B49" s="813" t="s">
        <v>70</v>
      </c>
      <c r="C49" s="802" t="s">
        <v>390</v>
      </c>
      <c r="D49" s="815">
        <v>0</v>
      </c>
      <c r="E49" s="815"/>
      <c r="F49" s="837"/>
      <c r="G49" s="837"/>
      <c r="H49" s="837"/>
      <c r="I49" s="837"/>
      <c r="J49" s="837"/>
    </row>
    <row r="50" spans="1:10" ht="13.5" hidden="1" customHeight="1" thickBot="1">
      <c r="A50" s="816">
        <v>1121700</v>
      </c>
      <c r="B50" s="817" t="s">
        <v>71</v>
      </c>
      <c r="C50" s="806" t="s">
        <v>772</v>
      </c>
      <c r="D50" s="839">
        <v>0</v>
      </c>
      <c r="E50" s="839"/>
      <c r="F50" s="839"/>
      <c r="G50" s="839"/>
      <c r="H50" s="839"/>
      <c r="I50" s="839"/>
      <c r="J50" s="839"/>
    </row>
    <row r="51" spans="1:10" ht="14.25" hidden="1" customHeight="1">
      <c r="A51" s="792">
        <v>1122000</v>
      </c>
      <c r="B51" s="818" t="s">
        <v>773</v>
      </c>
      <c r="C51" s="794" t="s">
        <v>361</v>
      </c>
      <c r="D51" s="841">
        <v>0</v>
      </c>
      <c r="E51" s="841"/>
      <c r="F51" s="841">
        <v>0</v>
      </c>
      <c r="G51" s="841">
        <v>0</v>
      </c>
      <c r="H51" s="841">
        <v>0</v>
      </c>
      <c r="I51" s="841">
        <v>0</v>
      </c>
      <c r="J51" s="841">
        <v>0</v>
      </c>
    </row>
    <row r="52" spans="1:10" ht="11.25" hidden="1" customHeight="1">
      <c r="A52" s="820">
        <v>1122100</v>
      </c>
      <c r="B52" s="813" t="s">
        <v>72</v>
      </c>
      <c r="C52" s="798" t="s">
        <v>774</v>
      </c>
      <c r="D52" s="815">
        <v>0</v>
      </c>
      <c r="E52" s="815"/>
      <c r="F52" s="837"/>
      <c r="G52" s="837"/>
      <c r="H52" s="837"/>
      <c r="I52" s="837"/>
      <c r="J52" s="837"/>
    </row>
    <row r="53" spans="1:10" ht="15" hidden="1" customHeight="1">
      <c r="A53" s="820">
        <v>1122200</v>
      </c>
      <c r="B53" s="813" t="s">
        <v>490</v>
      </c>
      <c r="C53" s="802" t="s">
        <v>1031</v>
      </c>
      <c r="D53" s="815">
        <v>0</v>
      </c>
      <c r="E53" s="815"/>
      <c r="F53" s="837"/>
      <c r="G53" s="837"/>
      <c r="H53" s="837"/>
      <c r="I53" s="837"/>
      <c r="J53" s="837"/>
    </row>
    <row r="54" spans="1:10" ht="9" hidden="1" customHeight="1" thickBot="1">
      <c r="A54" s="808">
        <v>1122300</v>
      </c>
      <c r="B54" s="817" t="s">
        <v>148</v>
      </c>
      <c r="C54" s="806" t="s">
        <v>1032</v>
      </c>
      <c r="D54" s="839">
        <v>0</v>
      </c>
      <c r="E54" s="839"/>
      <c r="F54" s="839"/>
      <c r="G54" s="839"/>
      <c r="H54" s="839"/>
      <c r="I54" s="839"/>
      <c r="J54" s="839"/>
    </row>
    <row r="55" spans="1:10" ht="9" hidden="1" customHeight="1">
      <c r="A55" s="792">
        <v>1123000</v>
      </c>
      <c r="B55" s="818" t="s">
        <v>367</v>
      </c>
      <c r="C55" s="794" t="s">
        <v>361</v>
      </c>
      <c r="D55" s="841">
        <v>0</v>
      </c>
      <c r="E55" s="841"/>
      <c r="F55" s="841">
        <v>0</v>
      </c>
      <c r="G55" s="841">
        <v>0</v>
      </c>
      <c r="H55" s="841">
        <v>0</v>
      </c>
      <c r="I55" s="841">
        <v>0</v>
      </c>
      <c r="J55" s="841">
        <v>0</v>
      </c>
    </row>
    <row r="56" spans="1:10" ht="7.5" hidden="1" customHeight="1">
      <c r="A56" s="820">
        <v>1123100</v>
      </c>
      <c r="B56" s="813" t="s">
        <v>149</v>
      </c>
      <c r="C56" s="798" t="s">
        <v>368</v>
      </c>
      <c r="D56" s="815">
        <v>0</v>
      </c>
      <c r="E56" s="815"/>
      <c r="F56" s="837"/>
      <c r="G56" s="837"/>
      <c r="H56" s="837"/>
      <c r="I56" s="837"/>
      <c r="J56" s="837"/>
    </row>
    <row r="57" spans="1:10" ht="9.75" hidden="1" customHeight="1">
      <c r="A57" s="820">
        <v>1123200</v>
      </c>
      <c r="B57" s="813" t="s">
        <v>150</v>
      </c>
      <c r="C57" s="802" t="s">
        <v>369</v>
      </c>
      <c r="D57" s="815">
        <v>0</v>
      </c>
      <c r="E57" s="815"/>
      <c r="F57" s="837"/>
      <c r="G57" s="837"/>
      <c r="H57" s="837"/>
      <c r="I57" s="837"/>
      <c r="J57" s="837"/>
    </row>
    <row r="58" spans="1:10" ht="9.75" hidden="1" customHeight="1">
      <c r="A58" s="820">
        <v>1123300</v>
      </c>
      <c r="B58" s="813" t="s">
        <v>151</v>
      </c>
      <c r="C58" s="802" t="s">
        <v>370</v>
      </c>
      <c r="D58" s="815">
        <v>0</v>
      </c>
      <c r="E58" s="815"/>
      <c r="F58" s="837"/>
      <c r="G58" s="837"/>
      <c r="H58" s="837"/>
      <c r="I58" s="837"/>
      <c r="J58" s="837"/>
    </row>
    <row r="59" spans="1:10" ht="8.25" hidden="1" customHeight="1">
      <c r="A59" s="820">
        <v>1123400</v>
      </c>
      <c r="B59" s="813" t="s">
        <v>559</v>
      </c>
      <c r="C59" s="802" t="s">
        <v>371</v>
      </c>
      <c r="D59" s="815">
        <v>0</v>
      </c>
      <c r="E59" s="815"/>
      <c r="F59" s="837"/>
      <c r="G59" s="837"/>
      <c r="H59" s="837"/>
      <c r="I59" s="837"/>
      <c r="J59" s="837"/>
    </row>
    <row r="60" spans="1:10" ht="12.75" hidden="1" customHeight="1">
      <c r="A60" s="820">
        <v>1123500</v>
      </c>
      <c r="B60" s="821" t="s">
        <v>560</v>
      </c>
      <c r="C60" s="822">
        <v>423500</v>
      </c>
      <c r="D60" s="815">
        <v>0</v>
      </c>
      <c r="E60" s="815"/>
      <c r="F60" s="837"/>
      <c r="G60" s="837"/>
      <c r="H60" s="837"/>
      <c r="I60" s="837"/>
      <c r="J60" s="837"/>
    </row>
    <row r="61" spans="1:10" ht="11.25" hidden="1" customHeight="1">
      <c r="A61" s="820">
        <v>1123600</v>
      </c>
      <c r="B61" s="813" t="s">
        <v>187</v>
      </c>
      <c r="C61" s="802" t="s">
        <v>372</v>
      </c>
      <c r="D61" s="815">
        <v>0</v>
      </c>
      <c r="E61" s="815"/>
      <c r="F61" s="837"/>
      <c r="G61" s="837"/>
      <c r="H61" s="837"/>
      <c r="I61" s="837"/>
      <c r="J61" s="837"/>
    </row>
    <row r="62" spans="1:10" ht="17.25" hidden="1" customHeight="1">
      <c r="A62" s="820">
        <v>1123700</v>
      </c>
      <c r="B62" s="813" t="s">
        <v>188</v>
      </c>
      <c r="C62" s="802" t="s">
        <v>373</v>
      </c>
      <c r="D62" s="815">
        <v>0</v>
      </c>
      <c r="E62" s="815"/>
      <c r="F62" s="837"/>
      <c r="G62" s="837"/>
      <c r="H62" s="837"/>
      <c r="I62" s="837"/>
      <c r="J62" s="837"/>
    </row>
    <row r="63" spans="1:10" ht="13.5" hidden="1" customHeight="1" thickBot="1">
      <c r="A63" s="808">
        <v>1123800</v>
      </c>
      <c r="B63" s="817" t="s">
        <v>189</v>
      </c>
      <c r="C63" s="806" t="s">
        <v>374</v>
      </c>
      <c r="D63" s="839">
        <v>0</v>
      </c>
      <c r="E63" s="839"/>
      <c r="F63" s="839"/>
      <c r="G63" s="839"/>
      <c r="H63" s="839"/>
      <c r="I63" s="839"/>
      <c r="J63" s="839"/>
    </row>
    <row r="64" spans="1:10" ht="26.25" customHeight="1">
      <c r="A64" s="792">
        <v>1124000</v>
      </c>
      <c r="B64" s="818" t="s">
        <v>214</v>
      </c>
      <c r="C64" s="794" t="s">
        <v>361</v>
      </c>
      <c r="D64" s="841">
        <v>0</v>
      </c>
      <c r="E64" s="841"/>
      <c r="F64" s="841">
        <f>F65</f>
        <v>0</v>
      </c>
      <c r="G64" s="841">
        <f>G65</f>
        <v>0</v>
      </c>
      <c r="H64" s="841">
        <f>H65</f>
        <v>0</v>
      </c>
      <c r="I64" s="841">
        <f>I65</f>
        <v>0</v>
      </c>
      <c r="J64" s="841">
        <f>J65</f>
        <v>0</v>
      </c>
    </row>
    <row r="65" spans="1:10" ht="13.5" thickBot="1">
      <c r="A65" s="808">
        <v>1124100</v>
      </c>
      <c r="B65" s="817" t="s">
        <v>190</v>
      </c>
      <c r="C65" s="806" t="s">
        <v>215</v>
      </c>
      <c r="D65" s="1755">
        <v>0</v>
      </c>
      <c r="E65" s="1755">
        <v>0</v>
      </c>
      <c r="F65" s="839">
        <f>D65+E65</f>
        <v>0</v>
      </c>
      <c r="G65" s="839">
        <v>0</v>
      </c>
      <c r="H65" s="839">
        <v>0</v>
      </c>
      <c r="I65" s="839">
        <v>0</v>
      </c>
      <c r="J65" s="839">
        <f>F65</f>
        <v>0</v>
      </c>
    </row>
    <row r="66" spans="1:10" ht="28.5">
      <c r="A66" s="792">
        <v>1125000</v>
      </c>
      <c r="B66" s="818" t="s">
        <v>928</v>
      </c>
      <c r="C66" s="794" t="s">
        <v>361</v>
      </c>
      <c r="D66" s="819">
        <v>0</v>
      </c>
      <c r="E66" s="819"/>
      <c r="F66" s="819">
        <v>0</v>
      </c>
      <c r="G66" s="819">
        <v>0</v>
      </c>
      <c r="H66" s="819">
        <v>0</v>
      </c>
      <c r="I66" s="819">
        <v>0</v>
      </c>
      <c r="J66" s="819">
        <v>0</v>
      </c>
    </row>
    <row r="67" spans="1:10" ht="25.5">
      <c r="A67" s="820">
        <v>1125100</v>
      </c>
      <c r="B67" s="813" t="s">
        <v>191</v>
      </c>
      <c r="C67" s="798" t="s">
        <v>929</v>
      </c>
      <c r="D67" s="803">
        <v>0</v>
      </c>
      <c r="E67" s="803"/>
      <c r="F67" s="803"/>
      <c r="G67" s="803"/>
      <c r="H67" s="803"/>
      <c r="I67" s="803"/>
      <c r="J67" s="803"/>
    </row>
    <row r="68" spans="1:10" ht="24" customHeight="1" thickBot="1">
      <c r="A68" s="808">
        <v>1125200</v>
      </c>
      <c r="B68" s="817" t="s">
        <v>709</v>
      </c>
      <c r="C68" s="806" t="s">
        <v>1041</v>
      </c>
      <c r="D68" s="807">
        <v>0</v>
      </c>
      <c r="E68" s="807"/>
      <c r="F68" s="807"/>
      <c r="G68" s="807"/>
      <c r="H68" s="807"/>
      <c r="I68" s="807"/>
      <c r="J68" s="807"/>
    </row>
    <row r="69" spans="1:10" ht="14.25" hidden="1">
      <c r="A69" s="792">
        <v>1126000</v>
      </c>
      <c r="B69" s="818" t="s">
        <v>1042</v>
      </c>
      <c r="C69" s="794" t="s">
        <v>361</v>
      </c>
      <c r="D69" s="819">
        <v>0</v>
      </c>
      <c r="E69" s="819"/>
      <c r="F69" s="819">
        <v>0</v>
      </c>
      <c r="G69" s="819">
        <v>0</v>
      </c>
      <c r="H69" s="819">
        <v>0</v>
      </c>
      <c r="I69" s="819">
        <v>0</v>
      </c>
      <c r="J69" s="819">
        <v>0</v>
      </c>
    </row>
    <row r="70" spans="1:10" hidden="1">
      <c r="A70" s="792">
        <v>1126100</v>
      </c>
      <c r="B70" s="813" t="s">
        <v>993</v>
      </c>
      <c r="C70" s="798" t="s">
        <v>1043</v>
      </c>
      <c r="D70" s="803">
        <v>0</v>
      </c>
      <c r="E70" s="803"/>
      <c r="F70" s="803"/>
      <c r="G70" s="803"/>
      <c r="H70" s="803"/>
      <c r="I70" s="803"/>
      <c r="J70" s="803"/>
    </row>
    <row r="71" spans="1:10" hidden="1">
      <c r="A71" s="792">
        <v>1126200</v>
      </c>
      <c r="B71" s="813" t="s">
        <v>994</v>
      </c>
      <c r="C71" s="802" t="s">
        <v>1044</v>
      </c>
      <c r="D71" s="803">
        <v>0</v>
      </c>
      <c r="E71" s="803"/>
      <c r="F71" s="803"/>
      <c r="G71" s="803"/>
      <c r="H71" s="803"/>
      <c r="I71" s="803"/>
      <c r="J71" s="803"/>
    </row>
    <row r="72" spans="1:10" hidden="1">
      <c r="A72" s="792">
        <v>1126300</v>
      </c>
      <c r="B72" s="813" t="s">
        <v>393</v>
      </c>
      <c r="C72" s="802" t="s">
        <v>394</v>
      </c>
      <c r="D72" s="803">
        <v>0</v>
      </c>
      <c r="E72" s="803"/>
      <c r="F72" s="803"/>
      <c r="G72" s="803"/>
      <c r="H72" s="803"/>
      <c r="I72" s="803"/>
      <c r="J72" s="803"/>
    </row>
    <row r="73" spans="1:10" hidden="1">
      <c r="A73" s="800">
        <v>1126400</v>
      </c>
      <c r="B73" s="823" t="s">
        <v>995</v>
      </c>
      <c r="C73" s="802" t="s">
        <v>395</v>
      </c>
      <c r="D73" s="803">
        <v>0</v>
      </c>
      <c r="E73" s="803"/>
      <c r="F73" s="803"/>
      <c r="G73" s="803"/>
      <c r="H73" s="803"/>
      <c r="I73" s="803"/>
      <c r="J73" s="803"/>
    </row>
    <row r="74" spans="1:10" ht="25.5" hidden="1">
      <c r="A74" s="804">
        <v>1126500</v>
      </c>
      <c r="B74" s="824" t="s">
        <v>953</v>
      </c>
      <c r="C74" s="802" t="s">
        <v>396</v>
      </c>
      <c r="D74" s="803">
        <v>0</v>
      </c>
      <c r="E74" s="803"/>
      <c r="F74" s="803"/>
      <c r="G74" s="803"/>
      <c r="H74" s="803"/>
      <c r="I74" s="803"/>
      <c r="J74" s="803"/>
    </row>
    <row r="75" spans="1:10" hidden="1">
      <c r="A75" s="800">
        <v>1126600</v>
      </c>
      <c r="B75" s="823" t="s">
        <v>230</v>
      </c>
      <c r="C75" s="802" t="s">
        <v>397</v>
      </c>
      <c r="D75" s="803">
        <v>0</v>
      </c>
      <c r="E75" s="803"/>
      <c r="F75" s="803"/>
      <c r="G75" s="803"/>
      <c r="H75" s="803"/>
      <c r="I75" s="803"/>
      <c r="J75" s="803"/>
    </row>
    <row r="76" spans="1:10" hidden="1">
      <c r="A76" s="800">
        <v>1126700</v>
      </c>
      <c r="B76" s="823" t="s">
        <v>231</v>
      </c>
      <c r="C76" s="802" t="s">
        <v>398</v>
      </c>
      <c r="D76" s="803">
        <v>0</v>
      </c>
      <c r="E76" s="803"/>
      <c r="F76" s="803"/>
      <c r="G76" s="803"/>
      <c r="H76" s="803"/>
      <c r="I76" s="803"/>
      <c r="J76" s="803"/>
    </row>
    <row r="77" spans="1:10" ht="13.5" hidden="1" thickBot="1">
      <c r="A77" s="816">
        <v>1126800</v>
      </c>
      <c r="B77" s="825" t="s">
        <v>483</v>
      </c>
      <c r="C77" s="806" t="s">
        <v>399</v>
      </c>
      <c r="D77" s="807">
        <v>0</v>
      </c>
      <c r="E77" s="807"/>
      <c r="F77" s="807"/>
      <c r="G77" s="807"/>
      <c r="H77" s="807"/>
      <c r="I77" s="807"/>
      <c r="J77" s="807"/>
    </row>
    <row r="78" spans="1:10" ht="14.25" hidden="1">
      <c r="A78" s="826">
        <v>1130000</v>
      </c>
      <c r="B78" s="827" t="s">
        <v>296</v>
      </c>
      <c r="C78" s="794" t="s">
        <v>361</v>
      </c>
      <c r="D78" s="819">
        <v>0</v>
      </c>
      <c r="E78" s="819"/>
      <c r="F78" s="819">
        <v>0</v>
      </c>
      <c r="G78" s="819">
        <v>0</v>
      </c>
      <c r="H78" s="819">
        <v>0</v>
      </c>
      <c r="I78" s="819">
        <v>0</v>
      </c>
      <c r="J78" s="819">
        <v>0</v>
      </c>
    </row>
    <row r="79" spans="1:10" hidden="1">
      <c r="A79" s="826">
        <v>1130100</v>
      </c>
      <c r="B79" s="823" t="s">
        <v>484</v>
      </c>
      <c r="C79" s="798" t="s">
        <v>297</v>
      </c>
      <c r="D79" s="803">
        <v>0</v>
      </c>
      <c r="E79" s="803"/>
      <c r="F79" s="803"/>
      <c r="G79" s="803"/>
      <c r="H79" s="803"/>
      <c r="I79" s="803"/>
      <c r="J79" s="803"/>
    </row>
    <row r="80" spans="1:10" hidden="1">
      <c r="A80" s="826">
        <v>1130200</v>
      </c>
      <c r="B80" s="823" t="s">
        <v>485</v>
      </c>
      <c r="C80" s="802" t="s">
        <v>298</v>
      </c>
      <c r="D80" s="803">
        <v>0</v>
      </c>
      <c r="E80" s="803"/>
      <c r="F80" s="803"/>
      <c r="G80" s="803"/>
      <c r="H80" s="803"/>
      <c r="I80" s="803"/>
      <c r="J80" s="803"/>
    </row>
    <row r="81" spans="1:10" hidden="1">
      <c r="A81" s="826">
        <v>1130300</v>
      </c>
      <c r="B81" s="823" t="s">
        <v>486</v>
      </c>
      <c r="C81" s="802" t="s">
        <v>299</v>
      </c>
      <c r="D81" s="803">
        <v>0</v>
      </c>
      <c r="E81" s="803"/>
      <c r="F81" s="803"/>
      <c r="G81" s="803"/>
      <c r="H81" s="803"/>
      <c r="I81" s="803"/>
      <c r="J81" s="803"/>
    </row>
    <row r="82" spans="1:10" hidden="1">
      <c r="A82" s="826">
        <v>1130400</v>
      </c>
      <c r="B82" s="828" t="s">
        <v>487</v>
      </c>
      <c r="C82" s="829" t="s">
        <v>300</v>
      </c>
      <c r="D82" s="803">
        <v>0</v>
      </c>
      <c r="E82" s="803"/>
      <c r="F82" s="799"/>
      <c r="G82" s="799"/>
      <c r="H82" s="799"/>
      <c r="I82" s="799"/>
      <c r="J82" s="799"/>
    </row>
    <row r="83" spans="1:10" ht="14.25" hidden="1">
      <c r="A83" s="800">
        <v>1131000</v>
      </c>
      <c r="B83" s="830" t="s">
        <v>301</v>
      </c>
      <c r="C83" s="831" t="s">
        <v>361</v>
      </c>
      <c r="D83" s="803">
        <v>0</v>
      </c>
      <c r="E83" s="803"/>
      <c r="F83" s="832"/>
      <c r="G83" s="832"/>
      <c r="H83" s="832"/>
      <c r="I83" s="832"/>
      <c r="J83" s="832"/>
    </row>
    <row r="84" spans="1:10" ht="25.5" hidden="1">
      <c r="A84" s="800">
        <v>1131100</v>
      </c>
      <c r="B84" s="823" t="s">
        <v>592</v>
      </c>
      <c r="C84" s="798" t="s">
        <v>302</v>
      </c>
      <c r="D84" s="803">
        <v>0</v>
      </c>
      <c r="E84" s="803"/>
      <c r="F84" s="803"/>
      <c r="G84" s="803"/>
      <c r="H84" s="803"/>
      <c r="I84" s="803"/>
      <c r="J84" s="803"/>
    </row>
    <row r="85" spans="1:10" hidden="1">
      <c r="A85" s="800">
        <v>1131200</v>
      </c>
      <c r="B85" s="823" t="s">
        <v>593</v>
      </c>
      <c r="C85" s="802" t="s">
        <v>303</v>
      </c>
      <c r="D85" s="803">
        <v>0</v>
      </c>
      <c r="E85" s="803"/>
      <c r="F85" s="803"/>
      <c r="G85" s="803"/>
      <c r="H85" s="803"/>
      <c r="I85" s="803"/>
      <c r="J85" s="803"/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807">
        <v>0</v>
      </c>
      <c r="E86" s="807"/>
      <c r="F86" s="807"/>
      <c r="G86" s="807"/>
      <c r="H86" s="807"/>
      <c r="I86" s="807"/>
      <c r="J86" s="807"/>
    </row>
    <row r="87" spans="1:10" ht="14.25" hidden="1">
      <c r="A87" s="833">
        <v>1140000</v>
      </c>
      <c r="B87" s="827" t="s">
        <v>305</v>
      </c>
      <c r="C87" s="794" t="s">
        <v>361</v>
      </c>
      <c r="D87" s="819">
        <v>0</v>
      </c>
      <c r="E87" s="819"/>
      <c r="F87" s="819">
        <v>0</v>
      </c>
      <c r="G87" s="819">
        <v>0</v>
      </c>
      <c r="H87" s="819">
        <v>0</v>
      </c>
      <c r="I87" s="819">
        <v>0</v>
      </c>
      <c r="J87" s="819">
        <v>0</v>
      </c>
    </row>
    <row r="88" spans="1:10" ht="25.5" hidden="1">
      <c r="A88" s="833">
        <v>1141000</v>
      </c>
      <c r="B88" s="823" t="s">
        <v>306</v>
      </c>
      <c r="C88" s="798" t="s">
        <v>1013</v>
      </c>
      <c r="D88" s="803">
        <v>0</v>
      </c>
      <c r="E88" s="803"/>
      <c r="F88" s="803"/>
      <c r="G88" s="803"/>
      <c r="H88" s="803"/>
      <c r="I88" s="803"/>
      <c r="J88" s="803"/>
    </row>
    <row r="89" spans="1:10" ht="25.5" hidden="1">
      <c r="A89" s="833">
        <v>1142000</v>
      </c>
      <c r="B89" s="823" t="s">
        <v>42</v>
      </c>
      <c r="C89" s="802" t="s">
        <v>43</v>
      </c>
      <c r="D89" s="803">
        <v>0</v>
      </c>
      <c r="E89" s="803"/>
      <c r="F89" s="803"/>
      <c r="G89" s="803"/>
      <c r="H89" s="803"/>
      <c r="I89" s="803"/>
      <c r="J89" s="803"/>
    </row>
    <row r="90" spans="1:10" ht="25.5" hidden="1">
      <c r="A90" s="833">
        <v>1143000</v>
      </c>
      <c r="B90" s="823" t="s">
        <v>44</v>
      </c>
      <c r="C90" s="802" t="s">
        <v>45</v>
      </c>
      <c r="D90" s="803">
        <v>0</v>
      </c>
      <c r="E90" s="803"/>
      <c r="F90" s="803"/>
      <c r="G90" s="803"/>
      <c r="H90" s="803"/>
      <c r="I90" s="803"/>
      <c r="J90" s="803"/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807">
        <v>0</v>
      </c>
      <c r="E91" s="807"/>
      <c r="F91" s="807"/>
      <c r="G91" s="807"/>
      <c r="H91" s="807"/>
      <c r="I91" s="807"/>
      <c r="J91" s="807"/>
    </row>
    <row r="92" spans="1:10" ht="14.25" hidden="1">
      <c r="A92" s="833">
        <v>1150000</v>
      </c>
      <c r="B92" s="834" t="s">
        <v>736</v>
      </c>
      <c r="C92" s="794" t="s">
        <v>361</v>
      </c>
      <c r="D92" s="819">
        <v>0</v>
      </c>
      <c r="E92" s="819"/>
      <c r="F92" s="819">
        <v>0</v>
      </c>
      <c r="G92" s="819">
        <v>0</v>
      </c>
      <c r="H92" s="819">
        <v>0</v>
      </c>
      <c r="I92" s="819">
        <v>0</v>
      </c>
      <c r="J92" s="819">
        <v>0</v>
      </c>
    </row>
    <row r="93" spans="1:10" ht="25.5" hidden="1">
      <c r="A93" s="835">
        <v>1151000</v>
      </c>
      <c r="B93" s="823" t="s">
        <v>814</v>
      </c>
      <c r="C93" s="798" t="s">
        <v>815</v>
      </c>
      <c r="D93" s="803">
        <v>0</v>
      </c>
      <c r="E93" s="803"/>
      <c r="F93" s="803"/>
      <c r="G93" s="803"/>
      <c r="H93" s="803"/>
      <c r="I93" s="803"/>
      <c r="J93" s="803"/>
    </row>
    <row r="94" spans="1:10" ht="25.5" hidden="1">
      <c r="A94" s="835">
        <v>1152000</v>
      </c>
      <c r="B94" s="823" t="s">
        <v>1112</v>
      </c>
      <c r="C94" s="802" t="s">
        <v>816</v>
      </c>
      <c r="D94" s="803">
        <v>0</v>
      </c>
      <c r="E94" s="803"/>
      <c r="F94" s="803"/>
      <c r="G94" s="803"/>
      <c r="H94" s="803"/>
      <c r="I94" s="803"/>
      <c r="J94" s="803"/>
    </row>
    <row r="95" spans="1:10" ht="25.5" hidden="1">
      <c r="A95" s="835">
        <v>1153000</v>
      </c>
      <c r="B95" s="823" t="s">
        <v>836</v>
      </c>
      <c r="C95" s="802" t="s">
        <v>817</v>
      </c>
      <c r="D95" s="803">
        <v>0</v>
      </c>
      <c r="E95" s="803"/>
      <c r="F95" s="803"/>
      <c r="G95" s="803"/>
      <c r="H95" s="803"/>
      <c r="I95" s="803"/>
      <c r="J95" s="803"/>
    </row>
    <row r="96" spans="1:10" ht="25.5" hidden="1">
      <c r="A96" s="835">
        <v>1154000</v>
      </c>
      <c r="B96" s="823" t="s">
        <v>743</v>
      </c>
      <c r="C96" s="802" t="s">
        <v>818</v>
      </c>
      <c r="D96" s="803">
        <v>0</v>
      </c>
      <c r="E96" s="803"/>
      <c r="F96" s="803"/>
      <c r="G96" s="803"/>
      <c r="H96" s="803"/>
      <c r="I96" s="803"/>
      <c r="J96" s="803"/>
    </row>
    <row r="97" spans="1:10" ht="25.5" hidden="1">
      <c r="A97" s="820">
        <v>1155000</v>
      </c>
      <c r="B97" s="836" t="s">
        <v>1679</v>
      </c>
      <c r="C97" s="802" t="s">
        <v>733</v>
      </c>
      <c r="D97" s="803">
        <v>0</v>
      </c>
      <c r="E97" s="803"/>
      <c r="F97" s="837"/>
      <c r="G97" s="837"/>
      <c r="H97" s="837"/>
      <c r="I97" s="837"/>
      <c r="J97" s="837"/>
    </row>
    <row r="98" spans="1:10" ht="26.25" hidden="1" thickBot="1">
      <c r="A98" s="808">
        <v>1156000</v>
      </c>
      <c r="B98" s="838" t="s">
        <v>1680</v>
      </c>
      <c r="C98" s="806" t="s">
        <v>824</v>
      </c>
      <c r="D98" s="839">
        <v>0</v>
      </c>
      <c r="E98" s="839"/>
      <c r="F98" s="839"/>
      <c r="G98" s="839"/>
      <c r="H98" s="839"/>
      <c r="I98" s="839"/>
      <c r="J98" s="839"/>
    </row>
    <row r="99" spans="1:10" hidden="1">
      <c r="A99" s="792">
        <v>1160000</v>
      </c>
      <c r="B99" s="840" t="s">
        <v>825</v>
      </c>
      <c r="C99" s="794" t="s">
        <v>361</v>
      </c>
      <c r="D99" s="841">
        <v>0</v>
      </c>
      <c r="E99" s="841"/>
      <c r="F99" s="841">
        <v>0</v>
      </c>
      <c r="G99" s="841">
        <v>0</v>
      </c>
      <c r="H99" s="841">
        <v>0</v>
      </c>
      <c r="I99" s="841">
        <v>0</v>
      </c>
      <c r="J99" s="841">
        <v>0</v>
      </c>
    </row>
    <row r="100" spans="1:10" ht="51" hidden="1">
      <c r="A100" s="820">
        <v>1161000</v>
      </c>
      <c r="B100" s="842" t="s">
        <v>207</v>
      </c>
      <c r="C100" s="843" t="s">
        <v>361</v>
      </c>
      <c r="D100" s="837">
        <v>0</v>
      </c>
      <c r="E100" s="837"/>
      <c r="F100" s="837">
        <v>0</v>
      </c>
      <c r="G100" s="837">
        <v>0</v>
      </c>
      <c r="H100" s="837">
        <v>0</v>
      </c>
      <c r="I100" s="837">
        <v>0</v>
      </c>
      <c r="J100" s="837">
        <v>0</v>
      </c>
    </row>
    <row r="101" spans="1:10" ht="25.5" hidden="1">
      <c r="A101" s="820">
        <v>1161100</v>
      </c>
      <c r="B101" s="801" t="s">
        <v>1681</v>
      </c>
      <c r="C101" s="822">
        <v>471100</v>
      </c>
      <c r="D101" s="837">
        <v>0</v>
      </c>
      <c r="E101" s="837"/>
      <c r="F101" s="837"/>
      <c r="G101" s="837"/>
      <c r="H101" s="837"/>
      <c r="I101" s="837"/>
      <c r="J101" s="837"/>
    </row>
    <row r="102" spans="1:10" ht="25.5" hidden="1">
      <c r="A102" s="820">
        <v>1161200</v>
      </c>
      <c r="B102" s="836" t="s">
        <v>1682</v>
      </c>
      <c r="C102" s="822">
        <v>471200</v>
      </c>
      <c r="D102" s="837">
        <v>0</v>
      </c>
      <c r="E102" s="837"/>
      <c r="F102" s="837"/>
      <c r="G102" s="837"/>
      <c r="H102" s="837"/>
      <c r="I102" s="837"/>
      <c r="J102" s="837"/>
    </row>
    <row r="103" spans="1:10" ht="25.5" hidden="1">
      <c r="A103" s="820">
        <v>1162000</v>
      </c>
      <c r="B103" s="842" t="s">
        <v>1136</v>
      </c>
      <c r="C103" s="843" t="s">
        <v>361</v>
      </c>
      <c r="D103" s="837">
        <v>0</v>
      </c>
      <c r="E103" s="837"/>
      <c r="F103" s="837">
        <v>0</v>
      </c>
      <c r="G103" s="837">
        <v>0</v>
      </c>
      <c r="H103" s="837">
        <v>0</v>
      </c>
      <c r="I103" s="837">
        <v>0</v>
      </c>
      <c r="J103" s="837">
        <v>0</v>
      </c>
    </row>
    <row r="104" spans="1:10" ht="25.5" hidden="1">
      <c r="A104" s="820">
        <v>1162100</v>
      </c>
      <c r="B104" s="836" t="s">
        <v>1683</v>
      </c>
      <c r="C104" s="802" t="s">
        <v>130</v>
      </c>
      <c r="D104" s="837">
        <v>0</v>
      </c>
      <c r="E104" s="837"/>
      <c r="F104" s="837"/>
      <c r="G104" s="837"/>
      <c r="H104" s="837"/>
      <c r="I104" s="837"/>
      <c r="J104" s="837"/>
    </row>
    <row r="105" spans="1:10" hidden="1">
      <c r="A105" s="820">
        <v>1162200</v>
      </c>
      <c r="B105" s="836" t="s">
        <v>1684</v>
      </c>
      <c r="C105" s="802" t="s">
        <v>24</v>
      </c>
      <c r="D105" s="837">
        <v>0</v>
      </c>
      <c r="E105" s="837"/>
      <c r="F105" s="837"/>
      <c r="G105" s="837"/>
      <c r="H105" s="837"/>
      <c r="I105" s="837"/>
      <c r="J105" s="837"/>
    </row>
    <row r="106" spans="1:10" ht="25.5" hidden="1">
      <c r="A106" s="820">
        <v>1162300</v>
      </c>
      <c r="B106" s="836" t="s">
        <v>1685</v>
      </c>
      <c r="C106" s="802" t="s">
        <v>26</v>
      </c>
      <c r="D106" s="837">
        <v>0</v>
      </c>
      <c r="E106" s="837"/>
      <c r="F106" s="837"/>
      <c r="G106" s="837"/>
      <c r="H106" s="837"/>
      <c r="I106" s="837"/>
      <c r="J106" s="837"/>
    </row>
    <row r="107" spans="1:10" hidden="1">
      <c r="A107" s="820">
        <v>1162400</v>
      </c>
      <c r="B107" s="836" t="s">
        <v>1686</v>
      </c>
      <c r="C107" s="802" t="s">
        <v>838</v>
      </c>
      <c r="D107" s="837">
        <v>0</v>
      </c>
      <c r="E107" s="837"/>
      <c r="F107" s="837"/>
      <c r="G107" s="837"/>
      <c r="H107" s="837"/>
      <c r="I107" s="837"/>
      <c r="J107" s="837"/>
    </row>
    <row r="108" spans="1:10" ht="25.5" hidden="1">
      <c r="A108" s="820">
        <v>1162500</v>
      </c>
      <c r="B108" s="836" t="s">
        <v>1687</v>
      </c>
      <c r="C108" s="802" t="s">
        <v>840</v>
      </c>
      <c r="D108" s="837">
        <v>0</v>
      </c>
      <c r="E108" s="837"/>
      <c r="F108" s="837"/>
      <c r="G108" s="837"/>
      <c r="H108" s="837"/>
      <c r="I108" s="837"/>
      <c r="J108" s="837"/>
    </row>
    <row r="109" spans="1:10" hidden="1">
      <c r="A109" s="820">
        <v>1162600</v>
      </c>
      <c r="B109" s="836" t="s">
        <v>1688</v>
      </c>
      <c r="C109" s="802" t="s">
        <v>514</v>
      </c>
      <c r="D109" s="837">
        <v>0</v>
      </c>
      <c r="E109" s="837"/>
      <c r="F109" s="837"/>
      <c r="G109" s="837"/>
      <c r="H109" s="837"/>
      <c r="I109" s="837"/>
      <c r="J109" s="837"/>
    </row>
    <row r="110" spans="1:10" ht="25.5" hidden="1">
      <c r="A110" s="820">
        <v>1162700</v>
      </c>
      <c r="B110" s="801" t="s">
        <v>1689</v>
      </c>
      <c r="C110" s="802" t="s">
        <v>516</v>
      </c>
      <c r="D110" s="837">
        <v>0</v>
      </c>
      <c r="E110" s="837"/>
      <c r="F110" s="837"/>
      <c r="G110" s="837"/>
      <c r="H110" s="837"/>
      <c r="I110" s="837"/>
      <c r="J110" s="837"/>
    </row>
    <row r="111" spans="1:10" hidden="1">
      <c r="A111" s="820">
        <v>1162800</v>
      </c>
      <c r="B111" s="836" t="s">
        <v>1690</v>
      </c>
      <c r="C111" s="802" t="s">
        <v>878</v>
      </c>
      <c r="D111" s="837">
        <v>0</v>
      </c>
      <c r="E111" s="837"/>
      <c r="F111" s="844"/>
      <c r="G111" s="844"/>
      <c r="H111" s="844"/>
      <c r="I111" s="844"/>
      <c r="J111" s="844"/>
    </row>
    <row r="112" spans="1:10" ht="30" hidden="1" customHeight="1" thickBot="1">
      <c r="A112" s="845">
        <v>1162900</v>
      </c>
      <c r="B112" s="838" t="s">
        <v>1691</v>
      </c>
      <c r="C112" s="806" t="s">
        <v>880</v>
      </c>
      <c r="D112" s="846">
        <v>0</v>
      </c>
      <c r="E112" s="846">
        <v>0</v>
      </c>
      <c r="F112" s="846">
        <f>D112+E112</f>
        <v>0</v>
      </c>
      <c r="G112" s="846">
        <v>0</v>
      </c>
      <c r="H112" s="846">
        <v>0</v>
      </c>
      <c r="I112" s="846">
        <v>0</v>
      </c>
      <c r="J112" s="846">
        <f>F112</f>
        <v>0</v>
      </c>
    </row>
    <row r="113" spans="1:10" hidden="1">
      <c r="A113" s="847">
        <v>1170000</v>
      </c>
      <c r="B113" s="848" t="s">
        <v>881</v>
      </c>
      <c r="C113" s="849" t="s">
        <v>361</v>
      </c>
      <c r="D113" s="850">
        <v>0</v>
      </c>
      <c r="E113" s="850"/>
      <c r="F113" s="850">
        <v>0</v>
      </c>
      <c r="G113" s="850">
        <v>0</v>
      </c>
      <c r="H113" s="850">
        <v>0</v>
      </c>
      <c r="I113" s="850">
        <v>0</v>
      </c>
      <c r="J113" s="850">
        <v>0</v>
      </c>
    </row>
    <row r="114" spans="1:10" ht="24.75" hidden="1" customHeight="1">
      <c r="A114" s="851">
        <v>1171000</v>
      </c>
      <c r="B114" s="852" t="s">
        <v>216</v>
      </c>
      <c r="C114" s="794" t="s">
        <v>361</v>
      </c>
      <c r="D114" s="853">
        <v>0</v>
      </c>
      <c r="E114" s="853"/>
      <c r="F114" s="853">
        <v>0</v>
      </c>
      <c r="G114" s="853">
        <v>0</v>
      </c>
      <c r="H114" s="853">
        <v>0</v>
      </c>
      <c r="I114" s="853">
        <v>0</v>
      </c>
      <c r="J114" s="853">
        <v>0</v>
      </c>
    </row>
    <row r="115" spans="1:10" ht="27" hidden="1" customHeight="1">
      <c r="A115" s="851">
        <v>1171100</v>
      </c>
      <c r="B115" s="801" t="s">
        <v>1692</v>
      </c>
      <c r="C115" s="798" t="s">
        <v>482</v>
      </c>
      <c r="D115" s="844">
        <v>0</v>
      </c>
      <c r="E115" s="844"/>
      <c r="F115" s="844"/>
      <c r="G115" s="844"/>
      <c r="H115" s="844"/>
      <c r="I115" s="844"/>
      <c r="J115" s="844"/>
    </row>
    <row r="116" spans="1:10" ht="0.75" hidden="1" customHeight="1">
      <c r="A116" s="851">
        <v>1171200</v>
      </c>
      <c r="B116" s="836" t="s">
        <v>1693</v>
      </c>
      <c r="C116" s="854" t="s">
        <v>354</v>
      </c>
      <c r="D116" s="844">
        <v>0</v>
      </c>
      <c r="E116" s="844"/>
      <c r="F116" s="844"/>
      <c r="G116" s="844"/>
      <c r="H116" s="844"/>
      <c r="I116" s="844"/>
      <c r="J116" s="844"/>
    </row>
    <row r="117" spans="1:10" ht="51" hidden="1">
      <c r="A117" s="820">
        <v>1172000</v>
      </c>
      <c r="B117" s="855" t="s">
        <v>1027</v>
      </c>
      <c r="C117" s="831" t="s">
        <v>361</v>
      </c>
      <c r="D117" s="850">
        <v>0</v>
      </c>
      <c r="E117" s="850"/>
      <c r="F117" s="850">
        <v>0</v>
      </c>
      <c r="G117" s="850">
        <v>0</v>
      </c>
      <c r="H117" s="850">
        <v>0</v>
      </c>
      <c r="I117" s="850">
        <v>0</v>
      </c>
      <c r="J117" s="850">
        <v>0</v>
      </c>
    </row>
    <row r="118" spans="1:10" hidden="1">
      <c r="A118" s="820">
        <v>1172100</v>
      </c>
      <c r="B118" s="823" t="s">
        <v>1113</v>
      </c>
      <c r="C118" s="798" t="s">
        <v>1028</v>
      </c>
      <c r="D118" s="844">
        <v>0</v>
      </c>
      <c r="E118" s="844"/>
      <c r="F118" s="844"/>
      <c r="G118" s="844"/>
      <c r="H118" s="844"/>
      <c r="I118" s="844"/>
      <c r="J118" s="844"/>
    </row>
    <row r="119" spans="1:10" hidden="1">
      <c r="A119" s="820">
        <v>1172200</v>
      </c>
      <c r="B119" s="823" t="s">
        <v>1114</v>
      </c>
      <c r="C119" s="856">
        <v>482200</v>
      </c>
      <c r="D119" s="844">
        <v>0</v>
      </c>
      <c r="E119" s="844"/>
      <c r="F119" s="844"/>
      <c r="G119" s="844"/>
      <c r="H119" s="844"/>
      <c r="I119" s="844"/>
      <c r="J119" s="844"/>
    </row>
    <row r="120" spans="1:10" hidden="1">
      <c r="A120" s="820">
        <v>1172300</v>
      </c>
      <c r="B120" s="836" t="s">
        <v>1694</v>
      </c>
      <c r="C120" s="802" t="s">
        <v>1030</v>
      </c>
      <c r="D120" s="844">
        <v>0</v>
      </c>
      <c r="E120" s="844"/>
      <c r="F120" s="844"/>
      <c r="G120" s="844"/>
      <c r="H120" s="844"/>
      <c r="I120" s="844"/>
      <c r="J120" s="844"/>
    </row>
    <row r="121" spans="1:10" ht="25.5" hidden="1">
      <c r="A121" s="820">
        <v>1172400</v>
      </c>
      <c r="B121" s="857" t="s">
        <v>1695</v>
      </c>
      <c r="C121" s="802" t="s">
        <v>125</v>
      </c>
      <c r="D121" s="853">
        <v>0</v>
      </c>
      <c r="E121" s="853"/>
      <c r="F121" s="853"/>
      <c r="G121" s="853"/>
      <c r="H121" s="853"/>
      <c r="I121" s="853"/>
      <c r="J121" s="853"/>
    </row>
    <row r="122" spans="1:10" ht="25.5" hidden="1">
      <c r="A122" s="820">
        <v>1173000</v>
      </c>
      <c r="B122" s="855" t="s">
        <v>126</v>
      </c>
      <c r="C122" s="831" t="s">
        <v>361</v>
      </c>
      <c r="D122" s="853">
        <v>0</v>
      </c>
      <c r="E122" s="853"/>
      <c r="F122" s="853">
        <v>0</v>
      </c>
      <c r="G122" s="853">
        <v>0</v>
      </c>
      <c r="H122" s="853">
        <v>0</v>
      </c>
      <c r="I122" s="853">
        <v>0</v>
      </c>
      <c r="J122" s="853">
        <v>0</v>
      </c>
    </row>
    <row r="123" spans="1:10" ht="25.5" hidden="1">
      <c r="A123" s="851">
        <v>1173100</v>
      </c>
      <c r="B123" s="858" t="s">
        <v>127</v>
      </c>
      <c r="C123" s="802" t="s">
        <v>1099</v>
      </c>
      <c r="D123" s="853">
        <v>0</v>
      </c>
      <c r="E123" s="853"/>
      <c r="F123" s="853"/>
      <c r="G123" s="853"/>
      <c r="H123" s="853"/>
      <c r="I123" s="853"/>
      <c r="J123" s="853"/>
    </row>
    <row r="124" spans="1:10" ht="38.25" hidden="1">
      <c r="A124" s="851">
        <v>1174000</v>
      </c>
      <c r="B124" s="855" t="s">
        <v>1100</v>
      </c>
      <c r="C124" s="831" t="s">
        <v>361</v>
      </c>
      <c r="D124" s="853">
        <v>0</v>
      </c>
      <c r="E124" s="853"/>
      <c r="F124" s="853">
        <v>0</v>
      </c>
      <c r="G124" s="853">
        <v>0</v>
      </c>
      <c r="H124" s="853">
        <v>0</v>
      </c>
      <c r="I124" s="853">
        <v>0</v>
      </c>
      <c r="J124" s="853">
        <v>0</v>
      </c>
    </row>
    <row r="125" spans="1:10" ht="25.5" hidden="1">
      <c r="A125" s="851">
        <v>1174100</v>
      </c>
      <c r="B125" s="858" t="s">
        <v>1115</v>
      </c>
      <c r="C125" s="802" t="s">
        <v>1101</v>
      </c>
      <c r="D125" s="853">
        <v>0</v>
      </c>
      <c r="E125" s="853"/>
      <c r="F125" s="853"/>
      <c r="G125" s="853"/>
      <c r="H125" s="853"/>
      <c r="I125" s="853"/>
      <c r="J125" s="853"/>
    </row>
    <row r="126" spans="1:10" ht="25.5" hidden="1">
      <c r="A126" s="851">
        <v>1174200</v>
      </c>
      <c r="B126" s="857" t="s">
        <v>1696</v>
      </c>
      <c r="C126" s="802" t="s">
        <v>450</v>
      </c>
      <c r="D126" s="853">
        <v>0</v>
      </c>
      <c r="E126" s="853"/>
      <c r="F126" s="853"/>
      <c r="G126" s="853"/>
      <c r="H126" s="853"/>
      <c r="I126" s="853"/>
      <c r="J126" s="853"/>
    </row>
    <row r="127" spans="1:10" ht="51" hidden="1">
      <c r="A127" s="851">
        <v>1175000</v>
      </c>
      <c r="B127" s="855" t="s">
        <v>561</v>
      </c>
      <c r="C127" s="831" t="s">
        <v>361</v>
      </c>
      <c r="D127" s="853">
        <v>0</v>
      </c>
      <c r="E127" s="853"/>
      <c r="F127" s="853">
        <v>0</v>
      </c>
      <c r="G127" s="853">
        <v>0</v>
      </c>
      <c r="H127" s="853">
        <v>0</v>
      </c>
      <c r="I127" s="853">
        <v>0</v>
      </c>
      <c r="J127" s="853">
        <v>0</v>
      </c>
    </row>
    <row r="128" spans="1:10" ht="38.25" hidden="1">
      <c r="A128" s="851">
        <v>1175100</v>
      </c>
      <c r="B128" s="857" t="s">
        <v>1697</v>
      </c>
      <c r="C128" s="802" t="s">
        <v>228</v>
      </c>
      <c r="D128" s="853">
        <v>0</v>
      </c>
      <c r="E128" s="853"/>
      <c r="F128" s="853"/>
      <c r="G128" s="853"/>
      <c r="H128" s="853"/>
      <c r="I128" s="853"/>
      <c r="J128" s="853"/>
    </row>
    <row r="129" spans="1:12" hidden="1">
      <c r="A129" s="851">
        <v>1176000</v>
      </c>
      <c r="B129" s="855" t="s">
        <v>229</v>
      </c>
      <c r="C129" s="831" t="s">
        <v>361</v>
      </c>
      <c r="D129" s="853">
        <v>0</v>
      </c>
      <c r="E129" s="853"/>
      <c r="F129" s="853">
        <v>0</v>
      </c>
      <c r="G129" s="853">
        <v>0</v>
      </c>
      <c r="H129" s="853">
        <v>0</v>
      </c>
      <c r="I129" s="853">
        <v>0</v>
      </c>
      <c r="J129" s="853">
        <v>0</v>
      </c>
    </row>
    <row r="130" spans="1:12" hidden="1">
      <c r="A130" s="851">
        <v>1176100</v>
      </c>
      <c r="B130" s="857" t="s">
        <v>1698</v>
      </c>
      <c r="C130" s="802" t="s">
        <v>8</v>
      </c>
      <c r="D130" s="853">
        <v>0</v>
      </c>
      <c r="E130" s="853"/>
      <c r="F130" s="853"/>
      <c r="G130" s="853"/>
      <c r="H130" s="853"/>
      <c r="I130" s="853"/>
      <c r="J130" s="853"/>
    </row>
    <row r="131" spans="1:12" hidden="1">
      <c r="A131" s="851">
        <v>1177000</v>
      </c>
      <c r="B131" s="855" t="s">
        <v>591</v>
      </c>
      <c r="C131" s="831" t="s">
        <v>361</v>
      </c>
      <c r="D131" s="853">
        <v>0</v>
      </c>
      <c r="E131" s="853"/>
      <c r="F131" s="853">
        <v>0</v>
      </c>
      <c r="G131" s="853">
        <v>0</v>
      </c>
      <c r="H131" s="853">
        <v>0</v>
      </c>
      <c r="I131" s="853">
        <v>0</v>
      </c>
      <c r="J131" s="853">
        <v>0</v>
      </c>
    </row>
    <row r="132" spans="1:12" ht="13.5" hidden="1" thickBot="1">
      <c r="A132" s="845">
        <v>1177100</v>
      </c>
      <c r="B132" s="859" t="s">
        <v>1699</v>
      </c>
      <c r="C132" s="806" t="s">
        <v>260</v>
      </c>
      <c r="D132" s="860">
        <v>0</v>
      </c>
      <c r="E132" s="860"/>
      <c r="F132" s="860"/>
      <c r="G132" s="860"/>
      <c r="H132" s="860"/>
      <c r="I132" s="860"/>
      <c r="J132" s="860"/>
    </row>
    <row r="133" spans="1:12" ht="13.5" thickBot="1">
      <c r="A133" s="861" t="s">
        <v>261</v>
      </c>
      <c r="B133" s="862" t="s">
        <v>262</v>
      </c>
      <c r="C133" s="863"/>
      <c r="D133" s="864"/>
      <c r="E133" s="864"/>
      <c r="F133" s="864"/>
      <c r="G133" s="864"/>
      <c r="H133" s="864"/>
      <c r="I133" s="864"/>
      <c r="J133" s="864"/>
    </row>
    <row r="134" spans="1:12" ht="26.25" thickBot="1">
      <c r="A134" s="865" t="s">
        <v>263</v>
      </c>
      <c r="B134" s="866" t="s">
        <v>652</v>
      </c>
      <c r="C134" s="867" t="s">
        <v>361</v>
      </c>
      <c r="D134" s="864">
        <f>D143</f>
        <v>0</v>
      </c>
      <c r="E134" s="864"/>
      <c r="F134" s="864">
        <f>F143</f>
        <v>0</v>
      </c>
      <c r="G134" s="864">
        <f>G143</f>
        <v>0</v>
      </c>
      <c r="H134" s="864">
        <f>H143</f>
        <v>0</v>
      </c>
      <c r="I134" s="864">
        <f>I143</f>
        <v>0</v>
      </c>
      <c r="J134" s="864">
        <f>F134</f>
        <v>0</v>
      </c>
    </row>
    <row r="135" spans="1:12" ht="12.75" customHeight="1" thickBot="1">
      <c r="A135" s="868"/>
      <c r="B135" s="869" t="s">
        <v>653</v>
      </c>
      <c r="C135" s="870"/>
      <c r="D135" s="871"/>
      <c r="E135" s="871"/>
      <c r="F135" s="871"/>
      <c r="G135" s="871"/>
      <c r="H135" s="871"/>
      <c r="I135" s="871"/>
      <c r="J135" s="871"/>
    </row>
    <row r="136" spans="1:12" hidden="1">
      <c r="A136" s="861" t="s">
        <v>261</v>
      </c>
      <c r="B136" s="862" t="s">
        <v>262</v>
      </c>
      <c r="C136" s="872"/>
      <c r="D136" s="873"/>
      <c r="E136" s="873"/>
      <c r="F136" s="873"/>
      <c r="G136" s="873"/>
      <c r="H136" s="873"/>
      <c r="I136" s="873"/>
      <c r="J136" s="873"/>
    </row>
    <row r="137" spans="1:12" hidden="1">
      <c r="A137" s="874" t="s">
        <v>654</v>
      </c>
      <c r="B137" s="875" t="s">
        <v>655</v>
      </c>
      <c r="C137" s="876" t="s">
        <v>361</v>
      </c>
      <c r="D137" s="877">
        <v>0</v>
      </c>
      <c r="E137" s="877"/>
      <c r="F137" s="877">
        <v>0</v>
      </c>
      <c r="G137" s="877">
        <v>0</v>
      </c>
      <c r="H137" s="877">
        <v>0</v>
      </c>
      <c r="I137" s="877">
        <v>0</v>
      </c>
      <c r="J137" s="877">
        <v>0</v>
      </c>
    </row>
    <row r="138" spans="1:12" hidden="1">
      <c r="A138" s="878" t="s">
        <v>656</v>
      </c>
      <c r="B138" s="857" t="s">
        <v>1700</v>
      </c>
      <c r="C138" s="879" t="s">
        <v>997</v>
      </c>
      <c r="D138" s="853">
        <v>0</v>
      </c>
      <c r="E138" s="853"/>
      <c r="F138" s="853"/>
      <c r="G138" s="853"/>
      <c r="H138" s="853"/>
      <c r="I138" s="853"/>
      <c r="J138" s="853"/>
    </row>
    <row r="139" spans="1:12" hidden="1">
      <c r="A139" s="878" t="s">
        <v>998</v>
      </c>
      <c r="B139" s="857" t="s">
        <v>1701</v>
      </c>
      <c r="C139" s="879" t="s">
        <v>975</v>
      </c>
      <c r="D139" s="853">
        <v>0</v>
      </c>
      <c r="E139" s="853"/>
      <c r="F139" s="853"/>
      <c r="G139" s="853"/>
      <c r="H139" s="853"/>
      <c r="I139" s="853"/>
      <c r="J139" s="853"/>
      <c r="L139" s="632" t="s">
        <v>89</v>
      </c>
    </row>
    <row r="140" spans="1:12" ht="25.5" hidden="1">
      <c r="A140" s="878" t="s">
        <v>976</v>
      </c>
      <c r="B140" s="857" t="s">
        <v>1702</v>
      </c>
      <c r="C140" s="879" t="s">
        <v>978</v>
      </c>
      <c r="D140" s="853">
        <v>0</v>
      </c>
      <c r="E140" s="853"/>
      <c r="F140" s="853"/>
      <c r="G140" s="853"/>
      <c r="H140" s="853"/>
      <c r="I140" s="853"/>
      <c r="J140" s="853"/>
    </row>
    <row r="141" spans="1:12" hidden="1">
      <c r="A141" s="878" t="s">
        <v>979</v>
      </c>
      <c r="B141" s="857" t="s">
        <v>1703</v>
      </c>
      <c r="C141" s="879" t="s">
        <v>1110</v>
      </c>
      <c r="D141" s="853">
        <v>0</v>
      </c>
      <c r="E141" s="853"/>
      <c r="F141" s="853"/>
      <c r="G141" s="853"/>
      <c r="H141" s="853"/>
      <c r="I141" s="853"/>
      <c r="J141" s="853"/>
    </row>
    <row r="142" spans="1:12" hidden="1">
      <c r="A142" s="878" t="s">
        <v>138</v>
      </c>
      <c r="B142" s="858" t="s">
        <v>139</v>
      </c>
      <c r="C142" s="879" t="s">
        <v>140</v>
      </c>
      <c r="D142" s="853">
        <v>0</v>
      </c>
      <c r="E142" s="853"/>
      <c r="F142" s="853"/>
      <c r="G142" s="853"/>
      <c r="H142" s="853"/>
      <c r="I142" s="853"/>
      <c r="J142" s="853"/>
    </row>
    <row r="143" spans="1:12" hidden="1">
      <c r="A143" s="878" t="s">
        <v>141</v>
      </c>
      <c r="B143" s="857" t="s">
        <v>1704</v>
      </c>
      <c r="C143" s="879" t="s">
        <v>904</v>
      </c>
      <c r="D143" s="853">
        <v>0</v>
      </c>
      <c r="E143" s="853">
        <v>0</v>
      </c>
      <c r="F143" s="853">
        <v>0</v>
      </c>
      <c r="G143" s="853">
        <v>0</v>
      </c>
      <c r="H143" s="853">
        <v>0</v>
      </c>
      <c r="I143" s="853">
        <v>0</v>
      </c>
      <c r="J143" s="853">
        <v>0</v>
      </c>
    </row>
    <row r="144" spans="1:12" ht="12" hidden="1" customHeight="1">
      <c r="A144" s="878" t="s">
        <v>905</v>
      </c>
      <c r="B144" s="857" t="s">
        <v>1705</v>
      </c>
      <c r="C144" s="879" t="s">
        <v>907</v>
      </c>
      <c r="D144" s="853">
        <v>0</v>
      </c>
      <c r="E144" s="853"/>
      <c r="F144" s="853"/>
      <c r="G144" s="853"/>
      <c r="H144" s="853"/>
      <c r="I144" s="853"/>
      <c r="J144" s="853"/>
    </row>
    <row r="145" spans="1:10" hidden="1">
      <c r="A145" s="878" t="s">
        <v>659</v>
      </c>
      <c r="B145" s="857" t="s">
        <v>1706</v>
      </c>
      <c r="C145" s="879" t="s">
        <v>661</v>
      </c>
      <c r="D145" s="853">
        <v>0</v>
      </c>
      <c r="E145" s="853"/>
      <c r="F145" s="853"/>
      <c r="G145" s="853"/>
      <c r="H145" s="853"/>
      <c r="I145" s="853"/>
      <c r="J145" s="853"/>
    </row>
    <row r="146" spans="1:10" hidden="1">
      <c r="A146" s="878" t="s">
        <v>662</v>
      </c>
      <c r="B146" s="855" t="s">
        <v>663</v>
      </c>
      <c r="C146" s="880" t="s">
        <v>361</v>
      </c>
      <c r="D146" s="853">
        <v>0</v>
      </c>
      <c r="E146" s="853"/>
      <c r="F146" s="853">
        <v>0</v>
      </c>
      <c r="G146" s="853">
        <v>0</v>
      </c>
      <c r="H146" s="853">
        <v>0</v>
      </c>
      <c r="I146" s="853">
        <v>0</v>
      </c>
      <c r="J146" s="853">
        <v>0</v>
      </c>
    </row>
    <row r="147" spans="1:10" hidden="1">
      <c r="A147" s="878" t="s">
        <v>664</v>
      </c>
      <c r="B147" s="858" t="s">
        <v>665</v>
      </c>
      <c r="C147" s="879" t="s">
        <v>666</v>
      </c>
      <c r="D147" s="853">
        <v>0</v>
      </c>
      <c r="E147" s="853"/>
      <c r="F147" s="853"/>
      <c r="G147" s="853"/>
      <c r="H147" s="853"/>
      <c r="I147" s="853"/>
      <c r="J147" s="853"/>
    </row>
    <row r="148" spans="1:10" hidden="1">
      <c r="A148" s="878" t="s">
        <v>667</v>
      </c>
      <c r="B148" s="858" t="s">
        <v>668</v>
      </c>
      <c r="C148" s="879" t="s">
        <v>669</v>
      </c>
      <c r="D148" s="853">
        <v>0</v>
      </c>
      <c r="E148" s="853"/>
      <c r="F148" s="853"/>
      <c r="G148" s="853"/>
      <c r="H148" s="853"/>
      <c r="I148" s="853"/>
      <c r="J148" s="853"/>
    </row>
    <row r="149" spans="1:10" ht="25.5" hidden="1">
      <c r="A149" s="878" t="s">
        <v>670</v>
      </c>
      <c r="B149" s="857" t="s">
        <v>1707</v>
      </c>
      <c r="C149" s="879" t="s">
        <v>316</v>
      </c>
      <c r="D149" s="853">
        <v>0</v>
      </c>
      <c r="E149" s="853"/>
      <c r="F149" s="853"/>
      <c r="G149" s="853"/>
      <c r="H149" s="853"/>
      <c r="I149" s="853"/>
      <c r="J149" s="853"/>
    </row>
    <row r="150" spans="1:10" hidden="1">
      <c r="A150" s="878" t="s">
        <v>317</v>
      </c>
      <c r="B150" s="857" t="s">
        <v>1708</v>
      </c>
      <c r="C150" s="879" t="s">
        <v>319</v>
      </c>
      <c r="D150" s="853">
        <v>0</v>
      </c>
      <c r="E150" s="853"/>
      <c r="F150" s="853"/>
      <c r="G150" s="853"/>
      <c r="H150" s="853"/>
      <c r="I150" s="853"/>
      <c r="J150" s="853"/>
    </row>
    <row r="151" spans="1:10" hidden="1">
      <c r="A151" s="878" t="s">
        <v>320</v>
      </c>
      <c r="B151" s="855" t="s">
        <v>321</v>
      </c>
      <c r="C151" s="880" t="s">
        <v>361</v>
      </c>
      <c r="D151" s="853">
        <v>0</v>
      </c>
      <c r="E151" s="853"/>
      <c r="F151" s="853">
        <v>0</v>
      </c>
      <c r="G151" s="853">
        <v>0</v>
      </c>
      <c r="H151" s="853">
        <v>0</v>
      </c>
      <c r="I151" s="853">
        <v>0</v>
      </c>
      <c r="J151" s="853">
        <v>0</v>
      </c>
    </row>
    <row r="152" spans="1:10" hidden="1">
      <c r="A152" s="878" t="s">
        <v>322</v>
      </c>
      <c r="B152" s="858" t="s">
        <v>1116</v>
      </c>
      <c r="C152" s="879" t="s">
        <v>323</v>
      </c>
      <c r="D152" s="853">
        <v>0</v>
      </c>
      <c r="E152" s="853"/>
      <c r="F152" s="853"/>
      <c r="G152" s="853"/>
      <c r="H152" s="853"/>
      <c r="I152" s="853"/>
      <c r="J152" s="853"/>
    </row>
    <row r="153" spans="1:10" hidden="1">
      <c r="A153" s="881" t="s">
        <v>324</v>
      </c>
      <c r="B153" s="882" t="s">
        <v>325</v>
      </c>
      <c r="C153" s="880" t="s">
        <v>361</v>
      </c>
      <c r="D153" s="853">
        <v>0</v>
      </c>
      <c r="E153" s="853"/>
      <c r="F153" s="853">
        <v>0</v>
      </c>
      <c r="G153" s="853">
        <v>0</v>
      </c>
      <c r="H153" s="853">
        <v>0</v>
      </c>
      <c r="I153" s="853">
        <v>0</v>
      </c>
      <c r="J153" s="853">
        <v>0</v>
      </c>
    </row>
    <row r="154" spans="1:10" hidden="1">
      <c r="A154" s="878" t="s">
        <v>326</v>
      </c>
      <c r="B154" s="858" t="s">
        <v>1117</v>
      </c>
      <c r="C154" s="879" t="s">
        <v>327</v>
      </c>
      <c r="D154" s="853">
        <v>0</v>
      </c>
      <c r="E154" s="853"/>
      <c r="F154" s="853"/>
      <c r="G154" s="853"/>
      <c r="H154" s="853"/>
      <c r="I154" s="853"/>
      <c r="J154" s="853"/>
    </row>
    <row r="155" spans="1:10" hidden="1">
      <c r="A155" s="878" t="s">
        <v>328</v>
      </c>
      <c r="B155" s="858" t="s">
        <v>1118</v>
      </c>
      <c r="C155" s="879" t="s">
        <v>329</v>
      </c>
      <c r="D155" s="853">
        <v>0</v>
      </c>
      <c r="E155" s="853"/>
      <c r="F155" s="853"/>
      <c r="G155" s="853"/>
      <c r="H155" s="853"/>
      <c r="I155" s="853"/>
      <c r="J155" s="853"/>
    </row>
    <row r="156" spans="1:10">
      <c r="A156" s="878" t="s">
        <v>330</v>
      </c>
      <c r="B156" s="857" t="s">
        <v>1709</v>
      </c>
      <c r="C156" s="879" t="s">
        <v>332</v>
      </c>
      <c r="D156" s="853">
        <v>0</v>
      </c>
      <c r="E156" s="853"/>
      <c r="F156" s="853"/>
      <c r="G156" s="853"/>
      <c r="H156" s="853"/>
      <c r="I156" s="853"/>
      <c r="J156" s="853"/>
    </row>
    <row r="157" spans="1:10" ht="13.5" thickBot="1">
      <c r="A157" s="883">
        <v>1244000</v>
      </c>
      <c r="B157" s="884" t="s">
        <v>1710</v>
      </c>
      <c r="C157" s="885" t="s">
        <v>1145</v>
      </c>
      <c r="D157" s="1198">
        <v>0</v>
      </c>
      <c r="E157" s="1198"/>
      <c r="F157" s="1198"/>
      <c r="G157" s="1198"/>
      <c r="H157" s="1198"/>
      <c r="I157" s="1198"/>
      <c r="J157" s="1198"/>
    </row>
    <row r="158" spans="1:10" ht="26.25" thickBot="1">
      <c r="A158" s="886">
        <v>1000000</v>
      </c>
      <c r="B158" s="887" t="s">
        <v>1146</v>
      </c>
      <c r="C158" s="888" t="s">
        <v>361</v>
      </c>
      <c r="D158" s="1199">
        <f>D32+D134</f>
        <v>0</v>
      </c>
      <c r="E158" s="1199">
        <v>0</v>
      </c>
      <c r="F158" s="1199">
        <f>F32+F134</f>
        <v>0</v>
      </c>
      <c r="G158" s="1199">
        <f>G32+G134</f>
        <v>0</v>
      </c>
      <c r="H158" s="1199">
        <f>H32+H134</f>
        <v>0</v>
      </c>
      <c r="I158" s="1199">
        <f>I32+I134</f>
        <v>0</v>
      </c>
      <c r="J158" s="1815">
        <f>J32+J134</f>
        <v>0</v>
      </c>
    </row>
    <row r="159" spans="1:10" ht="11.25" customHeight="1">
      <c r="A159" s="889"/>
      <c r="B159" s="890"/>
      <c r="C159" s="891"/>
      <c r="D159" s="738"/>
      <c r="E159" s="738"/>
      <c r="F159" s="738"/>
      <c r="G159" s="738"/>
      <c r="H159" s="738"/>
      <c r="I159" s="738"/>
      <c r="J159" s="738"/>
    </row>
    <row r="160" spans="1:10" s="738" customFormat="1">
      <c r="A160" s="2517" t="s">
        <v>2250</v>
      </c>
      <c r="B160" s="2517"/>
      <c r="C160" s="2517"/>
      <c r="D160" s="2517"/>
      <c r="E160" s="2517"/>
      <c r="F160" s="2517"/>
      <c r="G160" s="2517"/>
      <c r="H160" s="2517"/>
      <c r="I160" s="2517"/>
      <c r="J160" s="2517"/>
    </row>
    <row r="161" spans="1:10" ht="12.75" customHeight="1">
      <c r="A161" s="2552"/>
      <c r="B161" s="2552"/>
      <c r="C161" s="2552"/>
      <c r="D161" s="2552"/>
      <c r="E161" s="2552"/>
      <c r="F161" s="2552"/>
      <c r="G161" s="2552"/>
      <c r="H161" s="2552"/>
      <c r="I161" s="2552"/>
      <c r="J161" s="2552"/>
    </row>
    <row r="162" spans="1:10" ht="12.75" customHeight="1">
      <c r="A162" s="2552" t="s">
        <v>1125</v>
      </c>
      <c r="B162" s="2552"/>
      <c r="C162" s="2552"/>
      <c r="D162" s="2552"/>
      <c r="E162" s="2552"/>
      <c r="F162" s="2552"/>
      <c r="G162" s="2552"/>
      <c r="H162" s="2552"/>
      <c r="I162" s="2552"/>
      <c r="J162" s="2552"/>
    </row>
    <row r="163" spans="1:10" ht="12.75" customHeight="1">
      <c r="A163" s="892" t="s">
        <v>1711</v>
      </c>
      <c r="B163" s="892"/>
      <c r="C163" s="893"/>
      <c r="D163" s="892"/>
      <c r="E163" s="892"/>
      <c r="F163" s="892"/>
      <c r="G163" s="892" t="s">
        <v>1154</v>
      </c>
      <c r="H163" s="892"/>
      <c r="I163" s="892"/>
      <c r="J163" s="892"/>
    </row>
    <row r="164" spans="1:10" ht="12.75" customHeight="1">
      <c r="A164" s="894" t="s">
        <v>1712</v>
      </c>
      <c r="B164" s="894"/>
      <c r="C164" s="894"/>
      <c r="D164" s="738"/>
      <c r="E164" s="734" t="s">
        <v>311</v>
      </c>
      <c r="F164" s="738"/>
      <c r="G164" s="734" t="s">
        <v>312</v>
      </c>
      <c r="H164" s="738"/>
      <c r="I164" s="738"/>
      <c r="J164" s="894"/>
    </row>
    <row r="165" spans="1:10" ht="12.75" customHeight="1">
      <c r="A165" s="895" t="s">
        <v>1713</v>
      </c>
      <c r="B165" s="895"/>
      <c r="C165" s="894"/>
      <c r="D165" s="895"/>
      <c r="E165" s="895"/>
      <c r="F165" s="895"/>
      <c r="G165" s="895"/>
      <c r="H165" s="895"/>
      <c r="I165" s="895"/>
      <c r="J165" s="895"/>
    </row>
    <row r="166" spans="1:10" ht="12.75" customHeight="1">
      <c r="A166" s="892" t="s">
        <v>1714</v>
      </c>
      <c r="B166" s="892"/>
      <c r="C166" s="893"/>
      <c r="D166" s="892"/>
      <c r="E166" s="892"/>
      <c r="F166" s="892"/>
      <c r="G166" s="892" t="s">
        <v>1158</v>
      </c>
      <c r="H166" s="892"/>
      <c r="I166" s="892"/>
      <c r="J166" s="892"/>
    </row>
    <row r="167" spans="1:10" ht="12.75" customHeight="1">
      <c r="A167" s="894" t="s">
        <v>1715</v>
      </c>
      <c r="B167" s="893" t="s">
        <v>646</v>
      </c>
      <c r="C167" s="896"/>
      <c r="D167" s="738"/>
      <c r="E167" s="734" t="s">
        <v>311</v>
      </c>
      <c r="F167" s="738"/>
      <c r="G167" s="734" t="s">
        <v>312</v>
      </c>
      <c r="H167" s="738"/>
      <c r="I167" s="738"/>
      <c r="J167" s="894"/>
    </row>
    <row r="168" spans="1:10" ht="12.75" customHeight="1">
      <c r="A168" s="748"/>
      <c r="B168" s="739"/>
      <c r="C168" s="749"/>
      <c r="D168" s="738"/>
      <c r="E168" s="738"/>
      <c r="F168" s="738"/>
      <c r="G168" s="738"/>
      <c r="H168" s="738"/>
      <c r="I168" s="738"/>
      <c r="J168" s="738"/>
    </row>
    <row r="169" spans="1:10" ht="12.75" customHeight="1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 ht="12.75" customHeight="1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  <row r="171" spans="1:10" ht="12.75" customHeight="1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</sheetData>
  <mergeCells count="16">
    <mergeCell ref="F1:J1"/>
    <mergeCell ref="F3:J3"/>
    <mergeCell ref="A10:E10"/>
    <mergeCell ref="A11:E11"/>
    <mergeCell ref="A13:J13"/>
    <mergeCell ref="A12:B12"/>
    <mergeCell ref="A14:J14"/>
    <mergeCell ref="A15:J15"/>
    <mergeCell ref="A16:J16"/>
    <mergeCell ref="A162:J162"/>
    <mergeCell ref="A160:J160"/>
    <mergeCell ref="A161:J161"/>
    <mergeCell ref="F23:J24"/>
    <mergeCell ref="F29:F30"/>
    <mergeCell ref="G29:J29"/>
    <mergeCell ref="H27:J2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39997558519241921"/>
  </sheetPr>
  <dimension ref="A1:N172"/>
  <sheetViews>
    <sheetView topLeftCell="A25" workbookViewId="0">
      <selection activeCell="L163" sqref="L163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28515625" style="632" customWidth="1"/>
    <col min="5" max="5" width="12.5703125" style="632" customWidth="1"/>
    <col min="6" max="6" width="10.85546875" style="632" customWidth="1"/>
    <col min="7" max="7" width="12.85546875" style="632" customWidth="1"/>
    <col min="8" max="8" width="12" style="632" customWidth="1"/>
    <col min="9" max="9" width="12.28515625" style="632" customWidth="1"/>
    <col min="10" max="10" width="12.140625" style="632" customWidth="1"/>
    <col min="11" max="11" width="2.5703125" style="632" customWidth="1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2259</v>
      </c>
      <c r="B6" s="747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770"/>
      <c r="F7" s="748"/>
      <c r="G7" s="748"/>
      <c r="H7" s="738"/>
      <c r="I7" s="738"/>
      <c r="J7" s="738"/>
      <c r="K7" s="748"/>
      <c r="L7" s="748"/>
    </row>
    <row r="8" spans="1:12" ht="14.25">
      <c r="A8" s="898" t="s">
        <v>1717</v>
      </c>
      <c r="B8" s="890"/>
      <c r="C8" s="899"/>
      <c r="D8" s="900"/>
      <c r="E8" s="901"/>
      <c r="F8" s="901"/>
      <c r="G8" s="748"/>
      <c r="H8" s="738"/>
      <c r="I8" s="738"/>
      <c r="J8" s="738"/>
      <c r="K8" s="738"/>
      <c r="L8" s="738"/>
    </row>
    <row r="9" spans="1:12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>
      <c r="A10" s="2544" t="s">
        <v>1170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2.75" customHeight="1">
      <c r="A16" s="2551" t="s">
        <v>2249</v>
      </c>
      <c r="B16" s="2551"/>
      <c r="C16" s="2551"/>
      <c r="D16" s="2551"/>
      <c r="E16" s="2551"/>
      <c r="F16" s="2551"/>
      <c r="G16" s="2551"/>
      <c r="H16" s="2551"/>
      <c r="I16" s="2551"/>
      <c r="J16" s="2551"/>
      <c r="K16" s="748"/>
      <c r="L16" s="748"/>
    </row>
    <row r="17" spans="1:14">
      <c r="A17" s="2551"/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4">
      <c r="A18" s="753" t="s">
        <v>1015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1014</v>
      </c>
      <c r="B19" s="756"/>
      <c r="C19" s="756"/>
      <c r="D19" s="756"/>
      <c r="E19" s="756"/>
      <c r="F19" s="753" t="s">
        <v>335</v>
      </c>
      <c r="G19" s="704" t="s">
        <v>883</v>
      </c>
      <c r="H19" s="684">
        <v>1</v>
      </c>
      <c r="I19" s="685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934</v>
      </c>
      <c r="G21" s="753"/>
      <c r="H21" s="753"/>
      <c r="I21" s="753"/>
      <c r="J21" s="753"/>
      <c r="K21" s="753"/>
      <c r="L21" s="753"/>
    </row>
    <row r="22" spans="1:14" ht="15.75" customHeight="1">
      <c r="A22" s="753" t="s">
        <v>1675</v>
      </c>
      <c r="B22" s="756"/>
      <c r="C22" s="756"/>
      <c r="D22" s="756"/>
      <c r="E22" s="756"/>
      <c r="F22" s="753" t="s">
        <v>947</v>
      </c>
      <c r="G22" s="753"/>
      <c r="H22" s="753"/>
      <c r="I22" s="756"/>
      <c r="J22" s="758"/>
      <c r="K22" s="756"/>
      <c r="L22" s="756"/>
    </row>
    <row r="23" spans="1:14" ht="1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926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748"/>
      <c r="H27" s="2167">
        <v>900272000416</v>
      </c>
      <c r="I27" s="2167"/>
      <c r="J27" s="2167"/>
      <c r="K27" s="748"/>
      <c r="L27" s="748"/>
    </row>
    <row r="28" spans="1:14" ht="4.5" customHeight="1" thickBot="1"/>
    <row r="29" spans="1:14" ht="46.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8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6.25" customHeight="1" thickBot="1">
      <c r="A32" s="780">
        <v>1100000</v>
      </c>
      <c r="B32" s="787" t="s">
        <v>1676</v>
      </c>
      <c r="C32" s="788" t="s">
        <v>361</v>
      </c>
      <c r="D32" s="1063">
        <f>D42+D111</f>
        <v>0</v>
      </c>
      <c r="E32" s="1063">
        <f>E52+E111+E99</f>
        <v>0</v>
      </c>
      <c r="F32" s="1063">
        <f>F42+F111+F67+F64+F99</f>
        <v>0</v>
      </c>
      <c r="G32" s="1063">
        <f>G42+G111+G99</f>
        <v>0</v>
      </c>
      <c r="H32" s="1063">
        <f>H42+H111+H99</f>
        <v>0</v>
      </c>
      <c r="I32" s="1063">
        <f>I42+I111+I64+I99</f>
        <v>0</v>
      </c>
      <c r="J32" s="1063">
        <f>J42+J111+J67+J64+J99</f>
        <v>0</v>
      </c>
    </row>
    <row r="33" spans="1:10" ht="90" hidden="1" thickBot="1">
      <c r="A33" s="780">
        <v>1110000</v>
      </c>
      <c r="B33" s="790" t="s">
        <v>1677</v>
      </c>
      <c r="C33" s="788" t="s">
        <v>361</v>
      </c>
      <c r="D33" s="1064">
        <v>0</v>
      </c>
      <c r="E33" s="1064">
        <v>0</v>
      </c>
      <c r="F33" s="1064">
        <v>0</v>
      </c>
      <c r="G33" s="1064">
        <v>0</v>
      </c>
      <c r="H33" s="1064">
        <v>0</v>
      </c>
      <c r="I33" s="1064">
        <v>0</v>
      </c>
      <c r="J33" s="1064">
        <v>0</v>
      </c>
    </row>
    <row r="34" spans="1:10" ht="14.25" hidden="1">
      <c r="A34" s="792">
        <v>1110000</v>
      </c>
      <c r="B34" s="793" t="s">
        <v>809</v>
      </c>
      <c r="C34" s="794" t="s">
        <v>361</v>
      </c>
      <c r="D34" s="1065">
        <v>0</v>
      </c>
      <c r="E34" s="1065">
        <v>0</v>
      </c>
      <c r="F34" s="1065">
        <v>0</v>
      </c>
      <c r="G34" s="1065">
        <v>0</v>
      </c>
      <c r="H34" s="1065">
        <v>0</v>
      </c>
      <c r="I34" s="1065">
        <v>0</v>
      </c>
      <c r="J34" s="1065">
        <v>0</v>
      </c>
    </row>
    <row r="35" spans="1:10" ht="25.5" hidden="1">
      <c r="A35" s="796">
        <v>1111000</v>
      </c>
      <c r="B35" s="797" t="s">
        <v>677</v>
      </c>
      <c r="C35" s="798" t="s">
        <v>810</v>
      </c>
      <c r="D35" s="1066"/>
      <c r="E35" s="1066"/>
      <c r="F35" s="1066"/>
      <c r="G35" s="1066"/>
      <c r="H35" s="1066"/>
      <c r="I35" s="1066"/>
      <c r="J35" s="1066"/>
    </row>
    <row r="36" spans="1:10" ht="25.5" hidden="1">
      <c r="A36" s="800">
        <v>1112000</v>
      </c>
      <c r="B36" s="801" t="s">
        <v>273</v>
      </c>
      <c r="C36" s="802" t="s">
        <v>811</v>
      </c>
      <c r="D36" s="1067"/>
      <c r="E36" s="1067"/>
      <c r="F36" s="1067"/>
      <c r="G36" s="1067"/>
      <c r="H36" s="1067"/>
      <c r="I36" s="1067"/>
      <c r="J36" s="1067"/>
    </row>
    <row r="37" spans="1:10" ht="25.5" hidden="1">
      <c r="A37" s="800">
        <v>1113000</v>
      </c>
      <c r="B37" s="801" t="s">
        <v>812</v>
      </c>
      <c r="C37" s="802" t="s">
        <v>813</v>
      </c>
      <c r="D37" s="1067"/>
      <c r="E37" s="1067"/>
      <c r="F37" s="1067"/>
      <c r="G37" s="1067"/>
      <c r="H37" s="1067"/>
      <c r="I37" s="1067"/>
      <c r="J37" s="1067"/>
    </row>
    <row r="38" spans="1:10" ht="38.25" hidden="1">
      <c r="A38" s="800">
        <v>1114000</v>
      </c>
      <c r="B38" s="801" t="s">
        <v>401</v>
      </c>
      <c r="C38" s="802" t="s">
        <v>402</v>
      </c>
      <c r="D38" s="1067"/>
      <c r="E38" s="1067"/>
      <c r="F38" s="1067"/>
      <c r="G38" s="1067"/>
      <c r="H38" s="1067"/>
      <c r="I38" s="1067"/>
      <c r="J38" s="1067"/>
    </row>
    <row r="39" spans="1:10" hidden="1">
      <c r="A39" s="800">
        <v>1115000</v>
      </c>
      <c r="B39" s="801" t="s">
        <v>619</v>
      </c>
      <c r="C39" s="802" t="s">
        <v>391</v>
      </c>
      <c r="D39" s="1067"/>
      <c r="E39" s="1067"/>
      <c r="F39" s="1067"/>
      <c r="G39" s="1067"/>
      <c r="H39" s="1067"/>
      <c r="I39" s="1067"/>
      <c r="J39" s="1067"/>
    </row>
    <row r="40" spans="1:10" ht="24.75" hidden="1" customHeight="1">
      <c r="A40" s="800">
        <v>1116000</v>
      </c>
      <c r="B40" s="801" t="s">
        <v>1034</v>
      </c>
      <c r="C40" s="802" t="s">
        <v>392</v>
      </c>
      <c r="D40" s="1067"/>
      <c r="E40" s="1067"/>
      <c r="F40" s="1067"/>
      <c r="G40" s="1067"/>
      <c r="H40" s="1067"/>
      <c r="I40" s="1067"/>
      <c r="J40" s="1067"/>
    </row>
    <row r="41" spans="1:10" ht="39" hidden="1" thickBot="1">
      <c r="A41" s="804">
        <v>1117000</v>
      </c>
      <c r="B41" s="805" t="s">
        <v>19</v>
      </c>
      <c r="C41" s="806" t="s">
        <v>20</v>
      </c>
      <c r="D41" s="1068"/>
      <c r="E41" s="1068"/>
      <c r="F41" s="1068"/>
      <c r="G41" s="1068"/>
      <c r="H41" s="1068"/>
      <c r="I41" s="1068"/>
      <c r="J41" s="1068"/>
    </row>
    <row r="42" spans="1:10" ht="29.25" hidden="1" thickBot="1">
      <c r="A42" s="808">
        <v>1120000</v>
      </c>
      <c r="B42" s="809" t="s">
        <v>21</v>
      </c>
      <c r="C42" s="788" t="s">
        <v>361</v>
      </c>
      <c r="D42" s="1069">
        <f>D51</f>
        <v>0</v>
      </c>
      <c r="E42" s="1069">
        <v>0</v>
      </c>
      <c r="F42" s="1069">
        <f>F51+F69</f>
        <v>0</v>
      </c>
      <c r="G42" s="1069">
        <f>G51</f>
        <v>0</v>
      </c>
      <c r="H42" s="1069">
        <f>H51</f>
        <v>0</v>
      </c>
      <c r="I42" s="1069">
        <f>I51+I69</f>
        <v>0</v>
      </c>
      <c r="J42" s="1069">
        <f>J51+J69</f>
        <v>0</v>
      </c>
    </row>
    <row r="43" spans="1:10" ht="14.25" hidden="1">
      <c r="A43" s="792">
        <v>1121000</v>
      </c>
      <c r="B43" s="811" t="s">
        <v>22</v>
      </c>
      <c r="C43" s="812"/>
      <c r="D43" s="1066">
        <v>0</v>
      </c>
      <c r="E43" s="1066">
        <v>0</v>
      </c>
      <c r="F43" s="1066">
        <v>0</v>
      </c>
      <c r="G43" s="1066">
        <v>0</v>
      </c>
      <c r="H43" s="1066">
        <v>0</v>
      </c>
      <c r="I43" s="1066">
        <v>0</v>
      </c>
      <c r="J43" s="1066">
        <v>0</v>
      </c>
    </row>
    <row r="44" spans="1:10" ht="25.5" hidden="1">
      <c r="A44" s="800">
        <v>1121100</v>
      </c>
      <c r="B44" s="813" t="s">
        <v>383</v>
      </c>
      <c r="C44" s="802" t="s">
        <v>384</v>
      </c>
      <c r="D44" s="1067"/>
      <c r="E44" s="1067"/>
      <c r="F44" s="1067"/>
      <c r="G44" s="1067"/>
      <c r="H44" s="1067"/>
      <c r="I44" s="1067"/>
      <c r="J44" s="1067"/>
    </row>
    <row r="45" spans="1:10" hidden="1">
      <c r="A45" s="800">
        <v>1121200</v>
      </c>
      <c r="B45" s="814" t="s">
        <v>1678</v>
      </c>
      <c r="C45" s="802" t="s">
        <v>386</v>
      </c>
      <c r="D45" s="1067"/>
      <c r="E45" s="1067"/>
      <c r="F45" s="1067"/>
      <c r="G45" s="1067"/>
      <c r="H45" s="1067"/>
      <c r="I45" s="1067"/>
      <c r="J45" s="1067"/>
    </row>
    <row r="46" spans="1:10" hidden="1">
      <c r="A46" s="800">
        <v>1121300</v>
      </c>
      <c r="B46" s="813" t="s">
        <v>775</v>
      </c>
      <c r="C46" s="802" t="s">
        <v>387</v>
      </c>
      <c r="D46" s="1067"/>
      <c r="E46" s="1067"/>
      <c r="F46" s="1067"/>
      <c r="G46" s="1067"/>
      <c r="H46" s="1067"/>
      <c r="I46" s="1067"/>
      <c r="J46" s="1067"/>
    </row>
    <row r="47" spans="1:10" hidden="1">
      <c r="A47" s="800">
        <v>1121400</v>
      </c>
      <c r="B47" s="813" t="s">
        <v>776</v>
      </c>
      <c r="C47" s="802" t="s">
        <v>388</v>
      </c>
      <c r="D47" s="1067"/>
      <c r="E47" s="1067"/>
      <c r="F47" s="1067"/>
      <c r="G47" s="1067"/>
      <c r="H47" s="1067"/>
      <c r="I47" s="1067"/>
      <c r="J47" s="1067"/>
    </row>
    <row r="48" spans="1:10" hidden="1">
      <c r="A48" s="800">
        <v>1121500</v>
      </c>
      <c r="B48" s="813" t="s">
        <v>69</v>
      </c>
      <c r="C48" s="802" t="s">
        <v>389</v>
      </c>
      <c r="D48" s="1066"/>
      <c r="E48" s="1066"/>
      <c r="F48" s="1066"/>
      <c r="G48" s="1066"/>
      <c r="H48" s="1066"/>
      <c r="I48" s="1066"/>
      <c r="J48" s="1066"/>
    </row>
    <row r="49" spans="1:10" hidden="1">
      <c r="A49" s="800">
        <v>1121600</v>
      </c>
      <c r="B49" s="813" t="s">
        <v>70</v>
      </c>
      <c r="C49" s="802" t="s">
        <v>390</v>
      </c>
      <c r="D49" s="1067"/>
      <c r="E49" s="1067"/>
      <c r="F49" s="1067"/>
      <c r="G49" s="1067"/>
      <c r="H49" s="1067"/>
      <c r="I49" s="1067"/>
      <c r="J49" s="1067"/>
    </row>
    <row r="50" spans="1:10" ht="13.5" hidden="1" thickBot="1">
      <c r="A50" s="816">
        <v>1121700</v>
      </c>
      <c r="B50" s="817" t="s">
        <v>71</v>
      </c>
      <c r="C50" s="806" t="s">
        <v>772</v>
      </c>
      <c r="D50" s="1068"/>
      <c r="E50" s="1068"/>
      <c r="F50" s="1068"/>
      <c r="G50" s="1068"/>
      <c r="H50" s="1068"/>
      <c r="I50" s="1068"/>
      <c r="J50" s="1068"/>
    </row>
    <row r="51" spans="1:10" ht="28.5" hidden="1">
      <c r="A51" s="792">
        <v>1122000</v>
      </c>
      <c r="B51" s="818" t="s">
        <v>773</v>
      </c>
      <c r="C51" s="794" t="s">
        <v>361</v>
      </c>
      <c r="D51" s="1070">
        <f>D52</f>
        <v>0</v>
      </c>
      <c r="E51" s="1070">
        <v>0</v>
      </c>
      <c r="F51" s="1070">
        <f>F52</f>
        <v>0</v>
      </c>
      <c r="G51" s="1070">
        <f>G52</f>
        <v>0</v>
      </c>
      <c r="H51" s="1070">
        <f>H52</f>
        <v>0</v>
      </c>
      <c r="I51" s="1070">
        <f>I52</f>
        <v>0</v>
      </c>
      <c r="J51" s="1070">
        <f>J52</f>
        <v>0</v>
      </c>
    </row>
    <row r="52" spans="1:10" hidden="1">
      <c r="A52" s="820">
        <v>1122100</v>
      </c>
      <c r="B52" s="1891" t="s">
        <v>72</v>
      </c>
      <c r="C52" s="798" t="s">
        <v>774</v>
      </c>
      <c r="D52" s="1071">
        <v>0</v>
      </c>
      <c r="E52" s="1071">
        <v>0</v>
      </c>
      <c r="F52" s="1071">
        <f>D52+E52</f>
        <v>0</v>
      </c>
      <c r="G52" s="1067">
        <v>0</v>
      </c>
      <c r="H52" s="1067">
        <v>0</v>
      </c>
      <c r="I52" s="1067">
        <v>0</v>
      </c>
      <c r="J52" s="1067">
        <f>F52</f>
        <v>0</v>
      </c>
    </row>
    <row r="53" spans="1:10" hidden="1">
      <c r="A53" s="820">
        <v>1122200</v>
      </c>
      <c r="B53" s="813" t="s">
        <v>490</v>
      </c>
      <c r="C53" s="802" t="s">
        <v>1031</v>
      </c>
      <c r="D53" s="1072"/>
      <c r="E53" s="1073"/>
      <c r="F53" s="1073"/>
      <c r="G53" s="1072"/>
      <c r="H53" s="1072"/>
      <c r="I53" s="1072"/>
      <c r="J53" s="1072"/>
    </row>
    <row r="54" spans="1:10" ht="13.5" hidden="1" thickBot="1">
      <c r="A54" s="808">
        <v>1122300</v>
      </c>
      <c r="B54" s="817" t="s">
        <v>148</v>
      </c>
      <c r="C54" s="806" t="s">
        <v>1032</v>
      </c>
      <c r="D54" s="1074"/>
      <c r="E54" s="1075"/>
      <c r="F54" s="1075"/>
      <c r="G54" s="1074"/>
      <c r="H54" s="1074"/>
      <c r="I54" s="1074"/>
      <c r="J54" s="1074"/>
    </row>
    <row r="55" spans="1:10" ht="28.5" hidden="1">
      <c r="A55" s="792">
        <v>1123000</v>
      </c>
      <c r="B55" s="818" t="s">
        <v>367</v>
      </c>
      <c r="C55" s="794" t="s">
        <v>361</v>
      </c>
      <c r="D55" s="1076">
        <v>0</v>
      </c>
      <c r="E55" s="1986">
        <v>0</v>
      </c>
      <c r="F55" s="1986">
        <v>0</v>
      </c>
      <c r="G55" s="1076">
        <v>0</v>
      </c>
      <c r="H55" s="1076">
        <v>0</v>
      </c>
      <c r="I55" s="1076">
        <v>0</v>
      </c>
      <c r="J55" s="1076">
        <v>0</v>
      </c>
    </row>
    <row r="56" spans="1:10" hidden="1">
      <c r="A56" s="820">
        <v>1123100</v>
      </c>
      <c r="B56" s="813" t="s">
        <v>149</v>
      </c>
      <c r="C56" s="798" t="s">
        <v>368</v>
      </c>
      <c r="D56" s="1072"/>
      <c r="E56" s="1073"/>
      <c r="F56" s="1073"/>
      <c r="G56" s="1072"/>
      <c r="H56" s="1072"/>
      <c r="I56" s="1072"/>
      <c r="J56" s="1072"/>
    </row>
    <row r="57" spans="1:10" hidden="1">
      <c r="A57" s="820">
        <v>1123200</v>
      </c>
      <c r="B57" s="813" t="s">
        <v>150</v>
      </c>
      <c r="C57" s="802" t="s">
        <v>369</v>
      </c>
      <c r="D57" s="1072"/>
      <c r="E57" s="1073"/>
      <c r="F57" s="1073"/>
      <c r="G57" s="1072"/>
      <c r="H57" s="1072"/>
      <c r="I57" s="1072"/>
      <c r="J57" s="1072"/>
    </row>
    <row r="58" spans="1:10" ht="25.5" hidden="1">
      <c r="A58" s="820">
        <v>1123300</v>
      </c>
      <c r="B58" s="813" t="s">
        <v>151</v>
      </c>
      <c r="C58" s="802" t="s">
        <v>370</v>
      </c>
      <c r="D58" s="1072"/>
      <c r="E58" s="1073"/>
      <c r="F58" s="1073"/>
      <c r="G58" s="1072"/>
      <c r="H58" s="1072"/>
      <c r="I58" s="1072"/>
      <c r="J58" s="1072"/>
    </row>
    <row r="59" spans="1:10" hidden="1">
      <c r="A59" s="820">
        <v>1123400</v>
      </c>
      <c r="B59" s="813" t="s">
        <v>559</v>
      </c>
      <c r="C59" s="802" t="s">
        <v>371</v>
      </c>
      <c r="D59" s="1072"/>
      <c r="E59" s="1073"/>
      <c r="F59" s="1073"/>
      <c r="G59" s="1072"/>
      <c r="H59" s="1072"/>
      <c r="I59" s="1072"/>
      <c r="J59" s="1072"/>
    </row>
    <row r="60" spans="1:10" hidden="1">
      <c r="A60" s="820">
        <v>1123500</v>
      </c>
      <c r="B60" s="821" t="s">
        <v>560</v>
      </c>
      <c r="C60" s="822">
        <v>423500</v>
      </c>
      <c r="D60" s="1072"/>
      <c r="E60" s="1073"/>
      <c r="F60" s="1073"/>
      <c r="G60" s="1072"/>
      <c r="H60" s="1072"/>
      <c r="I60" s="1072"/>
      <c r="J60" s="1072"/>
    </row>
    <row r="61" spans="1:10" ht="25.5" hidden="1">
      <c r="A61" s="820">
        <v>1123600</v>
      </c>
      <c r="B61" s="813" t="s">
        <v>187</v>
      </c>
      <c r="C61" s="802" t="s">
        <v>372</v>
      </c>
      <c r="D61" s="1072"/>
      <c r="E61" s="1073"/>
      <c r="F61" s="1073"/>
      <c r="G61" s="1072"/>
      <c r="H61" s="1072"/>
      <c r="I61" s="1072"/>
      <c r="J61" s="1072"/>
    </row>
    <row r="62" spans="1:10" hidden="1">
      <c r="A62" s="820">
        <v>1123700</v>
      </c>
      <c r="B62" s="813" t="s">
        <v>188</v>
      </c>
      <c r="C62" s="802" t="s">
        <v>373</v>
      </c>
      <c r="D62" s="1072"/>
      <c r="E62" s="1073"/>
      <c r="F62" s="1073"/>
      <c r="G62" s="1072"/>
      <c r="H62" s="1072"/>
      <c r="I62" s="1072"/>
      <c r="J62" s="1072"/>
    </row>
    <row r="63" spans="1:10" ht="13.5" hidden="1" thickBot="1">
      <c r="A63" s="808">
        <v>1123800</v>
      </c>
      <c r="B63" s="817" t="s">
        <v>189</v>
      </c>
      <c r="C63" s="806" t="s">
        <v>374</v>
      </c>
      <c r="D63" s="1074"/>
      <c r="E63" s="1075"/>
      <c r="F63" s="1075"/>
      <c r="G63" s="1074"/>
      <c r="H63" s="1074"/>
      <c r="I63" s="1074"/>
      <c r="J63" s="1074"/>
    </row>
    <row r="64" spans="1:10" ht="28.5" hidden="1">
      <c r="A64" s="792">
        <v>1124000</v>
      </c>
      <c r="B64" s="818" t="s">
        <v>214</v>
      </c>
      <c r="C64" s="794" t="s">
        <v>361</v>
      </c>
      <c r="D64" s="1076">
        <f>D65</f>
        <v>0</v>
      </c>
      <c r="E64" s="1986">
        <f>E65</f>
        <v>0</v>
      </c>
      <c r="F64" s="1986">
        <f>F65</f>
        <v>0</v>
      </c>
      <c r="G64" s="1076">
        <v>0</v>
      </c>
      <c r="H64" s="1076">
        <v>0</v>
      </c>
      <c r="I64" s="1076">
        <f>I65</f>
        <v>0</v>
      </c>
      <c r="J64" s="1076">
        <f>F64</f>
        <v>0</v>
      </c>
    </row>
    <row r="65" spans="1:10" ht="13.5" hidden="1" thickBot="1">
      <c r="A65" s="808">
        <v>1124100</v>
      </c>
      <c r="B65" s="817" t="s">
        <v>190</v>
      </c>
      <c r="C65" s="806" t="s">
        <v>215</v>
      </c>
      <c r="D65" s="1076">
        <v>0</v>
      </c>
      <c r="E65" s="1075">
        <v>0</v>
      </c>
      <c r="F65" s="1986">
        <f>D65+E65</f>
        <v>0</v>
      </c>
      <c r="G65" s="1074"/>
      <c r="H65" s="1074"/>
      <c r="I65" s="1074">
        <v>0</v>
      </c>
      <c r="J65" s="1074">
        <v>0</v>
      </c>
    </row>
    <row r="66" spans="1:10" ht="28.5" hidden="1">
      <c r="A66" s="792">
        <v>1125000</v>
      </c>
      <c r="B66" s="818" t="s">
        <v>928</v>
      </c>
      <c r="C66" s="794" t="s">
        <v>361</v>
      </c>
      <c r="D66" s="1076">
        <v>0</v>
      </c>
      <c r="E66" s="1986">
        <v>0</v>
      </c>
      <c r="F66" s="1986">
        <v>0</v>
      </c>
      <c r="G66" s="1076">
        <v>0</v>
      </c>
      <c r="H66" s="1076">
        <v>0</v>
      </c>
      <c r="I66" s="1076">
        <v>0</v>
      </c>
      <c r="J66" s="1076">
        <v>0</v>
      </c>
    </row>
    <row r="67" spans="1:10" ht="25.5" hidden="1">
      <c r="A67" s="820">
        <v>1125100</v>
      </c>
      <c r="B67" s="813" t="s">
        <v>191</v>
      </c>
      <c r="C67" s="798" t="s">
        <v>929</v>
      </c>
      <c r="D67" s="1072"/>
      <c r="E67" s="1073">
        <v>0</v>
      </c>
      <c r="F67" s="1073">
        <f>D67+E67</f>
        <v>0</v>
      </c>
      <c r="G67" s="1072"/>
      <c r="H67" s="1072"/>
      <c r="I67" s="1072"/>
      <c r="J67" s="1072">
        <f>F67</f>
        <v>0</v>
      </c>
    </row>
    <row r="68" spans="1:10" ht="26.25" hidden="1" thickBot="1">
      <c r="A68" s="808">
        <v>1125200</v>
      </c>
      <c r="B68" s="817" t="s">
        <v>709</v>
      </c>
      <c r="C68" s="806" t="s">
        <v>1041</v>
      </c>
      <c r="D68" s="1074"/>
      <c r="E68" s="1075"/>
      <c r="F68" s="1075"/>
      <c r="G68" s="1074"/>
      <c r="H68" s="1074"/>
      <c r="I68" s="1074"/>
      <c r="J68" s="1074"/>
    </row>
    <row r="69" spans="1:10" ht="14.25" hidden="1">
      <c r="A69" s="792">
        <v>1126000</v>
      </c>
      <c r="B69" s="818" t="s">
        <v>1042</v>
      </c>
      <c r="C69" s="794" t="s">
        <v>361</v>
      </c>
      <c r="D69" s="1076">
        <v>0</v>
      </c>
      <c r="E69" s="1986">
        <v>0</v>
      </c>
      <c r="F69" s="1986">
        <f>F70</f>
        <v>0</v>
      </c>
      <c r="G69" s="1076">
        <v>0</v>
      </c>
      <c r="H69" s="1076">
        <v>0</v>
      </c>
      <c r="I69" s="1076">
        <f>I70</f>
        <v>0</v>
      </c>
      <c r="J69" s="1076">
        <f>J70</f>
        <v>0</v>
      </c>
    </row>
    <row r="70" spans="1:10" ht="0.75" hidden="1" customHeight="1">
      <c r="A70" s="792">
        <v>1126100</v>
      </c>
      <c r="B70" s="813" t="s">
        <v>993</v>
      </c>
      <c r="C70" s="798" t="s">
        <v>1043</v>
      </c>
      <c r="D70" s="1072">
        <v>0</v>
      </c>
      <c r="E70" s="1073">
        <v>0</v>
      </c>
      <c r="F70" s="1073">
        <f>D70+E70</f>
        <v>0</v>
      </c>
      <c r="G70" s="1072"/>
      <c r="H70" s="1072"/>
      <c r="I70" s="1072">
        <v>0</v>
      </c>
      <c r="J70" s="1072">
        <f>F70</f>
        <v>0</v>
      </c>
    </row>
    <row r="71" spans="1:10" hidden="1">
      <c r="A71" s="792">
        <v>1126200</v>
      </c>
      <c r="B71" s="813" t="s">
        <v>994</v>
      </c>
      <c r="C71" s="802" t="s">
        <v>1044</v>
      </c>
      <c r="D71" s="1072"/>
      <c r="E71" s="1073"/>
      <c r="F71" s="1073"/>
      <c r="G71" s="1072"/>
      <c r="H71" s="1072"/>
      <c r="I71" s="1072"/>
      <c r="J71" s="1072"/>
    </row>
    <row r="72" spans="1:10" hidden="1">
      <c r="A72" s="792">
        <v>1126300</v>
      </c>
      <c r="B72" s="813" t="s">
        <v>393</v>
      </c>
      <c r="C72" s="802" t="s">
        <v>394</v>
      </c>
      <c r="D72" s="1072"/>
      <c r="E72" s="1073"/>
      <c r="F72" s="1073"/>
      <c r="G72" s="1072"/>
      <c r="H72" s="1072"/>
      <c r="I72" s="1072"/>
      <c r="J72" s="1072"/>
    </row>
    <row r="73" spans="1:10" hidden="1">
      <c r="A73" s="800">
        <v>1126400</v>
      </c>
      <c r="B73" s="823" t="s">
        <v>995</v>
      </c>
      <c r="C73" s="802" t="s">
        <v>395</v>
      </c>
      <c r="D73" s="1072"/>
      <c r="E73" s="1073"/>
      <c r="F73" s="1073"/>
      <c r="G73" s="1072"/>
      <c r="H73" s="1072"/>
      <c r="I73" s="1072"/>
      <c r="J73" s="1072"/>
    </row>
    <row r="74" spans="1:10" ht="25.5" hidden="1">
      <c r="A74" s="804">
        <v>1126500</v>
      </c>
      <c r="B74" s="824" t="s">
        <v>953</v>
      </c>
      <c r="C74" s="802" t="s">
        <v>396</v>
      </c>
      <c r="D74" s="1072"/>
      <c r="E74" s="1073"/>
      <c r="F74" s="1073"/>
      <c r="G74" s="1072"/>
      <c r="H74" s="1072"/>
      <c r="I74" s="1072"/>
      <c r="J74" s="1072"/>
    </row>
    <row r="75" spans="1:10" ht="9.75" hidden="1" customHeight="1">
      <c r="A75" s="800">
        <v>1126600</v>
      </c>
      <c r="B75" s="823" t="s">
        <v>230</v>
      </c>
      <c r="C75" s="802" t="s">
        <v>397</v>
      </c>
      <c r="D75" s="1072"/>
      <c r="E75" s="1073"/>
      <c r="F75" s="1073"/>
      <c r="G75" s="1072"/>
      <c r="H75" s="1072"/>
      <c r="I75" s="1072"/>
      <c r="J75" s="1072"/>
    </row>
    <row r="76" spans="1:10" hidden="1">
      <c r="A76" s="800">
        <v>1126700</v>
      </c>
      <c r="B76" s="823" t="s">
        <v>231</v>
      </c>
      <c r="C76" s="802" t="s">
        <v>398</v>
      </c>
      <c r="D76" s="1072"/>
      <c r="E76" s="1073"/>
      <c r="F76" s="1073"/>
      <c r="G76" s="1072"/>
      <c r="H76" s="1072"/>
      <c r="I76" s="1072"/>
      <c r="J76" s="1072"/>
    </row>
    <row r="77" spans="1:10" ht="13.5" hidden="1" thickBot="1">
      <c r="A77" s="816">
        <v>1126800</v>
      </c>
      <c r="B77" s="825" t="s">
        <v>483</v>
      </c>
      <c r="C77" s="806" t="s">
        <v>399</v>
      </c>
      <c r="D77" s="1074"/>
      <c r="E77" s="1075">
        <v>0</v>
      </c>
      <c r="F77" s="1075"/>
      <c r="G77" s="1074"/>
      <c r="H77" s="1074"/>
      <c r="I77" s="1074"/>
      <c r="J77" s="1074">
        <v>0</v>
      </c>
    </row>
    <row r="78" spans="1:10" ht="15" hidden="1" thickBot="1">
      <c r="A78" s="826">
        <v>1130000</v>
      </c>
      <c r="B78" s="827" t="s">
        <v>296</v>
      </c>
      <c r="C78" s="794" t="s">
        <v>361</v>
      </c>
      <c r="D78" s="1076">
        <v>0</v>
      </c>
      <c r="E78" s="1986">
        <v>0</v>
      </c>
      <c r="F78" s="1986">
        <v>0</v>
      </c>
      <c r="G78" s="1076">
        <v>0</v>
      </c>
      <c r="H78" s="1076">
        <v>0</v>
      </c>
      <c r="I78" s="1076">
        <v>0</v>
      </c>
      <c r="J78" s="1074">
        <v>0</v>
      </c>
    </row>
    <row r="79" spans="1:10" ht="13.5" hidden="1" thickBot="1">
      <c r="A79" s="826">
        <v>1130100</v>
      </c>
      <c r="B79" s="823" t="s">
        <v>484</v>
      </c>
      <c r="C79" s="798" t="s">
        <v>297</v>
      </c>
      <c r="D79" s="1072"/>
      <c r="E79" s="1073"/>
      <c r="F79" s="1073"/>
      <c r="G79" s="1072"/>
      <c r="H79" s="1072"/>
      <c r="I79" s="1072"/>
      <c r="J79" s="1074">
        <v>0</v>
      </c>
    </row>
    <row r="80" spans="1:10" ht="13.5" hidden="1" thickBot="1">
      <c r="A80" s="826">
        <v>1130200</v>
      </c>
      <c r="B80" s="823" t="s">
        <v>485</v>
      </c>
      <c r="C80" s="802" t="s">
        <v>298</v>
      </c>
      <c r="D80" s="1072"/>
      <c r="E80" s="1073"/>
      <c r="F80" s="1073"/>
      <c r="G80" s="1072"/>
      <c r="H80" s="1072"/>
      <c r="I80" s="1072"/>
      <c r="J80" s="1074">
        <v>0</v>
      </c>
    </row>
    <row r="81" spans="1:10" ht="13.5" hidden="1" thickBot="1">
      <c r="A81" s="826">
        <v>1130300</v>
      </c>
      <c r="B81" s="823" t="s">
        <v>486</v>
      </c>
      <c r="C81" s="802" t="s">
        <v>299</v>
      </c>
      <c r="D81" s="1072"/>
      <c r="E81" s="1073"/>
      <c r="F81" s="1073"/>
      <c r="G81" s="1072"/>
      <c r="H81" s="1072"/>
      <c r="I81" s="1072"/>
      <c r="J81" s="1074">
        <v>0</v>
      </c>
    </row>
    <row r="82" spans="1:10" ht="13.5" hidden="1" thickBot="1">
      <c r="A82" s="826">
        <v>1130400</v>
      </c>
      <c r="B82" s="828" t="s">
        <v>487</v>
      </c>
      <c r="C82" s="829" t="s">
        <v>300</v>
      </c>
      <c r="D82" s="1077"/>
      <c r="E82" s="1078"/>
      <c r="F82" s="1078"/>
      <c r="G82" s="1077"/>
      <c r="H82" s="1077"/>
      <c r="I82" s="1077"/>
      <c r="J82" s="1074">
        <v>0</v>
      </c>
    </row>
    <row r="83" spans="1:10" ht="15" hidden="1" thickBot="1">
      <c r="A83" s="800">
        <v>1131000</v>
      </c>
      <c r="B83" s="830" t="s">
        <v>301</v>
      </c>
      <c r="C83" s="831" t="s">
        <v>361</v>
      </c>
      <c r="D83" s="1079"/>
      <c r="E83" s="2071"/>
      <c r="F83" s="2071"/>
      <c r="G83" s="1079"/>
      <c r="H83" s="1079"/>
      <c r="I83" s="1079"/>
      <c r="J83" s="1074">
        <v>0</v>
      </c>
    </row>
    <row r="84" spans="1:10" ht="26.25" hidden="1" thickBot="1">
      <c r="A84" s="800">
        <v>1131100</v>
      </c>
      <c r="B84" s="823" t="s">
        <v>592</v>
      </c>
      <c r="C84" s="798" t="s">
        <v>302</v>
      </c>
      <c r="D84" s="1072"/>
      <c r="E84" s="1073"/>
      <c r="F84" s="1073"/>
      <c r="G84" s="1072"/>
      <c r="H84" s="1072"/>
      <c r="I84" s="1072"/>
      <c r="J84" s="1074">
        <v>0</v>
      </c>
    </row>
    <row r="85" spans="1:10" ht="13.5" hidden="1" thickBot="1">
      <c r="A85" s="800">
        <v>1131200</v>
      </c>
      <c r="B85" s="823" t="s">
        <v>593</v>
      </c>
      <c r="C85" s="802" t="s">
        <v>303</v>
      </c>
      <c r="D85" s="1072"/>
      <c r="E85" s="1073"/>
      <c r="F85" s="1073"/>
      <c r="G85" s="1072"/>
      <c r="H85" s="1072"/>
      <c r="I85" s="1072"/>
      <c r="J85" s="1074">
        <v>0</v>
      </c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1074"/>
      <c r="E86" s="1075"/>
      <c r="F86" s="1075"/>
      <c r="G86" s="1074"/>
      <c r="H86" s="1074"/>
      <c r="I86" s="1074"/>
      <c r="J86" s="1074">
        <v>0</v>
      </c>
    </row>
    <row r="87" spans="1:10" ht="15" hidden="1" thickBot="1">
      <c r="A87" s="833">
        <v>1140000</v>
      </c>
      <c r="B87" s="827" t="s">
        <v>305</v>
      </c>
      <c r="C87" s="794" t="s">
        <v>361</v>
      </c>
      <c r="D87" s="1076">
        <v>0</v>
      </c>
      <c r="E87" s="1986">
        <v>0</v>
      </c>
      <c r="F87" s="1986">
        <v>0</v>
      </c>
      <c r="G87" s="1076">
        <v>0</v>
      </c>
      <c r="H87" s="1076">
        <v>0</v>
      </c>
      <c r="I87" s="1076">
        <v>0</v>
      </c>
      <c r="J87" s="1074">
        <v>0</v>
      </c>
    </row>
    <row r="88" spans="1:10" ht="26.25" hidden="1" thickBot="1">
      <c r="A88" s="833">
        <v>1141000</v>
      </c>
      <c r="B88" s="823" t="s">
        <v>306</v>
      </c>
      <c r="C88" s="798" t="s">
        <v>1013</v>
      </c>
      <c r="D88" s="1072"/>
      <c r="E88" s="1073"/>
      <c r="F88" s="1073"/>
      <c r="G88" s="1072"/>
      <c r="H88" s="1072"/>
      <c r="I88" s="1072"/>
      <c r="J88" s="1074">
        <v>0</v>
      </c>
    </row>
    <row r="89" spans="1:10" ht="26.25" hidden="1" thickBot="1">
      <c r="A89" s="833">
        <v>1142000</v>
      </c>
      <c r="B89" s="823" t="s">
        <v>42</v>
      </c>
      <c r="C89" s="802" t="s">
        <v>43</v>
      </c>
      <c r="D89" s="1072"/>
      <c r="E89" s="1073"/>
      <c r="F89" s="1073"/>
      <c r="G89" s="1072"/>
      <c r="H89" s="1072"/>
      <c r="I89" s="1072"/>
      <c r="J89" s="1074">
        <v>0</v>
      </c>
    </row>
    <row r="90" spans="1:10" ht="26.25" hidden="1" thickBot="1">
      <c r="A90" s="833">
        <v>1143000</v>
      </c>
      <c r="B90" s="823" t="s">
        <v>44</v>
      </c>
      <c r="C90" s="802" t="s">
        <v>45</v>
      </c>
      <c r="D90" s="1072"/>
      <c r="E90" s="1073"/>
      <c r="F90" s="1073"/>
      <c r="G90" s="1072"/>
      <c r="H90" s="1072"/>
      <c r="I90" s="1072"/>
      <c r="J90" s="1074">
        <v>0</v>
      </c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1074"/>
      <c r="E91" s="1075"/>
      <c r="F91" s="1075"/>
      <c r="G91" s="1074"/>
      <c r="H91" s="1074"/>
      <c r="I91" s="1074"/>
      <c r="J91" s="1074">
        <v>0</v>
      </c>
    </row>
    <row r="92" spans="1:10" ht="15" hidden="1" thickBot="1">
      <c r="A92" s="833">
        <v>1150000</v>
      </c>
      <c r="B92" s="834" t="s">
        <v>736</v>
      </c>
      <c r="C92" s="794" t="s">
        <v>361</v>
      </c>
      <c r="D92" s="1076">
        <v>0</v>
      </c>
      <c r="E92" s="1986">
        <v>0</v>
      </c>
      <c r="F92" s="1986">
        <v>0</v>
      </c>
      <c r="G92" s="1076">
        <v>0</v>
      </c>
      <c r="H92" s="1076">
        <v>0</v>
      </c>
      <c r="I92" s="1076">
        <v>0</v>
      </c>
      <c r="J92" s="1074">
        <v>0</v>
      </c>
    </row>
    <row r="93" spans="1:10" ht="26.25" hidden="1" thickBot="1">
      <c r="A93" s="835">
        <v>1151000</v>
      </c>
      <c r="B93" s="823" t="s">
        <v>814</v>
      </c>
      <c r="C93" s="798" t="s">
        <v>815</v>
      </c>
      <c r="D93" s="1072"/>
      <c r="E93" s="1073"/>
      <c r="F93" s="1073"/>
      <c r="G93" s="1072"/>
      <c r="H93" s="1072"/>
      <c r="I93" s="1072"/>
      <c r="J93" s="1074">
        <v>0</v>
      </c>
    </row>
    <row r="94" spans="1:10" ht="26.25" hidden="1" thickBot="1">
      <c r="A94" s="835">
        <v>1152000</v>
      </c>
      <c r="B94" s="823" t="s">
        <v>1112</v>
      </c>
      <c r="C94" s="802" t="s">
        <v>816</v>
      </c>
      <c r="D94" s="1072"/>
      <c r="E94" s="1073"/>
      <c r="F94" s="1073"/>
      <c r="G94" s="1072"/>
      <c r="H94" s="1072"/>
      <c r="I94" s="1072"/>
      <c r="J94" s="1074">
        <v>0</v>
      </c>
    </row>
    <row r="95" spans="1:10" ht="26.25" hidden="1" thickBot="1">
      <c r="A95" s="835">
        <v>1153000</v>
      </c>
      <c r="B95" s="823" t="s">
        <v>836</v>
      </c>
      <c r="C95" s="802" t="s">
        <v>817</v>
      </c>
      <c r="D95" s="1072"/>
      <c r="E95" s="1073"/>
      <c r="F95" s="1073"/>
      <c r="G95" s="1072"/>
      <c r="H95" s="1072"/>
      <c r="I95" s="1072"/>
      <c r="J95" s="1074">
        <v>0</v>
      </c>
    </row>
    <row r="96" spans="1:10" ht="26.25" hidden="1" thickBot="1">
      <c r="A96" s="835">
        <v>1154000</v>
      </c>
      <c r="B96" s="823" t="s">
        <v>743</v>
      </c>
      <c r="C96" s="802" t="s">
        <v>818</v>
      </c>
      <c r="D96" s="1072"/>
      <c r="E96" s="1073"/>
      <c r="F96" s="1073"/>
      <c r="G96" s="1072"/>
      <c r="H96" s="1072"/>
      <c r="I96" s="1072"/>
      <c r="J96" s="1074">
        <v>0</v>
      </c>
    </row>
    <row r="97" spans="1:10" ht="26.25" hidden="1" thickBot="1">
      <c r="A97" s="820">
        <v>1155000</v>
      </c>
      <c r="B97" s="836" t="s">
        <v>1679</v>
      </c>
      <c r="C97" s="802" t="s">
        <v>733</v>
      </c>
      <c r="D97" s="1067"/>
      <c r="E97" s="1071"/>
      <c r="F97" s="1071"/>
      <c r="G97" s="1067"/>
      <c r="H97" s="1067"/>
      <c r="I97" s="1067"/>
      <c r="J97" s="1074">
        <v>0</v>
      </c>
    </row>
    <row r="98" spans="1:10" ht="26.25" hidden="1" thickBot="1">
      <c r="A98" s="1923">
        <v>1156000</v>
      </c>
      <c r="B98" s="838" t="s">
        <v>1680</v>
      </c>
      <c r="C98" s="806" t="s">
        <v>824</v>
      </c>
      <c r="D98" s="1216"/>
      <c r="E98" s="1728"/>
      <c r="F98" s="1728"/>
      <c r="G98" s="1216"/>
      <c r="H98" s="1216"/>
      <c r="I98" s="1216"/>
      <c r="J98" s="1074">
        <v>0</v>
      </c>
    </row>
    <row r="99" spans="1:10" ht="13.5" hidden="1" thickBot="1">
      <c r="A99" s="835">
        <v>1154700</v>
      </c>
      <c r="B99" s="1022" t="s">
        <v>78</v>
      </c>
      <c r="C99" s="806" t="s">
        <v>79</v>
      </c>
      <c r="D99" s="1067"/>
      <c r="E99" s="2072">
        <v>0</v>
      </c>
      <c r="F99" s="1725">
        <f>D99+E99</f>
        <v>0</v>
      </c>
      <c r="G99" s="1211">
        <v>0</v>
      </c>
      <c r="H99" s="1211">
        <v>0</v>
      </c>
      <c r="I99" s="1211">
        <v>0</v>
      </c>
      <c r="J99" s="1068">
        <f>F99</f>
        <v>0</v>
      </c>
    </row>
    <row r="100" spans="1:10" ht="13.5" hidden="1" thickBot="1">
      <c r="A100" s="792">
        <v>1160000</v>
      </c>
      <c r="B100" s="840" t="s">
        <v>825</v>
      </c>
      <c r="C100" s="794" t="s">
        <v>361</v>
      </c>
      <c r="D100" s="1070">
        <v>0</v>
      </c>
      <c r="E100" s="1081">
        <v>0</v>
      </c>
      <c r="F100" s="1081">
        <v>0</v>
      </c>
      <c r="G100" s="1070">
        <v>0</v>
      </c>
      <c r="H100" s="1070">
        <v>0</v>
      </c>
      <c r="I100" s="1070">
        <v>0</v>
      </c>
      <c r="J100" s="1074">
        <v>0</v>
      </c>
    </row>
    <row r="101" spans="1:10" ht="51.75" hidden="1" thickBot="1">
      <c r="A101" s="820">
        <v>1161000</v>
      </c>
      <c r="B101" s="842" t="s">
        <v>207</v>
      </c>
      <c r="C101" s="843" t="s">
        <v>361</v>
      </c>
      <c r="D101" s="1067">
        <v>0</v>
      </c>
      <c r="E101" s="1071">
        <v>0</v>
      </c>
      <c r="F101" s="1071">
        <v>0</v>
      </c>
      <c r="G101" s="1067">
        <v>0</v>
      </c>
      <c r="H101" s="1067">
        <v>0</v>
      </c>
      <c r="I101" s="1067">
        <v>0</v>
      </c>
      <c r="J101" s="1074">
        <v>0</v>
      </c>
    </row>
    <row r="102" spans="1:10" ht="26.25" hidden="1" thickBot="1">
      <c r="A102" s="820">
        <v>1161100</v>
      </c>
      <c r="B102" s="801" t="s">
        <v>1681</v>
      </c>
      <c r="C102" s="822">
        <v>471100</v>
      </c>
      <c r="D102" s="1067"/>
      <c r="E102" s="1071"/>
      <c r="F102" s="1071"/>
      <c r="G102" s="1067"/>
      <c r="H102" s="1067"/>
      <c r="I102" s="1067"/>
      <c r="J102" s="1074">
        <v>0</v>
      </c>
    </row>
    <row r="103" spans="1:10" ht="26.25" hidden="1" thickBot="1">
      <c r="A103" s="820">
        <v>1161200</v>
      </c>
      <c r="B103" s="836" t="s">
        <v>1682</v>
      </c>
      <c r="C103" s="822">
        <v>471200</v>
      </c>
      <c r="D103" s="1067"/>
      <c r="E103" s="1071"/>
      <c r="F103" s="1071"/>
      <c r="G103" s="1067"/>
      <c r="H103" s="1067"/>
      <c r="I103" s="1067"/>
      <c r="J103" s="1074">
        <v>0</v>
      </c>
    </row>
    <row r="104" spans="1:10" ht="2.25" hidden="1" customHeight="1" thickBot="1">
      <c r="A104" s="820">
        <v>1162000</v>
      </c>
      <c r="B104" s="842" t="s">
        <v>1136</v>
      </c>
      <c r="C104" s="843" t="s">
        <v>361</v>
      </c>
      <c r="D104" s="1067">
        <v>0</v>
      </c>
      <c r="E104" s="1071">
        <v>0</v>
      </c>
      <c r="F104" s="1071">
        <v>0</v>
      </c>
      <c r="G104" s="1067">
        <v>0</v>
      </c>
      <c r="H104" s="1067">
        <v>0</v>
      </c>
      <c r="I104" s="1067">
        <v>0</v>
      </c>
      <c r="J104" s="1074">
        <v>0</v>
      </c>
    </row>
    <row r="105" spans="1:10" ht="26.25" hidden="1" thickBot="1">
      <c r="A105" s="820">
        <v>1162100</v>
      </c>
      <c r="B105" s="836" t="s">
        <v>1683</v>
      </c>
      <c r="C105" s="802" t="s">
        <v>130</v>
      </c>
      <c r="D105" s="1067"/>
      <c r="E105" s="1071"/>
      <c r="F105" s="1071"/>
      <c r="G105" s="1067"/>
      <c r="H105" s="1067"/>
      <c r="I105" s="1067"/>
      <c r="J105" s="1074">
        <v>0</v>
      </c>
    </row>
    <row r="106" spans="1:10" ht="13.5" hidden="1" thickBot="1">
      <c r="A106" s="820">
        <v>1162200</v>
      </c>
      <c r="B106" s="836" t="s">
        <v>1684</v>
      </c>
      <c r="C106" s="802" t="s">
        <v>24</v>
      </c>
      <c r="D106" s="1067"/>
      <c r="E106" s="1071"/>
      <c r="F106" s="1071"/>
      <c r="G106" s="1067"/>
      <c r="H106" s="1067"/>
      <c r="I106" s="1067"/>
      <c r="J106" s="1074">
        <v>0</v>
      </c>
    </row>
    <row r="107" spans="1:10" ht="26.25" hidden="1" thickBot="1">
      <c r="A107" s="820">
        <v>1162300</v>
      </c>
      <c r="B107" s="836" t="s">
        <v>1685</v>
      </c>
      <c r="C107" s="802" t="s">
        <v>26</v>
      </c>
      <c r="D107" s="1067"/>
      <c r="E107" s="1071"/>
      <c r="F107" s="1071"/>
      <c r="G107" s="1067"/>
      <c r="H107" s="1067"/>
      <c r="I107" s="1067"/>
      <c r="J107" s="1074">
        <v>0</v>
      </c>
    </row>
    <row r="108" spans="1:10" ht="13.5" hidden="1" thickBot="1">
      <c r="A108" s="820">
        <v>1162400</v>
      </c>
      <c r="B108" s="836" t="s">
        <v>1686</v>
      </c>
      <c r="C108" s="802" t="s">
        <v>838</v>
      </c>
      <c r="D108" s="1067"/>
      <c r="E108" s="1071"/>
      <c r="F108" s="1071"/>
      <c r="G108" s="1067"/>
      <c r="H108" s="1067"/>
      <c r="I108" s="1067"/>
      <c r="J108" s="1074">
        <v>0</v>
      </c>
    </row>
    <row r="109" spans="1:10" ht="26.25" hidden="1" thickBot="1">
      <c r="A109" s="820">
        <v>1162500</v>
      </c>
      <c r="B109" s="836" t="s">
        <v>1687</v>
      </c>
      <c r="C109" s="802" t="s">
        <v>840</v>
      </c>
      <c r="D109" s="1067"/>
      <c r="E109" s="1071"/>
      <c r="F109" s="1071"/>
      <c r="G109" s="1067"/>
      <c r="H109" s="1067"/>
      <c r="I109" s="1067"/>
      <c r="J109" s="1074">
        <v>0</v>
      </c>
    </row>
    <row r="110" spans="1:10" ht="13.5" hidden="1" thickBot="1">
      <c r="A110" s="820">
        <v>1162600</v>
      </c>
      <c r="B110" s="836" t="s">
        <v>1688</v>
      </c>
      <c r="C110" s="802" t="s">
        <v>514</v>
      </c>
      <c r="D110" s="1067"/>
      <c r="E110" s="1071"/>
      <c r="F110" s="1071"/>
      <c r="G110" s="1067"/>
      <c r="H110" s="1067"/>
      <c r="I110" s="1067"/>
      <c r="J110" s="1074">
        <v>0</v>
      </c>
    </row>
    <row r="111" spans="1:10" ht="26.25" hidden="1" thickBot="1">
      <c r="A111" s="820">
        <v>1162700</v>
      </c>
      <c r="B111" s="801" t="s">
        <v>1689</v>
      </c>
      <c r="C111" s="802" t="s">
        <v>516</v>
      </c>
      <c r="D111" s="1067">
        <v>0</v>
      </c>
      <c r="E111" s="1071">
        <v>0</v>
      </c>
      <c r="F111" s="1071">
        <f>D111+E111</f>
        <v>0</v>
      </c>
      <c r="G111" s="1067">
        <v>0</v>
      </c>
      <c r="H111" s="1067">
        <v>0</v>
      </c>
      <c r="I111" s="1071">
        <v>0</v>
      </c>
      <c r="J111" s="1068">
        <f>F111</f>
        <v>0</v>
      </c>
    </row>
    <row r="112" spans="1:10" ht="13.5" hidden="1" thickBot="1">
      <c r="A112" s="820">
        <v>1162800</v>
      </c>
      <c r="B112" s="836" t="s">
        <v>1690</v>
      </c>
      <c r="C112" s="802" t="s">
        <v>878</v>
      </c>
      <c r="D112" s="1082"/>
      <c r="E112" s="1083"/>
      <c r="F112" s="1082"/>
      <c r="G112" s="1082"/>
      <c r="H112" s="1082"/>
      <c r="I112" s="1082"/>
      <c r="J112" s="1074">
        <v>0</v>
      </c>
    </row>
    <row r="113" spans="1:10" ht="13.5" hidden="1" thickBot="1">
      <c r="A113" s="845">
        <v>1162900</v>
      </c>
      <c r="B113" s="838" t="s">
        <v>1691</v>
      </c>
      <c r="C113" s="806" t="s">
        <v>880</v>
      </c>
      <c r="D113" s="1084"/>
      <c r="E113" s="1085"/>
      <c r="F113" s="1084"/>
      <c r="G113" s="1084"/>
      <c r="H113" s="1084"/>
      <c r="I113" s="1084"/>
      <c r="J113" s="1074">
        <v>0</v>
      </c>
    </row>
    <row r="114" spans="1:10" ht="13.5" hidden="1" thickBot="1">
      <c r="A114" s="847">
        <v>1170000</v>
      </c>
      <c r="B114" s="848" t="s">
        <v>881</v>
      </c>
      <c r="C114" s="849" t="s">
        <v>361</v>
      </c>
      <c r="D114" s="1086">
        <v>0</v>
      </c>
      <c r="E114" s="1087">
        <v>0</v>
      </c>
      <c r="F114" s="1086">
        <f>F121</f>
        <v>0</v>
      </c>
      <c r="G114" s="1086">
        <f>G121</f>
        <v>0</v>
      </c>
      <c r="H114" s="1086">
        <f>H121</f>
        <v>0</v>
      </c>
      <c r="I114" s="1086">
        <f>I121</f>
        <v>0</v>
      </c>
      <c r="J114" s="1074">
        <f>F114</f>
        <v>0</v>
      </c>
    </row>
    <row r="115" spans="1:10" ht="39" hidden="1" thickBot="1">
      <c r="A115" s="851">
        <v>1171000</v>
      </c>
      <c r="B115" s="852" t="s">
        <v>216</v>
      </c>
      <c r="C115" s="794" t="s">
        <v>361</v>
      </c>
      <c r="D115" s="1088">
        <v>0</v>
      </c>
      <c r="E115" s="1089">
        <v>0</v>
      </c>
      <c r="F115" s="1088">
        <v>0</v>
      </c>
      <c r="G115" s="1088">
        <v>0</v>
      </c>
      <c r="H115" s="1088">
        <v>0</v>
      </c>
      <c r="I115" s="1088">
        <v>0</v>
      </c>
      <c r="J115" s="1074">
        <v>0</v>
      </c>
    </row>
    <row r="116" spans="1:10" ht="39" hidden="1" thickBot="1">
      <c r="A116" s="851">
        <v>1171100</v>
      </c>
      <c r="B116" s="801" t="s">
        <v>1692</v>
      </c>
      <c r="C116" s="798" t="s">
        <v>482</v>
      </c>
      <c r="D116" s="1082"/>
      <c r="E116" s="1083"/>
      <c r="F116" s="1082"/>
      <c r="G116" s="1082"/>
      <c r="H116" s="1082"/>
      <c r="I116" s="1082"/>
      <c r="J116" s="1074">
        <v>0</v>
      </c>
    </row>
    <row r="117" spans="1:10" ht="26.25" hidden="1" thickBot="1">
      <c r="A117" s="851">
        <v>1171200</v>
      </c>
      <c r="B117" s="836" t="s">
        <v>1693</v>
      </c>
      <c r="C117" s="854" t="s">
        <v>354</v>
      </c>
      <c r="D117" s="1082"/>
      <c r="E117" s="1083">
        <v>0</v>
      </c>
      <c r="F117" s="1082"/>
      <c r="G117" s="1082"/>
      <c r="H117" s="1082"/>
      <c r="I117" s="1082"/>
      <c r="J117" s="1074">
        <v>0</v>
      </c>
    </row>
    <row r="118" spans="1:10" ht="51" hidden="1">
      <c r="A118" s="820">
        <v>1172000</v>
      </c>
      <c r="B118" s="855" t="s">
        <v>1027</v>
      </c>
      <c r="C118" s="831" t="s">
        <v>361</v>
      </c>
      <c r="D118" s="1086">
        <v>0</v>
      </c>
      <c r="E118" s="1087">
        <v>0</v>
      </c>
      <c r="F118" s="1086">
        <v>0</v>
      </c>
      <c r="G118" s="1086">
        <v>0</v>
      </c>
      <c r="H118" s="1086">
        <v>0</v>
      </c>
      <c r="I118" s="1086">
        <v>0</v>
      </c>
      <c r="J118" s="1086">
        <v>0</v>
      </c>
    </row>
    <row r="119" spans="1:10" hidden="1">
      <c r="A119" s="820">
        <v>1172100</v>
      </c>
      <c r="B119" s="823" t="s">
        <v>1113</v>
      </c>
      <c r="C119" s="798" t="s">
        <v>1028</v>
      </c>
      <c r="D119" s="1082"/>
      <c r="E119" s="1083"/>
      <c r="F119" s="1082"/>
      <c r="G119" s="1082"/>
      <c r="H119" s="1082"/>
      <c r="I119" s="1082"/>
      <c r="J119" s="1082"/>
    </row>
    <row r="120" spans="1:10" hidden="1">
      <c r="A120" s="820">
        <v>1172200</v>
      </c>
      <c r="B120" s="823" t="s">
        <v>1114</v>
      </c>
      <c r="C120" s="856">
        <v>482200</v>
      </c>
      <c r="D120" s="1082"/>
      <c r="E120" s="1083"/>
      <c r="F120" s="1082"/>
      <c r="G120" s="1082"/>
      <c r="H120" s="1082"/>
      <c r="I120" s="1082"/>
      <c r="J120" s="1082"/>
    </row>
    <row r="121" spans="1:10" hidden="1">
      <c r="A121" s="820">
        <v>1172300</v>
      </c>
      <c r="B121" s="836" t="s">
        <v>1694</v>
      </c>
      <c r="C121" s="802" t="s">
        <v>1030</v>
      </c>
      <c r="D121" s="1082">
        <v>0</v>
      </c>
      <c r="E121" s="1083">
        <v>0</v>
      </c>
      <c r="F121" s="1082">
        <f>D121+E121</f>
        <v>0</v>
      </c>
      <c r="G121" s="1082"/>
      <c r="H121" s="1082"/>
      <c r="I121" s="1082">
        <v>0</v>
      </c>
      <c r="J121" s="1082">
        <f>F121</f>
        <v>0</v>
      </c>
    </row>
    <row r="122" spans="1:10" ht="25.5" hidden="1">
      <c r="A122" s="820">
        <v>1172400</v>
      </c>
      <c r="B122" s="857" t="s">
        <v>1695</v>
      </c>
      <c r="C122" s="802" t="s">
        <v>125</v>
      </c>
      <c r="D122" s="1088"/>
      <c r="E122" s="1089"/>
      <c r="F122" s="1088"/>
      <c r="G122" s="1088"/>
      <c r="H122" s="1088"/>
      <c r="I122" s="1088"/>
      <c r="J122" s="1088"/>
    </row>
    <row r="123" spans="1:10" ht="25.5">
      <c r="A123" s="820">
        <v>1173000</v>
      </c>
      <c r="B123" s="855" t="s">
        <v>126</v>
      </c>
      <c r="C123" s="831" t="s">
        <v>361</v>
      </c>
      <c r="D123" s="1088">
        <v>0</v>
      </c>
      <c r="E123" s="1089">
        <v>0</v>
      </c>
      <c r="F123" s="1088">
        <v>0</v>
      </c>
      <c r="G123" s="1088">
        <v>0</v>
      </c>
      <c r="H123" s="1088">
        <v>0</v>
      </c>
      <c r="I123" s="1088">
        <v>0</v>
      </c>
      <c r="J123" s="1088">
        <v>0</v>
      </c>
    </row>
    <row r="124" spans="1:10" ht="25.5" hidden="1">
      <c r="A124" s="851">
        <v>1173100</v>
      </c>
      <c r="B124" s="858" t="s">
        <v>127</v>
      </c>
      <c r="C124" s="802" t="s">
        <v>1099</v>
      </c>
      <c r="D124" s="1088"/>
      <c r="E124" s="1089"/>
      <c r="F124" s="1088"/>
      <c r="G124" s="1088"/>
      <c r="H124" s="1088"/>
      <c r="I124" s="1088"/>
      <c r="J124" s="1088"/>
    </row>
    <row r="125" spans="1:10" ht="38.25" hidden="1">
      <c r="A125" s="851">
        <v>1174000</v>
      </c>
      <c r="B125" s="855" t="s">
        <v>1100</v>
      </c>
      <c r="C125" s="831" t="s">
        <v>361</v>
      </c>
      <c r="D125" s="1088">
        <v>0</v>
      </c>
      <c r="E125" s="1089">
        <v>0</v>
      </c>
      <c r="F125" s="1088">
        <v>0</v>
      </c>
      <c r="G125" s="1088">
        <v>0</v>
      </c>
      <c r="H125" s="1088">
        <v>0</v>
      </c>
      <c r="I125" s="1088">
        <v>0</v>
      </c>
      <c r="J125" s="1088">
        <v>0</v>
      </c>
    </row>
    <row r="126" spans="1:10" ht="25.5" hidden="1">
      <c r="A126" s="851">
        <v>1174100</v>
      </c>
      <c r="B126" s="858" t="s">
        <v>1115</v>
      </c>
      <c r="C126" s="802" t="s">
        <v>1101</v>
      </c>
      <c r="D126" s="1088"/>
      <c r="E126" s="1089"/>
      <c r="F126" s="1088"/>
      <c r="G126" s="1088"/>
      <c r="H126" s="1088"/>
      <c r="I126" s="1088"/>
      <c r="J126" s="1088"/>
    </row>
    <row r="127" spans="1:10" ht="25.5" hidden="1">
      <c r="A127" s="851">
        <v>1174200</v>
      </c>
      <c r="B127" s="857" t="s">
        <v>1696</v>
      </c>
      <c r="C127" s="802" t="s">
        <v>450</v>
      </c>
      <c r="D127" s="1088"/>
      <c r="E127" s="1089"/>
      <c r="F127" s="1088"/>
      <c r="G127" s="1088"/>
      <c r="H127" s="1088"/>
      <c r="I127" s="1088"/>
      <c r="J127" s="1088"/>
    </row>
    <row r="128" spans="1:10" ht="51" hidden="1">
      <c r="A128" s="851">
        <v>1175000</v>
      </c>
      <c r="B128" s="855" t="s">
        <v>561</v>
      </c>
      <c r="C128" s="831" t="s">
        <v>361</v>
      </c>
      <c r="D128" s="1088">
        <v>0</v>
      </c>
      <c r="E128" s="1089">
        <v>0</v>
      </c>
      <c r="F128" s="1088">
        <v>0</v>
      </c>
      <c r="G128" s="1088">
        <v>0</v>
      </c>
      <c r="H128" s="1088">
        <v>0</v>
      </c>
      <c r="I128" s="1088">
        <v>0</v>
      </c>
      <c r="J128" s="1088">
        <v>0</v>
      </c>
    </row>
    <row r="129" spans="1:14" ht="38.25" hidden="1">
      <c r="A129" s="851">
        <v>1175100</v>
      </c>
      <c r="B129" s="857" t="s">
        <v>1697</v>
      </c>
      <c r="C129" s="802" t="s">
        <v>228</v>
      </c>
      <c r="D129" s="1088"/>
      <c r="E129" s="1089"/>
      <c r="F129" s="1088"/>
      <c r="G129" s="1088"/>
      <c r="H129" s="1088"/>
      <c r="I129" s="1088"/>
      <c r="J129" s="1088"/>
    </row>
    <row r="130" spans="1:14" hidden="1">
      <c r="A130" s="851">
        <v>1176000</v>
      </c>
      <c r="B130" s="855" t="s">
        <v>229</v>
      </c>
      <c r="C130" s="831" t="s">
        <v>361</v>
      </c>
      <c r="D130" s="1088">
        <v>0</v>
      </c>
      <c r="E130" s="1089">
        <v>0</v>
      </c>
      <c r="F130" s="1088">
        <v>0</v>
      </c>
      <c r="G130" s="1088">
        <v>0</v>
      </c>
      <c r="H130" s="1088">
        <v>0</v>
      </c>
      <c r="I130" s="1088">
        <v>0</v>
      </c>
      <c r="J130" s="1088">
        <v>0</v>
      </c>
    </row>
    <row r="131" spans="1:14" hidden="1">
      <c r="A131" s="851">
        <v>1176100</v>
      </c>
      <c r="B131" s="857" t="s">
        <v>1698</v>
      </c>
      <c r="C131" s="802" t="s">
        <v>8</v>
      </c>
      <c r="D131" s="1088"/>
      <c r="E131" s="1089"/>
      <c r="F131" s="1088"/>
      <c r="G131" s="1088"/>
      <c r="H131" s="1088"/>
      <c r="I131" s="1088"/>
      <c r="J131" s="1088"/>
    </row>
    <row r="132" spans="1:14">
      <c r="A132" s="851">
        <v>1177000</v>
      </c>
      <c r="B132" s="855" t="s">
        <v>591</v>
      </c>
      <c r="C132" s="831" t="s">
        <v>361</v>
      </c>
      <c r="D132" s="1088">
        <v>0</v>
      </c>
      <c r="E132" s="1089">
        <v>0</v>
      </c>
      <c r="F132" s="1088">
        <v>0</v>
      </c>
      <c r="G132" s="1088">
        <v>0</v>
      </c>
      <c r="H132" s="1088">
        <v>0</v>
      </c>
      <c r="I132" s="1088">
        <v>0</v>
      </c>
      <c r="J132" s="1088">
        <v>0</v>
      </c>
    </row>
    <row r="133" spans="1:14" ht="13.5" thickBot="1">
      <c r="A133" s="845">
        <v>1177100</v>
      </c>
      <c r="B133" s="859" t="s">
        <v>1699</v>
      </c>
      <c r="C133" s="806" t="s">
        <v>260</v>
      </c>
      <c r="D133" s="1090"/>
      <c r="E133" s="1091"/>
      <c r="F133" s="1090"/>
      <c r="G133" s="1090"/>
      <c r="H133" s="1090"/>
      <c r="I133" s="1090"/>
      <c r="J133" s="1090"/>
    </row>
    <row r="134" spans="1:14" ht="13.5" thickBot="1">
      <c r="A134" s="861" t="s">
        <v>261</v>
      </c>
      <c r="B134" s="862" t="s">
        <v>262</v>
      </c>
      <c r="C134" s="863"/>
      <c r="D134" s="1092"/>
      <c r="E134" s="1093"/>
      <c r="F134" s="1092"/>
      <c r="G134" s="1092"/>
      <c r="H134" s="1092"/>
      <c r="I134" s="1092"/>
      <c r="J134" s="1092"/>
    </row>
    <row r="135" spans="1:14" ht="26.25" thickBot="1">
      <c r="A135" s="865" t="s">
        <v>263</v>
      </c>
      <c r="B135" s="866" t="s">
        <v>652</v>
      </c>
      <c r="C135" s="867" t="s">
        <v>361</v>
      </c>
      <c r="D135" s="1092">
        <f>D138</f>
        <v>45000</v>
      </c>
      <c r="E135" s="1093">
        <v>0</v>
      </c>
      <c r="F135" s="1092">
        <f>F138</f>
        <v>45000</v>
      </c>
      <c r="G135" s="1092">
        <f>G138</f>
        <v>45000</v>
      </c>
      <c r="H135" s="1092">
        <f>H138</f>
        <v>45000</v>
      </c>
      <c r="I135" s="1092">
        <f>I138</f>
        <v>45000</v>
      </c>
      <c r="J135" s="1092">
        <f>F135</f>
        <v>45000</v>
      </c>
    </row>
    <row r="136" spans="1:14" ht="13.5" thickBot="1">
      <c r="A136" s="868"/>
      <c r="B136" s="869" t="s">
        <v>653</v>
      </c>
      <c r="C136" s="870"/>
      <c r="D136" s="2073"/>
      <c r="E136" s="2074"/>
      <c r="F136" s="2073"/>
      <c r="G136" s="2073"/>
      <c r="H136" s="2073"/>
      <c r="I136" s="2073"/>
      <c r="J136" s="2073"/>
    </row>
    <row r="137" spans="1:14">
      <c r="A137" s="861" t="s">
        <v>261</v>
      </c>
      <c r="B137" s="862" t="s">
        <v>262</v>
      </c>
      <c r="C137" s="872"/>
      <c r="D137" s="2075"/>
      <c r="E137" s="2076"/>
      <c r="F137" s="2075"/>
      <c r="G137" s="2075"/>
      <c r="H137" s="2075"/>
      <c r="I137" s="2075"/>
      <c r="J137" s="2075"/>
    </row>
    <row r="138" spans="1:14" ht="20.25" customHeight="1">
      <c r="A138" s="874" t="s">
        <v>654</v>
      </c>
      <c r="B138" s="875" t="s">
        <v>655</v>
      </c>
      <c r="C138" s="876" t="s">
        <v>361</v>
      </c>
      <c r="D138" s="1096">
        <f>D144+D140</f>
        <v>45000</v>
      </c>
      <c r="E138" s="1097">
        <v>0</v>
      </c>
      <c r="F138" s="1096">
        <f>F141+F140+F144</f>
        <v>45000</v>
      </c>
      <c r="G138" s="1096">
        <f>G140+G144</f>
        <v>45000</v>
      </c>
      <c r="H138" s="1096">
        <f>H140+H144</f>
        <v>45000</v>
      </c>
      <c r="I138" s="1096">
        <f>I140+I144</f>
        <v>45000</v>
      </c>
      <c r="J138" s="1096">
        <f>J140</f>
        <v>45000</v>
      </c>
    </row>
    <row r="139" spans="1:14">
      <c r="A139" s="878" t="s">
        <v>656</v>
      </c>
      <c r="B139" s="857" t="s">
        <v>1700</v>
      </c>
      <c r="C139" s="879" t="s">
        <v>997</v>
      </c>
      <c r="D139" s="1088"/>
      <c r="E139" s="1089"/>
      <c r="F139" s="1088"/>
      <c r="G139" s="1088"/>
      <c r="H139" s="1088"/>
      <c r="I139" s="1088"/>
      <c r="J139" s="1088"/>
    </row>
    <row r="140" spans="1:14" ht="27.75" customHeight="1">
      <c r="A140" s="878" t="s">
        <v>998</v>
      </c>
      <c r="B140" s="857" t="s">
        <v>1701</v>
      </c>
      <c r="C140" s="879" t="s">
        <v>975</v>
      </c>
      <c r="D140" s="1725">
        <v>45000</v>
      </c>
      <c r="E140" s="1725">
        <v>0</v>
      </c>
      <c r="F140" s="1725">
        <f>D140+E140</f>
        <v>45000</v>
      </c>
      <c r="G140" s="1088">
        <v>45000</v>
      </c>
      <c r="H140" s="1088">
        <v>45000</v>
      </c>
      <c r="I140" s="1088">
        <v>45000</v>
      </c>
      <c r="J140" s="1211">
        <f>F140</f>
        <v>45000</v>
      </c>
      <c r="K140" s="2626" t="s">
        <v>2300</v>
      </c>
      <c r="L140" s="2627"/>
      <c r="M140" s="2627"/>
      <c r="N140" s="2627"/>
    </row>
    <row r="141" spans="1:14" ht="25.5">
      <c r="A141" s="878" t="s">
        <v>976</v>
      </c>
      <c r="B141" s="857" t="s">
        <v>1702</v>
      </c>
      <c r="C141" s="879" t="s">
        <v>978</v>
      </c>
      <c r="D141" s="1088">
        <v>0</v>
      </c>
      <c r="E141" s="1088">
        <v>0</v>
      </c>
      <c r="F141" s="1088">
        <f>D141+E141</f>
        <v>0</v>
      </c>
      <c r="G141" s="1088">
        <v>0</v>
      </c>
      <c r="H141" s="1088">
        <v>0</v>
      </c>
      <c r="I141" s="1088">
        <v>0</v>
      </c>
      <c r="J141" s="1088">
        <f>F141</f>
        <v>0</v>
      </c>
    </row>
    <row r="142" spans="1:14" ht="0.75" customHeight="1">
      <c r="A142" s="878" t="s">
        <v>979</v>
      </c>
      <c r="B142" s="857" t="s">
        <v>1703</v>
      </c>
      <c r="C142" s="879" t="s">
        <v>1110</v>
      </c>
      <c r="D142" s="1088"/>
      <c r="E142" s="1088"/>
      <c r="F142" s="1088"/>
      <c r="G142" s="1088"/>
      <c r="H142" s="1088"/>
      <c r="I142" s="1088"/>
      <c r="J142" s="1088"/>
    </row>
    <row r="143" spans="1:14" hidden="1">
      <c r="A143" s="878" t="s">
        <v>138</v>
      </c>
      <c r="B143" s="858" t="s">
        <v>139</v>
      </c>
      <c r="C143" s="879" t="s">
        <v>140</v>
      </c>
      <c r="D143" s="1088"/>
      <c r="E143" s="1088"/>
      <c r="F143" s="1088"/>
      <c r="G143" s="1088"/>
      <c r="H143" s="1088"/>
      <c r="I143" s="1088"/>
      <c r="J143" s="1088"/>
    </row>
    <row r="144" spans="1:14" hidden="1">
      <c r="A144" s="878" t="s">
        <v>141</v>
      </c>
      <c r="B144" s="857" t="s">
        <v>1704</v>
      </c>
      <c r="C144" s="879" t="s">
        <v>904</v>
      </c>
      <c r="D144" s="1088">
        <v>0</v>
      </c>
      <c r="E144" s="1089">
        <v>0</v>
      </c>
      <c r="F144" s="1088">
        <f>D144+E144</f>
        <v>0</v>
      </c>
      <c r="G144" s="1088"/>
      <c r="H144" s="1088"/>
      <c r="I144" s="1088"/>
      <c r="J144" s="1088">
        <f>F144</f>
        <v>0</v>
      </c>
    </row>
    <row r="145" spans="1:10" hidden="1">
      <c r="A145" s="878" t="s">
        <v>905</v>
      </c>
      <c r="B145" s="857" t="s">
        <v>1705</v>
      </c>
      <c r="C145" s="879" t="s">
        <v>907</v>
      </c>
      <c r="D145" s="1088"/>
      <c r="E145" s="1088"/>
      <c r="F145" s="1088"/>
      <c r="G145" s="1088"/>
      <c r="H145" s="1088"/>
      <c r="I145" s="1088"/>
      <c r="J145" s="1088"/>
    </row>
    <row r="146" spans="1:10" hidden="1">
      <c r="A146" s="878" t="s">
        <v>659</v>
      </c>
      <c r="B146" s="857" t="s">
        <v>1706</v>
      </c>
      <c r="C146" s="879" t="s">
        <v>661</v>
      </c>
      <c r="D146" s="1088"/>
      <c r="E146" s="1088"/>
      <c r="F146" s="1088"/>
      <c r="G146" s="1088"/>
      <c r="H146" s="1088"/>
      <c r="I146" s="1088"/>
      <c r="J146" s="1088"/>
    </row>
    <row r="147" spans="1:10" hidden="1">
      <c r="A147" s="878" t="s">
        <v>662</v>
      </c>
      <c r="B147" s="855" t="s">
        <v>663</v>
      </c>
      <c r="C147" s="880" t="s">
        <v>361</v>
      </c>
      <c r="D147" s="1088">
        <v>0</v>
      </c>
      <c r="E147" s="1088">
        <v>0</v>
      </c>
      <c r="F147" s="1088">
        <v>0</v>
      </c>
      <c r="G147" s="1088">
        <v>0</v>
      </c>
      <c r="H147" s="1088">
        <v>0</v>
      </c>
      <c r="I147" s="1088">
        <v>0</v>
      </c>
      <c r="J147" s="1088">
        <v>0</v>
      </c>
    </row>
    <row r="148" spans="1:10" hidden="1">
      <c r="A148" s="878" t="s">
        <v>664</v>
      </c>
      <c r="B148" s="858" t="s">
        <v>665</v>
      </c>
      <c r="C148" s="879" t="s">
        <v>666</v>
      </c>
      <c r="D148" s="1088"/>
      <c r="E148" s="1088"/>
      <c r="F148" s="1088"/>
      <c r="G148" s="1088"/>
      <c r="H148" s="1088"/>
      <c r="I148" s="1088"/>
      <c r="J148" s="1088"/>
    </row>
    <row r="149" spans="1:10" hidden="1">
      <c r="A149" s="878" t="s">
        <v>667</v>
      </c>
      <c r="B149" s="858" t="s">
        <v>668</v>
      </c>
      <c r="C149" s="879" t="s">
        <v>669</v>
      </c>
      <c r="D149" s="1088"/>
      <c r="E149" s="1088"/>
      <c r="F149" s="1088"/>
      <c r="G149" s="1088"/>
      <c r="H149" s="1088"/>
      <c r="I149" s="1088"/>
      <c r="J149" s="1088"/>
    </row>
    <row r="150" spans="1:10" ht="25.5" hidden="1">
      <c r="A150" s="878" t="s">
        <v>670</v>
      </c>
      <c r="B150" s="857" t="s">
        <v>1707</v>
      </c>
      <c r="C150" s="879" t="s">
        <v>316</v>
      </c>
      <c r="D150" s="1088"/>
      <c r="E150" s="1088"/>
      <c r="F150" s="1088"/>
      <c r="G150" s="1088"/>
      <c r="H150" s="1088"/>
      <c r="I150" s="1088"/>
      <c r="J150" s="1088"/>
    </row>
    <row r="151" spans="1:10" hidden="1">
      <c r="A151" s="878" t="s">
        <v>317</v>
      </c>
      <c r="B151" s="857" t="s">
        <v>1708</v>
      </c>
      <c r="C151" s="879" t="s">
        <v>319</v>
      </c>
      <c r="D151" s="1088"/>
      <c r="E151" s="1088"/>
      <c r="F151" s="1088"/>
      <c r="G151" s="1088"/>
      <c r="H151" s="1088"/>
      <c r="I151" s="1088"/>
      <c r="J151" s="1088"/>
    </row>
    <row r="152" spans="1:10" hidden="1">
      <c r="A152" s="878" t="s">
        <v>320</v>
      </c>
      <c r="B152" s="855" t="s">
        <v>321</v>
      </c>
      <c r="C152" s="880" t="s">
        <v>361</v>
      </c>
      <c r="D152" s="1088">
        <v>0</v>
      </c>
      <c r="E152" s="1088">
        <v>0</v>
      </c>
      <c r="F152" s="1088">
        <v>0</v>
      </c>
      <c r="G152" s="1088">
        <v>0</v>
      </c>
      <c r="H152" s="1088">
        <v>0</v>
      </c>
      <c r="I152" s="1088">
        <v>0</v>
      </c>
      <c r="J152" s="1088">
        <v>0</v>
      </c>
    </row>
    <row r="153" spans="1:10" hidden="1">
      <c r="A153" s="878" t="s">
        <v>322</v>
      </c>
      <c r="B153" s="858" t="s">
        <v>1116</v>
      </c>
      <c r="C153" s="879" t="s">
        <v>323</v>
      </c>
      <c r="D153" s="1088"/>
      <c r="E153" s="1088"/>
      <c r="F153" s="1088"/>
      <c r="G153" s="1088"/>
      <c r="H153" s="1088"/>
      <c r="I153" s="1088"/>
      <c r="J153" s="1088"/>
    </row>
    <row r="154" spans="1:10" hidden="1">
      <c r="A154" s="881" t="s">
        <v>324</v>
      </c>
      <c r="B154" s="882" t="s">
        <v>325</v>
      </c>
      <c r="C154" s="880" t="s">
        <v>361</v>
      </c>
      <c r="D154" s="1088">
        <v>0</v>
      </c>
      <c r="E154" s="1088">
        <v>0</v>
      </c>
      <c r="F154" s="1088">
        <v>0</v>
      </c>
      <c r="G154" s="1088">
        <v>0</v>
      </c>
      <c r="H154" s="1088">
        <v>0</v>
      </c>
      <c r="I154" s="1088">
        <v>0</v>
      </c>
      <c r="J154" s="1088">
        <v>0</v>
      </c>
    </row>
    <row r="155" spans="1:10" hidden="1">
      <c r="A155" s="878" t="s">
        <v>326</v>
      </c>
      <c r="B155" s="858" t="s">
        <v>1117</v>
      </c>
      <c r="C155" s="879" t="s">
        <v>327</v>
      </c>
      <c r="D155" s="1088"/>
      <c r="E155" s="1088"/>
      <c r="F155" s="1088"/>
      <c r="G155" s="1088"/>
      <c r="H155" s="1088"/>
      <c r="I155" s="1088"/>
      <c r="J155" s="1088"/>
    </row>
    <row r="156" spans="1:10">
      <c r="A156" s="878" t="s">
        <v>328</v>
      </c>
      <c r="B156" s="858" t="s">
        <v>1118</v>
      </c>
      <c r="C156" s="879" t="s">
        <v>329</v>
      </c>
      <c r="D156" s="1088"/>
      <c r="E156" s="1088"/>
      <c r="F156" s="1088"/>
      <c r="G156" s="1088"/>
      <c r="H156" s="1088"/>
      <c r="I156" s="1088"/>
      <c r="J156" s="1088"/>
    </row>
    <row r="157" spans="1:10">
      <c r="A157" s="878" t="s">
        <v>330</v>
      </c>
      <c r="B157" s="857" t="s">
        <v>1709</v>
      </c>
      <c r="C157" s="879" t="s">
        <v>332</v>
      </c>
      <c r="D157" s="1088"/>
      <c r="E157" s="1088"/>
      <c r="F157" s="1088"/>
      <c r="G157" s="1088"/>
      <c r="H157" s="1088"/>
      <c r="I157" s="1088"/>
      <c r="J157" s="1088"/>
    </row>
    <row r="158" spans="1:10" ht="13.5" thickBot="1">
      <c r="A158" s="883">
        <v>1244000</v>
      </c>
      <c r="B158" s="884" t="s">
        <v>1710</v>
      </c>
      <c r="C158" s="885" t="s">
        <v>1145</v>
      </c>
      <c r="D158" s="1098"/>
      <c r="E158" s="1098"/>
      <c r="F158" s="1098"/>
      <c r="G158" s="1098"/>
      <c r="H158" s="1098"/>
      <c r="I158" s="1098"/>
      <c r="J158" s="1098"/>
    </row>
    <row r="159" spans="1:10" ht="26.25" thickBot="1">
      <c r="A159" s="886">
        <v>1000000</v>
      </c>
      <c r="B159" s="887" t="s">
        <v>1146</v>
      </c>
      <c r="C159" s="888" t="s">
        <v>361</v>
      </c>
      <c r="D159" s="2077">
        <f>D32+D140+D144</f>
        <v>45000</v>
      </c>
      <c r="E159" s="2077">
        <f>E32</f>
        <v>0</v>
      </c>
      <c r="F159" s="2077">
        <f>F32+F138</f>
        <v>45000</v>
      </c>
      <c r="G159" s="2077">
        <f>G32+G138</f>
        <v>45000</v>
      </c>
      <c r="H159" s="2077">
        <f>H32+H138</f>
        <v>45000</v>
      </c>
      <c r="I159" s="2077">
        <f>I32+I135</f>
        <v>45000</v>
      </c>
      <c r="J159" s="2078">
        <f>F159</f>
        <v>45000</v>
      </c>
    </row>
    <row r="160" spans="1:10">
      <c r="A160" s="889"/>
      <c r="B160" s="890"/>
      <c r="C160" s="891"/>
      <c r="D160" s="738"/>
      <c r="E160" s="738"/>
      <c r="F160" s="738"/>
      <c r="G160" s="738"/>
      <c r="H160" s="738"/>
      <c r="I160" s="738"/>
      <c r="J160" s="738"/>
    </row>
    <row r="161" spans="1:10" ht="14.25">
      <c r="A161" s="2559"/>
      <c r="B161" s="2559"/>
      <c r="C161" s="2559"/>
      <c r="D161" s="2559"/>
      <c r="E161" s="2559"/>
      <c r="F161" s="2559"/>
      <c r="G161" s="2559"/>
      <c r="H161" s="2559"/>
      <c r="I161" s="2559"/>
      <c r="J161" s="2559"/>
    </row>
    <row r="162" spans="1:10" s="738" customFormat="1">
      <c r="A162" s="2517" t="s">
        <v>2250</v>
      </c>
      <c r="B162" s="2517"/>
      <c r="C162" s="2517"/>
      <c r="D162" s="2517"/>
      <c r="E162" s="2517"/>
      <c r="F162" s="2517"/>
      <c r="G162" s="2517"/>
      <c r="H162" s="2517"/>
      <c r="I162" s="2517"/>
      <c r="J162" s="2517"/>
    </row>
    <row r="163" spans="1:10">
      <c r="A163" s="2573" t="s">
        <v>1125</v>
      </c>
      <c r="B163" s="2573"/>
      <c r="C163" s="2573"/>
      <c r="D163" s="2573"/>
      <c r="E163" s="2573"/>
      <c r="F163" s="2573"/>
      <c r="G163" s="2573"/>
      <c r="H163" s="2573"/>
      <c r="I163" s="2573"/>
      <c r="J163" s="2573"/>
    </row>
    <row r="164" spans="1:10" ht="14.25">
      <c r="A164" s="892" t="s">
        <v>1711</v>
      </c>
      <c r="B164" s="892"/>
      <c r="C164" s="893"/>
      <c r="D164" s="892"/>
      <c r="E164" s="892"/>
      <c r="F164" s="892"/>
      <c r="G164" s="892" t="s">
        <v>1154</v>
      </c>
      <c r="H164" s="892"/>
      <c r="I164" s="892"/>
      <c r="J164" s="892"/>
    </row>
    <row r="165" spans="1:10" ht="14.25">
      <c r="A165" s="894" t="s">
        <v>1712</v>
      </c>
      <c r="B165" s="894"/>
      <c r="C165" s="894"/>
      <c r="D165" s="738"/>
      <c r="E165" s="734" t="s">
        <v>311</v>
      </c>
      <c r="F165" s="738"/>
      <c r="G165" s="734" t="s">
        <v>312</v>
      </c>
      <c r="H165" s="738"/>
      <c r="I165" s="738"/>
      <c r="J165" s="894"/>
    </row>
    <row r="166" spans="1:10" ht="14.25">
      <c r="A166" s="895"/>
      <c r="B166" s="895"/>
      <c r="C166" s="894"/>
      <c r="D166" s="895"/>
      <c r="E166" s="895"/>
      <c r="F166" s="895"/>
      <c r="G166" s="895"/>
      <c r="H166" s="895"/>
      <c r="I166" s="895"/>
      <c r="J166" s="895"/>
    </row>
    <row r="167" spans="1:10" ht="14.25">
      <c r="A167" s="892" t="s">
        <v>2120</v>
      </c>
      <c r="B167" s="892"/>
      <c r="C167" s="893"/>
      <c r="D167" s="892"/>
      <c r="E167" s="892"/>
      <c r="F167" s="892"/>
      <c r="G167" s="892" t="s">
        <v>1158</v>
      </c>
      <c r="H167" s="892"/>
      <c r="I167" s="892"/>
      <c r="J167" s="892"/>
    </row>
    <row r="168" spans="1:10" ht="14.25">
      <c r="A168" s="894" t="s">
        <v>1715</v>
      </c>
      <c r="B168" s="893" t="s">
        <v>646</v>
      </c>
      <c r="C168" s="896"/>
      <c r="D168" s="738"/>
      <c r="E168" s="734" t="s">
        <v>311</v>
      </c>
      <c r="F168" s="738"/>
      <c r="G168" s="734" t="s">
        <v>312</v>
      </c>
      <c r="H168" s="738"/>
      <c r="I168" s="738"/>
      <c r="J168" s="894"/>
    </row>
    <row r="169" spans="1:10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  <row r="171" spans="1:10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  <row r="172" spans="1:10">
      <c r="A172" s="748"/>
      <c r="B172" s="739"/>
      <c r="C172" s="749"/>
      <c r="D172" s="738"/>
      <c r="E172" s="738"/>
      <c r="F172" s="738"/>
      <c r="G172" s="738"/>
      <c r="H172" s="738"/>
      <c r="I172" s="738"/>
      <c r="J172" s="738"/>
    </row>
  </sheetData>
  <mergeCells count="17">
    <mergeCell ref="A13:J13"/>
    <mergeCell ref="F1:J1"/>
    <mergeCell ref="F3:J3"/>
    <mergeCell ref="A10:E10"/>
    <mergeCell ref="A11:E11"/>
    <mergeCell ref="A12:B12"/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72"/>
  <sheetViews>
    <sheetView topLeftCell="A32" workbookViewId="0">
      <selection activeCell="I167" sqref="I167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28515625" style="632" customWidth="1"/>
    <col min="5" max="5" width="12.5703125" style="632" customWidth="1"/>
    <col min="6" max="6" width="10.85546875" style="632" customWidth="1"/>
    <col min="7" max="7" width="12.85546875" style="632" customWidth="1"/>
    <col min="8" max="8" width="12" style="632" customWidth="1"/>
    <col min="9" max="9" width="12.28515625" style="632" customWidth="1"/>
    <col min="10" max="10" width="12.1406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2260</v>
      </c>
      <c r="B6" s="747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770"/>
      <c r="F7" s="748"/>
      <c r="G7" s="748"/>
      <c r="H7" s="738"/>
      <c r="I7" s="738"/>
      <c r="J7" s="738"/>
      <c r="K7" s="748"/>
      <c r="L7" s="748"/>
    </row>
    <row r="8" spans="1:12" ht="14.25">
      <c r="A8" s="898" t="s">
        <v>1717</v>
      </c>
      <c r="B8" s="890"/>
      <c r="C8" s="899"/>
      <c r="D8" s="900"/>
      <c r="E8" s="901"/>
      <c r="F8" s="901"/>
      <c r="G8" s="748"/>
      <c r="H8" s="738"/>
      <c r="I8" s="738"/>
      <c r="J8" s="738"/>
      <c r="K8" s="738"/>
      <c r="L8" s="738"/>
    </row>
    <row r="9" spans="1:12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>
      <c r="A10" s="2544" t="s">
        <v>1170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4.25" customHeight="1">
      <c r="A16" s="2551" t="s">
        <v>2249</v>
      </c>
      <c r="B16" s="2551"/>
      <c r="C16" s="2551"/>
      <c r="D16" s="2551"/>
      <c r="E16" s="2551"/>
      <c r="F16" s="2551"/>
      <c r="G16" s="2551"/>
      <c r="H16" s="2551"/>
      <c r="I16" s="2551"/>
      <c r="J16" s="2551"/>
      <c r="K16" s="748"/>
      <c r="L16" s="748"/>
    </row>
    <row r="17" spans="1:14">
      <c r="A17" s="2551"/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4">
      <c r="A18" s="753" t="s">
        <v>1015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1014</v>
      </c>
      <c r="B19" s="756"/>
      <c r="C19" s="756"/>
      <c r="D19" s="756"/>
      <c r="E19" s="756"/>
      <c r="F19" s="753" t="s">
        <v>335</v>
      </c>
      <c r="G19" s="704" t="s">
        <v>883</v>
      </c>
      <c r="H19" s="684">
        <v>1</v>
      </c>
      <c r="I19" s="685">
        <v>1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934</v>
      </c>
      <c r="G21" s="753"/>
      <c r="H21" s="753"/>
      <c r="I21" s="753"/>
      <c r="J21" s="753"/>
      <c r="K21" s="753"/>
      <c r="L21" s="753"/>
    </row>
    <row r="22" spans="1:14" ht="15.75" customHeight="1">
      <c r="A22" s="753" t="s">
        <v>1675</v>
      </c>
      <c r="B22" s="756"/>
      <c r="C22" s="756"/>
      <c r="D22" s="756"/>
      <c r="E22" s="756"/>
      <c r="F22" s="753" t="s">
        <v>947</v>
      </c>
      <c r="G22" s="753"/>
      <c r="H22" s="753"/>
      <c r="I22" s="756"/>
      <c r="J22" s="758"/>
      <c r="K22" s="756"/>
      <c r="L22" s="756"/>
    </row>
    <row r="23" spans="1:14" ht="1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926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748"/>
      <c r="H27" s="2167">
        <v>900272220022</v>
      </c>
      <c r="I27" s="2167"/>
      <c r="J27" s="2167"/>
      <c r="K27" s="748"/>
      <c r="L27" s="748"/>
    </row>
    <row r="28" spans="1:14" ht="4.5" customHeight="1" thickBot="1"/>
    <row r="29" spans="1:14" ht="46.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8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7.75" customHeight="1" thickBot="1">
      <c r="A32" s="780">
        <v>1100000</v>
      </c>
      <c r="B32" s="787" t="s">
        <v>1676</v>
      </c>
      <c r="C32" s="788" t="s">
        <v>361</v>
      </c>
      <c r="D32" s="1063">
        <f>D42+D111</f>
        <v>3700</v>
      </c>
      <c r="E32" s="1063">
        <f>E52+E111+E99</f>
        <v>0</v>
      </c>
      <c r="F32" s="1063">
        <f>F42+F111+F67+F64+F99</f>
        <v>3700</v>
      </c>
      <c r="G32" s="1063">
        <f>G42+G111+G99</f>
        <v>1100</v>
      </c>
      <c r="H32" s="1063">
        <f>H42+H111+H99</f>
        <v>1600</v>
      </c>
      <c r="I32" s="1063">
        <f>I42+I111+I64+I99</f>
        <v>2700</v>
      </c>
      <c r="J32" s="1063">
        <f>J42+J111+J67+J64+J99</f>
        <v>3700</v>
      </c>
    </row>
    <row r="33" spans="1:10" ht="14.25" hidden="1" customHeight="1" thickBot="1">
      <c r="A33" s="780">
        <v>1110000</v>
      </c>
      <c r="B33" s="790" t="s">
        <v>1677</v>
      </c>
      <c r="C33" s="788" t="s">
        <v>361</v>
      </c>
      <c r="D33" s="1064">
        <v>0</v>
      </c>
      <c r="E33" s="1064">
        <v>0</v>
      </c>
      <c r="F33" s="1064">
        <v>0</v>
      </c>
      <c r="G33" s="1064">
        <v>0</v>
      </c>
      <c r="H33" s="1064">
        <v>0</v>
      </c>
      <c r="I33" s="1064">
        <v>0</v>
      </c>
      <c r="J33" s="1064">
        <v>0</v>
      </c>
    </row>
    <row r="34" spans="1:10" ht="14.25" hidden="1" customHeight="1" thickBot="1">
      <c r="A34" s="792">
        <v>1110000</v>
      </c>
      <c r="B34" s="793" t="s">
        <v>809</v>
      </c>
      <c r="C34" s="794" t="s">
        <v>361</v>
      </c>
      <c r="D34" s="1065">
        <v>0</v>
      </c>
      <c r="E34" s="1065">
        <v>0</v>
      </c>
      <c r="F34" s="1065">
        <v>0</v>
      </c>
      <c r="G34" s="1065">
        <v>0</v>
      </c>
      <c r="H34" s="1065">
        <v>0</v>
      </c>
      <c r="I34" s="1065">
        <v>0</v>
      </c>
      <c r="J34" s="1065">
        <v>0</v>
      </c>
    </row>
    <row r="35" spans="1:10" ht="14.25" hidden="1" customHeight="1" thickBot="1">
      <c r="A35" s="796">
        <v>1111000</v>
      </c>
      <c r="B35" s="797" t="s">
        <v>677</v>
      </c>
      <c r="C35" s="798" t="s">
        <v>810</v>
      </c>
      <c r="D35" s="1066"/>
      <c r="E35" s="1066"/>
      <c r="F35" s="1066"/>
      <c r="G35" s="1066"/>
      <c r="H35" s="1066"/>
      <c r="I35" s="1066"/>
      <c r="J35" s="1066"/>
    </row>
    <row r="36" spans="1:10" ht="14.25" hidden="1" customHeight="1" thickBot="1">
      <c r="A36" s="800">
        <v>1112000</v>
      </c>
      <c r="B36" s="801" t="s">
        <v>273</v>
      </c>
      <c r="C36" s="802" t="s">
        <v>811</v>
      </c>
      <c r="D36" s="1067"/>
      <c r="E36" s="1067"/>
      <c r="F36" s="1067"/>
      <c r="G36" s="1067"/>
      <c r="H36" s="1067"/>
      <c r="I36" s="1067"/>
      <c r="J36" s="1067"/>
    </row>
    <row r="37" spans="1:10" ht="14.25" hidden="1" customHeight="1" thickBot="1">
      <c r="A37" s="800">
        <v>1113000</v>
      </c>
      <c r="B37" s="801" t="s">
        <v>812</v>
      </c>
      <c r="C37" s="802" t="s">
        <v>813</v>
      </c>
      <c r="D37" s="1067"/>
      <c r="E37" s="1067"/>
      <c r="F37" s="1067"/>
      <c r="G37" s="1067"/>
      <c r="H37" s="1067"/>
      <c r="I37" s="1067"/>
      <c r="J37" s="1067"/>
    </row>
    <row r="38" spans="1:10" ht="14.25" hidden="1" customHeight="1" thickBot="1">
      <c r="A38" s="800">
        <v>1114000</v>
      </c>
      <c r="B38" s="801" t="s">
        <v>401</v>
      </c>
      <c r="C38" s="802" t="s">
        <v>402</v>
      </c>
      <c r="D38" s="1067"/>
      <c r="E38" s="1067"/>
      <c r="F38" s="1067"/>
      <c r="G38" s="1067"/>
      <c r="H38" s="1067"/>
      <c r="I38" s="1067"/>
      <c r="J38" s="1067"/>
    </row>
    <row r="39" spans="1:10" ht="14.25" hidden="1" customHeight="1" thickBot="1">
      <c r="A39" s="800">
        <v>1115000</v>
      </c>
      <c r="B39" s="801" t="s">
        <v>619</v>
      </c>
      <c r="C39" s="802" t="s">
        <v>391</v>
      </c>
      <c r="D39" s="1067"/>
      <c r="E39" s="1067"/>
      <c r="F39" s="1067"/>
      <c r="G39" s="1067"/>
      <c r="H39" s="1067"/>
      <c r="I39" s="1067"/>
      <c r="J39" s="1067"/>
    </row>
    <row r="40" spans="1:10" ht="14.25" hidden="1" customHeight="1" thickBot="1">
      <c r="A40" s="800">
        <v>1116000</v>
      </c>
      <c r="B40" s="801" t="s">
        <v>1034</v>
      </c>
      <c r="C40" s="802" t="s">
        <v>392</v>
      </c>
      <c r="D40" s="1067"/>
      <c r="E40" s="1067"/>
      <c r="F40" s="1067"/>
      <c r="G40" s="1067"/>
      <c r="H40" s="1067"/>
      <c r="I40" s="1067"/>
      <c r="J40" s="1067"/>
    </row>
    <row r="41" spans="1:10" ht="14.25" hidden="1" customHeight="1" thickBot="1">
      <c r="A41" s="804">
        <v>1117000</v>
      </c>
      <c r="B41" s="805" t="s">
        <v>19</v>
      </c>
      <c r="C41" s="806" t="s">
        <v>20</v>
      </c>
      <c r="D41" s="1068"/>
      <c r="E41" s="1068"/>
      <c r="F41" s="1068"/>
      <c r="G41" s="1068"/>
      <c r="H41" s="1068"/>
      <c r="I41" s="1068"/>
      <c r="J41" s="1068"/>
    </row>
    <row r="42" spans="1:10" ht="30" customHeight="1" thickBot="1">
      <c r="A42" s="808">
        <v>1120000</v>
      </c>
      <c r="B42" s="809" t="s">
        <v>21</v>
      </c>
      <c r="C42" s="788" t="s">
        <v>361</v>
      </c>
      <c r="D42" s="1069">
        <f>D51</f>
        <v>3500</v>
      </c>
      <c r="E42" s="1069">
        <v>0</v>
      </c>
      <c r="F42" s="1069">
        <f>F51+F69</f>
        <v>3500</v>
      </c>
      <c r="G42" s="1069">
        <f>G51</f>
        <v>1000</v>
      </c>
      <c r="H42" s="1069">
        <f>H51</f>
        <v>1500</v>
      </c>
      <c r="I42" s="1069">
        <f>I51+I69</f>
        <v>2500</v>
      </c>
      <c r="J42" s="1069">
        <f>J51+J69</f>
        <v>3500</v>
      </c>
    </row>
    <row r="43" spans="1:10" ht="14.25" hidden="1" customHeight="1">
      <c r="A43" s="792">
        <v>1121000</v>
      </c>
      <c r="B43" s="811" t="s">
        <v>22</v>
      </c>
      <c r="C43" s="812"/>
      <c r="D43" s="1066">
        <v>0</v>
      </c>
      <c r="E43" s="1066">
        <v>0</v>
      </c>
      <c r="F43" s="1066">
        <v>0</v>
      </c>
      <c r="G43" s="1066">
        <v>0</v>
      </c>
      <c r="H43" s="1066">
        <v>0</v>
      </c>
      <c r="I43" s="1066">
        <v>0</v>
      </c>
      <c r="J43" s="1066">
        <v>0</v>
      </c>
    </row>
    <row r="44" spans="1:10" ht="14.25" hidden="1" customHeight="1">
      <c r="A44" s="800">
        <v>1121100</v>
      </c>
      <c r="B44" s="813" t="s">
        <v>383</v>
      </c>
      <c r="C44" s="802" t="s">
        <v>384</v>
      </c>
      <c r="D44" s="1067"/>
      <c r="E44" s="1067"/>
      <c r="F44" s="1067"/>
      <c r="G44" s="1067"/>
      <c r="H44" s="1067"/>
      <c r="I44" s="1067"/>
      <c r="J44" s="1067"/>
    </row>
    <row r="45" spans="1:10" ht="14.25" hidden="1" customHeight="1">
      <c r="A45" s="800">
        <v>1121200</v>
      </c>
      <c r="B45" s="814" t="s">
        <v>1678</v>
      </c>
      <c r="C45" s="802" t="s">
        <v>386</v>
      </c>
      <c r="D45" s="1067"/>
      <c r="E45" s="1067"/>
      <c r="F45" s="1067"/>
      <c r="G45" s="1067"/>
      <c r="H45" s="1067"/>
      <c r="I45" s="1067"/>
      <c r="J45" s="1067"/>
    </row>
    <row r="46" spans="1:10" ht="14.25" hidden="1" customHeight="1">
      <c r="A46" s="800">
        <v>1121300</v>
      </c>
      <c r="B46" s="813" t="s">
        <v>775</v>
      </c>
      <c r="C46" s="802" t="s">
        <v>387</v>
      </c>
      <c r="D46" s="1067"/>
      <c r="E46" s="1067"/>
      <c r="F46" s="1067"/>
      <c r="G46" s="1067"/>
      <c r="H46" s="1067"/>
      <c r="I46" s="1067"/>
      <c r="J46" s="1067"/>
    </row>
    <row r="47" spans="1:10" ht="14.25" hidden="1" customHeight="1">
      <c r="A47" s="800">
        <v>1121400</v>
      </c>
      <c r="B47" s="813" t="s">
        <v>776</v>
      </c>
      <c r="C47" s="802" t="s">
        <v>388</v>
      </c>
      <c r="D47" s="1067"/>
      <c r="E47" s="1067"/>
      <c r="F47" s="1067"/>
      <c r="G47" s="1067"/>
      <c r="H47" s="1067"/>
      <c r="I47" s="1067"/>
      <c r="J47" s="1067"/>
    </row>
    <row r="48" spans="1:10" ht="14.25" hidden="1" customHeight="1">
      <c r="A48" s="800">
        <v>1121500</v>
      </c>
      <c r="B48" s="813" t="s">
        <v>69</v>
      </c>
      <c r="C48" s="802" t="s">
        <v>389</v>
      </c>
      <c r="D48" s="1066"/>
      <c r="E48" s="1066"/>
      <c r="F48" s="1066"/>
      <c r="G48" s="1066"/>
      <c r="H48" s="1066"/>
      <c r="I48" s="1066"/>
      <c r="J48" s="1066"/>
    </row>
    <row r="49" spans="1:10" ht="14.25" hidden="1" customHeight="1">
      <c r="A49" s="800">
        <v>1121600</v>
      </c>
      <c r="B49" s="813" t="s">
        <v>70</v>
      </c>
      <c r="C49" s="802" t="s">
        <v>390</v>
      </c>
      <c r="D49" s="1067"/>
      <c r="E49" s="1067"/>
      <c r="F49" s="1067"/>
      <c r="G49" s="1067"/>
      <c r="H49" s="1067"/>
      <c r="I49" s="1067"/>
      <c r="J49" s="1067"/>
    </row>
    <row r="50" spans="1:10" ht="14.25" hidden="1" customHeight="1" thickBot="1">
      <c r="A50" s="816">
        <v>1121700</v>
      </c>
      <c r="B50" s="817" t="s">
        <v>71</v>
      </c>
      <c r="C50" s="806" t="s">
        <v>772</v>
      </c>
      <c r="D50" s="1068"/>
      <c r="E50" s="1068"/>
      <c r="F50" s="1068"/>
      <c r="G50" s="1068"/>
      <c r="H50" s="1068"/>
      <c r="I50" s="1068"/>
      <c r="J50" s="1068"/>
    </row>
    <row r="51" spans="1:10" ht="24" customHeight="1">
      <c r="A51" s="792">
        <v>1122000</v>
      </c>
      <c r="B51" s="818" t="s">
        <v>773</v>
      </c>
      <c r="C51" s="794" t="s">
        <v>361</v>
      </c>
      <c r="D51" s="1070">
        <f>D52</f>
        <v>3500</v>
      </c>
      <c r="E51" s="1070">
        <v>0</v>
      </c>
      <c r="F51" s="1070">
        <f>F52</f>
        <v>3500</v>
      </c>
      <c r="G51" s="1070">
        <f>G52</f>
        <v>1000</v>
      </c>
      <c r="H51" s="1070">
        <f>H52</f>
        <v>1500</v>
      </c>
      <c r="I51" s="1070">
        <f>I52</f>
        <v>2500</v>
      </c>
      <c r="J51" s="1070">
        <f>J52</f>
        <v>3500</v>
      </c>
    </row>
    <row r="52" spans="1:10" ht="28.5" customHeight="1">
      <c r="A52" s="820">
        <v>1122100</v>
      </c>
      <c r="B52" s="1891" t="s">
        <v>72</v>
      </c>
      <c r="C52" s="798" t="s">
        <v>774</v>
      </c>
      <c r="D52" s="1071">
        <v>3500</v>
      </c>
      <c r="E52" s="1071">
        <v>0</v>
      </c>
      <c r="F52" s="1071">
        <f>D52+E52</f>
        <v>3500</v>
      </c>
      <c r="G52" s="1067">
        <v>1000</v>
      </c>
      <c r="H52" s="1067">
        <v>1500</v>
      </c>
      <c r="I52" s="1067">
        <v>2500</v>
      </c>
      <c r="J52" s="1067">
        <f>F52</f>
        <v>3500</v>
      </c>
    </row>
    <row r="53" spans="1:10" ht="15.75" customHeight="1">
      <c r="A53" s="820">
        <v>1122200</v>
      </c>
      <c r="B53" s="813" t="s">
        <v>490</v>
      </c>
      <c r="C53" s="802" t="s">
        <v>1031</v>
      </c>
      <c r="D53" s="1072"/>
      <c r="E53" s="1073"/>
      <c r="F53" s="1073"/>
      <c r="G53" s="1072"/>
      <c r="H53" s="1072"/>
      <c r="I53" s="1072"/>
      <c r="J53" s="1072"/>
    </row>
    <row r="54" spans="1:10" ht="22.5" customHeight="1" thickBot="1">
      <c r="A54" s="808">
        <v>1122300</v>
      </c>
      <c r="B54" s="817" t="s">
        <v>148</v>
      </c>
      <c r="C54" s="806" t="s">
        <v>1032</v>
      </c>
      <c r="D54" s="1074"/>
      <c r="E54" s="1075"/>
      <c r="F54" s="1075"/>
      <c r="G54" s="1074"/>
      <c r="H54" s="1074"/>
      <c r="I54" s="1074"/>
      <c r="J54" s="1074"/>
    </row>
    <row r="55" spans="1:10" ht="28.5" hidden="1">
      <c r="A55" s="792">
        <v>1123000</v>
      </c>
      <c r="B55" s="818" t="s">
        <v>367</v>
      </c>
      <c r="C55" s="794" t="s">
        <v>361</v>
      </c>
      <c r="D55" s="1076">
        <v>0</v>
      </c>
      <c r="E55" s="1986">
        <v>0</v>
      </c>
      <c r="F55" s="1986">
        <v>0</v>
      </c>
      <c r="G55" s="1076">
        <v>0</v>
      </c>
      <c r="H55" s="1076">
        <v>0</v>
      </c>
      <c r="I55" s="1076">
        <v>0</v>
      </c>
      <c r="J55" s="1076">
        <v>0</v>
      </c>
    </row>
    <row r="56" spans="1:10" hidden="1">
      <c r="A56" s="820">
        <v>1123100</v>
      </c>
      <c r="B56" s="813" t="s">
        <v>149</v>
      </c>
      <c r="C56" s="798" t="s">
        <v>368</v>
      </c>
      <c r="D56" s="1072"/>
      <c r="E56" s="1073"/>
      <c r="F56" s="1073"/>
      <c r="G56" s="1072"/>
      <c r="H56" s="1072"/>
      <c r="I56" s="1072"/>
      <c r="J56" s="1072"/>
    </row>
    <row r="57" spans="1:10" hidden="1">
      <c r="A57" s="820">
        <v>1123200</v>
      </c>
      <c r="B57" s="813" t="s">
        <v>150</v>
      </c>
      <c r="C57" s="802" t="s">
        <v>369</v>
      </c>
      <c r="D57" s="1072"/>
      <c r="E57" s="1073"/>
      <c r="F57" s="1073"/>
      <c r="G57" s="1072"/>
      <c r="H57" s="1072"/>
      <c r="I57" s="1072"/>
      <c r="J57" s="1072"/>
    </row>
    <row r="58" spans="1:10" ht="25.5" hidden="1">
      <c r="A58" s="820">
        <v>1123300</v>
      </c>
      <c r="B58" s="813" t="s">
        <v>151</v>
      </c>
      <c r="C58" s="802" t="s">
        <v>370</v>
      </c>
      <c r="D58" s="1072"/>
      <c r="E58" s="1073"/>
      <c r="F58" s="1073"/>
      <c r="G58" s="1072"/>
      <c r="H58" s="1072"/>
      <c r="I58" s="1072"/>
      <c r="J58" s="1072"/>
    </row>
    <row r="59" spans="1:10" hidden="1">
      <c r="A59" s="820">
        <v>1123400</v>
      </c>
      <c r="B59" s="813" t="s">
        <v>559</v>
      </c>
      <c r="C59" s="802" t="s">
        <v>371</v>
      </c>
      <c r="D59" s="1072"/>
      <c r="E59" s="1073"/>
      <c r="F59" s="1073"/>
      <c r="G59" s="1072"/>
      <c r="H59" s="1072"/>
      <c r="I59" s="1072"/>
      <c r="J59" s="1072"/>
    </row>
    <row r="60" spans="1:10" hidden="1">
      <c r="A60" s="820">
        <v>1123500</v>
      </c>
      <c r="B60" s="821" t="s">
        <v>560</v>
      </c>
      <c r="C60" s="822">
        <v>423500</v>
      </c>
      <c r="D60" s="1072"/>
      <c r="E60" s="1073"/>
      <c r="F60" s="1073"/>
      <c r="G60" s="1072"/>
      <c r="H60" s="1072"/>
      <c r="I60" s="1072"/>
      <c r="J60" s="1072"/>
    </row>
    <row r="61" spans="1:10" ht="25.5" hidden="1">
      <c r="A61" s="820">
        <v>1123600</v>
      </c>
      <c r="B61" s="813" t="s">
        <v>187</v>
      </c>
      <c r="C61" s="802" t="s">
        <v>372</v>
      </c>
      <c r="D61" s="1072"/>
      <c r="E61" s="1073"/>
      <c r="F61" s="1073"/>
      <c r="G61" s="1072"/>
      <c r="H61" s="1072"/>
      <c r="I61" s="1072"/>
      <c r="J61" s="1072"/>
    </row>
    <row r="62" spans="1:10" hidden="1">
      <c r="A62" s="820">
        <v>1123700</v>
      </c>
      <c r="B62" s="813" t="s">
        <v>188</v>
      </c>
      <c r="C62" s="802" t="s">
        <v>373</v>
      </c>
      <c r="D62" s="1072"/>
      <c r="E62" s="1073"/>
      <c r="F62" s="1073"/>
      <c r="G62" s="1072"/>
      <c r="H62" s="1072"/>
      <c r="I62" s="1072"/>
      <c r="J62" s="1072"/>
    </row>
    <row r="63" spans="1:10" ht="13.5" hidden="1" thickBot="1">
      <c r="A63" s="808">
        <v>1123800</v>
      </c>
      <c r="B63" s="817" t="s">
        <v>189</v>
      </c>
      <c r="C63" s="806" t="s">
        <v>374</v>
      </c>
      <c r="D63" s="1074"/>
      <c r="E63" s="1075"/>
      <c r="F63" s="1075"/>
      <c r="G63" s="1074"/>
      <c r="H63" s="1074"/>
      <c r="I63" s="1074"/>
      <c r="J63" s="1074"/>
    </row>
    <row r="64" spans="1:10" ht="28.5" hidden="1">
      <c r="A64" s="792">
        <v>1124000</v>
      </c>
      <c r="B64" s="818" t="s">
        <v>214</v>
      </c>
      <c r="C64" s="794" t="s">
        <v>361</v>
      </c>
      <c r="D64" s="1076">
        <f>D65</f>
        <v>0</v>
      </c>
      <c r="E64" s="1986">
        <f>E65</f>
        <v>0</v>
      </c>
      <c r="F64" s="1986">
        <f>F65</f>
        <v>0</v>
      </c>
      <c r="G64" s="1076">
        <v>0</v>
      </c>
      <c r="H64" s="1076">
        <v>0</v>
      </c>
      <c r="I64" s="1076">
        <f>I65</f>
        <v>0</v>
      </c>
      <c r="J64" s="1076">
        <f>F64</f>
        <v>0</v>
      </c>
    </row>
    <row r="65" spans="1:10" ht="13.5" hidden="1" thickBot="1">
      <c r="A65" s="808">
        <v>1124100</v>
      </c>
      <c r="B65" s="817" t="s">
        <v>190</v>
      </c>
      <c r="C65" s="806" t="s">
        <v>215</v>
      </c>
      <c r="D65" s="1076">
        <v>0</v>
      </c>
      <c r="E65" s="1075">
        <v>0</v>
      </c>
      <c r="F65" s="1986">
        <f>D65+E65</f>
        <v>0</v>
      </c>
      <c r="G65" s="1074"/>
      <c r="H65" s="1074"/>
      <c r="I65" s="1074">
        <v>0</v>
      </c>
      <c r="J65" s="1074">
        <v>0</v>
      </c>
    </row>
    <row r="66" spans="1:10" ht="28.5" hidden="1">
      <c r="A66" s="792">
        <v>1125000</v>
      </c>
      <c r="B66" s="818" t="s">
        <v>928</v>
      </c>
      <c r="C66" s="794" t="s">
        <v>361</v>
      </c>
      <c r="D66" s="1076">
        <v>0</v>
      </c>
      <c r="E66" s="1986">
        <v>0</v>
      </c>
      <c r="F66" s="1986">
        <v>0</v>
      </c>
      <c r="G66" s="1076">
        <v>0</v>
      </c>
      <c r="H66" s="1076">
        <v>0</v>
      </c>
      <c r="I66" s="1076">
        <v>0</v>
      </c>
      <c r="J66" s="1076">
        <v>0</v>
      </c>
    </row>
    <row r="67" spans="1:10" ht="25.5" hidden="1">
      <c r="A67" s="820">
        <v>1125100</v>
      </c>
      <c r="B67" s="813" t="s">
        <v>191</v>
      </c>
      <c r="C67" s="798" t="s">
        <v>929</v>
      </c>
      <c r="D67" s="1072"/>
      <c r="E67" s="1073">
        <v>0</v>
      </c>
      <c r="F67" s="1073">
        <f>D67+E67</f>
        <v>0</v>
      </c>
      <c r="G67" s="1072"/>
      <c r="H67" s="1072"/>
      <c r="I67" s="1072"/>
      <c r="J67" s="1072">
        <f>F67</f>
        <v>0</v>
      </c>
    </row>
    <row r="68" spans="1:10" ht="26.25" hidden="1" thickBot="1">
      <c r="A68" s="808">
        <v>1125200</v>
      </c>
      <c r="B68" s="817" t="s">
        <v>709</v>
      </c>
      <c r="C68" s="806" t="s">
        <v>1041</v>
      </c>
      <c r="D68" s="1074"/>
      <c r="E68" s="1075"/>
      <c r="F68" s="1075"/>
      <c r="G68" s="1074"/>
      <c r="H68" s="1074"/>
      <c r="I68" s="1074"/>
      <c r="J68" s="1074"/>
    </row>
    <row r="69" spans="1:10" ht="14.25" hidden="1">
      <c r="A69" s="792">
        <v>1126000</v>
      </c>
      <c r="B69" s="818" t="s">
        <v>1042</v>
      </c>
      <c r="C69" s="794" t="s">
        <v>361</v>
      </c>
      <c r="D69" s="1076">
        <v>0</v>
      </c>
      <c r="E69" s="1986">
        <v>0</v>
      </c>
      <c r="F69" s="1986">
        <f>F70</f>
        <v>0</v>
      </c>
      <c r="G69" s="1076">
        <v>0</v>
      </c>
      <c r="H69" s="1076">
        <v>0</v>
      </c>
      <c r="I69" s="1076">
        <f>I70</f>
        <v>0</v>
      </c>
      <c r="J69" s="1076">
        <f>J70</f>
        <v>0</v>
      </c>
    </row>
    <row r="70" spans="1:10" hidden="1">
      <c r="A70" s="792">
        <v>1126100</v>
      </c>
      <c r="B70" s="813" t="s">
        <v>993</v>
      </c>
      <c r="C70" s="798" t="s">
        <v>1043</v>
      </c>
      <c r="D70" s="1072">
        <v>0</v>
      </c>
      <c r="E70" s="1073">
        <v>0</v>
      </c>
      <c r="F70" s="1073">
        <f>D70+E70</f>
        <v>0</v>
      </c>
      <c r="G70" s="1072"/>
      <c r="H70" s="1072"/>
      <c r="I70" s="1072">
        <v>0</v>
      </c>
      <c r="J70" s="1072">
        <f>F70</f>
        <v>0</v>
      </c>
    </row>
    <row r="71" spans="1:10" hidden="1">
      <c r="A71" s="792">
        <v>1126200</v>
      </c>
      <c r="B71" s="813" t="s">
        <v>994</v>
      </c>
      <c r="C71" s="802" t="s">
        <v>1044</v>
      </c>
      <c r="D71" s="1072"/>
      <c r="E71" s="1073"/>
      <c r="F71" s="1073"/>
      <c r="G71" s="1072"/>
      <c r="H71" s="1072"/>
      <c r="I71" s="1072"/>
      <c r="J71" s="1072"/>
    </row>
    <row r="72" spans="1:10" hidden="1">
      <c r="A72" s="792">
        <v>1126300</v>
      </c>
      <c r="B72" s="813" t="s">
        <v>393</v>
      </c>
      <c r="C72" s="802" t="s">
        <v>394</v>
      </c>
      <c r="D72" s="1072"/>
      <c r="E72" s="1073"/>
      <c r="F72" s="1073"/>
      <c r="G72" s="1072"/>
      <c r="H72" s="1072"/>
      <c r="I72" s="1072"/>
      <c r="J72" s="1072"/>
    </row>
    <row r="73" spans="1:10" hidden="1">
      <c r="A73" s="800">
        <v>1126400</v>
      </c>
      <c r="B73" s="823" t="s">
        <v>995</v>
      </c>
      <c r="C73" s="802" t="s">
        <v>395</v>
      </c>
      <c r="D73" s="1072"/>
      <c r="E73" s="1073"/>
      <c r="F73" s="1073"/>
      <c r="G73" s="1072"/>
      <c r="H73" s="1072"/>
      <c r="I73" s="1072"/>
      <c r="J73" s="1072"/>
    </row>
    <row r="74" spans="1:10" ht="25.5" hidden="1">
      <c r="A74" s="804">
        <v>1126500</v>
      </c>
      <c r="B74" s="824" t="s">
        <v>953</v>
      </c>
      <c r="C74" s="802" t="s">
        <v>396</v>
      </c>
      <c r="D74" s="1072"/>
      <c r="E74" s="1073"/>
      <c r="F74" s="1073"/>
      <c r="G74" s="1072"/>
      <c r="H74" s="1072"/>
      <c r="I74" s="1072"/>
      <c r="J74" s="1072"/>
    </row>
    <row r="75" spans="1:10" hidden="1">
      <c r="A75" s="800">
        <v>1126600</v>
      </c>
      <c r="B75" s="823" t="s">
        <v>230</v>
      </c>
      <c r="C75" s="802" t="s">
        <v>397</v>
      </c>
      <c r="D75" s="1072"/>
      <c r="E75" s="1073"/>
      <c r="F75" s="1073"/>
      <c r="G75" s="1072"/>
      <c r="H75" s="1072"/>
      <c r="I75" s="1072"/>
      <c r="J75" s="1072"/>
    </row>
    <row r="76" spans="1:10" hidden="1">
      <c r="A76" s="800">
        <v>1126700</v>
      </c>
      <c r="B76" s="823" t="s">
        <v>231</v>
      </c>
      <c r="C76" s="802" t="s">
        <v>398</v>
      </c>
      <c r="D76" s="1072"/>
      <c r="E76" s="1073"/>
      <c r="F76" s="1073"/>
      <c r="G76" s="1072"/>
      <c r="H76" s="1072"/>
      <c r="I76" s="1072"/>
      <c r="J76" s="1072"/>
    </row>
    <row r="77" spans="1:10" ht="13.5" hidden="1" thickBot="1">
      <c r="A77" s="816">
        <v>1126800</v>
      </c>
      <c r="B77" s="825" t="s">
        <v>483</v>
      </c>
      <c r="C77" s="806" t="s">
        <v>399</v>
      </c>
      <c r="D77" s="1074"/>
      <c r="E77" s="1075">
        <v>0</v>
      </c>
      <c r="F77" s="1075"/>
      <c r="G77" s="1074"/>
      <c r="H77" s="1074"/>
      <c r="I77" s="1074"/>
      <c r="J77" s="1074">
        <v>0</v>
      </c>
    </row>
    <row r="78" spans="1:10" ht="13.5" hidden="1" customHeight="1" thickBot="1">
      <c r="A78" s="826">
        <v>1130000</v>
      </c>
      <c r="B78" s="827" t="s">
        <v>296</v>
      </c>
      <c r="C78" s="794" t="s">
        <v>361</v>
      </c>
      <c r="D78" s="1076">
        <v>0</v>
      </c>
      <c r="E78" s="1986">
        <v>0</v>
      </c>
      <c r="F78" s="1986">
        <v>0</v>
      </c>
      <c r="G78" s="1076">
        <v>0</v>
      </c>
      <c r="H78" s="1076">
        <v>0</v>
      </c>
      <c r="I78" s="1076">
        <v>0</v>
      </c>
      <c r="J78" s="1074">
        <v>0</v>
      </c>
    </row>
    <row r="79" spans="1:10" ht="13.5" hidden="1" thickBot="1">
      <c r="A79" s="826">
        <v>1130100</v>
      </c>
      <c r="B79" s="823" t="s">
        <v>484</v>
      </c>
      <c r="C79" s="798" t="s">
        <v>297</v>
      </c>
      <c r="D79" s="1072"/>
      <c r="E79" s="1073"/>
      <c r="F79" s="1073"/>
      <c r="G79" s="1072"/>
      <c r="H79" s="1072"/>
      <c r="I79" s="1072"/>
      <c r="J79" s="1074">
        <v>0</v>
      </c>
    </row>
    <row r="80" spans="1:10" ht="13.5" hidden="1" thickBot="1">
      <c r="A80" s="826">
        <v>1130200</v>
      </c>
      <c r="B80" s="823" t="s">
        <v>485</v>
      </c>
      <c r="C80" s="802" t="s">
        <v>298</v>
      </c>
      <c r="D80" s="1072"/>
      <c r="E80" s="1073"/>
      <c r="F80" s="1073"/>
      <c r="G80" s="1072"/>
      <c r="H80" s="1072"/>
      <c r="I80" s="1072"/>
      <c r="J80" s="1074">
        <v>0</v>
      </c>
    </row>
    <row r="81" spans="1:10" ht="13.5" hidden="1" thickBot="1">
      <c r="A81" s="826">
        <v>1130300</v>
      </c>
      <c r="B81" s="823" t="s">
        <v>486</v>
      </c>
      <c r="C81" s="802" t="s">
        <v>299</v>
      </c>
      <c r="D81" s="1072"/>
      <c r="E81" s="1073"/>
      <c r="F81" s="1073"/>
      <c r="G81" s="1072"/>
      <c r="H81" s="1072"/>
      <c r="I81" s="1072"/>
      <c r="J81" s="1074">
        <v>0</v>
      </c>
    </row>
    <row r="82" spans="1:10" ht="13.5" hidden="1" thickBot="1">
      <c r="A82" s="826">
        <v>1130400</v>
      </c>
      <c r="B82" s="828" t="s">
        <v>487</v>
      </c>
      <c r="C82" s="829" t="s">
        <v>300</v>
      </c>
      <c r="D82" s="1077"/>
      <c r="E82" s="1078"/>
      <c r="F82" s="1078"/>
      <c r="G82" s="1077"/>
      <c r="H82" s="1077"/>
      <c r="I82" s="1077"/>
      <c r="J82" s="1074">
        <v>0</v>
      </c>
    </row>
    <row r="83" spans="1:10" ht="15" hidden="1" thickBot="1">
      <c r="A83" s="800">
        <v>1131000</v>
      </c>
      <c r="B83" s="830" t="s">
        <v>301</v>
      </c>
      <c r="C83" s="831" t="s">
        <v>361</v>
      </c>
      <c r="D83" s="1079"/>
      <c r="E83" s="2071"/>
      <c r="F83" s="2071"/>
      <c r="G83" s="1079"/>
      <c r="H83" s="1079"/>
      <c r="I83" s="1079"/>
      <c r="J83" s="1074">
        <v>0</v>
      </c>
    </row>
    <row r="84" spans="1:10" ht="26.25" hidden="1" thickBot="1">
      <c r="A84" s="800">
        <v>1131100</v>
      </c>
      <c r="B84" s="823" t="s">
        <v>592</v>
      </c>
      <c r="C84" s="798" t="s">
        <v>302</v>
      </c>
      <c r="D84" s="1072"/>
      <c r="E84" s="1073"/>
      <c r="F84" s="1073"/>
      <c r="G84" s="1072"/>
      <c r="H84" s="1072"/>
      <c r="I84" s="1072"/>
      <c r="J84" s="1074">
        <v>0</v>
      </c>
    </row>
    <row r="85" spans="1:10" ht="13.5" hidden="1" thickBot="1">
      <c r="A85" s="800">
        <v>1131200</v>
      </c>
      <c r="B85" s="823" t="s">
        <v>593</v>
      </c>
      <c r="C85" s="802" t="s">
        <v>303</v>
      </c>
      <c r="D85" s="1072"/>
      <c r="E85" s="1073"/>
      <c r="F85" s="1073"/>
      <c r="G85" s="1072"/>
      <c r="H85" s="1072"/>
      <c r="I85" s="1072"/>
      <c r="J85" s="1074">
        <v>0</v>
      </c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1074"/>
      <c r="E86" s="1075"/>
      <c r="F86" s="1075"/>
      <c r="G86" s="1074"/>
      <c r="H86" s="1074"/>
      <c r="I86" s="1074"/>
      <c r="J86" s="1074">
        <v>0</v>
      </c>
    </row>
    <row r="87" spans="1:10" ht="15" hidden="1" thickBot="1">
      <c r="A87" s="833">
        <v>1140000</v>
      </c>
      <c r="B87" s="827" t="s">
        <v>305</v>
      </c>
      <c r="C87" s="794" t="s">
        <v>361</v>
      </c>
      <c r="D87" s="1076">
        <v>0</v>
      </c>
      <c r="E87" s="1986">
        <v>0</v>
      </c>
      <c r="F87" s="1986">
        <v>0</v>
      </c>
      <c r="G87" s="1076">
        <v>0</v>
      </c>
      <c r="H87" s="1076">
        <v>0</v>
      </c>
      <c r="I87" s="1076">
        <v>0</v>
      </c>
      <c r="J87" s="1074">
        <v>0</v>
      </c>
    </row>
    <row r="88" spans="1:10" ht="26.25" hidden="1" thickBot="1">
      <c r="A88" s="833">
        <v>1141000</v>
      </c>
      <c r="B88" s="823" t="s">
        <v>306</v>
      </c>
      <c r="C88" s="798" t="s">
        <v>1013</v>
      </c>
      <c r="D88" s="1072"/>
      <c r="E88" s="1073"/>
      <c r="F88" s="1073"/>
      <c r="G88" s="1072"/>
      <c r="H88" s="1072"/>
      <c r="I88" s="1072"/>
      <c r="J88" s="1074">
        <v>0</v>
      </c>
    </row>
    <row r="89" spans="1:10" ht="26.25" hidden="1" thickBot="1">
      <c r="A89" s="833">
        <v>1142000</v>
      </c>
      <c r="B89" s="823" t="s">
        <v>42</v>
      </c>
      <c r="C89" s="802" t="s">
        <v>43</v>
      </c>
      <c r="D89" s="1072"/>
      <c r="E89" s="1073"/>
      <c r="F89" s="1073"/>
      <c r="G89" s="1072"/>
      <c r="H89" s="1072"/>
      <c r="I89" s="1072"/>
      <c r="J89" s="1074">
        <v>0</v>
      </c>
    </row>
    <row r="90" spans="1:10" ht="26.25" hidden="1" thickBot="1">
      <c r="A90" s="833">
        <v>1143000</v>
      </c>
      <c r="B90" s="823" t="s">
        <v>44</v>
      </c>
      <c r="C90" s="802" t="s">
        <v>45</v>
      </c>
      <c r="D90" s="1072"/>
      <c r="E90" s="1073"/>
      <c r="F90" s="1073"/>
      <c r="G90" s="1072"/>
      <c r="H90" s="1072"/>
      <c r="I90" s="1072"/>
      <c r="J90" s="1074">
        <v>0</v>
      </c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1074"/>
      <c r="E91" s="1075"/>
      <c r="F91" s="1075"/>
      <c r="G91" s="1074"/>
      <c r="H91" s="1074"/>
      <c r="I91" s="1074"/>
      <c r="J91" s="1074">
        <v>0</v>
      </c>
    </row>
    <row r="92" spans="1:10" ht="15" hidden="1" thickBot="1">
      <c r="A92" s="833">
        <v>1150000</v>
      </c>
      <c r="B92" s="834" t="s">
        <v>736</v>
      </c>
      <c r="C92" s="794" t="s">
        <v>361</v>
      </c>
      <c r="D92" s="1076">
        <v>0</v>
      </c>
      <c r="E92" s="1986">
        <v>0</v>
      </c>
      <c r="F92" s="1986">
        <v>0</v>
      </c>
      <c r="G92" s="1076">
        <v>0</v>
      </c>
      <c r="H92" s="1076">
        <v>0</v>
      </c>
      <c r="I92" s="1076">
        <v>0</v>
      </c>
      <c r="J92" s="1074">
        <v>0</v>
      </c>
    </row>
    <row r="93" spans="1:10" ht="26.25" hidden="1" thickBot="1">
      <c r="A93" s="835">
        <v>1151000</v>
      </c>
      <c r="B93" s="823" t="s">
        <v>814</v>
      </c>
      <c r="C93" s="798" t="s">
        <v>815</v>
      </c>
      <c r="D93" s="1072"/>
      <c r="E93" s="1073"/>
      <c r="F93" s="1073"/>
      <c r="G93" s="1072"/>
      <c r="H93" s="1072"/>
      <c r="I93" s="1072"/>
      <c r="J93" s="1074">
        <v>0</v>
      </c>
    </row>
    <row r="94" spans="1:10" ht="26.25" hidden="1" thickBot="1">
      <c r="A94" s="835">
        <v>1152000</v>
      </c>
      <c r="B94" s="823" t="s">
        <v>1112</v>
      </c>
      <c r="C94" s="802" t="s">
        <v>816</v>
      </c>
      <c r="D94" s="1072"/>
      <c r="E94" s="1073"/>
      <c r="F94" s="1073"/>
      <c r="G94" s="1072"/>
      <c r="H94" s="1072"/>
      <c r="I94" s="1072"/>
      <c r="J94" s="1074">
        <v>0</v>
      </c>
    </row>
    <row r="95" spans="1:10" ht="26.25" hidden="1" thickBot="1">
      <c r="A95" s="835">
        <v>1153000</v>
      </c>
      <c r="B95" s="823" t="s">
        <v>836</v>
      </c>
      <c r="C95" s="802" t="s">
        <v>817</v>
      </c>
      <c r="D95" s="1072"/>
      <c r="E95" s="1073"/>
      <c r="F95" s="1073"/>
      <c r="G95" s="1072"/>
      <c r="H95" s="1072"/>
      <c r="I95" s="1072"/>
      <c r="J95" s="1074">
        <v>0</v>
      </c>
    </row>
    <row r="96" spans="1:10" ht="25.5" hidden="1" customHeight="1" thickBot="1">
      <c r="A96" s="835">
        <v>1154000</v>
      </c>
      <c r="B96" s="823" t="s">
        <v>743</v>
      </c>
      <c r="C96" s="802" t="s">
        <v>818</v>
      </c>
      <c r="D96" s="1072"/>
      <c r="E96" s="1073"/>
      <c r="F96" s="1073"/>
      <c r="G96" s="1072"/>
      <c r="H96" s="1072"/>
      <c r="I96" s="1072"/>
      <c r="J96" s="1074">
        <v>0</v>
      </c>
    </row>
    <row r="97" spans="1:10" ht="26.25" hidden="1" thickBot="1">
      <c r="A97" s="820">
        <v>1155000</v>
      </c>
      <c r="B97" s="836" t="s">
        <v>1679</v>
      </c>
      <c r="C97" s="802" t="s">
        <v>733</v>
      </c>
      <c r="D97" s="1067"/>
      <c r="E97" s="1071"/>
      <c r="F97" s="1071"/>
      <c r="G97" s="1067"/>
      <c r="H97" s="1067"/>
      <c r="I97" s="1067"/>
      <c r="J97" s="1074">
        <v>0</v>
      </c>
    </row>
    <row r="98" spans="1:10" ht="26.25" hidden="1" thickBot="1">
      <c r="A98" s="1923">
        <v>1156000</v>
      </c>
      <c r="B98" s="838" t="s">
        <v>1680</v>
      </c>
      <c r="C98" s="806" t="s">
        <v>824</v>
      </c>
      <c r="D98" s="1216"/>
      <c r="E98" s="1728"/>
      <c r="F98" s="1728"/>
      <c r="G98" s="1216"/>
      <c r="H98" s="1216"/>
      <c r="I98" s="1216"/>
      <c r="J98" s="1074">
        <v>0</v>
      </c>
    </row>
    <row r="99" spans="1:10" ht="21.75" hidden="1" customHeight="1" thickBot="1">
      <c r="A99" s="835">
        <v>1154700</v>
      </c>
      <c r="B99" s="1022" t="s">
        <v>78</v>
      </c>
      <c r="C99" s="806" t="s">
        <v>79</v>
      </c>
      <c r="D99" s="1067"/>
      <c r="E99" s="2072">
        <v>0</v>
      </c>
      <c r="F99" s="1725">
        <f>D99+E99</f>
        <v>0</v>
      </c>
      <c r="G99" s="1211">
        <v>0</v>
      </c>
      <c r="H99" s="1211">
        <v>0</v>
      </c>
      <c r="I99" s="1211">
        <v>0</v>
      </c>
      <c r="J99" s="1068">
        <f>F99</f>
        <v>0</v>
      </c>
    </row>
    <row r="100" spans="1:10" ht="13.5" hidden="1" thickBot="1">
      <c r="A100" s="792">
        <v>1160000</v>
      </c>
      <c r="B100" s="840" t="s">
        <v>825</v>
      </c>
      <c r="C100" s="794" t="s">
        <v>361</v>
      </c>
      <c r="D100" s="1070">
        <v>0</v>
      </c>
      <c r="E100" s="1081">
        <v>0</v>
      </c>
      <c r="F100" s="1081">
        <v>0</v>
      </c>
      <c r="G100" s="1070">
        <v>0</v>
      </c>
      <c r="H100" s="1070">
        <v>0</v>
      </c>
      <c r="I100" s="1070">
        <v>0</v>
      </c>
      <c r="J100" s="1074">
        <v>0</v>
      </c>
    </row>
    <row r="101" spans="1:10" ht="33" hidden="1" customHeight="1" thickBot="1">
      <c r="A101" s="820">
        <v>1161000</v>
      </c>
      <c r="B101" s="842" t="s">
        <v>207</v>
      </c>
      <c r="C101" s="843" t="s">
        <v>361</v>
      </c>
      <c r="D101" s="1067">
        <v>0</v>
      </c>
      <c r="E101" s="1071">
        <v>0</v>
      </c>
      <c r="F101" s="1071">
        <v>0</v>
      </c>
      <c r="G101" s="1067">
        <v>0</v>
      </c>
      <c r="H101" s="1067">
        <v>0</v>
      </c>
      <c r="I101" s="1067">
        <v>0</v>
      </c>
      <c r="J101" s="1074">
        <v>0</v>
      </c>
    </row>
    <row r="102" spans="1:10" ht="26.25" hidden="1" thickBot="1">
      <c r="A102" s="820">
        <v>1161100</v>
      </c>
      <c r="B102" s="801" t="s">
        <v>1681</v>
      </c>
      <c r="C102" s="822">
        <v>471100</v>
      </c>
      <c r="D102" s="1067"/>
      <c r="E102" s="1071"/>
      <c r="F102" s="1071"/>
      <c r="G102" s="1067"/>
      <c r="H102" s="1067"/>
      <c r="I102" s="1067"/>
      <c r="J102" s="1074">
        <v>0</v>
      </c>
    </row>
    <row r="103" spans="1:10" ht="26.25" hidden="1" thickBot="1">
      <c r="A103" s="820">
        <v>1161200</v>
      </c>
      <c r="B103" s="836" t="s">
        <v>1682</v>
      </c>
      <c r="C103" s="822">
        <v>471200</v>
      </c>
      <c r="D103" s="1067"/>
      <c r="E103" s="1071"/>
      <c r="F103" s="1071"/>
      <c r="G103" s="1067"/>
      <c r="H103" s="1067"/>
      <c r="I103" s="1067"/>
      <c r="J103" s="1074">
        <v>0</v>
      </c>
    </row>
    <row r="104" spans="1:10" ht="26.25" hidden="1" thickBot="1">
      <c r="A104" s="820">
        <v>1162000</v>
      </c>
      <c r="B104" s="842" t="s">
        <v>1136</v>
      </c>
      <c r="C104" s="843" t="s">
        <v>361</v>
      </c>
      <c r="D104" s="1067">
        <v>0</v>
      </c>
      <c r="E104" s="1071">
        <v>0</v>
      </c>
      <c r="F104" s="1071">
        <v>0</v>
      </c>
      <c r="G104" s="1067">
        <v>0</v>
      </c>
      <c r="H104" s="1067">
        <v>0</v>
      </c>
      <c r="I104" s="1067">
        <v>0</v>
      </c>
      <c r="J104" s="1074">
        <v>0</v>
      </c>
    </row>
    <row r="105" spans="1:10" ht="26.25" hidden="1" thickBot="1">
      <c r="A105" s="820">
        <v>1162100</v>
      </c>
      <c r="B105" s="836" t="s">
        <v>1683</v>
      </c>
      <c r="C105" s="802" t="s">
        <v>130</v>
      </c>
      <c r="D105" s="1067"/>
      <c r="E105" s="1071"/>
      <c r="F105" s="1071"/>
      <c r="G105" s="1067"/>
      <c r="H105" s="1067"/>
      <c r="I105" s="1067"/>
      <c r="J105" s="1074">
        <v>0</v>
      </c>
    </row>
    <row r="106" spans="1:10" ht="13.5" hidden="1" thickBot="1">
      <c r="A106" s="820">
        <v>1162200</v>
      </c>
      <c r="B106" s="836" t="s">
        <v>1684</v>
      </c>
      <c r="C106" s="802" t="s">
        <v>24</v>
      </c>
      <c r="D106" s="1067"/>
      <c r="E106" s="1071"/>
      <c r="F106" s="1071"/>
      <c r="G106" s="1067"/>
      <c r="H106" s="1067"/>
      <c r="I106" s="1067"/>
      <c r="J106" s="1074">
        <v>0</v>
      </c>
    </row>
    <row r="107" spans="1:10" ht="26.25" hidden="1" thickBot="1">
      <c r="A107" s="820">
        <v>1162300</v>
      </c>
      <c r="B107" s="836" t="s">
        <v>1685</v>
      </c>
      <c r="C107" s="802" t="s">
        <v>26</v>
      </c>
      <c r="D107" s="1067"/>
      <c r="E107" s="1071"/>
      <c r="F107" s="1071"/>
      <c r="G107" s="1067"/>
      <c r="H107" s="1067"/>
      <c r="I107" s="1067"/>
      <c r="J107" s="1074">
        <v>0</v>
      </c>
    </row>
    <row r="108" spans="1:10" ht="13.5" hidden="1" thickBot="1">
      <c r="A108" s="820">
        <v>1162400</v>
      </c>
      <c r="B108" s="836" t="s">
        <v>1686</v>
      </c>
      <c r="C108" s="802" t="s">
        <v>838</v>
      </c>
      <c r="D108" s="1067"/>
      <c r="E108" s="1071"/>
      <c r="F108" s="1071"/>
      <c r="G108" s="1067"/>
      <c r="H108" s="1067"/>
      <c r="I108" s="1067"/>
      <c r="J108" s="1074">
        <v>0</v>
      </c>
    </row>
    <row r="109" spans="1:10" ht="26.25" hidden="1" thickBot="1">
      <c r="A109" s="820">
        <v>1162500</v>
      </c>
      <c r="B109" s="836" t="s">
        <v>1687</v>
      </c>
      <c r="C109" s="802" t="s">
        <v>840</v>
      </c>
      <c r="D109" s="1067"/>
      <c r="E109" s="1071"/>
      <c r="F109" s="1071"/>
      <c r="G109" s="1067"/>
      <c r="H109" s="1067"/>
      <c r="I109" s="1067"/>
      <c r="J109" s="1074">
        <v>0</v>
      </c>
    </row>
    <row r="110" spans="1:10" ht="13.5" thickBot="1">
      <c r="A110" s="820">
        <v>1162600</v>
      </c>
      <c r="B110" s="836" t="s">
        <v>1688</v>
      </c>
      <c r="C110" s="802" t="s">
        <v>514</v>
      </c>
      <c r="D110" s="1067"/>
      <c r="E110" s="1071"/>
      <c r="F110" s="1071"/>
      <c r="G110" s="1067"/>
      <c r="H110" s="1067"/>
      <c r="I110" s="1067"/>
      <c r="J110" s="1074">
        <v>0</v>
      </c>
    </row>
    <row r="111" spans="1:10" ht="26.25" thickBot="1">
      <c r="A111" s="820">
        <v>1162700</v>
      </c>
      <c r="B111" s="801" t="s">
        <v>1689</v>
      </c>
      <c r="C111" s="802" t="s">
        <v>516</v>
      </c>
      <c r="D111" s="1067">
        <v>200</v>
      </c>
      <c r="E111" s="1071">
        <v>0</v>
      </c>
      <c r="F111" s="1071">
        <f>D111+E111</f>
        <v>200</v>
      </c>
      <c r="G111" s="1067">
        <v>100</v>
      </c>
      <c r="H111" s="1067">
        <v>100</v>
      </c>
      <c r="I111" s="1071">
        <v>200</v>
      </c>
      <c r="J111" s="1068">
        <f>F111</f>
        <v>200</v>
      </c>
    </row>
    <row r="112" spans="1:10" ht="0.75" customHeight="1" thickBot="1">
      <c r="A112" s="820">
        <v>1162800</v>
      </c>
      <c r="B112" s="836" t="s">
        <v>1690</v>
      </c>
      <c r="C112" s="802" t="s">
        <v>878</v>
      </c>
      <c r="D112" s="1082"/>
      <c r="E112" s="1083"/>
      <c r="F112" s="1082"/>
      <c r="G112" s="1082"/>
      <c r="H112" s="1082"/>
      <c r="I112" s="1082"/>
      <c r="J112" s="1074">
        <v>0</v>
      </c>
    </row>
    <row r="113" spans="1:10" ht="13.5" hidden="1" thickBot="1">
      <c r="A113" s="845">
        <v>1162900</v>
      </c>
      <c r="B113" s="838" t="s">
        <v>1691</v>
      </c>
      <c r="C113" s="806" t="s">
        <v>880</v>
      </c>
      <c r="D113" s="1084"/>
      <c r="E113" s="1085"/>
      <c r="F113" s="1084"/>
      <c r="G113" s="1084"/>
      <c r="H113" s="1084"/>
      <c r="I113" s="1084"/>
      <c r="J113" s="1074">
        <v>0</v>
      </c>
    </row>
    <row r="114" spans="1:10" ht="13.5" hidden="1" thickBot="1">
      <c r="A114" s="847">
        <v>1170000</v>
      </c>
      <c r="B114" s="848" t="s">
        <v>881</v>
      </c>
      <c r="C114" s="849" t="s">
        <v>361</v>
      </c>
      <c r="D114" s="1086">
        <v>0</v>
      </c>
      <c r="E114" s="1087">
        <v>0</v>
      </c>
      <c r="F114" s="1086">
        <f>F121</f>
        <v>0</v>
      </c>
      <c r="G114" s="1086">
        <f>G121</f>
        <v>0</v>
      </c>
      <c r="H114" s="1086">
        <f>H121</f>
        <v>0</v>
      </c>
      <c r="I114" s="1086">
        <f>I121</f>
        <v>0</v>
      </c>
      <c r="J114" s="1074">
        <f>F114</f>
        <v>0</v>
      </c>
    </row>
    <row r="115" spans="1:10" ht="39" hidden="1" thickBot="1">
      <c r="A115" s="851">
        <v>1171000</v>
      </c>
      <c r="B115" s="852" t="s">
        <v>216</v>
      </c>
      <c r="C115" s="794" t="s">
        <v>361</v>
      </c>
      <c r="D115" s="1088">
        <v>0</v>
      </c>
      <c r="E115" s="1089">
        <v>0</v>
      </c>
      <c r="F115" s="1088">
        <v>0</v>
      </c>
      <c r="G115" s="1088">
        <v>0</v>
      </c>
      <c r="H115" s="1088">
        <v>0</v>
      </c>
      <c r="I115" s="1088">
        <v>0</v>
      </c>
      <c r="J115" s="1074">
        <v>0</v>
      </c>
    </row>
    <row r="116" spans="1:10" ht="39" hidden="1" thickBot="1">
      <c r="A116" s="851">
        <v>1171100</v>
      </c>
      <c r="B116" s="801" t="s">
        <v>1692</v>
      </c>
      <c r="C116" s="798" t="s">
        <v>482</v>
      </c>
      <c r="D116" s="1082"/>
      <c r="E116" s="1083"/>
      <c r="F116" s="1082"/>
      <c r="G116" s="1082"/>
      <c r="H116" s="1082"/>
      <c r="I116" s="1082"/>
      <c r="J116" s="1074">
        <v>0</v>
      </c>
    </row>
    <row r="117" spans="1:10" ht="26.25" hidden="1" thickBot="1">
      <c r="A117" s="851">
        <v>1171200</v>
      </c>
      <c r="B117" s="836" t="s">
        <v>1693</v>
      </c>
      <c r="C117" s="854" t="s">
        <v>354</v>
      </c>
      <c r="D117" s="1082"/>
      <c r="E117" s="1083">
        <v>0</v>
      </c>
      <c r="F117" s="1082"/>
      <c r="G117" s="1082"/>
      <c r="H117" s="1082"/>
      <c r="I117" s="1082"/>
      <c r="J117" s="1074">
        <v>0</v>
      </c>
    </row>
    <row r="118" spans="1:10" ht="51" hidden="1">
      <c r="A118" s="820">
        <v>1172000</v>
      </c>
      <c r="B118" s="855" t="s">
        <v>1027</v>
      </c>
      <c r="C118" s="831" t="s">
        <v>361</v>
      </c>
      <c r="D118" s="1086">
        <v>0</v>
      </c>
      <c r="E118" s="1087">
        <v>0</v>
      </c>
      <c r="F118" s="1086">
        <v>0</v>
      </c>
      <c r="G118" s="1086">
        <v>0</v>
      </c>
      <c r="H118" s="1086">
        <v>0</v>
      </c>
      <c r="I118" s="1086">
        <v>0</v>
      </c>
      <c r="J118" s="1086">
        <v>0</v>
      </c>
    </row>
    <row r="119" spans="1:10" hidden="1">
      <c r="A119" s="820">
        <v>1172100</v>
      </c>
      <c r="B119" s="823" t="s">
        <v>1113</v>
      </c>
      <c r="C119" s="798" t="s">
        <v>1028</v>
      </c>
      <c r="D119" s="1082"/>
      <c r="E119" s="1083"/>
      <c r="F119" s="1082"/>
      <c r="G119" s="1082"/>
      <c r="H119" s="1082"/>
      <c r="I119" s="1082"/>
      <c r="J119" s="1082"/>
    </row>
    <row r="120" spans="1:10" hidden="1">
      <c r="A120" s="820">
        <v>1172200</v>
      </c>
      <c r="B120" s="823" t="s">
        <v>1114</v>
      </c>
      <c r="C120" s="856">
        <v>482200</v>
      </c>
      <c r="D120" s="1082"/>
      <c r="E120" s="1083"/>
      <c r="F120" s="1082"/>
      <c r="G120" s="1082"/>
      <c r="H120" s="1082"/>
      <c r="I120" s="1082"/>
      <c r="J120" s="1082"/>
    </row>
    <row r="121" spans="1:10" hidden="1">
      <c r="A121" s="820">
        <v>1172300</v>
      </c>
      <c r="B121" s="836" t="s">
        <v>1694</v>
      </c>
      <c r="C121" s="802" t="s">
        <v>1030</v>
      </c>
      <c r="D121" s="1082">
        <v>0</v>
      </c>
      <c r="E121" s="1083">
        <v>0</v>
      </c>
      <c r="F121" s="1082">
        <f>D121+E121</f>
        <v>0</v>
      </c>
      <c r="G121" s="1082"/>
      <c r="H121" s="1082"/>
      <c r="I121" s="1082">
        <v>0</v>
      </c>
      <c r="J121" s="1082">
        <f>F121</f>
        <v>0</v>
      </c>
    </row>
    <row r="122" spans="1:10" ht="25.5" hidden="1">
      <c r="A122" s="820">
        <v>1172400</v>
      </c>
      <c r="B122" s="857" t="s">
        <v>1695</v>
      </c>
      <c r="C122" s="802" t="s">
        <v>125</v>
      </c>
      <c r="D122" s="1088"/>
      <c r="E122" s="1089"/>
      <c r="F122" s="1088"/>
      <c r="G122" s="1088"/>
      <c r="H122" s="1088"/>
      <c r="I122" s="1088"/>
      <c r="J122" s="1088"/>
    </row>
    <row r="123" spans="1:10" ht="25.5" hidden="1">
      <c r="A123" s="820">
        <v>1173000</v>
      </c>
      <c r="B123" s="855" t="s">
        <v>126</v>
      </c>
      <c r="C123" s="831" t="s">
        <v>361</v>
      </c>
      <c r="D123" s="1088">
        <v>0</v>
      </c>
      <c r="E123" s="1089">
        <v>0</v>
      </c>
      <c r="F123" s="1088">
        <v>0</v>
      </c>
      <c r="G123" s="1088">
        <v>0</v>
      </c>
      <c r="H123" s="1088">
        <v>0</v>
      </c>
      <c r="I123" s="1088">
        <v>0</v>
      </c>
      <c r="J123" s="1088">
        <v>0</v>
      </c>
    </row>
    <row r="124" spans="1:10" ht="25.5" hidden="1">
      <c r="A124" s="851">
        <v>1173100</v>
      </c>
      <c r="B124" s="858" t="s">
        <v>127</v>
      </c>
      <c r="C124" s="802" t="s">
        <v>1099</v>
      </c>
      <c r="D124" s="1088"/>
      <c r="E124" s="1089"/>
      <c r="F124" s="1088"/>
      <c r="G124" s="1088"/>
      <c r="H124" s="1088"/>
      <c r="I124" s="1088"/>
      <c r="J124" s="1088"/>
    </row>
    <row r="125" spans="1:10" ht="38.25" hidden="1">
      <c r="A125" s="851">
        <v>1174000</v>
      </c>
      <c r="B125" s="855" t="s">
        <v>1100</v>
      </c>
      <c r="C125" s="831" t="s">
        <v>361</v>
      </c>
      <c r="D125" s="1088">
        <v>0</v>
      </c>
      <c r="E125" s="1089">
        <v>0</v>
      </c>
      <c r="F125" s="1088">
        <v>0</v>
      </c>
      <c r="G125" s="1088">
        <v>0</v>
      </c>
      <c r="H125" s="1088">
        <v>0</v>
      </c>
      <c r="I125" s="1088">
        <v>0</v>
      </c>
      <c r="J125" s="1088">
        <v>0</v>
      </c>
    </row>
    <row r="126" spans="1:10" ht="25.5" hidden="1">
      <c r="A126" s="851">
        <v>1174100</v>
      </c>
      <c r="B126" s="858" t="s">
        <v>1115</v>
      </c>
      <c r="C126" s="802" t="s">
        <v>1101</v>
      </c>
      <c r="D126" s="1088"/>
      <c r="E126" s="1089"/>
      <c r="F126" s="1088"/>
      <c r="G126" s="1088"/>
      <c r="H126" s="1088"/>
      <c r="I126" s="1088"/>
      <c r="J126" s="1088"/>
    </row>
    <row r="127" spans="1:10" ht="25.5" hidden="1">
      <c r="A127" s="851">
        <v>1174200</v>
      </c>
      <c r="B127" s="857" t="s">
        <v>1696</v>
      </c>
      <c r="C127" s="802" t="s">
        <v>450</v>
      </c>
      <c r="D127" s="1088"/>
      <c r="E127" s="1089"/>
      <c r="F127" s="1088"/>
      <c r="G127" s="1088"/>
      <c r="H127" s="1088"/>
      <c r="I127" s="1088"/>
      <c r="J127" s="1088"/>
    </row>
    <row r="128" spans="1:10" ht="51" hidden="1">
      <c r="A128" s="851">
        <v>1175000</v>
      </c>
      <c r="B128" s="855" t="s">
        <v>561</v>
      </c>
      <c r="C128" s="831" t="s">
        <v>361</v>
      </c>
      <c r="D128" s="1088">
        <v>0</v>
      </c>
      <c r="E128" s="1089">
        <v>0</v>
      </c>
      <c r="F128" s="1088">
        <v>0</v>
      </c>
      <c r="G128" s="1088">
        <v>0</v>
      </c>
      <c r="H128" s="1088">
        <v>0</v>
      </c>
      <c r="I128" s="1088">
        <v>0</v>
      </c>
      <c r="J128" s="1088">
        <v>0</v>
      </c>
    </row>
    <row r="129" spans="1:12" ht="38.25" hidden="1">
      <c r="A129" s="851">
        <v>1175100</v>
      </c>
      <c r="B129" s="857" t="s">
        <v>1697</v>
      </c>
      <c r="C129" s="802" t="s">
        <v>228</v>
      </c>
      <c r="D129" s="1088"/>
      <c r="E129" s="1089"/>
      <c r="F129" s="1088"/>
      <c r="G129" s="1088"/>
      <c r="H129" s="1088"/>
      <c r="I129" s="1088"/>
      <c r="J129" s="1088"/>
    </row>
    <row r="130" spans="1:12" hidden="1">
      <c r="A130" s="851">
        <v>1176000</v>
      </c>
      <c r="B130" s="855" t="s">
        <v>229</v>
      </c>
      <c r="C130" s="831" t="s">
        <v>361</v>
      </c>
      <c r="D130" s="1088">
        <v>0</v>
      </c>
      <c r="E130" s="1089">
        <v>0</v>
      </c>
      <c r="F130" s="1088">
        <v>0</v>
      </c>
      <c r="G130" s="1088">
        <v>0</v>
      </c>
      <c r="H130" s="1088">
        <v>0</v>
      </c>
      <c r="I130" s="1088">
        <v>0</v>
      </c>
      <c r="J130" s="1088">
        <v>0</v>
      </c>
    </row>
    <row r="131" spans="1:12" hidden="1">
      <c r="A131" s="851">
        <v>1176100</v>
      </c>
      <c r="B131" s="857" t="s">
        <v>1698</v>
      </c>
      <c r="C131" s="802" t="s">
        <v>8</v>
      </c>
      <c r="D131" s="1088"/>
      <c r="E131" s="1089"/>
      <c r="F131" s="1088"/>
      <c r="G131" s="1088"/>
      <c r="H131" s="1088"/>
      <c r="I131" s="1088"/>
      <c r="J131" s="1088"/>
    </row>
    <row r="132" spans="1:12" hidden="1">
      <c r="A132" s="851">
        <v>1177000</v>
      </c>
      <c r="B132" s="855" t="s">
        <v>591</v>
      </c>
      <c r="C132" s="831" t="s">
        <v>361</v>
      </c>
      <c r="D132" s="1088">
        <v>0</v>
      </c>
      <c r="E132" s="1089">
        <v>0</v>
      </c>
      <c r="F132" s="1088">
        <v>0</v>
      </c>
      <c r="G132" s="1088">
        <v>0</v>
      </c>
      <c r="H132" s="1088">
        <v>0</v>
      </c>
      <c r="I132" s="1088">
        <v>0</v>
      </c>
      <c r="J132" s="1088">
        <v>0</v>
      </c>
    </row>
    <row r="133" spans="1:12" ht="13.5" hidden="1" thickBot="1">
      <c r="A133" s="845">
        <v>1177100</v>
      </c>
      <c r="B133" s="859" t="s">
        <v>1699</v>
      </c>
      <c r="C133" s="806" t="s">
        <v>260</v>
      </c>
      <c r="D133" s="1090"/>
      <c r="E133" s="1091"/>
      <c r="F133" s="1090"/>
      <c r="G133" s="1090"/>
      <c r="H133" s="1090"/>
      <c r="I133" s="1090"/>
      <c r="J133" s="1090"/>
    </row>
    <row r="134" spans="1:12" ht="13.5" thickBot="1">
      <c r="A134" s="861" t="s">
        <v>261</v>
      </c>
      <c r="B134" s="862" t="s">
        <v>262</v>
      </c>
      <c r="C134" s="863"/>
      <c r="D134" s="1092"/>
      <c r="E134" s="1093"/>
      <c r="F134" s="1092"/>
      <c r="G134" s="1092"/>
      <c r="H134" s="1092"/>
      <c r="I134" s="1092"/>
      <c r="J134" s="1092"/>
    </row>
    <row r="135" spans="1:12" ht="26.25" thickBot="1">
      <c r="A135" s="865" t="s">
        <v>263</v>
      </c>
      <c r="B135" s="866" t="s">
        <v>652</v>
      </c>
      <c r="C135" s="867" t="s">
        <v>361</v>
      </c>
      <c r="D135" s="2168">
        <f>D138</f>
        <v>30000</v>
      </c>
      <c r="E135" s="2169">
        <v>0</v>
      </c>
      <c r="F135" s="2168">
        <f>F138</f>
        <v>30000</v>
      </c>
      <c r="G135" s="2168">
        <f>G138</f>
        <v>30000</v>
      </c>
      <c r="H135" s="2168">
        <f>H138</f>
        <v>30000</v>
      </c>
      <c r="I135" s="2168">
        <f>I138</f>
        <v>30000</v>
      </c>
      <c r="J135" s="2168">
        <f>F135</f>
        <v>30000</v>
      </c>
    </row>
    <row r="136" spans="1:12" ht="13.5" thickBot="1">
      <c r="A136" s="868"/>
      <c r="B136" s="869" t="s">
        <v>653</v>
      </c>
      <c r="C136" s="870"/>
      <c r="D136" s="2073"/>
      <c r="E136" s="2074"/>
      <c r="F136" s="2073"/>
      <c r="G136" s="2073"/>
      <c r="H136" s="2073"/>
      <c r="I136" s="2073"/>
      <c r="J136" s="2073"/>
    </row>
    <row r="137" spans="1:12">
      <c r="A137" s="861" t="s">
        <v>261</v>
      </c>
      <c r="B137" s="862" t="s">
        <v>262</v>
      </c>
      <c r="C137" s="872"/>
      <c r="D137" s="2075"/>
      <c r="E137" s="2076"/>
      <c r="F137" s="2075"/>
      <c r="G137" s="2075"/>
      <c r="H137" s="2075"/>
      <c r="I137" s="2075"/>
      <c r="J137" s="2075"/>
    </row>
    <row r="138" spans="1:12" ht="24.75" customHeight="1">
      <c r="A138" s="874" t="s">
        <v>654</v>
      </c>
      <c r="B138" s="875" t="s">
        <v>655</v>
      </c>
      <c r="C138" s="876" t="s">
        <v>361</v>
      </c>
      <c r="D138" s="1096">
        <f>D144+D140</f>
        <v>30000</v>
      </c>
      <c r="E138" s="1097">
        <v>0</v>
      </c>
      <c r="F138" s="1096">
        <f>F141+F140+F144</f>
        <v>30000</v>
      </c>
      <c r="G138" s="1096">
        <f>G140+G144</f>
        <v>30000</v>
      </c>
      <c r="H138" s="1096">
        <f>H140+H144</f>
        <v>30000</v>
      </c>
      <c r="I138" s="1096">
        <f>I140+I144</f>
        <v>30000</v>
      </c>
      <c r="J138" s="1096">
        <f>J140</f>
        <v>30000</v>
      </c>
    </row>
    <row r="139" spans="1:12">
      <c r="A139" s="878" t="s">
        <v>656</v>
      </c>
      <c r="B139" s="857" t="s">
        <v>1700</v>
      </c>
      <c r="C139" s="879" t="s">
        <v>997</v>
      </c>
      <c r="D139" s="1088"/>
      <c r="E139" s="1089"/>
      <c r="F139" s="1088"/>
      <c r="G139" s="1088"/>
      <c r="H139" s="1088"/>
      <c r="I139" s="1088"/>
      <c r="J139" s="1088"/>
    </row>
    <row r="140" spans="1:12" ht="23.25" customHeight="1">
      <c r="A140" s="878" t="s">
        <v>998</v>
      </c>
      <c r="B140" s="857" t="s">
        <v>1701</v>
      </c>
      <c r="C140" s="879" t="s">
        <v>975</v>
      </c>
      <c r="D140" s="1725">
        <v>30000</v>
      </c>
      <c r="E140" s="1725">
        <v>0</v>
      </c>
      <c r="F140" s="1725">
        <f>D140+E140</f>
        <v>30000</v>
      </c>
      <c r="G140" s="1211">
        <v>30000</v>
      </c>
      <c r="H140" s="1211">
        <v>30000</v>
      </c>
      <c r="I140" s="1211">
        <v>30000</v>
      </c>
      <c r="J140" s="1211">
        <f>F140</f>
        <v>30000</v>
      </c>
      <c r="L140" s="632" t="s">
        <v>89</v>
      </c>
    </row>
    <row r="141" spans="1:12" ht="25.5">
      <c r="A141" s="878" t="s">
        <v>976</v>
      </c>
      <c r="B141" s="857" t="s">
        <v>1702</v>
      </c>
      <c r="C141" s="879" t="s">
        <v>978</v>
      </c>
      <c r="D141" s="1088">
        <v>0</v>
      </c>
      <c r="E141" s="1088">
        <v>0</v>
      </c>
      <c r="F141" s="1088">
        <f>D141+E141</f>
        <v>0</v>
      </c>
      <c r="G141" s="1088">
        <v>0</v>
      </c>
      <c r="H141" s="1088">
        <v>0</v>
      </c>
      <c r="I141" s="1088">
        <v>0</v>
      </c>
      <c r="J141" s="1088">
        <f>F141</f>
        <v>0</v>
      </c>
    </row>
    <row r="142" spans="1:12">
      <c r="A142" s="878" t="s">
        <v>979</v>
      </c>
      <c r="B142" s="857" t="s">
        <v>1703</v>
      </c>
      <c r="C142" s="879" t="s">
        <v>1110</v>
      </c>
      <c r="D142" s="1088"/>
      <c r="E142" s="1088"/>
      <c r="F142" s="1088"/>
      <c r="G142" s="1088"/>
      <c r="H142" s="1088"/>
      <c r="I142" s="1088"/>
      <c r="J142" s="1088"/>
    </row>
    <row r="143" spans="1:12" ht="12" customHeight="1">
      <c r="A143" s="878" t="s">
        <v>138</v>
      </c>
      <c r="B143" s="858" t="s">
        <v>139</v>
      </c>
      <c r="C143" s="879" t="s">
        <v>140</v>
      </c>
      <c r="D143" s="1088"/>
      <c r="E143" s="1088"/>
      <c r="F143" s="1088"/>
      <c r="G143" s="1088"/>
      <c r="H143" s="1088"/>
      <c r="I143" s="1088"/>
      <c r="J143" s="1088"/>
    </row>
    <row r="144" spans="1:12" hidden="1">
      <c r="A144" s="878" t="s">
        <v>141</v>
      </c>
      <c r="B144" s="857" t="s">
        <v>1704</v>
      </c>
      <c r="C144" s="879" t="s">
        <v>904</v>
      </c>
      <c r="D144" s="1088">
        <v>0</v>
      </c>
      <c r="E144" s="1089">
        <v>0</v>
      </c>
      <c r="F144" s="1088">
        <f>D144+E144</f>
        <v>0</v>
      </c>
      <c r="G144" s="1088"/>
      <c r="H144" s="1088"/>
      <c r="I144" s="1088"/>
      <c r="J144" s="1088">
        <f>F144</f>
        <v>0</v>
      </c>
    </row>
    <row r="145" spans="1:10" hidden="1">
      <c r="A145" s="878" t="s">
        <v>905</v>
      </c>
      <c r="B145" s="857" t="s">
        <v>1705</v>
      </c>
      <c r="C145" s="879" t="s">
        <v>907</v>
      </c>
      <c r="D145" s="1088"/>
      <c r="E145" s="1088"/>
      <c r="F145" s="1088"/>
      <c r="G145" s="1088"/>
      <c r="H145" s="1088"/>
      <c r="I145" s="1088"/>
      <c r="J145" s="1088"/>
    </row>
    <row r="146" spans="1:10" hidden="1">
      <c r="A146" s="878" t="s">
        <v>659</v>
      </c>
      <c r="B146" s="857" t="s">
        <v>1706</v>
      </c>
      <c r="C146" s="879" t="s">
        <v>661</v>
      </c>
      <c r="D146" s="1088"/>
      <c r="E146" s="1088"/>
      <c r="F146" s="1088"/>
      <c r="G146" s="1088"/>
      <c r="H146" s="1088"/>
      <c r="I146" s="1088"/>
      <c r="J146" s="1088"/>
    </row>
    <row r="147" spans="1:10" hidden="1">
      <c r="A147" s="878" t="s">
        <v>662</v>
      </c>
      <c r="B147" s="855" t="s">
        <v>663</v>
      </c>
      <c r="C147" s="880" t="s">
        <v>361</v>
      </c>
      <c r="D147" s="1088">
        <v>0</v>
      </c>
      <c r="E147" s="1088">
        <v>0</v>
      </c>
      <c r="F147" s="1088">
        <v>0</v>
      </c>
      <c r="G147" s="1088">
        <v>0</v>
      </c>
      <c r="H147" s="1088">
        <v>0</v>
      </c>
      <c r="I147" s="1088">
        <v>0</v>
      </c>
      <c r="J147" s="1088">
        <v>0</v>
      </c>
    </row>
    <row r="148" spans="1:10" hidden="1">
      <c r="A148" s="878" t="s">
        <v>664</v>
      </c>
      <c r="B148" s="858" t="s">
        <v>665</v>
      </c>
      <c r="C148" s="879" t="s">
        <v>666</v>
      </c>
      <c r="D148" s="1088"/>
      <c r="E148" s="1088"/>
      <c r="F148" s="1088"/>
      <c r="G148" s="1088"/>
      <c r="H148" s="1088"/>
      <c r="I148" s="1088"/>
      <c r="J148" s="1088"/>
    </row>
    <row r="149" spans="1:10" hidden="1">
      <c r="A149" s="878" t="s">
        <v>667</v>
      </c>
      <c r="B149" s="858" t="s">
        <v>668</v>
      </c>
      <c r="C149" s="879" t="s">
        <v>669</v>
      </c>
      <c r="D149" s="1088"/>
      <c r="E149" s="1088"/>
      <c r="F149" s="1088"/>
      <c r="G149" s="1088"/>
      <c r="H149" s="1088"/>
      <c r="I149" s="1088"/>
      <c r="J149" s="1088"/>
    </row>
    <row r="150" spans="1:10" ht="25.5" hidden="1">
      <c r="A150" s="878" t="s">
        <v>670</v>
      </c>
      <c r="B150" s="857" t="s">
        <v>1707</v>
      </c>
      <c r="C150" s="879" t="s">
        <v>316</v>
      </c>
      <c r="D150" s="1088"/>
      <c r="E150" s="1088"/>
      <c r="F150" s="1088"/>
      <c r="G150" s="1088"/>
      <c r="H150" s="1088"/>
      <c r="I150" s="1088"/>
      <c r="J150" s="1088"/>
    </row>
    <row r="151" spans="1:10" hidden="1">
      <c r="A151" s="878" t="s">
        <v>317</v>
      </c>
      <c r="B151" s="857" t="s">
        <v>1708</v>
      </c>
      <c r="C151" s="879" t="s">
        <v>319</v>
      </c>
      <c r="D151" s="1088"/>
      <c r="E151" s="1088"/>
      <c r="F151" s="1088"/>
      <c r="G151" s="1088"/>
      <c r="H151" s="1088"/>
      <c r="I151" s="1088"/>
      <c r="J151" s="1088"/>
    </row>
    <row r="152" spans="1:10" hidden="1">
      <c r="A152" s="878" t="s">
        <v>320</v>
      </c>
      <c r="B152" s="855" t="s">
        <v>321</v>
      </c>
      <c r="C152" s="880" t="s">
        <v>361</v>
      </c>
      <c r="D152" s="1088">
        <v>0</v>
      </c>
      <c r="E152" s="1088">
        <v>0</v>
      </c>
      <c r="F152" s="1088">
        <v>0</v>
      </c>
      <c r="G152" s="1088">
        <v>0</v>
      </c>
      <c r="H152" s="1088">
        <v>0</v>
      </c>
      <c r="I152" s="1088">
        <v>0</v>
      </c>
      <c r="J152" s="1088">
        <v>0</v>
      </c>
    </row>
    <row r="153" spans="1:10" hidden="1">
      <c r="A153" s="878" t="s">
        <v>322</v>
      </c>
      <c r="B153" s="858" t="s">
        <v>1116</v>
      </c>
      <c r="C153" s="879" t="s">
        <v>323</v>
      </c>
      <c r="D153" s="1088"/>
      <c r="E153" s="1088"/>
      <c r="F153" s="1088"/>
      <c r="G153" s="1088"/>
      <c r="H153" s="1088"/>
      <c r="I153" s="1088"/>
      <c r="J153" s="1088"/>
    </row>
    <row r="154" spans="1:10" hidden="1">
      <c r="A154" s="881" t="s">
        <v>324</v>
      </c>
      <c r="B154" s="882" t="s">
        <v>325</v>
      </c>
      <c r="C154" s="880" t="s">
        <v>361</v>
      </c>
      <c r="D154" s="1088">
        <v>0</v>
      </c>
      <c r="E154" s="1088">
        <v>0</v>
      </c>
      <c r="F154" s="1088">
        <v>0</v>
      </c>
      <c r="G154" s="1088">
        <v>0</v>
      </c>
      <c r="H154" s="1088">
        <v>0</v>
      </c>
      <c r="I154" s="1088">
        <v>0</v>
      </c>
      <c r="J154" s="1088">
        <v>0</v>
      </c>
    </row>
    <row r="155" spans="1:10" hidden="1">
      <c r="A155" s="878" t="s">
        <v>326</v>
      </c>
      <c r="B155" s="858" t="s">
        <v>1117</v>
      </c>
      <c r="C155" s="879" t="s">
        <v>327</v>
      </c>
      <c r="D155" s="1088"/>
      <c r="E155" s="1088"/>
      <c r="F155" s="1088"/>
      <c r="G155" s="1088"/>
      <c r="H155" s="1088"/>
      <c r="I155" s="1088"/>
      <c r="J155" s="1088"/>
    </row>
    <row r="156" spans="1:10" hidden="1">
      <c r="A156" s="878" t="s">
        <v>328</v>
      </c>
      <c r="B156" s="858" t="s">
        <v>1118</v>
      </c>
      <c r="C156" s="879" t="s">
        <v>329</v>
      </c>
      <c r="D156" s="1088"/>
      <c r="E156" s="1088"/>
      <c r="F156" s="1088"/>
      <c r="G156" s="1088"/>
      <c r="H156" s="1088"/>
      <c r="I156" s="1088"/>
      <c r="J156" s="1088"/>
    </row>
    <row r="157" spans="1:10">
      <c r="A157" s="878" t="s">
        <v>330</v>
      </c>
      <c r="B157" s="857" t="s">
        <v>1709</v>
      </c>
      <c r="C157" s="879" t="s">
        <v>332</v>
      </c>
      <c r="D157" s="1088"/>
      <c r="E157" s="1088"/>
      <c r="F157" s="1088"/>
      <c r="G157" s="1088"/>
      <c r="H157" s="1088"/>
      <c r="I157" s="1088"/>
      <c r="J157" s="1088"/>
    </row>
    <row r="158" spans="1:10" ht="13.5" thickBot="1">
      <c r="A158" s="883">
        <v>1244000</v>
      </c>
      <c r="B158" s="884" t="s">
        <v>1710</v>
      </c>
      <c r="C158" s="885" t="s">
        <v>1145</v>
      </c>
      <c r="D158" s="1098"/>
      <c r="E158" s="1098"/>
      <c r="F158" s="1098"/>
      <c r="G158" s="1098"/>
      <c r="H158" s="1098"/>
      <c r="I158" s="1098"/>
      <c r="J158" s="1098"/>
    </row>
    <row r="159" spans="1:10" ht="26.25" thickBot="1">
      <c r="A159" s="886">
        <v>1000000</v>
      </c>
      <c r="B159" s="887" t="s">
        <v>1146</v>
      </c>
      <c r="C159" s="888" t="s">
        <v>361</v>
      </c>
      <c r="D159" s="2077">
        <f>D32+D140+D144</f>
        <v>33700</v>
      </c>
      <c r="E159" s="2077">
        <f>E32</f>
        <v>0</v>
      </c>
      <c r="F159" s="2077">
        <f>F32+F138</f>
        <v>33700</v>
      </c>
      <c r="G159" s="2077">
        <f>G32+G138</f>
        <v>31100</v>
      </c>
      <c r="H159" s="2077">
        <f>H32+H138</f>
        <v>31600</v>
      </c>
      <c r="I159" s="2077">
        <f>I32+I135</f>
        <v>32700</v>
      </c>
      <c r="J159" s="2078">
        <f>F159</f>
        <v>33700</v>
      </c>
    </row>
    <row r="160" spans="1:10" ht="11.25" customHeight="1">
      <c r="A160" s="889"/>
      <c r="B160" s="890"/>
      <c r="C160" s="891"/>
      <c r="D160" s="738"/>
      <c r="E160" s="738"/>
      <c r="F160" s="738"/>
      <c r="G160" s="738"/>
      <c r="H160" s="738"/>
      <c r="I160" s="738"/>
      <c r="J160" s="738"/>
    </row>
    <row r="161" spans="1:10" ht="12.75" customHeight="1">
      <c r="A161" s="2559"/>
      <c r="B161" s="2559"/>
      <c r="C161" s="2559"/>
      <c r="D161" s="2559"/>
      <c r="E161" s="2559"/>
      <c r="F161" s="2559"/>
      <c r="G161" s="2559"/>
      <c r="H161" s="2559"/>
      <c r="I161" s="2559"/>
      <c r="J161" s="2559"/>
    </row>
    <row r="162" spans="1:10" s="738" customFormat="1">
      <c r="A162" s="2517" t="s">
        <v>2250</v>
      </c>
      <c r="B162" s="2517"/>
      <c r="C162" s="2517"/>
      <c r="D162" s="2517"/>
      <c r="E162" s="2517"/>
      <c r="F162" s="2517"/>
      <c r="G162" s="2517"/>
      <c r="H162" s="2517"/>
      <c r="I162" s="2517"/>
      <c r="J162" s="2517"/>
    </row>
    <row r="163" spans="1:10" ht="12.75" customHeight="1">
      <c r="A163" s="2573" t="s">
        <v>1125</v>
      </c>
      <c r="B163" s="2573"/>
      <c r="C163" s="2573"/>
      <c r="D163" s="2573"/>
      <c r="E163" s="2573"/>
      <c r="F163" s="2573"/>
      <c r="G163" s="2573"/>
      <c r="H163" s="2573"/>
      <c r="I163" s="2573"/>
      <c r="J163" s="2573"/>
    </row>
    <row r="164" spans="1:10" ht="12.75" customHeight="1">
      <c r="A164" s="892" t="s">
        <v>1711</v>
      </c>
      <c r="B164" s="892"/>
      <c r="C164" s="893"/>
      <c r="D164" s="892"/>
      <c r="E164" s="892"/>
      <c r="F164" s="892"/>
      <c r="G164" s="892" t="s">
        <v>1154</v>
      </c>
      <c r="H164" s="892"/>
      <c r="I164" s="892"/>
      <c r="J164" s="892"/>
    </row>
    <row r="165" spans="1:10" ht="12.75" customHeight="1">
      <c r="A165" s="894" t="s">
        <v>1712</v>
      </c>
      <c r="B165" s="894"/>
      <c r="C165" s="894"/>
      <c r="D165" s="738"/>
      <c r="E165" s="734" t="s">
        <v>311</v>
      </c>
      <c r="F165" s="738"/>
      <c r="G165" s="734" t="s">
        <v>312</v>
      </c>
      <c r="H165" s="738"/>
      <c r="I165" s="738"/>
      <c r="J165" s="894"/>
    </row>
    <row r="166" spans="1:10" ht="1.5" customHeight="1">
      <c r="A166" s="895"/>
      <c r="B166" s="895"/>
      <c r="C166" s="894"/>
      <c r="D166" s="895"/>
      <c r="E166" s="895"/>
      <c r="F166" s="895"/>
      <c r="G166" s="895"/>
      <c r="H166" s="895"/>
      <c r="I166" s="895"/>
      <c r="J166" s="895"/>
    </row>
    <row r="167" spans="1:10" ht="14.25">
      <c r="A167" s="892" t="s">
        <v>2120</v>
      </c>
      <c r="B167" s="892"/>
      <c r="C167" s="893"/>
      <c r="D167" s="892"/>
      <c r="E167" s="892"/>
      <c r="F167" s="892"/>
      <c r="G167" s="892" t="s">
        <v>1158</v>
      </c>
      <c r="H167" s="892"/>
      <c r="I167" s="892"/>
      <c r="J167" s="892"/>
    </row>
    <row r="168" spans="1:10" ht="14.25">
      <c r="A168" s="894" t="s">
        <v>1715</v>
      </c>
      <c r="B168" s="893" t="s">
        <v>646</v>
      </c>
      <c r="C168" s="896"/>
      <c r="D168" s="738"/>
      <c r="E168" s="734" t="s">
        <v>311</v>
      </c>
      <c r="F168" s="738"/>
      <c r="G168" s="734" t="s">
        <v>312</v>
      </c>
      <c r="H168" s="738"/>
      <c r="I168" s="738"/>
      <c r="J168" s="894"/>
    </row>
    <row r="169" spans="1:10" ht="12.75" customHeight="1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 ht="12.75" customHeight="1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  <row r="171" spans="1:10" ht="12.75" customHeight="1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  <row r="172" spans="1:10" ht="12.75" customHeight="1">
      <c r="A172" s="748"/>
      <c r="B172" s="739"/>
      <c r="C172" s="749"/>
      <c r="D172" s="738"/>
      <c r="E172" s="738"/>
      <c r="F172" s="738"/>
      <c r="G172" s="738"/>
      <c r="H172" s="738"/>
      <c r="I172" s="738"/>
      <c r="J172" s="738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12" t="s">
        <v>32</v>
      </c>
      <c r="G1" s="2612"/>
      <c r="H1" s="2612"/>
      <c r="I1" s="2612"/>
      <c r="J1" s="2612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13" t="s">
        <v>33</v>
      </c>
      <c r="G3" s="2613"/>
      <c r="H3" s="2613"/>
      <c r="I3" s="2613"/>
      <c r="J3" s="2613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354" t="s">
        <v>1171</v>
      </c>
      <c r="B6" s="355"/>
      <c r="C6" s="18"/>
      <c r="D6" s="16"/>
      <c r="E6" s="19" t="s">
        <v>176</v>
      </c>
      <c r="F6" s="21" t="s">
        <v>945</v>
      </c>
      <c r="G6" s="16"/>
      <c r="H6" s="16"/>
      <c r="I6" s="16"/>
      <c r="J6" s="24"/>
      <c r="K6" s="16"/>
      <c r="L6" s="16"/>
    </row>
    <row r="7" spans="1:12">
      <c r="A7" s="24"/>
      <c r="B7" s="25" t="s">
        <v>946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29" t="s">
        <v>1172</v>
      </c>
      <c r="B10" s="2614"/>
      <c r="C10" s="2614"/>
      <c r="D10" s="2614"/>
      <c r="E10" s="2614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15" t="s">
        <v>910</v>
      </c>
      <c r="B11" s="2615"/>
      <c r="C11" s="2615"/>
      <c r="D11" s="2615"/>
      <c r="E11" s="2615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608" t="s">
        <v>822</v>
      </c>
      <c r="B13" s="2608"/>
      <c r="C13" s="2608"/>
      <c r="D13" s="2608"/>
      <c r="E13" s="2608"/>
      <c r="F13" s="2608"/>
      <c r="G13" s="2608"/>
      <c r="H13" s="2608"/>
      <c r="I13" s="2608"/>
      <c r="J13" s="2608"/>
      <c r="K13" s="16"/>
      <c r="L13" s="16"/>
    </row>
    <row r="14" spans="1:12" ht="14.25">
      <c r="A14" s="2609" t="s">
        <v>1046</v>
      </c>
      <c r="B14" s="2580"/>
      <c r="C14" s="2580"/>
      <c r="D14" s="2580"/>
      <c r="E14" s="2580"/>
      <c r="F14" s="2580"/>
      <c r="G14" s="2580"/>
      <c r="H14" s="2580"/>
      <c r="I14" s="2580"/>
      <c r="J14" s="2580"/>
      <c r="K14" s="16"/>
      <c r="L14" s="16"/>
    </row>
    <row r="15" spans="1:12" ht="16.5">
      <c r="A15" s="2610" t="s">
        <v>1047</v>
      </c>
      <c r="B15" s="2610"/>
      <c r="C15" s="2610"/>
      <c r="D15" s="2610"/>
      <c r="E15" s="2610"/>
      <c r="F15" s="2610"/>
      <c r="G15" s="2610"/>
      <c r="H15" s="2610"/>
      <c r="I15" s="2610"/>
      <c r="J15" s="2610"/>
      <c r="K15" s="16"/>
      <c r="L15" s="16"/>
    </row>
    <row r="16" spans="1:12" ht="14.25">
      <c r="A16" s="2611" t="s">
        <v>1226</v>
      </c>
      <c r="B16" s="2611"/>
      <c r="C16" s="2611"/>
      <c r="D16" s="2611"/>
      <c r="E16" s="2611"/>
      <c r="F16" s="2611"/>
      <c r="G16" s="2611"/>
      <c r="H16" s="2611"/>
      <c r="I16" s="2611"/>
      <c r="J16" s="2611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1015</v>
      </c>
      <c r="B18" s="39"/>
      <c r="C18" s="39"/>
      <c r="D18" s="39"/>
      <c r="E18" s="28"/>
      <c r="F18" s="40" t="s">
        <v>334</v>
      </c>
      <c r="G18" s="28"/>
      <c r="H18" s="28"/>
      <c r="I18" s="28"/>
      <c r="J18" s="28"/>
      <c r="K18" s="28"/>
      <c r="L18" s="28"/>
    </row>
    <row r="19" spans="1:14">
      <c r="A19" s="38" t="s">
        <v>1014</v>
      </c>
      <c r="B19" s="41"/>
      <c r="C19" s="41"/>
      <c r="D19" s="41"/>
      <c r="E19" s="41"/>
      <c r="F19" s="38" t="s">
        <v>335</v>
      </c>
      <c r="G19" s="8" t="s">
        <v>883</v>
      </c>
      <c r="H19" s="10" t="s">
        <v>746</v>
      </c>
      <c r="I19" s="11" t="s">
        <v>1126</v>
      </c>
      <c r="J19" s="41"/>
      <c r="K19" s="41"/>
      <c r="L19" s="41"/>
    </row>
    <row r="20" spans="1:14">
      <c r="A20" s="38" t="s">
        <v>336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936</v>
      </c>
      <c r="B21" s="38"/>
      <c r="C21" s="38"/>
      <c r="D21" s="42"/>
      <c r="E21" s="42"/>
      <c r="F21" s="38" t="s">
        <v>934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352</v>
      </c>
      <c r="B22" s="41"/>
      <c r="C22" s="41"/>
      <c r="D22" s="41"/>
      <c r="E22" s="41"/>
      <c r="F22" s="38" t="s">
        <v>947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208</v>
      </c>
      <c r="B23" s="43"/>
      <c r="C23" s="44"/>
      <c r="D23" s="41"/>
      <c r="E23" s="41"/>
      <c r="F23" s="2619" t="s">
        <v>952</v>
      </c>
      <c r="G23" s="2619"/>
      <c r="H23" s="2619"/>
      <c r="I23" s="2619"/>
      <c r="J23" s="2619"/>
      <c r="K23" s="41"/>
      <c r="L23" s="41"/>
    </row>
    <row r="24" spans="1:14" ht="13.5" thickBot="1">
      <c r="A24" s="40" t="s">
        <v>926</v>
      </c>
      <c r="B24" s="45"/>
      <c r="C24" s="46"/>
      <c r="D24" s="45"/>
      <c r="E24" s="41"/>
      <c r="F24" s="2619"/>
      <c r="G24" s="2619"/>
      <c r="H24" s="2619"/>
      <c r="I24" s="2619"/>
      <c r="J24" s="2619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421</v>
      </c>
      <c r="B26" s="41"/>
      <c r="C26" s="41"/>
      <c r="D26" s="45"/>
      <c r="E26" s="45"/>
      <c r="F26" s="45"/>
      <c r="G26" s="51" t="s">
        <v>422</v>
      </c>
      <c r="H26" s="41"/>
      <c r="I26" s="43"/>
      <c r="J26" s="43"/>
      <c r="K26" s="45"/>
      <c r="L26" s="45"/>
    </row>
    <row r="27" spans="1:14" ht="13.5" thickBot="1">
      <c r="A27" s="38" t="s">
        <v>423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409</v>
      </c>
      <c r="B29" s="2" t="s">
        <v>424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4" ht="69.7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8" customHeight="1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1082</v>
      </c>
      <c r="C32" s="69" t="s">
        <v>361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808</v>
      </c>
      <c r="C33" s="69" t="s">
        <v>361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809</v>
      </c>
      <c r="C34" s="74" t="s">
        <v>361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677</v>
      </c>
      <c r="C35" s="77" t="s">
        <v>810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273</v>
      </c>
      <c r="C36" s="81" t="s">
        <v>811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812</v>
      </c>
      <c r="C37" s="81" t="s">
        <v>813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619</v>
      </c>
      <c r="C39" s="81" t="s">
        <v>391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1034</v>
      </c>
      <c r="C40" s="83" t="s">
        <v>392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19</v>
      </c>
      <c r="C41" s="86" t="s">
        <v>20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21</v>
      </c>
      <c r="C42" s="69" t="s">
        <v>361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385</v>
      </c>
      <c r="C45" s="81" t="s">
        <v>386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775</v>
      </c>
      <c r="C46" s="83" t="s">
        <v>387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776</v>
      </c>
      <c r="C47" s="81" t="s">
        <v>388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69</v>
      </c>
      <c r="C48" s="83" t="s">
        <v>389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70</v>
      </c>
      <c r="C49" s="81" t="s">
        <v>390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71</v>
      </c>
      <c r="C50" s="86" t="s">
        <v>772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773</v>
      </c>
      <c r="C51" s="74" t="s">
        <v>361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72</v>
      </c>
      <c r="C52" s="99" t="s">
        <v>774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490</v>
      </c>
      <c r="C53" s="83" t="s">
        <v>1031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148</v>
      </c>
      <c r="C54" s="100" t="s">
        <v>1032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367</v>
      </c>
      <c r="C55" s="74" t="s">
        <v>361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150</v>
      </c>
      <c r="C57" s="83" t="s">
        <v>369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151</v>
      </c>
      <c r="C58" s="83" t="s">
        <v>370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559</v>
      </c>
      <c r="C59" s="83" t="s">
        <v>371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560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187</v>
      </c>
      <c r="C61" s="81" t="s">
        <v>372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188</v>
      </c>
      <c r="C62" s="83" t="s">
        <v>373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189</v>
      </c>
      <c r="C63" s="100" t="s">
        <v>374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214</v>
      </c>
      <c r="C64" s="74" t="s">
        <v>361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928</v>
      </c>
      <c r="C66" s="74" t="s">
        <v>361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99" t="s">
        <v>929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709</v>
      </c>
      <c r="C68" s="100" t="s">
        <v>1041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1042</v>
      </c>
      <c r="C69" s="74" t="s">
        <v>361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993</v>
      </c>
      <c r="C70" s="77" t="s">
        <v>1043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994</v>
      </c>
      <c r="C71" s="83" t="s">
        <v>1044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393</v>
      </c>
      <c r="C72" s="83" t="s">
        <v>394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995</v>
      </c>
      <c r="C73" s="81" t="s">
        <v>395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953</v>
      </c>
      <c r="C74" s="83" t="s">
        <v>396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230</v>
      </c>
      <c r="C75" s="81" t="s">
        <v>397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231</v>
      </c>
      <c r="C76" s="83" t="s">
        <v>398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483</v>
      </c>
      <c r="C77" s="86" t="s">
        <v>399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296</v>
      </c>
      <c r="C78" s="74" t="s">
        <v>361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301</v>
      </c>
      <c r="C83" s="111" t="s">
        <v>361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305</v>
      </c>
      <c r="C87" s="74" t="s">
        <v>361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306</v>
      </c>
      <c r="C88" s="99" t="s">
        <v>1013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736</v>
      </c>
      <c r="C92" s="74" t="s">
        <v>361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814</v>
      </c>
      <c r="C93" s="99" t="s">
        <v>815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1112</v>
      </c>
      <c r="C94" s="83" t="s">
        <v>816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836</v>
      </c>
      <c r="C95" s="83" t="s">
        <v>817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743</v>
      </c>
      <c r="C96" s="83" t="s">
        <v>818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732</v>
      </c>
      <c r="C97" s="83" t="s">
        <v>733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823</v>
      </c>
      <c r="C98" s="86" t="s">
        <v>824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825</v>
      </c>
      <c r="C99" s="74" t="s">
        <v>361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207</v>
      </c>
      <c r="C100" s="123" t="s">
        <v>361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712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713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1136</v>
      </c>
      <c r="C103" s="123" t="s">
        <v>361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1137</v>
      </c>
      <c r="C104" s="83" t="s">
        <v>130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131</v>
      </c>
      <c r="C105" s="83" t="s">
        <v>24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25</v>
      </c>
      <c r="C106" s="83" t="s">
        <v>26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837</v>
      </c>
      <c r="C107" s="83" t="s">
        <v>838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839</v>
      </c>
      <c r="C108" s="83" t="s">
        <v>840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513</v>
      </c>
      <c r="C109" s="83" t="s">
        <v>514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515</v>
      </c>
      <c r="C110" s="83" t="s">
        <v>516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877</v>
      </c>
      <c r="C111" s="83" t="s">
        <v>878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879</v>
      </c>
      <c r="C112" s="86" t="s">
        <v>880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881</v>
      </c>
      <c r="C113" s="127" t="s">
        <v>361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216</v>
      </c>
      <c r="C114" s="74" t="s">
        <v>361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481</v>
      </c>
      <c r="C115" s="99" t="s">
        <v>482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353</v>
      </c>
      <c r="C116" s="131" t="s">
        <v>354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1027</v>
      </c>
      <c r="C117" s="111" t="s">
        <v>361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1113</v>
      </c>
      <c r="C118" s="99" t="s">
        <v>1028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1114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1029</v>
      </c>
      <c r="C120" s="83" t="s">
        <v>1030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124</v>
      </c>
      <c r="C121" s="83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126</v>
      </c>
      <c r="C122" s="111" t="s">
        <v>361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127</v>
      </c>
      <c r="C123" s="83" t="s">
        <v>1099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1100</v>
      </c>
      <c r="C124" s="111" t="s">
        <v>361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1115</v>
      </c>
      <c r="C125" s="83" t="s">
        <v>1101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449</v>
      </c>
      <c r="C126" s="83" t="s">
        <v>450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561</v>
      </c>
      <c r="C127" s="111" t="s">
        <v>361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227</v>
      </c>
      <c r="C128" s="83" t="s">
        <v>228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229</v>
      </c>
      <c r="C129" s="111" t="s">
        <v>361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591</v>
      </c>
      <c r="C131" s="111" t="s">
        <v>361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722</v>
      </c>
      <c r="C132" s="86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261</v>
      </c>
      <c r="B133" s="139" t="s">
        <v>262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652</v>
      </c>
      <c r="C134" s="144" t="s">
        <v>361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653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654</v>
      </c>
      <c r="B137" s="150" t="s">
        <v>655</v>
      </c>
      <c r="C137" s="151" t="s">
        <v>361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656</v>
      </c>
      <c r="B138" s="134" t="s">
        <v>996</v>
      </c>
      <c r="C138" s="153" t="s">
        <v>997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998</v>
      </c>
      <c r="B139" s="134" t="s">
        <v>974</v>
      </c>
      <c r="C139" s="153" t="s">
        <v>975</v>
      </c>
      <c r="D139" s="327"/>
      <c r="E139" s="327"/>
      <c r="F139" s="327"/>
      <c r="G139" s="327"/>
      <c r="H139" s="327"/>
      <c r="I139" s="327"/>
      <c r="J139" s="327"/>
      <c r="L139" t="s">
        <v>89</v>
      </c>
    </row>
    <row r="140" spans="1:12" ht="27" customHeight="1">
      <c r="A140" s="152" t="s">
        <v>976</v>
      </c>
      <c r="B140" s="134" t="s">
        <v>977</v>
      </c>
      <c r="C140" s="153" t="s">
        <v>978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979</v>
      </c>
      <c r="B141" s="134" t="s">
        <v>1109</v>
      </c>
      <c r="C141" s="153" t="s">
        <v>1110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141</v>
      </c>
      <c r="B143" s="134" t="s">
        <v>965</v>
      </c>
      <c r="C143" s="153" t="s">
        <v>904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905</v>
      </c>
      <c r="B144" s="134" t="s">
        <v>906</v>
      </c>
      <c r="C144" s="153" t="s">
        <v>907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659</v>
      </c>
      <c r="B145" s="134" t="s">
        <v>660</v>
      </c>
      <c r="C145" s="153" t="s">
        <v>661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662</v>
      </c>
      <c r="B146" s="132" t="s">
        <v>663</v>
      </c>
      <c r="C146" s="13" t="s">
        <v>361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664</v>
      </c>
      <c r="B147" s="135" t="s">
        <v>665</v>
      </c>
      <c r="C147" s="153" t="s">
        <v>666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667</v>
      </c>
      <c r="B148" s="135" t="s">
        <v>668</v>
      </c>
      <c r="C148" s="153" t="s">
        <v>669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670</v>
      </c>
      <c r="B149" s="134" t="s">
        <v>315</v>
      </c>
      <c r="C149" s="153" t="s">
        <v>316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317</v>
      </c>
      <c r="B150" s="134" t="s">
        <v>318</v>
      </c>
      <c r="C150" s="153" t="s">
        <v>319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320</v>
      </c>
      <c r="B151" s="132" t="s">
        <v>321</v>
      </c>
      <c r="C151" s="13" t="s">
        <v>361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322</v>
      </c>
      <c r="B152" s="135" t="s">
        <v>1116</v>
      </c>
      <c r="C152" s="153" t="s">
        <v>323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324</v>
      </c>
      <c r="B153" s="155" t="s">
        <v>325</v>
      </c>
      <c r="C153" s="13" t="s">
        <v>361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326</v>
      </c>
      <c r="B154" s="135" t="s">
        <v>1117</v>
      </c>
      <c r="C154" s="153" t="s">
        <v>327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328</v>
      </c>
      <c r="B155" s="135" t="s">
        <v>1118</v>
      </c>
      <c r="C155" s="153" t="s">
        <v>329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330</v>
      </c>
      <c r="B156" s="134" t="s">
        <v>331</v>
      </c>
      <c r="C156" s="153" t="s">
        <v>332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333</v>
      </c>
      <c r="C157" s="158" t="s">
        <v>1145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1146</v>
      </c>
      <c r="C158" s="161" t="s">
        <v>361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577"/>
      <c r="B160" s="2577"/>
      <c r="C160" s="2577"/>
      <c r="D160" s="2577"/>
      <c r="E160" s="2577"/>
      <c r="F160" s="2577"/>
      <c r="G160" s="2577"/>
      <c r="H160" s="2577"/>
      <c r="I160" s="2577"/>
      <c r="J160" s="2577"/>
    </row>
    <row r="161" spans="1:10" ht="12.75" customHeight="1">
      <c r="A161" s="2616"/>
      <c r="B161" s="2616"/>
      <c r="C161" s="2616"/>
      <c r="D161" s="2616"/>
      <c r="E161" s="2616"/>
      <c r="F161" s="2616"/>
      <c r="G161" s="2616"/>
      <c r="H161" s="2616"/>
      <c r="I161" s="2616"/>
      <c r="J161" s="2616"/>
    </row>
    <row r="162" spans="1:10" ht="12.75" customHeight="1">
      <c r="A162" s="2628" t="s">
        <v>1125</v>
      </c>
      <c r="B162" s="2628"/>
      <c r="C162" s="2628"/>
      <c r="D162" s="2628"/>
      <c r="E162" s="2628"/>
      <c r="F162" s="2628"/>
      <c r="G162" s="2628"/>
      <c r="H162" s="2628"/>
      <c r="I162" s="2628"/>
      <c r="J162" s="2628"/>
    </row>
    <row r="163" spans="1:10" ht="12.75" customHeight="1">
      <c r="A163" s="164" t="s">
        <v>617</v>
      </c>
      <c r="B163" s="164"/>
      <c r="C163" s="165"/>
      <c r="D163" s="164"/>
      <c r="E163" s="164"/>
      <c r="F163" s="164"/>
      <c r="G163" s="164" t="s">
        <v>1154</v>
      </c>
      <c r="H163" s="164"/>
      <c r="I163" s="164"/>
      <c r="J163" s="164"/>
    </row>
    <row r="164" spans="1:10" ht="12.75" customHeight="1">
      <c r="A164" s="166" t="s">
        <v>310</v>
      </c>
      <c r="B164" s="166"/>
      <c r="C164" s="166"/>
      <c r="D164" s="163"/>
      <c r="E164" s="167" t="s">
        <v>311</v>
      </c>
      <c r="F164" s="163"/>
      <c r="G164" s="167" t="s">
        <v>312</v>
      </c>
      <c r="H164" s="163"/>
      <c r="I164" s="163"/>
      <c r="J164" s="166"/>
    </row>
    <row r="165" spans="1:10" ht="12.75" customHeight="1">
      <c r="A165" s="168" t="s">
        <v>313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314</v>
      </c>
      <c r="B166" s="164"/>
      <c r="C166" s="165"/>
      <c r="D166" s="164"/>
      <c r="E166" s="164"/>
      <c r="F166" s="164"/>
      <c r="G166" s="164" t="s">
        <v>1158</v>
      </c>
      <c r="H166" s="164"/>
      <c r="I166" s="164"/>
      <c r="J166" s="164"/>
    </row>
    <row r="167" spans="1:10" ht="12.75" customHeight="1">
      <c r="A167" s="166" t="s">
        <v>901</v>
      </c>
      <c r="B167" s="165" t="s">
        <v>646</v>
      </c>
      <c r="C167" s="170"/>
      <c r="D167" s="163"/>
      <c r="E167" s="167" t="s">
        <v>311</v>
      </c>
      <c r="F167" s="163"/>
      <c r="G167" s="167" t="s">
        <v>312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F1:J1"/>
    <mergeCell ref="F3:J3"/>
    <mergeCell ref="A10:E10"/>
    <mergeCell ref="A11:E11"/>
    <mergeCell ref="A13:J13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6"/>
  <sheetViews>
    <sheetView topLeftCell="A29" workbookViewId="0">
      <selection activeCell="E35" sqref="E35"/>
    </sheetView>
  </sheetViews>
  <sheetFormatPr defaultRowHeight="23.25" customHeight="1"/>
  <cols>
    <col min="1" max="1" width="6.710937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7.5703125" style="917" customWidth="1"/>
    <col min="6" max="6" width="9.28515625" style="738" customWidth="1"/>
    <col min="7" max="7" width="10.285156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 ht="22.5" customHeight="1">
      <c r="I1" s="944" t="s">
        <v>941</v>
      </c>
    </row>
    <row r="2" spans="1:10" ht="23.25" hidden="1" customHeight="1">
      <c r="F2" s="945"/>
      <c r="G2" s="945"/>
      <c r="H2" s="945"/>
      <c r="I2" s="945"/>
    </row>
    <row r="3" spans="1:10" ht="15.75" customHeight="1">
      <c r="H3" s="946" t="s">
        <v>895</v>
      </c>
    </row>
    <row r="4" spans="1:10" ht="18" customHeight="1">
      <c r="G4" s="945" t="s">
        <v>1035</v>
      </c>
    </row>
    <row r="5" spans="1:10" ht="9.75" customHeight="1">
      <c r="H5" s="745" t="s">
        <v>175</v>
      </c>
    </row>
    <row r="6" spans="1:10" ht="23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 ht="1.5" customHeight="1">
      <c r="B7" s="738"/>
      <c r="C7" s="950"/>
    </row>
    <row r="8" spans="1:10" ht="23.25" customHeight="1">
      <c r="A8" s="748" t="s">
        <v>2289</v>
      </c>
      <c r="F8" s="741"/>
      <c r="G8" s="741"/>
    </row>
    <row r="9" spans="1:10" s="748" customFormat="1" ht="16.5" customHeight="1">
      <c r="A9" s="2542" t="s">
        <v>1129</v>
      </c>
      <c r="B9" s="2542"/>
      <c r="C9" s="2542"/>
      <c r="D9" s="2542"/>
      <c r="E9" s="2542"/>
    </row>
    <row r="10" spans="1:10" ht="10.5" customHeight="1">
      <c r="A10" s="748" t="s">
        <v>476</v>
      </c>
      <c r="B10" s="951"/>
      <c r="C10" s="952"/>
      <c r="D10" s="900"/>
      <c r="E10" s="1677"/>
    </row>
    <row r="11" spans="1:10" ht="23.25" hidden="1" customHeight="1">
      <c r="B11" s="953"/>
      <c r="C11" s="954"/>
      <c r="D11" s="953"/>
      <c r="E11" s="1678"/>
      <c r="F11" s="953"/>
      <c r="G11" s="953"/>
      <c r="H11" s="955"/>
    </row>
    <row r="12" spans="1:10" ht="17.25" customHeight="1">
      <c r="A12" s="956" t="s">
        <v>477</v>
      </c>
      <c r="B12" s="949" t="s">
        <v>1154</v>
      </c>
      <c r="C12" s="950"/>
      <c r="D12" s="949"/>
      <c r="E12" s="1679"/>
      <c r="F12" s="949"/>
      <c r="G12" s="896"/>
      <c r="H12" s="957" t="s">
        <v>209</v>
      </c>
    </row>
    <row r="13" spans="1:10" s="917" customFormat="1" ht="12.75">
      <c r="A13" s="2545" t="s">
        <v>2282</v>
      </c>
      <c r="B13" s="2546"/>
      <c r="C13" s="1769"/>
      <c r="F13" s="1770"/>
      <c r="G13" s="1770"/>
    </row>
    <row r="14" spans="1:10" ht="23.25" customHeight="1">
      <c r="A14" s="958" t="s">
        <v>615</v>
      </c>
      <c r="B14" s="958"/>
      <c r="C14" s="954"/>
      <c r="D14" s="958"/>
      <c r="E14" s="1680"/>
      <c r="F14" s="958"/>
      <c r="G14" s="959"/>
    </row>
    <row r="15" spans="1:10" ht="23.2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4.5" customHeight="1">
      <c r="A16" s="960"/>
      <c r="B16" s="1100"/>
      <c r="C16" s="1100"/>
      <c r="D16" s="1100"/>
      <c r="E16" s="2370"/>
      <c r="F16" s="961"/>
      <c r="G16" s="961"/>
      <c r="H16" s="961"/>
      <c r="I16" s="961"/>
      <c r="J16" s="961"/>
    </row>
    <row r="17" spans="1:12" ht="19.5" customHeight="1">
      <c r="A17" s="738"/>
      <c r="B17" s="2549" t="s">
        <v>259</v>
      </c>
      <c r="C17" s="2549"/>
      <c r="D17" s="2549"/>
      <c r="E17" s="2549"/>
      <c r="F17" s="2549"/>
      <c r="G17" s="2549"/>
      <c r="H17" s="962"/>
      <c r="I17" s="962"/>
      <c r="J17" s="962"/>
    </row>
    <row r="18" spans="1:12" s="632" customFormat="1" ht="13.5" customHeight="1">
      <c r="A18" s="2551" t="s">
        <v>2249</v>
      </c>
      <c r="B18" s="2551"/>
      <c r="C18" s="2551"/>
      <c r="D18" s="2551"/>
      <c r="E18" s="2551"/>
      <c r="F18" s="2551"/>
      <c r="G18" s="2551"/>
      <c r="H18" s="2551"/>
      <c r="I18" s="2551"/>
      <c r="J18" s="2551"/>
      <c r="K18" s="748"/>
      <c r="L18" s="748"/>
    </row>
    <row r="19" spans="1:12" s="743" customFormat="1" ht="23.25" customHeight="1" thickBot="1">
      <c r="A19" s="2551"/>
      <c r="B19" s="2551"/>
      <c r="C19" s="2551"/>
      <c r="D19" s="2551"/>
      <c r="E19" s="2551"/>
      <c r="F19" s="2551"/>
      <c r="G19" s="2551"/>
      <c r="H19" s="2551"/>
      <c r="I19" s="2551"/>
      <c r="J19" s="2551"/>
    </row>
    <row r="20" spans="1:12" s="945" customFormat="1" ht="16.5" customHeight="1" thickBot="1">
      <c r="A20" s="753" t="s">
        <v>89</v>
      </c>
      <c r="B20" s="968"/>
      <c r="C20" s="965"/>
      <c r="E20" s="1682"/>
      <c r="G20" s="968" t="s">
        <v>335</v>
      </c>
      <c r="H20" s="969">
        <v>8</v>
      </c>
      <c r="I20" s="970">
        <v>2</v>
      </c>
      <c r="J20" s="971">
        <v>1</v>
      </c>
    </row>
    <row r="21" spans="1:12" s="968" customFormat="1" ht="23.25" customHeight="1" thickBot="1">
      <c r="A21" s="753" t="s">
        <v>634</v>
      </c>
      <c r="C21" s="965"/>
      <c r="E21" s="1683"/>
      <c r="G21" s="968" t="s">
        <v>1189</v>
      </c>
    </row>
    <row r="22" spans="1:12" s="968" customFormat="1" ht="15.75" customHeight="1" thickBot="1">
      <c r="A22" s="753" t="s">
        <v>557</v>
      </c>
      <c r="C22" s="972"/>
      <c r="D22" s="973"/>
      <c r="E22" s="1683"/>
      <c r="G22" s="968" t="s">
        <v>558</v>
      </c>
    </row>
    <row r="23" spans="1:12" s="945" customFormat="1" ht="17.2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2" s="945" customFormat="1" ht="15" customHeight="1">
      <c r="A24" s="753" t="s">
        <v>309</v>
      </c>
      <c r="B24" s="975"/>
      <c r="C24" s="976"/>
      <c r="E24" s="1682"/>
      <c r="F24" s="977"/>
      <c r="G24" s="968" t="s">
        <v>956</v>
      </c>
    </row>
    <row r="25" spans="1:12" s="945" customFormat="1" ht="23.2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2" s="977" customFormat="1" ht="1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2" s="977" customFormat="1" ht="23.2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2" s="977" customFormat="1" ht="23.25" customHeight="1" thickBot="1">
      <c r="A28" s="756"/>
      <c r="B28" s="945"/>
      <c r="C28" s="984"/>
      <c r="E28" s="1686"/>
      <c r="F28" s="945"/>
      <c r="G28" s="945"/>
      <c r="H28" s="2561">
        <v>900272170029</v>
      </c>
      <c r="I28" s="2561"/>
      <c r="J28" s="2561"/>
    </row>
    <row r="29" spans="1:12" s="748" customFormat="1" ht="23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23.2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23.25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23.25" customHeight="1" thickBot="1">
      <c r="A32" s="1101">
        <v>1100000</v>
      </c>
      <c r="B32" s="1102" t="s">
        <v>1719</v>
      </c>
      <c r="C32" s="1103" t="s">
        <v>361</v>
      </c>
      <c r="D32" s="902">
        <f>D33+D42+D138+D92</f>
        <v>6735</v>
      </c>
      <c r="E32" s="1181">
        <f>E35+E47+E77+E46+E67</f>
        <v>0</v>
      </c>
      <c r="F32" s="902">
        <f>F33+F42</f>
        <v>6735</v>
      </c>
      <c r="G32" s="902">
        <f>G33+G42+G131+G92</f>
        <v>1705</v>
      </c>
      <c r="H32" s="902">
        <f>H33+H42+H131+H92</f>
        <v>3245</v>
      </c>
      <c r="I32" s="902">
        <f>I33+I42+I131+I92</f>
        <v>4770</v>
      </c>
      <c r="J32" s="902">
        <f>F32</f>
        <v>6735</v>
      </c>
    </row>
    <row r="33" spans="1:10" s="748" customFormat="1" ht="23.25" customHeight="1" thickBot="1">
      <c r="A33" s="1101">
        <v>1110000</v>
      </c>
      <c r="B33" s="790" t="s">
        <v>1677</v>
      </c>
      <c r="C33" s="1103" t="s">
        <v>361</v>
      </c>
      <c r="D33" s="903">
        <f>D34</f>
        <v>6400</v>
      </c>
      <c r="E33" s="1200"/>
      <c r="F33" s="903">
        <f>F34</f>
        <v>6400</v>
      </c>
      <c r="G33" s="903">
        <f>G34</f>
        <v>1500</v>
      </c>
      <c r="H33" s="903">
        <f>H34</f>
        <v>3000</v>
      </c>
      <c r="I33" s="903">
        <f>I34</f>
        <v>4500</v>
      </c>
      <c r="J33" s="903">
        <f>J34</f>
        <v>6400</v>
      </c>
    </row>
    <row r="34" spans="1:10" s="748" customFormat="1" ht="23.25" customHeight="1">
      <c r="A34" s="1104">
        <v>1110000</v>
      </c>
      <c r="B34" s="1105" t="s">
        <v>809</v>
      </c>
      <c r="C34" s="1106" t="s">
        <v>361</v>
      </c>
      <c r="D34" s="904">
        <f>SUM(D35:D41)</f>
        <v>6400</v>
      </c>
      <c r="E34" s="1690"/>
      <c r="F34" s="904">
        <f>SUM(F35:F41)</f>
        <v>6400</v>
      </c>
      <c r="G34" s="904">
        <f>SUM(G35:G41)</f>
        <v>1500</v>
      </c>
      <c r="H34" s="904">
        <f>SUM(H35:H41)</f>
        <v>3000</v>
      </c>
      <c r="I34" s="904">
        <f>SUM(I35:I41)</f>
        <v>4500</v>
      </c>
      <c r="J34" s="904">
        <f>SUM(J35:J41)</f>
        <v>6400</v>
      </c>
    </row>
    <row r="35" spans="1:10" s="748" customFormat="1" ht="23.25" customHeight="1" thickBot="1">
      <c r="A35" s="1107">
        <v>1111000</v>
      </c>
      <c r="B35" s="1108" t="s">
        <v>677</v>
      </c>
      <c r="C35" s="1109" t="s">
        <v>810</v>
      </c>
      <c r="D35" s="922">
        <v>6400</v>
      </c>
      <c r="E35" s="919">
        <v>0</v>
      </c>
      <c r="F35" s="922">
        <f>D35+E35</f>
        <v>6400</v>
      </c>
      <c r="G35" s="922">
        <v>1500</v>
      </c>
      <c r="H35" s="922">
        <v>3000</v>
      </c>
      <c r="I35" s="922">
        <v>4500</v>
      </c>
      <c r="J35" s="922">
        <f>F35</f>
        <v>6400</v>
      </c>
    </row>
    <row r="36" spans="1:10" s="748" customFormat="1" ht="23.25" hidden="1" customHeight="1" thickBot="1">
      <c r="A36" s="990">
        <v>1112000</v>
      </c>
      <c r="B36" s="1110" t="s">
        <v>273</v>
      </c>
      <c r="C36" s="1111" t="s">
        <v>811</v>
      </c>
      <c r="D36" s="920">
        <v>0</v>
      </c>
      <c r="E36" s="921"/>
      <c r="F36" s="920">
        <v>0</v>
      </c>
      <c r="G36" s="920">
        <v>0</v>
      </c>
      <c r="H36" s="920">
        <v>0</v>
      </c>
      <c r="I36" s="920">
        <v>0</v>
      </c>
      <c r="J36" s="920">
        <f>F36</f>
        <v>0</v>
      </c>
    </row>
    <row r="37" spans="1:10" s="748" customFormat="1" ht="23.25" hidden="1" customHeight="1" thickBot="1">
      <c r="A37" s="990">
        <v>1113000</v>
      </c>
      <c r="B37" s="1110" t="s">
        <v>812</v>
      </c>
      <c r="C37" s="1111" t="s">
        <v>813</v>
      </c>
      <c r="D37" s="920"/>
      <c r="E37" s="921"/>
      <c r="F37" s="920"/>
      <c r="G37" s="920"/>
      <c r="H37" s="920"/>
      <c r="I37" s="920"/>
      <c r="J37" s="1030">
        <v>0</v>
      </c>
    </row>
    <row r="38" spans="1:10" s="748" customFormat="1" ht="23.25" hidden="1" customHeight="1" thickBot="1">
      <c r="A38" s="990">
        <v>1114000</v>
      </c>
      <c r="B38" s="1110" t="s">
        <v>401</v>
      </c>
      <c r="C38" s="1111" t="s">
        <v>402</v>
      </c>
      <c r="D38" s="920"/>
      <c r="E38" s="921"/>
      <c r="F38" s="920"/>
      <c r="G38" s="920"/>
      <c r="H38" s="920"/>
      <c r="I38" s="920"/>
      <c r="J38" s="1030">
        <v>0</v>
      </c>
    </row>
    <row r="39" spans="1:10" s="748" customFormat="1" ht="23.25" hidden="1" customHeight="1" thickBot="1">
      <c r="A39" s="990">
        <v>1115000</v>
      </c>
      <c r="B39" s="1110" t="s">
        <v>619</v>
      </c>
      <c r="C39" s="1111" t="s">
        <v>391</v>
      </c>
      <c r="D39" s="920"/>
      <c r="E39" s="921"/>
      <c r="F39" s="920"/>
      <c r="G39" s="920"/>
      <c r="H39" s="920"/>
      <c r="I39" s="920"/>
      <c r="J39" s="1030">
        <v>0</v>
      </c>
    </row>
    <row r="40" spans="1:10" s="748" customFormat="1" ht="23.25" hidden="1" customHeight="1" thickBot="1">
      <c r="A40" s="990">
        <v>1116000</v>
      </c>
      <c r="B40" s="1110" t="s">
        <v>1034</v>
      </c>
      <c r="C40" s="1111" t="s">
        <v>392</v>
      </c>
      <c r="D40" s="920"/>
      <c r="E40" s="921"/>
      <c r="F40" s="920"/>
      <c r="G40" s="920"/>
      <c r="H40" s="920"/>
      <c r="I40" s="920"/>
      <c r="J40" s="1030">
        <v>0</v>
      </c>
    </row>
    <row r="41" spans="1:10" s="748" customFormat="1" ht="23.25" hidden="1" customHeight="1" thickBot="1">
      <c r="A41" s="990">
        <v>1117000</v>
      </c>
      <c r="B41" s="1112" t="s">
        <v>644</v>
      </c>
      <c r="C41" s="1113" t="s">
        <v>20</v>
      </c>
      <c r="D41" s="915">
        <v>0</v>
      </c>
      <c r="E41" s="916"/>
      <c r="F41" s="915">
        <f>D41+E41</f>
        <v>0</v>
      </c>
      <c r="G41" s="915">
        <v>0</v>
      </c>
      <c r="H41" s="915">
        <v>0</v>
      </c>
      <c r="I41" s="915">
        <v>0</v>
      </c>
      <c r="J41" s="1030">
        <f>F41</f>
        <v>0</v>
      </c>
    </row>
    <row r="42" spans="1:10" s="748" customFormat="1" ht="23.25" customHeight="1" thickBot="1">
      <c r="A42" s="1114">
        <v>1120000</v>
      </c>
      <c r="B42" s="1115" t="s">
        <v>21</v>
      </c>
      <c r="C42" s="1103" t="s">
        <v>361</v>
      </c>
      <c r="D42" s="909">
        <f>D43+D55+D66+D69+D51+D64</f>
        <v>335</v>
      </c>
      <c r="E42" s="1184"/>
      <c r="F42" s="909">
        <f>F43+F55+F66+F69+F51+F64</f>
        <v>335</v>
      </c>
      <c r="G42" s="909">
        <f>G43+G51+G55+G64+G66+G69</f>
        <v>205</v>
      </c>
      <c r="H42" s="909">
        <f>H43+H51+H55+H64+H66+H69</f>
        <v>245</v>
      </c>
      <c r="I42" s="909">
        <f>I43+I51+I55+I64+I66+I69</f>
        <v>270</v>
      </c>
      <c r="J42" s="1030">
        <f>F42</f>
        <v>335</v>
      </c>
    </row>
    <row r="43" spans="1:10" s="748" customFormat="1" ht="23.25" customHeight="1">
      <c r="A43" s="1104">
        <v>1121000</v>
      </c>
      <c r="B43" s="1117" t="s">
        <v>22</v>
      </c>
      <c r="C43" s="1118"/>
      <c r="D43" s="910">
        <f>SUM(D44:D49)</f>
        <v>235</v>
      </c>
      <c r="E43" s="922"/>
      <c r="F43" s="910">
        <f>SUM(F44:F49)</f>
        <v>235</v>
      </c>
      <c r="G43" s="910">
        <f>SUM(G44:G49)</f>
        <v>105</v>
      </c>
      <c r="H43" s="910">
        <f>SUM(H44:H49)</f>
        <v>145</v>
      </c>
      <c r="I43" s="910">
        <f>SUM(I44:I49)</f>
        <v>170</v>
      </c>
      <c r="J43" s="1030">
        <f>SUM(J44:J49)</f>
        <v>235</v>
      </c>
    </row>
    <row r="44" spans="1:10" s="748" customFormat="1" ht="23.25" customHeight="1">
      <c r="A44" s="990">
        <v>1121100</v>
      </c>
      <c r="B44" s="1119" t="s">
        <v>383</v>
      </c>
      <c r="C44" s="1111" t="s">
        <v>384</v>
      </c>
      <c r="D44" s="920"/>
      <c r="E44" s="921"/>
      <c r="F44" s="920"/>
      <c r="G44" s="920"/>
      <c r="H44" s="920"/>
      <c r="I44" s="920"/>
      <c r="J44" s="1030">
        <v>0</v>
      </c>
    </row>
    <row r="45" spans="1:10" s="748" customFormat="1" ht="23.25" customHeight="1">
      <c r="A45" s="990">
        <v>1121200</v>
      </c>
      <c r="B45" s="1120" t="s">
        <v>1678</v>
      </c>
      <c r="C45" s="1111" t="s">
        <v>386</v>
      </c>
      <c r="D45" s="920">
        <v>130</v>
      </c>
      <c r="E45" s="921">
        <v>0</v>
      </c>
      <c r="F45" s="920">
        <f>D45+E45</f>
        <v>130</v>
      </c>
      <c r="G45" s="920">
        <v>80</v>
      </c>
      <c r="H45" s="920">
        <v>100</v>
      </c>
      <c r="I45" s="920">
        <v>100</v>
      </c>
      <c r="J45" s="1030">
        <f>F45</f>
        <v>130</v>
      </c>
    </row>
    <row r="46" spans="1:10" s="748" customFormat="1" ht="23.25" customHeight="1">
      <c r="A46" s="990">
        <v>1121300</v>
      </c>
      <c r="B46" s="1119" t="s">
        <v>775</v>
      </c>
      <c r="C46" s="1111" t="s">
        <v>387</v>
      </c>
      <c r="D46" s="920">
        <v>45</v>
      </c>
      <c r="E46" s="921">
        <v>0</v>
      </c>
      <c r="F46" s="920">
        <f>D46+E46</f>
        <v>45</v>
      </c>
      <c r="G46" s="920">
        <v>10</v>
      </c>
      <c r="H46" s="920">
        <v>15</v>
      </c>
      <c r="I46" s="920">
        <v>20</v>
      </c>
      <c r="J46" s="1030">
        <f>F46</f>
        <v>45</v>
      </c>
    </row>
    <row r="47" spans="1:10" s="748" customFormat="1" ht="22.5" customHeight="1">
      <c r="A47" s="990">
        <v>1121400</v>
      </c>
      <c r="B47" s="1119" t="s">
        <v>776</v>
      </c>
      <c r="C47" s="1111" t="s">
        <v>388</v>
      </c>
      <c r="D47" s="920">
        <v>60</v>
      </c>
      <c r="E47" s="921">
        <v>0</v>
      </c>
      <c r="F47" s="920">
        <f>D47+E47</f>
        <v>60</v>
      </c>
      <c r="G47" s="920">
        <v>15</v>
      </c>
      <c r="H47" s="920">
        <v>30</v>
      </c>
      <c r="I47" s="920">
        <v>50</v>
      </c>
      <c r="J47" s="1030">
        <f>F47</f>
        <v>60</v>
      </c>
    </row>
    <row r="48" spans="1:10" s="748" customFormat="1" ht="23.25" hidden="1" customHeight="1">
      <c r="A48" s="990">
        <v>1121500</v>
      </c>
      <c r="B48" s="1119" t="s">
        <v>69</v>
      </c>
      <c r="C48" s="1111" t="s">
        <v>389</v>
      </c>
      <c r="D48" s="910"/>
      <c r="E48" s="921"/>
      <c r="F48" s="910"/>
      <c r="G48" s="910"/>
      <c r="H48" s="910"/>
      <c r="I48" s="910"/>
      <c r="J48" s="1030">
        <v>0</v>
      </c>
    </row>
    <row r="49" spans="1:10" s="748" customFormat="1" ht="23.25" hidden="1" customHeight="1">
      <c r="A49" s="990">
        <v>1121600</v>
      </c>
      <c r="B49" s="1119" t="s">
        <v>70</v>
      </c>
      <c r="C49" s="1111" t="s">
        <v>390</v>
      </c>
      <c r="D49" s="920"/>
      <c r="E49" s="921"/>
      <c r="F49" s="920"/>
      <c r="G49" s="920"/>
      <c r="H49" s="920"/>
      <c r="I49" s="920"/>
      <c r="J49" s="1030">
        <v>0</v>
      </c>
    </row>
    <row r="50" spans="1:10" s="748" customFormat="1" ht="23.25" hidden="1" customHeight="1" thickBot="1">
      <c r="A50" s="994">
        <v>1121700</v>
      </c>
      <c r="B50" s="1121" t="s">
        <v>71</v>
      </c>
      <c r="C50" s="1113" t="s">
        <v>772</v>
      </c>
      <c r="D50" s="915"/>
      <c r="E50" s="916"/>
      <c r="F50" s="915"/>
      <c r="G50" s="915"/>
      <c r="H50" s="915"/>
      <c r="I50" s="915"/>
      <c r="J50" s="1030">
        <v>0</v>
      </c>
    </row>
    <row r="51" spans="1:10" s="748" customFormat="1" ht="23.25" hidden="1" customHeight="1">
      <c r="A51" s="1104">
        <v>1122000</v>
      </c>
      <c r="B51" s="1122" t="s">
        <v>773</v>
      </c>
      <c r="C51" s="1106" t="s">
        <v>361</v>
      </c>
      <c r="D51" s="918">
        <f>D52</f>
        <v>0</v>
      </c>
      <c r="E51" s="919"/>
      <c r="F51" s="918">
        <f>F52</f>
        <v>0</v>
      </c>
      <c r="G51" s="918"/>
      <c r="H51" s="918"/>
      <c r="I51" s="918"/>
      <c r="J51" s="1030"/>
    </row>
    <row r="52" spans="1:10" s="748" customFormat="1" ht="23.25" hidden="1" customHeight="1">
      <c r="A52" s="1123">
        <v>1122100</v>
      </c>
      <c r="B52" s="1119" t="s">
        <v>72</v>
      </c>
      <c r="C52" s="1109" t="s">
        <v>774</v>
      </c>
      <c r="D52" s="920">
        <v>0</v>
      </c>
      <c r="E52" s="921"/>
      <c r="F52" s="920">
        <f>D52+E52</f>
        <v>0</v>
      </c>
      <c r="G52" s="920">
        <v>0</v>
      </c>
      <c r="H52" s="920">
        <v>0</v>
      </c>
      <c r="I52" s="920">
        <v>0</v>
      </c>
      <c r="J52" s="1030">
        <f>F52</f>
        <v>0</v>
      </c>
    </row>
    <row r="53" spans="1:10" s="748" customFormat="1" ht="23.25" hidden="1" customHeight="1">
      <c r="A53" s="1123">
        <v>1122200</v>
      </c>
      <c r="B53" s="1119" t="s">
        <v>490</v>
      </c>
      <c r="C53" s="1111" t="s">
        <v>1031</v>
      </c>
      <c r="D53" s="920"/>
      <c r="E53" s="921"/>
      <c r="F53" s="920"/>
      <c r="G53" s="920"/>
      <c r="H53" s="920"/>
      <c r="I53" s="920"/>
      <c r="J53" s="1030">
        <v>0</v>
      </c>
    </row>
    <row r="54" spans="1:10" s="748" customFormat="1" ht="23.25" hidden="1" customHeight="1" thickBot="1">
      <c r="A54" s="1114">
        <v>1122300</v>
      </c>
      <c r="B54" s="1121" t="s">
        <v>148</v>
      </c>
      <c r="C54" s="1113" t="s">
        <v>1032</v>
      </c>
      <c r="D54" s="915"/>
      <c r="E54" s="916"/>
      <c r="F54" s="915"/>
      <c r="G54" s="915"/>
      <c r="H54" s="915"/>
      <c r="I54" s="915"/>
      <c r="J54" s="1030">
        <v>0</v>
      </c>
    </row>
    <row r="55" spans="1:10" s="748" customFormat="1" ht="26.25" hidden="1" customHeight="1">
      <c r="A55" s="1104">
        <v>1123000</v>
      </c>
      <c r="B55" s="1122" t="s">
        <v>56</v>
      </c>
      <c r="C55" s="1106" t="s">
        <v>361</v>
      </c>
      <c r="D55" s="918">
        <f>SUM(D56:D63)</f>
        <v>0</v>
      </c>
      <c r="E55" s="919"/>
      <c r="F55" s="918">
        <f>SUM(F56:F63)</f>
        <v>0</v>
      </c>
      <c r="G55" s="918">
        <f>SUM(G56:G63)</f>
        <v>0</v>
      </c>
      <c r="H55" s="918">
        <f>SUM(H56:H63)</f>
        <v>0</v>
      </c>
      <c r="I55" s="918">
        <f>SUM(I56:I63)</f>
        <v>0</v>
      </c>
      <c r="J55" s="1030">
        <f>F55</f>
        <v>0</v>
      </c>
    </row>
    <row r="56" spans="1:10" s="748" customFormat="1" ht="21.75" hidden="1" customHeight="1">
      <c r="A56" s="1123">
        <v>1123100</v>
      </c>
      <c r="B56" s="1119" t="s">
        <v>149</v>
      </c>
      <c r="C56" s="1109" t="s">
        <v>368</v>
      </c>
      <c r="D56" s="920"/>
      <c r="E56" s="921"/>
      <c r="F56" s="920"/>
      <c r="G56" s="920"/>
      <c r="H56" s="920"/>
      <c r="I56" s="920"/>
      <c r="J56" s="1030">
        <f>F56</f>
        <v>0</v>
      </c>
    </row>
    <row r="57" spans="1:10" s="748" customFormat="1" ht="23.25" hidden="1" customHeight="1">
      <c r="A57" s="1123">
        <v>1123200</v>
      </c>
      <c r="B57" s="1119" t="s">
        <v>150</v>
      </c>
      <c r="C57" s="1111" t="s">
        <v>369</v>
      </c>
      <c r="D57" s="920">
        <v>0</v>
      </c>
      <c r="E57" s="921"/>
      <c r="F57" s="920">
        <v>0</v>
      </c>
      <c r="G57" s="920">
        <v>0</v>
      </c>
      <c r="H57" s="920">
        <v>0</v>
      </c>
      <c r="I57" s="920">
        <v>0</v>
      </c>
      <c r="J57" s="1030">
        <f>F57</f>
        <v>0</v>
      </c>
    </row>
    <row r="58" spans="1:10" s="748" customFormat="1" ht="23.25" hidden="1" customHeight="1">
      <c r="A58" s="1123">
        <v>1123300</v>
      </c>
      <c r="B58" s="1119" t="s">
        <v>151</v>
      </c>
      <c r="C58" s="1111" t="s">
        <v>370</v>
      </c>
      <c r="D58" s="920"/>
      <c r="E58" s="921"/>
      <c r="F58" s="920"/>
      <c r="G58" s="920"/>
      <c r="H58" s="920"/>
      <c r="I58" s="920"/>
      <c r="J58" s="1030"/>
    </row>
    <row r="59" spans="1:10" s="748" customFormat="1" ht="23.25" hidden="1" customHeight="1">
      <c r="A59" s="1123">
        <v>1123400</v>
      </c>
      <c r="B59" s="1119" t="s">
        <v>559</v>
      </c>
      <c r="C59" s="1111" t="s">
        <v>371</v>
      </c>
      <c r="D59" s="920">
        <v>0</v>
      </c>
      <c r="E59" s="921"/>
      <c r="F59" s="920">
        <v>0</v>
      </c>
      <c r="G59" s="920">
        <v>0</v>
      </c>
      <c r="H59" s="920">
        <v>0</v>
      </c>
      <c r="I59" s="920">
        <v>0</v>
      </c>
      <c r="J59" s="1030">
        <f t="shared" ref="J59:J65" si="0">F59</f>
        <v>0</v>
      </c>
    </row>
    <row r="60" spans="1:10" s="748" customFormat="1" ht="23.25" hidden="1" customHeight="1">
      <c r="A60" s="1123">
        <v>1123500</v>
      </c>
      <c r="B60" s="1124" t="s">
        <v>560</v>
      </c>
      <c r="C60" s="1125">
        <v>423500</v>
      </c>
      <c r="D60" s="920"/>
      <c r="E60" s="921"/>
      <c r="F60" s="920"/>
      <c r="G60" s="920"/>
      <c r="H60" s="920"/>
      <c r="I60" s="920"/>
      <c r="J60" s="1030">
        <f t="shared" si="0"/>
        <v>0</v>
      </c>
    </row>
    <row r="61" spans="1:10" s="748" customFormat="1" ht="23.25" hidden="1" customHeight="1">
      <c r="A61" s="1123">
        <v>1123600</v>
      </c>
      <c r="B61" s="1119" t="s">
        <v>187</v>
      </c>
      <c r="C61" s="1111" t="s">
        <v>372</v>
      </c>
      <c r="D61" s="920"/>
      <c r="E61" s="921"/>
      <c r="F61" s="920"/>
      <c r="G61" s="920"/>
      <c r="H61" s="920"/>
      <c r="I61" s="920"/>
      <c r="J61" s="1616">
        <f t="shared" si="0"/>
        <v>0</v>
      </c>
    </row>
    <row r="62" spans="1:10" s="748" customFormat="1" ht="23.25" hidden="1" customHeight="1">
      <c r="A62" s="1123">
        <v>1123700</v>
      </c>
      <c r="B62" s="1119" t="s">
        <v>188</v>
      </c>
      <c r="C62" s="1111" t="s">
        <v>373</v>
      </c>
      <c r="D62" s="920">
        <v>0</v>
      </c>
      <c r="E62" s="921"/>
      <c r="F62" s="920">
        <v>0</v>
      </c>
      <c r="G62" s="920">
        <v>0</v>
      </c>
      <c r="H62" s="920">
        <v>0</v>
      </c>
      <c r="I62" s="1779">
        <v>0</v>
      </c>
      <c r="J62" s="920">
        <f t="shared" si="0"/>
        <v>0</v>
      </c>
    </row>
    <row r="63" spans="1:10" s="748" customFormat="1" ht="22.5" customHeight="1" thickBot="1">
      <c r="A63" s="1114">
        <v>1123800</v>
      </c>
      <c r="B63" s="1121" t="s">
        <v>189</v>
      </c>
      <c r="C63" s="1113" t="s">
        <v>374</v>
      </c>
      <c r="D63" s="915">
        <v>0</v>
      </c>
      <c r="E63" s="916">
        <v>0</v>
      </c>
      <c r="F63" s="915">
        <f>D63+E63</f>
        <v>0</v>
      </c>
      <c r="G63" s="915">
        <v>0</v>
      </c>
      <c r="H63" s="915">
        <v>0</v>
      </c>
      <c r="I63" s="1780">
        <v>0</v>
      </c>
      <c r="J63" s="1781">
        <f t="shared" si="0"/>
        <v>0</v>
      </c>
    </row>
    <row r="64" spans="1:10" s="748" customFormat="1" ht="0.75" hidden="1" customHeight="1">
      <c r="A64" s="1104">
        <v>1124000</v>
      </c>
      <c r="B64" s="1122" t="s">
        <v>214</v>
      </c>
      <c r="C64" s="1106" t="s">
        <v>361</v>
      </c>
      <c r="D64" s="918">
        <f>D65</f>
        <v>0</v>
      </c>
      <c r="E64" s="919"/>
      <c r="F64" s="918">
        <f>F65</f>
        <v>0</v>
      </c>
      <c r="G64" s="918">
        <f>G65</f>
        <v>0</v>
      </c>
      <c r="H64" s="918">
        <f>H65</f>
        <v>0</v>
      </c>
      <c r="I64" s="918">
        <f>I65</f>
        <v>0</v>
      </c>
      <c r="J64" s="1030">
        <f t="shared" si="0"/>
        <v>0</v>
      </c>
    </row>
    <row r="65" spans="1:10" s="748" customFormat="1" ht="23.25" hidden="1" customHeight="1" thickBot="1">
      <c r="A65" s="1114">
        <v>1124100</v>
      </c>
      <c r="B65" s="1121" t="s">
        <v>190</v>
      </c>
      <c r="C65" s="1113" t="s">
        <v>215</v>
      </c>
      <c r="D65" s="915"/>
      <c r="E65" s="916"/>
      <c r="F65" s="915"/>
      <c r="G65" s="915"/>
      <c r="H65" s="915"/>
      <c r="I65" s="915"/>
      <c r="J65" s="1030">
        <f t="shared" si="0"/>
        <v>0</v>
      </c>
    </row>
    <row r="66" spans="1:10" s="748" customFormat="1" ht="23.25" hidden="1" customHeight="1">
      <c r="A66" s="1104">
        <v>1125000</v>
      </c>
      <c r="B66" s="1122" t="s">
        <v>928</v>
      </c>
      <c r="C66" s="1106" t="s">
        <v>361</v>
      </c>
      <c r="D66" s="918">
        <f>D67+D68</f>
        <v>0</v>
      </c>
      <c r="E66" s="919"/>
      <c r="F66" s="918">
        <f>F67+F68</f>
        <v>0</v>
      </c>
      <c r="G66" s="918">
        <f>G67+G68</f>
        <v>0</v>
      </c>
      <c r="H66" s="918">
        <f>H67+H68</f>
        <v>0</v>
      </c>
      <c r="I66" s="918">
        <f>I67+I68</f>
        <v>0</v>
      </c>
      <c r="J66" s="1030">
        <f>J67+J68</f>
        <v>0</v>
      </c>
    </row>
    <row r="67" spans="1:10" s="748" customFormat="1" ht="23.25" hidden="1" customHeight="1">
      <c r="A67" s="1123">
        <v>1125100</v>
      </c>
      <c r="B67" s="1119" t="s">
        <v>191</v>
      </c>
      <c r="C67" s="1109" t="s">
        <v>929</v>
      </c>
      <c r="D67" s="920">
        <v>0</v>
      </c>
      <c r="E67" s="921">
        <v>0</v>
      </c>
      <c r="F67" s="920">
        <f>D67+E67</f>
        <v>0</v>
      </c>
      <c r="G67" s="920"/>
      <c r="H67" s="920"/>
      <c r="I67" s="920"/>
      <c r="J67" s="1030">
        <f>F67</f>
        <v>0</v>
      </c>
    </row>
    <row r="68" spans="1:10" s="748" customFormat="1" ht="23.25" hidden="1" customHeight="1" thickBot="1">
      <c r="A68" s="1114">
        <v>1125200</v>
      </c>
      <c r="B68" s="1121" t="s">
        <v>709</v>
      </c>
      <c r="C68" s="1113" t="s">
        <v>1041</v>
      </c>
      <c r="D68" s="915">
        <v>0</v>
      </c>
      <c r="E68" s="916"/>
      <c r="F68" s="915">
        <v>0</v>
      </c>
      <c r="G68" s="915">
        <v>0</v>
      </c>
      <c r="H68" s="915">
        <v>0</v>
      </c>
      <c r="I68" s="915">
        <v>0</v>
      </c>
      <c r="J68" s="1030">
        <f t="shared" ref="J68:J73" si="1">F68</f>
        <v>0</v>
      </c>
    </row>
    <row r="69" spans="1:10" s="748" customFormat="1" ht="23.25" customHeight="1">
      <c r="A69" s="1104">
        <v>1126000</v>
      </c>
      <c r="B69" s="1122" t="s">
        <v>1042</v>
      </c>
      <c r="C69" s="1106" t="s">
        <v>361</v>
      </c>
      <c r="D69" s="918">
        <f>SUM(D70:D77)</f>
        <v>100</v>
      </c>
      <c r="E69" s="919"/>
      <c r="F69" s="918">
        <f>SUM(F70:F77)</f>
        <v>100</v>
      </c>
      <c r="G69" s="918">
        <f>SUM(G70:G77)</f>
        <v>100</v>
      </c>
      <c r="H69" s="918">
        <f>SUM(H70:H77)</f>
        <v>100</v>
      </c>
      <c r="I69" s="918">
        <f>SUM(I70:I77)</f>
        <v>100</v>
      </c>
      <c r="J69" s="1030">
        <f t="shared" si="1"/>
        <v>100</v>
      </c>
    </row>
    <row r="70" spans="1:10" s="748" customFormat="1" ht="23.25" customHeight="1">
      <c r="A70" s="1104">
        <v>1126100</v>
      </c>
      <c r="B70" s="1119" t="s">
        <v>993</v>
      </c>
      <c r="C70" s="1109" t="s">
        <v>1043</v>
      </c>
      <c r="D70" s="920">
        <v>50</v>
      </c>
      <c r="E70" s="921"/>
      <c r="F70" s="920">
        <f>D70</f>
        <v>50</v>
      </c>
      <c r="G70" s="920">
        <v>50</v>
      </c>
      <c r="H70" s="920">
        <v>50</v>
      </c>
      <c r="I70" s="920">
        <v>50</v>
      </c>
      <c r="J70" s="1030">
        <f t="shared" si="1"/>
        <v>50</v>
      </c>
    </row>
    <row r="71" spans="1:10" s="748" customFormat="1" ht="23.25" hidden="1" customHeight="1">
      <c r="A71" s="1104">
        <v>1126200</v>
      </c>
      <c r="B71" s="1119" t="s">
        <v>994</v>
      </c>
      <c r="C71" s="1111" t="s">
        <v>1044</v>
      </c>
      <c r="D71" s="920"/>
      <c r="E71" s="921"/>
      <c r="F71" s="920"/>
      <c r="G71" s="920"/>
      <c r="H71" s="920"/>
      <c r="I71" s="920"/>
      <c r="J71" s="1030">
        <f t="shared" si="1"/>
        <v>0</v>
      </c>
    </row>
    <row r="72" spans="1:10" s="748" customFormat="1" ht="23.25" hidden="1" customHeight="1">
      <c r="A72" s="1104">
        <v>1126300</v>
      </c>
      <c r="B72" s="1119" t="s">
        <v>393</v>
      </c>
      <c r="C72" s="1111" t="s">
        <v>394</v>
      </c>
      <c r="D72" s="920"/>
      <c r="E72" s="921"/>
      <c r="F72" s="920"/>
      <c r="G72" s="920"/>
      <c r="H72" s="920"/>
      <c r="I72" s="920"/>
      <c r="J72" s="1030">
        <f t="shared" si="1"/>
        <v>0</v>
      </c>
    </row>
    <row r="73" spans="1:10" s="748" customFormat="1" ht="23.25" hidden="1" customHeight="1">
      <c r="A73" s="990">
        <v>1126400</v>
      </c>
      <c r="B73" s="1126" t="s">
        <v>995</v>
      </c>
      <c r="C73" s="1111" t="s">
        <v>395</v>
      </c>
      <c r="D73" s="920">
        <v>0</v>
      </c>
      <c r="E73" s="921"/>
      <c r="F73" s="920">
        <v>0</v>
      </c>
      <c r="G73" s="920">
        <v>0</v>
      </c>
      <c r="H73" s="920">
        <v>0</v>
      </c>
      <c r="I73" s="920">
        <v>0</v>
      </c>
      <c r="J73" s="1030">
        <f t="shared" si="1"/>
        <v>0</v>
      </c>
    </row>
    <row r="74" spans="1:10" s="748" customFormat="1" ht="23.25" hidden="1" customHeight="1">
      <c r="A74" s="990">
        <v>1126500</v>
      </c>
      <c r="B74" s="1126" t="s">
        <v>953</v>
      </c>
      <c r="C74" s="1111" t="s">
        <v>396</v>
      </c>
      <c r="D74" s="920"/>
      <c r="E74" s="921"/>
      <c r="F74" s="920"/>
      <c r="G74" s="920"/>
      <c r="H74" s="920"/>
      <c r="I74" s="920"/>
      <c r="J74" s="1030">
        <v>0</v>
      </c>
    </row>
    <row r="75" spans="1:10" s="748" customFormat="1" ht="23.25" hidden="1" customHeight="1">
      <c r="A75" s="990">
        <v>1126600</v>
      </c>
      <c r="B75" s="1126" t="s">
        <v>230</v>
      </c>
      <c r="C75" s="1111" t="s">
        <v>397</v>
      </c>
      <c r="D75" s="920"/>
      <c r="E75" s="921"/>
      <c r="F75" s="920"/>
      <c r="G75" s="920"/>
      <c r="H75" s="920"/>
      <c r="I75" s="920"/>
      <c r="J75" s="1030">
        <f>F75</f>
        <v>0</v>
      </c>
    </row>
    <row r="76" spans="1:10" s="748" customFormat="1" ht="18.75" customHeight="1">
      <c r="A76" s="990">
        <v>1126700</v>
      </c>
      <c r="B76" s="1126" t="s">
        <v>231</v>
      </c>
      <c r="C76" s="1111" t="s">
        <v>398</v>
      </c>
      <c r="D76" s="920">
        <v>50</v>
      </c>
      <c r="E76" s="921"/>
      <c r="F76" s="920">
        <f>D76+E76</f>
        <v>50</v>
      </c>
      <c r="G76" s="920">
        <v>50</v>
      </c>
      <c r="H76" s="920">
        <v>50</v>
      </c>
      <c r="I76" s="920">
        <v>50</v>
      </c>
      <c r="J76" s="1030">
        <f>F76</f>
        <v>50</v>
      </c>
    </row>
    <row r="77" spans="1:10" s="748" customFormat="1" ht="26.25" customHeight="1" thickBot="1">
      <c r="A77" s="994">
        <v>1126800</v>
      </c>
      <c r="B77" s="1127" t="s">
        <v>483</v>
      </c>
      <c r="C77" s="1113" t="s">
        <v>399</v>
      </c>
      <c r="D77" s="915">
        <v>0</v>
      </c>
      <c r="E77" s="916">
        <v>0</v>
      </c>
      <c r="F77" s="915">
        <f>D77+E77</f>
        <v>0</v>
      </c>
      <c r="G77" s="915">
        <v>0</v>
      </c>
      <c r="H77" s="915">
        <v>0</v>
      </c>
      <c r="I77" s="915">
        <v>0</v>
      </c>
      <c r="J77" s="1030">
        <f>F77</f>
        <v>0</v>
      </c>
    </row>
    <row r="78" spans="1:10" s="748" customFormat="1" ht="21" customHeight="1">
      <c r="A78" s="996">
        <v>1130000</v>
      </c>
      <c r="B78" s="1128" t="s">
        <v>296</v>
      </c>
      <c r="C78" s="1106" t="s">
        <v>361</v>
      </c>
      <c r="D78" s="918">
        <v>0</v>
      </c>
      <c r="E78" s="919"/>
      <c r="F78" s="918">
        <v>0</v>
      </c>
      <c r="G78" s="918">
        <v>0</v>
      </c>
      <c r="H78" s="918">
        <v>0</v>
      </c>
      <c r="I78" s="918">
        <v>0</v>
      </c>
      <c r="J78" s="1030">
        <v>0</v>
      </c>
    </row>
    <row r="79" spans="1:10" s="748" customFormat="1" ht="12.75" hidden="1">
      <c r="A79" s="996">
        <v>1130100</v>
      </c>
      <c r="B79" s="1126" t="s">
        <v>484</v>
      </c>
      <c r="C79" s="1109" t="s">
        <v>297</v>
      </c>
      <c r="D79" s="920"/>
      <c r="E79" s="921"/>
      <c r="F79" s="920"/>
      <c r="G79" s="920"/>
      <c r="H79" s="920"/>
      <c r="I79" s="920"/>
      <c r="J79" s="1030">
        <v>0</v>
      </c>
    </row>
    <row r="80" spans="1:10" s="748" customFormat="1" ht="12.75" hidden="1">
      <c r="A80" s="996">
        <v>1130200</v>
      </c>
      <c r="B80" s="1126" t="s">
        <v>485</v>
      </c>
      <c r="C80" s="1111" t="s">
        <v>298</v>
      </c>
      <c r="D80" s="920"/>
      <c r="E80" s="921"/>
      <c r="F80" s="920"/>
      <c r="G80" s="920"/>
      <c r="H80" s="920"/>
      <c r="I80" s="920"/>
      <c r="J80" s="1030">
        <v>0</v>
      </c>
    </row>
    <row r="81" spans="1:10" s="748" customFormat="1" ht="12.75" hidden="1">
      <c r="A81" s="996">
        <v>1130300</v>
      </c>
      <c r="B81" s="1126" t="s">
        <v>486</v>
      </c>
      <c r="C81" s="1111" t="s">
        <v>299</v>
      </c>
      <c r="D81" s="920"/>
      <c r="E81" s="921"/>
      <c r="F81" s="920"/>
      <c r="G81" s="920"/>
      <c r="H81" s="920"/>
      <c r="I81" s="920"/>
      <c r="J81" s="1030">
        <v>0</v>
      </c>
    </row>
    <row r="82" spans="1:10" s="748" customFormat="1" ht="12.75" hidden="1">
      <c r="A82" s="996">
        <v>1130400</v>
      </c>
      <c r="B82" s="1129" t="s">
        <v>487</v>
      </c>
      <c r="C82" s="1130" t="s">
        <v>300</v>
      </c>
      <c r="D82" s="910"/>
      <c r="E82" s="922"/>
      <c r="F82" s="910"/>
      <c r="G82" s="910"/>
      <c r="H82" s="910"/>
      <c r="I82" s="910"/>
      <c r="J82" s="1030">
        <v>0</v>
      </c>
    </row>
    <row r="83" spans="1:10" s="748" customFormat="1" ht="14.25" hidden="1">
      <c r="A83" s="990">
        <v>1131000</v>
      </c>
      <c r="B83" s="1131" t="s">
        <v>301</v>
      </c>
      <c r="C83" s="1132" t="s">
        <v>361</v>
      </c>
      <c r="D83" s="920"/>
      <c r="E83" s="921"/>
      <c r="F83" s="920"/>
      <c r="G83" s="920"/>
      <c r="H83" s="920"/>
      <c r="I83" s="920"/>
      <c r="J83" s="1030">
        <v>0</v>
      </c>
    </row>
    <row r="84" spans="1:10" s="748" customFormat="1" ht="25.5" hidden="1">
      <c r="A84" s="990">
        <v>1131100</v>
      </c>
      <c r="B84" s="1126" t="s">
        <v>592</v>
      </c>
      <c r="C84" s="1109" t="s">
        <v>302</v>
      </c>
      <c r="D84" s="920"/>
      <c r="E84" s="921"/>
      <c r="F84" s="920"/>
      <c r="G84" s="920"/>
      <c r="H84" s="920"/>
      <c r="I84" s="920"/>
      <c r="J84" s="1030">
        <v>0</v>
      </c>
    </row>
    <row r="85" spans="1:10" s="748" customFormat="1" ht="12.75" hidden="1">
      <c r="A85" s="990">
        <v>1131200</v>
      </c>
      <c r="B85" s="1126" t="s">
        <v>593</v>
      </c>
      <c r="C85" s="1111" t="s">
        <v>303</v>
      </c>
      <c r="D85" s="920"/>
      <c r="E85" s="921"/>
      <c r="F85" s="920"/>
      <c r="G85" s="920"/>
      <c r="H85" s="920"/>
      <c r="I85" s="920"/>
      <c r="J85" s="1030">
        <v>0</v>
      </c>
    </row>
    <row r="86" spans="1:10" s="748" customFormat="1" ht="13.5" hidden="1" thickBot="1">
      <c r="A86" s="990">
        <v>1131300</v>
      </c>
      <c r="B86" s="1127" t="s">
        <v>594</v>
      </c>
      <c r="C86" s="1113" t="s">
        <v>304</v>
      </c>
      <c r="D86" s="915"/>
      <c r="E86" s="916"/>
      <c r="F86" s="915"/>
      <c r="G86" s="915"/>
      <c r="H86" s="915"/>
      <c r="I86" s="915"/>
      <c r="J86" s="1030">
        <v>0</v>
      </c>
    </row>
    <row r="87" spans="1:10" s="748" customFormat="1" ht="14.25" hidden="1">
      <c r="A87" s="1133">
        <v>1140000</v>
      </c>
      <c r="B87" s="1128" t="s">
        <v>305</v>
      </c>
      <c r="C87" s="1106" t="s">
        <v>361</v>
      </c>
      <c r="D87" s="918">
        <v>0</v>
      </c>
      <c r="E87" s="919"/>
      <c r="F87" s="918">
        <v>0</v>
      </c>
      <c r="G87" s="918">
        <v>0</v>
      </c>
      <c r="H87" s="918">
        <v>0</v>
      </c>
      <c r="I87" s="918">
        <v>0</v>
      </c>
      <c r="J87" s="1030">
        <v>0</v>
      </c>
    </row>
    <row r="88" spans="1:10" s="748" customFormat="1" ht="25.5" hidden="1">
      <c r="A88" s="1133">
        <v>1141000</v>
      </c>
      <c r="B88" s="1126" t="s">
        <v>306</v>
      </c>
      <c r="C88" s="1109" t="s">
        <v>1013</v>
      </c>
      <c r="D88" s="920"/>
      <c r="E88" s="921"/>
      <c r="F88" s="920"/>
      <c r="G88" s="920"/>
      <c r="H88" s="920"/>
      <c r="I88" s="920"/>
      <c r="J88" s="1030">
        <v>0</v>
      </c>
    </row>
    <row r="89" spans="1:10" s="748" customFormat="1" ht="25.5" hidden="1">
      <c r="A89" s="1133">
        <v>1142000</v>
      </c>
      <c r="B89" s="1126" t="s">
        <v>42</v>
      </c>
      <c r="C89" s="1111" t="s">
        <v>43</v>
      </c>
      <c r="D89" s="920"/>
      <c r="E89" s="921"/>
      <c r="F89" s="920"/>
      <c r="G89" s="920"/>
      <c r="H89" s="920"/>
      <c r="I89" s="920"/>
      <c r="J89" s="1030">
        <v>0</v>
      </c>
    </row>
    <row r="90" spans="1:10" s="748" customFormat="1" ht="25.5" hidden="1">
      <c r="A90" s="1133">
        <v>1143000</v>
      </c>
      <c r="B90" s="1126" t="s">
        <v>44</v>
      </c>
      <c r="C90" s="1111" t="s">
        <v>45</v>
      </c>
      <c r="D90" s="920"/>
      <c r="E90" s="921"/>
      <c r="F90" s="920"/>
      <c r="G90" s="920"/>
      <c r="H90" s="920"/>
      <c r="I90" s="920"/>
      <c r="J90" s="1030">
        <v>0</v>
      </c>
    </row>
    <row r="91" spans="1:10" s="748" customFormat="1" ht="20.25" customHeight="1" thickBot="1">
      <c r="A91" s="1114">
        <v>1144000</v>
      </c>
      <c r="B91" s="1127" t="s">
        <v>46</v>
      </c>
      <c r="C91" s="1113" t="s">
        <v>442</v>
      </c>
      <c r="D91" s="915"/>
      <c r="E91" s="916"/>
      <c r="F91" s="915"/>
      <c r="G91" s="915"/>
      <c r="H91" s="915"/>
      <c r="I91" s="915"/>
      <c r="J91" s="1030">
        <v>0</v>
      </c>
    </row>
    <row r="92" spans="1:10" s="748" customFormat="1" ht="14.25" hidden="1">
      <c r="A92" s="1134">
        <v>1150000</v>
      </c>
      <c r="B92" s="1135" t="s">
        <v>736</v>
      </c>
      <c r="C92" s="1106" t="s">
        <v>361</v>
      </c>
      <c r="D92" s="918">
        <f>D107</f>
        <v>0</v>
      </c>
      <c r="E92" s="919"/>
      <c r="F92" s="918">
        <f>F107</f>
        <v>0</v>
      </c>
      <c r="G92" s="918">
        <f>G107</f>
        <v>0</v>
      </c>
      <c r="H92" s="918">
        <f>H107</f>
        <v>0</v>
      </c>
      <c r="I92" s="918">
        <f>I107</f>
        <v>0</v>
      </c>
      <c r="J92" s="1030">
        <f>F92</f>
        <v>0</v>
      </c>
    </row>
    <row r="93" spans="1:10" s="748" customFormat="1" ht="22.5" hidden="1" customHeight="1">
      <c r="A93" s="1136">
        <v>1151000</v>
      </c>
      <c r="B93" s="1137" t="s">
        <v>686</v>
      </c>
      <c r="C93" s="1106" t="s">
        <v>361</v>
      </c>
      <c r="D93" s="923">
        <v>0</v>
      </c>
      <c r="E93" s="924"/>
      <c r="F93" s="923">
        <v>0</v>
      </c>
      <c r="G93" s="923">
        <v>0</v>
      </c>
      <c r="H93" s="923">
        <v>0</v>
      </c>
      <c r="I93" s="923">
        <v>0</v>
      </c>
      <c r="J93" s="1030">
        <v>0</v>
      </c>
    </row>
    <row r="94" spans="1:10" s="748" customFormat="1" ht="25.5" hidden="1">
      <c r="A94" s="1136">
        <v>1151100</v>
      </c>
      <c r="B94" s="1138" t="s">
        <v>267</v>
      </c>
      <c r="C94" s="1125">
        <v>461100</v>
      </c>
      <c r="D94" s="923"/>
      <c r="E94" s="924"/>
      <c r="F94" s="923"/>
      <c r="G94" s="923"/>
      <c r="H94" s="923"/>
      <c r="I94" s="923"/>
      <c r="J94" s="1030">
        <v>0</v>
      </c>
    </row>
    <row r="95" spans="1:10" s="748" customFormat="1" ht="25.5" hidden="1">
      <c r="A95" s="1136">
        <v>1151200</v>
      </c>
      <c r="B95" s="1138" t="s">
        <v>641</v>
      </c>
      <c r="C95" s="1125">
        <v>461200</v>
      </c>
      <c r="D95" s="923"/>
      <c r="E95" s="924"/>
      <c r="F95" s="923"/>
      <c r="G95" s="923"/>
      <c r="H95" s="923"/>
      <c r="I95" s="923"/>
      <c r="J95" s="1030">
        <v>0</v>
      </c>
    </row>
    <row r="96" spans="1:10" s="748" customFormat="1" ht="25.5" hidden="1">
      <c r="A96" s="1136">
        <v>1152000</v>
      </c>
      <c r="B96" s="1139" t="s">
        <v>521</v>
      </c>
      <c r="C96" s="1140" t="s">
        <v>361</v>
      </c>
      <c r="D96" s="1007">
        <v>0</v>
      </c>
      <c r="E96" s="1185"/>
      <c r="F96" s="1007">
        <v>0</v>
      </c>
      <c r="G96" s="1007">
        <v>0</v>
      </c>
      <c r="H96" s="1007">
        <v>0</v>
      </c>
      <c r="I96" s="1007">
        <v>0</v>
      </c>
      <c r="J96" s="1030">
        <v>0</v>
      </c>
    </row>
    <row r="97" spans="1:10" s="748" customFormat="1" ht="25.5" hidden="1">
      <c r="A97" s="1136">
        <v>1152100</v>
      </c>
      <c r="B97" s="1141" t="s">
        <v>544</v>
      </c>
      <c r="C97" s="1125">
        <v>462100</v>
      </c>
      <c r="D97" s="920"/>
      <c r="E97" s="921"/>
      <c r="F97" s="920"/>
      <c r="G97" s="920"/>
      <c r="H97" s="920"/>
      <c r="I97" s="920"/>
      <c r="J97" s="1030">
        <v>0</v>
      </c>
    </row>
    <row r="98" spans="1:10" s="748" customFormat="1" ht="26.25" hidden="1" thickBot="1">
      <c r="A98" s="1142">
        <v>1152200</v>
      </c>
      <c r="B98" s="1143" t="s">
        <v>765</v>
      </c>
      <c r="C98" s="1144">
        <v>462200</v>
      </c>
      <c r="D98" s="915"/>
      <c r="E98" s="916"/>
      <c r="F98" s="915"/>
      <c r="G98" s="915"/>
      <c r="H98" s="915"/>
      <c r="I98" s="915"/>
      <c r="J98" s="1030">
        <v>0</v>
      </c>
    </row>
    <row r="99" spans="1:10" s="748" customFormat="1" ht="25.5" hidden="1">
      <c r="A99" s="1134">
        <v>1153000</v>
      </c>
      <c r="B99" s="1145" t="s">
        <v>766</v>
      </c>
      <c r="C99" s="1146" t="s">
        <v>361</v>
      </c>
      <c r="D99" s="1016">
        <v>0</v>
      </c>
      <c r="E99" s="1186"/>
      <c r="F99" s="1016">
        <v>0</v>
      </c>
      <c r="G99" s="1016">
        <v>0</v>
      </c>
      <c r="H99" s="1016">
        <v>0</v>
      </c>
      <c r="I99" s="1016">
        <v>0</v>
      </c>
      <c r="J99" s="1030">
        <v>0</v>
      </c>
    </row>
    <row r="100" spans="1:10" s="748" customFormat="1" ht="25.5" hidden="1">
      <c r="A100" s="1136">
        <v>1153100</v>
      </c>
      <c r="B100" s="1141" t="s">
        <v>767</v>
      </c>
      <c r="C100" s="1125">
        <v>463100</v>
      </c>
      <c r="D100" s="1007"/>
      <c r="E100" s="1185"/>
      <c r="F100" s="1007"/>
      <c r="G100" s="1007"/>
      <c r="H100" s="1007"/>
      <c r="I100" s="1007"/>
      <c r="J100" s="1030">
        <v>0</v>
      </c>
    </row>
    <row r="101" spans="1:10" s="748" customFormat="1" ht="12.75" hidden="1">
      <c r="A101" s="1136">
        <v>1153200</v>
      </c>
      <c r="B101" s="1141" t="s">
        <v>101</v>
      </c>
      <c r="C101" s="1125">
        <v>463200</v>
      </c>
      <c r="D101" s="1007"/>
      <c r="E101" s="1185"/>
      <c r="F101" s="1007"/>
      <c r="G101" s="1007"/>
      <c r="H101" s="1007"/>
      <c r="I101" s="1007"/>
      <c r="J101" s="1030">
        <v>0</v>
      </c>
    </row>
    <row r="102" spans="1:10" s="748" customFormat="1" ht="38.25" hidden="1">
      <c r="A102" s="1136">
        <v>1153300</v>
      </c>
      <c r="B102" s="1141" t="s">
        <v>504</v>
      </c>
      <c r="C102" s="1125">
        <v>463300</v>
      </c>
      <c r="D102" s="1007"/>
      <c r="E102" s="1185"/>
      <c r="F102" s="1007"/>
      <c r="G102" s="1007"/>
      <c r="H102" s="1007"/>
      <c r="I102" s="1007"/>
      <c r="J102" s="1030">
        <v>0</v>
      </c>
    </row>
    <row r="103" spans="1:10" s="748" customFormat="1" ht="38.25" hidden="1">
      <c r="A103" s="1136">
        <v>1153400</v>
      </c>
      <c r="B103" s="1141" t="s">
        <v>505</v>
      </c>
      <c r="C103" s="1125">
        <v>463400</v>
      </c>
      <c r="D103" s="1007"/>
      <c r="E103" s="1185"/>
      <c r="F103" s="1007"/>
      <c r="G103" s="1007"/>
      <c r="H103" s="1007"/>
      <c r="I103" s="1007"/>
      <c r="J103" s="1030">
        <v>0</v>
      </c>
    </row>
    <row r="104" spans="1:10" s="748" customFormat="1" ht="12.75" hidden="1">
      <c r="A104" s="1136">
        <v>1153500</v>
      </c>
      <c r="B104" s="1147" t="s">
        <v>506</v>
      </c>
      <c r="C104" s="1125">
        <v>463500</v>
      </c>
      <c r="D104" s="1007"/>
      <c r="E104" s="1185"/>
      <c r="F104" s="1007"/>
      <c r="G104" s="1007"/>
      <c r="H104" s="1007"/>
      <c r="I104" s="1007"/>
      <c r="J104" s="1030">
        <v>0</v>
      </c>
    </row>
    <row r="105" spans="1:10" s="748" customFormat="1" ht="38.25" hidden="1">
      <c r="A105" s="1136">
        <v>1153700</v>
      </c>
      <c r="B105" s="1147" t="s">
        <v>507</v>
      </c>
      <c r="C105" s="1125">
        <v>463700</v>
      </c>
      <c r="D105" s="1007"/>
      <c r="E105" s="1185"/>
      <c r="F105" s="1007"/>
      <c r="G105" s="1007"/>
      <c r="H105" s="1007"/>
      <c r="I105" s="1007"/>
      <c r="J105" s="1030">
        <v>0</v>
      </c>
    </row>
    <row r="106" spans="1:10" s="748" customFormat="1" ht="38.25" hidden="1">
      <c r="A106" s="1136">
        <v>1153800</v>
      </c>
      <c r="B106" s="1147" t="s">
        <v>1005</v>
      </c>
      <c r="C106" s="1125">
        <v>463800</v>
      </c>
      <c r="D106" s="1007"/>
      <c r="E106" s="1185"/>
      <c r="F106" s="1007"/>
      <c r="G106" s="1007"/>
      <c r="H106" s="1007"/>
      <c r="I106" s="1007"/>
      <c r="J106" s="1030">
        <v>0</v>
      </c>
    </row>
    <row r="107" spans="1:10" s="748" customFormat="1" ht="12.75" hidden="1">
      <c r="A107" s="1136">
        <v>1153900</v>
      </c>
      <c r="B107" s="1147" t="s">
        <v>1006</v>
      </c>
      <c r="C107" s="1125">
        <v>463900</v>
      </c>
      <c r="D107" s="1007">
        <v>0</v>
      </c>
      <c r="E107" s="1185"/>
      <c r="F107" s="1007">
        <f>D107+E107</f>
        <v>0</v>
      </c>
      <c r="G107" s="1007">
        <v>0</v>
      </c>
      <c r="H107" s="1007">
        <v>0</v>
      </c>
      <c r="I107" s="1007">
        <v>0</v>
      </c>
      <c r="J107" s="1030">
        <f>F107</f>
        <v>0</v>
      </c>
    </row>
    <row r="108" spans="1:10" s="748" customFormat="1" ht="25.5" hidden="1">
      <c r="A108" s="1136">
        <v>1154000</v>
      </c>
      <c r="B108" s="1148" t="s">
        <v>1007</v>
      </c>
      <c r="C108" s="1140" t="s">
        <v>361</v>
      </c>
      <c r="D108" s="1007">
        <v>0</v>
      </c>
      <c r="E108" s="1185"/>
      <c r="F108" s="1007">
        <v>0</v>
      </c>
      <c r="G108" s="1007">
        <v>0</v>
      </c>
      <c r="H108" s="1007">
        <v>0</v>
      </c>
      <c r="I108" s="1007">
        <v>0</v>
      </c>
      <c r="J108" s="1030">
        <v>0</v>
      </c>
    </row>
    <row r="109" spans="1:10" s="748" customFormat="1" ht="25.5" hidden="1">
      <c r="A109" s="1136">
        <v>1154100</v>
      </c>
      <c r="B109" s="1147" t="s">
        <v>211</v>
      </c>
      <c r="C109" s="1125">
        <v>465100</v>
      </c>
      <c r="D109" s="1019"/>
      <c r="E109" s="1187"/>
      <c r="F109" s="1019"/>
      <c r="G109" s="1019"/>
      <c r="H109" s="1019"/>
      <c r="I109" s="1019"/>
      <c r="J109" s="1030">
        <v>0</v>
      </c>
    </row>
    <row r="110" spans="1:10" s="748" customFormat="1" ht="12.75" hidden="1">
      <c r="A110" s="1136">
        <v>1154200</v>
      </c>
      <c r="B110" s="1147" t="s">
        <v>212</v>
      </c>
      <c r="C110" s="1125">
        <v>465200</v>
      </c>
      <c r="D110" s="1019"/>
      <c r="E110" s="1187"/>
      <c r="F110" s="1019"/>
      <c r="G110" s="1019"/>
      <c r="H110" s="1019"/>
      <c r="I110" s="1019"/>
      <c r="J110" s="1030">
        <v>0</v>
      </c>
    </row>
    <row r="111" spans="1:10" s="748" customFormat="1" ht="12.75" hidden="1">
      <c r="A111" s="1136">
        <v>1154300</v>
      </c>
      <c r="B111" s="1147" t="s">
        <v>213</v>
      </c>
      <c r="C111" s="1125">
        <v>465300</v>
      </c>
      <c r="D111" s="1019"/>
      <c r="E111" s="1187"/>
      <c r="F111" s="1019"/>
      <c r="G111" s="1019"/>
      <c r="H111" s="1019"/>
      <c r="I111" s="1019"/>
      <c r="J111" s="1030">
        <v>0</v>
      </c>
    </row>
    <row r="112" spans="1:10" s="748" customFormat="1" ht="38.25" hidden="1">
      <c r="A112" s="1136">
        <v>1154500</v>
      </c>
      <c r="B112" s="1147" t="s">
        <v>67</v>
      </c>
      <c r="C112" s="1125">
        <v>465500</v>
      </c>
      <c r="D112" s="1019"/>
      <c r="E112" s="1187"/>
      <c r="F112" s="1019"/>
      <c r="G112" s="1019"/>
      <c r="H112" s="1019"/>
      <c r="I112" s="1019"/>
      <c r="J112" s="1030">
        <v>0</v>
      </c>
    </row>
    <row r="113" spans="1:10" s="748" customFormat="1" ht="38.25" hidden="1">
      <c r="A113" s="1136">
        <v>1154600</v>
      </c>
      <c r="B113" s="1147" t="s">
        <v>68</v>
      </c>
      <c r="C113" s="1125">
        <v>465600</v>
      </c>
      <c r="D113" s="920"/>
      <c r="E113" s="921"/>
      <c r="F113" s="920"/>
      <c r="G113" s="920"/>
      <c r="H113" s="920"/>
      <c r="I113" s="920"/>
      <c r="J113" s="1030">
        <v>0</v>
      </c>
    </row>
    <row r="114" spans="1:10" s="748" customFormat="1" ht="13.5" hidden="1" thickBot="1">
      <c r="A114" s="1142">
        <v>1154700</v>
      </c>
      <c r="B114" s="1149" t="s">
        <v>78</v>
      </c>
      <c r="C114" s="1113" t="s">
        <v>79</v>
      </c>
      <c r="D114" s="915"/>
      <c r="E114" s="916"/>
      <c r="F114" s="915"/>
      <c r="G114" s="915"/>
      <c r="H114" s="915"/>
      <c r="I114" s="915"/>
      <c r="J114" s="1030">
        <v>0</v>
      </c>
    </row>
    <row r="115" spans="1:10" s="748" customFormat="1" ht="25.5" hidden="1">
      <c r="A115" s="1150">
        <v>1160000</v>
      </c>
      <c r="B115" s="1151" t="s">
        <v>80</v>
      </c>
      <c r="C115" s="1106" t="s">
        <v>361</v>
      </c>
      <c r="D115" s="918">
        <v>0</v>
      </c>
      <c r="E115" s="919"/>
      <c r="F115" s="918">
        <v>0</v>
      </c>
      <c r="G115" s="918">
        <v>0</v>
      </c>
      <c r="H115" s="918">
        <v>0</v>
      </c>
      <c r="I115" s="918">
        <v>0</v>
      </c>
      <c r="J115" s="1030">
        <v>0</v>
      </c>
    </row>
    <row r="116" spans="1:10" s="748" customFormat="1" ht="12.75" hidden="1">
      <c r="A116" s="1123">
        <v>1161000</v>
      </c>
      <c r="B116" s="1152" t="s">
        <v>81</v>
      </c>
      <c r="C116" s="1153" t="s">
        <v>361</v>
      </c>
      <c r="D116" s="920">
        <v>0</v>
      </c>
      <c r="E116" s="921"/>
      <c r="F116" s="920">
        <v>0</v>
      </c>
      <c r="G116" s="920">
        <v>0</v>
      </c>
      <c r="H116" s="920">
        <v>0</v>
      </c>
      <c r="I116" s="920">
        <v>0</v>
      </c>
      <c r="J116" s="1030">
        <v>0</v>
      </c>
    </row>
    <row r="117" spans="1:10" s="748" customFormat="1" ht="25.5" hidden="1">
      <c r="A117" s="1123">
        <v>1161100</v>
      </c>
      <c r="B117" s="1110" t="s">
        <v>1720</v>
      </c>
      <c r="C117" s="1125">
        <v>471100</v>
      </c>
      <c r="D117" s="920"/>
      <c r="E117" s="921"/>
      <c r="F117" s="920"/>
      <c r="G117" s="920"/>
      <c r="H117" s="920"/>
      <c r="I117" s="920"/>
      <c r="J117" s="1030">
        <v>0</v>
      </c>
    </row>
    <row r="118" spans="1:10" s="748" customFormat="1" ht="25.5" hidden="1">
      <c r="A118" s="1123">
        <v>1161200</v>
      </c>
      <c r="B118" s="1154" t="s">
        <v>1682</v>
      </c>
      <c r="C118" s="1125">
        <v>471200</v>
      </c>
      <c r="D118" s="920"/>
      <c r="E118" s="921"/>
      <c r="F118" s="920"/>
      <c r="G118" s="920"/>
      <c r="H118" s="920"/>
      <c r="I118" s="920"/>
      <c r="J118" s="1030">
        <v>0</v>
      </c>
    </row>
    <row r="119" spans="1:10" s="748" customFormat="1" ht="25.5" hidden="1">
      <c r="A119" s="1123">
        <v>1162000</v>
      </c>
      <c r="B119" s="1152" t="s">
        <v>1136</v>
      </c>
      <c r="C119" s="1153" t="s">
        <v>361</v>
      </c>
      <c r="D119" s="920">
        <v>0</v>
      </c>
      <c r="E119" s="921"/>
      <c r="F119" s="920">
        <v>0</v>
      </c>
      <c r="G119" s="920">
        <v>0</v>
      </c>
      <c r="H119" s="920">
        <v>0</v>
      </c>
      <c r="I119" s="920">
        <v>0</v>
      </c>
      <c r="J119" s="1030">
        <v>0</v>
      </c>
    </row>
    <row r="120" spans="1:10" s="748" customFormat="1" ht="25.5" hidden="1">
      <c r="A120" s="1123">
        <v>1162100</v>
      </c>
      <c r="B120" s="1154" t="s">
        <v>1683</v>
      </c>
      <c r="C120" s="1111" t="s">
        <v>130</v>
      </c>
      <c r="D120" s="920"/>
      <c r="E120" s="921"/>
      <c r="F120" s="920"/>
      <c r="G120" s="920"/>
      <c r="H120" s="920"/>
      <c r="I120" s="920"/>
      <c r="J120" s="1030">
        <v>0</v>
      </c>
    </row>
    <row r="121" spans="1:10" s="748" customFormat="1" ht="12.75" hidden="1">
      <c r="A121" s="1123">
        <v>1162200</v>
      </c>
      <c r="B121" s="1154" t="s">
        <v>1684</v>
      </c>
      <c r="C121" s="1111" t="s">
        <v>24</v>
      </c>
      <c r="D121" s="920"/>
      <c r="E121" s="921"/>
      <c r="F121" s="920"/>
      <c r="G121" s="920"/>
      <c r="H121" s="920"/>
      <c r="I121" s="920"/>
      <c r="J121" s="1030">
        <v>0</v>
      </c>
    </row>
    <row r="122" spans="1:10" s="748" customFormat="1" ht="25.5" hidden="1">
      <c r="A122" s="1123">
        <v>1162300</v>
      </c>
      <c r="B122" s="1154" t="s">
        <v>1685</v>
      </c>
      <c r="C122" s="1111" t="s">
        <v>26</v>
      </c>
      <c r="D122" s="920"/>
      <c r="E122" s="921"/>
      <c r="F122" s="920"/>
      <c r="G122" s="920"/>
      <c r="H122" s="920"/>
      <c r="I122" s="920"/>
      <c r="J122" s="1030">
        <v>0</v>
      </c>
    </row>
    <row r="123" spans="1:10" s="748" customFormat="1" ht="12.75" hidden="1">
      <c r="A123" s="1123">
        <v>1162400</v>
      </c>
      <c r="B123" s="1154" t="s">
        <v>1686</v>
      </c>
      <c r="C123" s="1111" t="s">
        <v>838</v>
      </c>
      <c r="D123" s="920"/>
      <c r="E123" s="921"/>
      <c r="F123" s="920"/>
      <c r="G123" s="920"/>
      <c r="H123" s="920"/>
      <c r="I123" s="920"/>
      <c r="J123" s="1030">
        <v>0</v>
      </c>
    </row>
    <row r="124" spans="1:10" s="748" customFormat="1" ht="25.5" hidden="1">
      <c r="A124" s="1123">
        <v>1162500</v>
      </c>
      <c r="B124" s="1154" t="s">
        <v>1687</v>
      </c>
      <c r="C124" s="1111" t="s">
        <v>840</v>
      </c>
      <c r="D124" s="920"/>
      <c r="E124" s="921"/>
      <c r="F124" s="920"/>
      <c r="G124" s="920"/>
      <c r="H124" s="920"/>
      <c r="I124" s="920"/>
      <c r="J124" s="1030">
        <v>0</v>
      </c>
    </row>
    <row r="125" spans="1:10" s="748" customFormat="1" ht="12.75" hidden="1">
      <c r="A125" s="1123">
        <v>1162600</v>
      </c>
      <c r="B125" s="1154" t="s">
        <v>1688</v>
      </c>
      <c r="C125" s="1111" t="s">
        <v>514</v>
      </c>
      <c r="D125" s="920"/>
      <c r="E125" s="921"/>
      <c r="F125" s="920"/>
      <c r="G125" s="920"/>
      <c r="H125" s="920"/>
      <c r="I125" s="920"/>
      <c r="J125" s="1030">
        <v>0</v>
      </c>
    </row>
    <row r="126" spans="1:10" s="748" customFormat="1" ht="25.5" hidden="1">
      <c r="A126" s="1123">
        <v>1162700</v>
      </c>
      <c r="B126" s="1110" t="s">
        <v>1689</v>
      </c>
      <c r="C126" s="1111" t="s">
        <v>516</v>
      </c>
      <c r="D126" s="920"/>
      <c r="E126" s="921"/>
      <c r="F126" s="920"/>
      <c r="G126" s="920"/>
      <c r="H126" s="920"/>
      <c r="I126" s="920"/>
      <c r="J126" s="1030">
        <v>0</v>
      </c>
    </row>
    <row r="127" spans="1:10" s="748" customFormat="1" ht="12.75" hidden="1">
      <c r="A127" s="1123">
        <v>1162800</v>
      </c>
      <c r="B127" s="1154" t="s">
        <v>1690</v>
      </c>
      <c r="C127" s="1111" t="s">
        <v>878</v>
      </c>
      <c r="D127" s="920"/>
      <c r="E127" s="921"/>
      <c r="F127" s="920"/>
      <c r="G127" s="920"/>
      <c r="H127" s="920"/>
      <c r="I127" s="920"/>
      <c r="J127" s="1030">
        <v>0</v>
      </c>
    </row>
    <row r="128" spans="1:10" s="748" customFormat="1" ht="12.75" hidden="1">
      <c r="A128" s="1123">
        <v>1162900</v>
      </c>
      <c r="B128" s="1154" t="s">
        <v>1691</v>
      </c>
      <c r="C128" s="1111" t="s">
        <v>880</v>
      </c>
      <c r="D128" s="920"/>
      <c r="E128" s="921"/>
      <c r="F128" s="920"/>
      <c r="G128" s="920"/>
      <c r="H128" s="920"/>
      <c r="I128" s="920"/>
      <c r="J128" s="1030">
        <v>0</v>
      </c>
    </row>
    <row r="129" spans="1:10" s="748" customFormat="1" ht="12.75" hidden="1">
      <c r="A129" s="1123">
        <v>1163000</v>
      </c>
      <c r="B129" s="1152" t="s">
        <v>58</v>
      </c>
      <c r="C129" s="1132" t="s">
        <v>361</v>
      </c>
      <c r="D129" s="920">
        <v>0</v>
      </c>
      <c r="E129" s="921"/>
      <c r="F129" s="920">
        <v>0</v>
      </c>
      <c r="G129" s="920">
        <v>0</v>
      </c>
      <c r="H129" s="920">
        <v>0</v>
      </c>
      <c r="I129" s="920">
        <v>0</v>
      </c>
      <c r="J129" s="1030">
        <v>0</v>
      </c>
    </row>
    <row r="130" spans="1:10" s="748" customFormat="1" ht="13.5" hidden="1" thickBot="1">
      <c r="A130" s="1114">
        <v>1163100</v>
      </c>
      <c r="B130" s="1127" t="s">
        <v>804</v>
      </c>
      <c r="C130" s="1113" t="s">
        <v>805</v>
      </c>
      <c r="D130" s="915"/>
      <c r="E130" s="916"/>
      <c r="F130" s="915"/>
      <c r="G130" s="915"/>
      <c r="H130" s="915"/>
      <c r="I130" s="915"/>
      <c r="J130" s="1030">
        <v>0</v>
      </c>
    </row>
    <row r="131" spans="1:10" s="748" customFormat="1" ht="12.75" hidden="1">
      <c r="A131" s="1104">
        <v>1170000</v>
      </c>
      <c r="B131" s="1155" t="s">
        <v>881</v>
      </c>
      <c r="C131" s="1106" t="s">
        <v>361</v>
      </c>
      <c r="D131" s="918">
        <f>D135</f>
        <v>0</v>
      </c>
      <c r="E131" s="919"/>
      <c r="F131" s="918">
        <f>F135</f>
        <v>0</v>
      </c>
      <c r="G131" s="918">
        <f>G135</f>
        <v>0</v>
      </c>
      <c r="H131" s="918">
        <f>H135</f>
        <v>0</v>
      </c>
      <c r="I131" s="918">
        <f>I135</f>
        <v>0</v>
      </c>
      <c r="J131" s="1030">
        <f>J135</f>
        <v>0</v>
      </c>
    </row>
    <row r="132" spans="1:10" s="748" customFormat="1" ht="29.25" hidden="1" customHeight="1">
      <c r="A132" s="1123">
        <v>1171000</v>
      </c>
      <c r="B132" s="1156" t="s">
        <v>216</v>
      </c>
      <c r="C132" s="1106" t="s">
        <v>361</v>
      </c>
      <c r="D132" s="923">
        <v>0</v>
      </c>
      <c r="E132" s="924"/>
      <c r="F132" s="923">
        <v>0</v>
      </c>
      <c r="G132" s="923">
        <v>0</v>
      </c>
      <c r="H132" s="923">
        <v>0</v>
      </c>
      <c r="I132" s="923">
        <v>0</v>
      </c>
      <c r="J132" s="1030">
        <v>0</v>
      </c>
    </row>
    <row r="133" spans="1:10" s="748" customFormat="1" ht="38.25" hidden="1">
      <c r="A133" s="1123">
        <v>1171100</v>
      </c>
      <c r="B133" s="1110" t="s">
        <v>1692</v>
      </c>
      <c r="C133" s="1109" t="s">
        <v>482</v>
      </c>
      <c r="D133" s="920"/>
      <c r="E133" s="921"/>
      <c r="F133" s="920"/>
      <c r="G133" s="920"/>
      <c r="H133" s="920"/>
      <c r="I133" s="920"/>
      <c r="J133" s="1030">
        <v>0</v>
      </c>
    </row>
    <row r="134" spans="1:10" s="748" customFormat="1" ht="25.5" hidden="1">
      <c r="A134" s="1123">
        <v>1171200</v>
      </c>
      <c r="B134" s="1154" t="s">
        <v>1693</v>
      </c>
      <c r="C134" s="1157" t="s">
        <v>354</v>
      </c>
      <c r="D134" s="920"/>
      <c r="E134" s="921"/>
      <c r="F134" s="920"/>
      <c r="G134" s="920"/>
      <c r="H134" s="920"/>
      <c r="I134" s="920"/>
      <c r="J134" s="1030">
        <v>0</v>
      </c>
    </row>
    <row r="135" spans="1:10" s="748" customFormat="1" ht="51" hidden="1">
      <c r="A135" s="1123">
        <v>1172000</v>
      </c>
      <c r="B135" s="1158" t="s">
        <v>1027</v>
      </c>
      <c r="C135" s="1132" t="s">
        <v>361</v>
      </c>
      <c r="D135" s="918">
        <f>D137+D138</f>
        <v>0</v>
      </c>
      <c r="E135" s="919"/>
      <c r="F135" s="918">
        <f>F137+F138</f>
        <v>0</v>
      </c>
      <c r="G135" s="918">
        <f>G137+G138</f>
        <v>0</v>
      </c>
      <c r="H135" s="918">
        <f>H137+H138</f>
        <v>0</v>
      </c>
      <c r="I135" s="918">
        <f>I137+I138</f>
        <v>0</v>
      </c>
      <c r="J135" s="1030">
        <f>F135</f>
        <v>0</v>
      </c>
    </row>
    <row r="136" spans="1:10" s="748" customFormat="1" ht="12.75" hidden="1">
      <c r="A136" s="1123">
        <v>1172100</v>
      </c>
      <c r="B136" s="1126" t="s">
        <v>1113</v>
      </c>
      <c r="C136" s="1109" t="s">
        <v>1028</v>
      </c>
      <c r="D136" s="920"/>
      <c r="E136" s="921"/>
      <c r="F136" s="920"/>
      <c r="G136" s="920"/>
      <c r="H136" s="920"/>
      <c r="I136" s="920"/>
      <c r="J136" s="1030">
        <v>0</v>
      </c>
    </row>
    <row r="137" spans="1:10" s="748" customFormat="1" ht="12.75" hidden="1">
      <c r="A137" s="1123">
        <v>1172200</v>
      </c>
      <c r="B137" s="1126" t="s">
        <v>1114</v>
      </c>
      <c r="C137" s="1159">
        <v>482200</v>
      </c>
      <c r="D137" s="920">
        <v>0</v>
      </c>
      <c r="E137" s="921"/>
      <c r="F137" s="920">
        <v>0</v>
      </c>
      <c r="G137" s="920">
        <v>0</v>
      </c>
      <c r="H137" s="920">
        <v>0</v>
      </c>
      <c r="I137" s="920">
        <v>0</v>
      </c>
      <c r="J137" s="1030">
        <f>F137</f>
        <v>0</v>
      </c>
    </row>
    <row r="138" spans="1:10" s="748" customFormat="1" ht="12.75" hidden="1">
      <c r="A138" s="1123">
        <v>1172300</v>
      </c>
      <c r="B138" s="1154" t="s">
        <v>1694</v>
      </c>
      <c r="C138" s="1111" t="s">
        <v>1030</v>
      </c>
      <c r="D138" s="920">
        <v>0</v>
      </c>
      <c r="E138" s="921"/>
      <c r="F138" s="920">
        <v>0</v>
      </c>
      <c r="G138" s="920">
        <v>0</v>
      </c>
      <c r="H138" s="920">
        <v>0</v>
      </c>
      <c r="I138" s="920">
        <v>0</v>
      </c>
      <c r="J138" s="1030">
        <f>F138</f>
        <v>0</v>
      </c>
    </row>
    <row r="139" spans="1:10" s="748" customFormat="1" ht="25.5" hidden="1">
      <c r="A139" s="1123">
        <v>1172400</v>
      </c>
      <c r="B139" s="1160" t="s">
        <v>1695</v>
      </c>
      <c r="C139" s="1111" t="s">
        <v>125</v>
      </c>
      <c r="D139" s="923"/>
      <c r="E139" s="921"/>
      <c r="F139" s="923"/>
      <c r="G139" s="923"/>
      <c r="H139" s="923"/>
      <c r="I139" s="923"/>
      <c r="J139" s="1030">
        <v>0</v>
      </c>
    </row>
    <row r="140" spans="1:10" s="748" customFormat="1" ht="25.5" hidden="1">
      <c r="A140" s="1123">
        <v>1173000</v>
      </c>
      <c r="B140" s="1158" t="s">
        <v>126</v>
      </c>
      <c r="C140" s="1132" t="s">
        <v>361</v>
      </c>
      <c r="D140" s="923">
        <v>0</v>
      </c>
      <c r="E140" s="924"/>
      <c r="F140" s="923">
        <v>0</v>
      </c>
      <c r="G140" s="923">
        <v>0</v>
      </c>
      <c r="H140" s="923">
        <v>0</v>
      </c>
      <c r="I140" s="923">
        <v>0</v>
      </c>
      <c r="J140" s="1030">
        <v>0</v>
      </c>
    </row>
    <row r="141" spans="1:10" s="748" customFormat="1" ht="25.5" hidden="1">
      <c r="A141" s="1123">
        <v>1173100</v>
      </c>
      <c r="B141" s="1161" t="s">
        <v>127</v>
      </c>
      <c r="C141" s="1111" t="s">
        <v>1099</v>
      </c>
      <c r="D141" s="923"/>
      <c r="E141" s="921"/>
      <c r="F141" s="923"/>
      <c r="G141" s="923"/>
      <c r="H141" s="923"/>
      <c r="I141" s="923"/>
      <c r="J141" s="1030">
        <v>0</v>
      </c>
    </row>
    <row r="142" spans="1:10" s="748" customFormat="1" ht="38.25" hidden="1">
      <c r="A142" s="1123">
        <v>1174000</v>
      </c>
      <c r="B142" s="1158" t="s">
        <v>1100</v>
      </c>
      <c r="C142" s="1132" t="s">
        <v>361</v>
      </c>
      <c r="D142" s="923">
        <v>0</v>
      </c>
      <c r="E142" s="924"/>
      <c r="F142" s="923">
        <v>0</v>
      </c>
      <c r="G142" s="923">
        <v>0</v>
      </c>
      <c r="H142" s="923">
        <v>0</v>
      </c>
      <c r="I142" s="923">
        <v>0</v>
      </c>
      <c r="J142" s="1030">
        <v>0</v>
      </c>
    </row>
    <row r="143" spans="1:10" s="748" customFormat="1" ht="25.5" hidden="1">
      <c r="A143" s="1123">
        <v>1174100</v>
      </c>
      <c r="B143" s="1161" t="s">
        <v>1115</v>
      </c>
      <c r="C143" s="1111" t="s">
        <v>1101</v>
      </c>
      <c r="D143" s="923"/>
      <c r="E143" s="924"/>
      <c r="F143" s="923"/>
      <c r="G143" s="923"/>
      <c r="H143" s="923"/>
      <c r="I143" s="923"/>
      <c r="J143" s="1030">
        <v>0</v>
      </c>
    </row>
    <row r="144" spans="1:10" s="748" customFormat="1" ht="25.5" hidden="1">
      <c r="A144" s="1123">
        <v>1174200</v>
      </c>
      <c r="B144" s="1160" t="s">
        <v>1696</v>
      </c>
      <c r="C144" s="1111" t="s">
        <v>450</v>
      </c>
      <c r="D144" s="923"/>
      <c r="E144" s="924"/>
      <c r="F144" s="923"/>
      <c r="G144" s="923"/>
      <c r="H144" s="923"/>
      <c r="I144" s="923"/>
      <c r="J144" s="1030">
        <v>0</v>
      </c>
    </row>
    <row r="145" spans="1:10" s="748" customFormat="1" ht="51" hidden="1">
      <c r="A145" s="1123">
        <v>1175000</v>
      </c>
      <c r="B145" s="1158" t="s">
        <v>561</v>
      </c>
      <c r="C145" s="1132" t="s">
        <v>361</v>
      </c>
      <c r="D145" s="923">
        <v>0</v>
      </c>
      <c r="E145" s="924"/>
      <c r="F145" s="923">
        <v>0</v>
      </c>
      <c r="G145" s="923">
        <v>0</v>
      </c>
      <c r="H145" s="923">
        <v>0</v>
      </c>
      <c r="I145" s="923">
        <v>0</v>
      </c>
      <c r="J145" s="1030">
        <v>0</v>
      </c>
    </row>
    <row r="146" spans="1:10" s="748" customFormat="1" ht="38.25" hidden="1">
      <c r="A146" s="1123">
        <v>1175100</v>
      </c>
      <c r="B146" s="1160" t="s">
        <v>1697</v>
      </c>
      <c r="C146" s="1111" t="s">
        <v>228</v>
      </c>
      <c r="D146" s="923"/>
      <c r="E146" s="924"/>
      <c r="F146" s="923"/>
      <c r="G146" s="923"/>
      <c r="H146" s="923"/>
      <c r="I146" s="923"/>
      <c r="J146" s="1030">
        <v>0</v>
      </c>
    </row>
    <row r="147" spans="1:10" s="748" customFormat="1" ht="12.75" hidden="1">
      <c r="A147" s="1123">
        <v>1176000</v>
      </c>
      <c r="B147" s="1158" t="s">
        <v>229</v>
      </c>
      <c r="C147" s="1132" t="s">
        <v>361</v>
      </c>
      <c r="D147" s="923">
        <v>0</v>
      </c>
      <c r="E147" s="924"/>
      <c r="F147" s="923">
        <v>0</v>
      </c>
      <c r="G147" s="923">
        <v>0</v>
      </c>
      <c r="H147" s="923">
        <v>0</v>
      </c>
      <c r="I147" s="923">
        <v>0</v>
      </c>
      <c r="J147" s="1030">
        <v>0</v>
      </c>
    </row>
    <row r="148" spans="1:10" s="748" customFormat="1" ht="12.75" hidden="1">
      <c r="A148" s="1123">
        <v>1176100</v>
      </c>
      <c r="B148" s="1160" t="s">
        <v>1698</v>
      </c>
      <c r="C148" s="1111" t="s">
        <v>8</v>
      </c>
      <c r="D148" s="923"/>
      <c r="E148" s="921"/>
      <c r="F148" s="923"/>
      <c r="G148" s="923"/>
      <c r="H148" s="923"/>
      <c r="I148" s="923"/>
      <c r="J148" s="1030">
        <v>0</v>
      </c>
    </row>
    <row r="149" spans="1:10" s="748" customFormat="1" ht="12.75" hidden="1">
      <c r="A149" s="1123">
        <v>1177000</v>
      </c>
      <c r="B149" s="1158" t="s">
        <v>591</v>
      </c>
      <c r="C149" s="1132" t="s">
        <v>361</v>
      </c>
      <c r="D149" s="923">
        <v>0</v>
      </c>
      <c r="E149" s="924"/>
      <c r="F149" s="923">
        <v>0</v>
      </c>
      <c r="G149" s="923">
        <v>0</v>
      </c>
      <c r="H149" s="923">
        <v>0</v>
      </c>
      <c r="I149" s="923">
        <v>0</v>
      </c>
      <c r="J149" s="1030">
        <v>0</v>
      </c>
    </row>
    <row r="150" spans="1:10" s="748" customFormat="1" ht="13.5" hidden="1" thickBot="1">
      <c r="A150" s="1114">
        <v>1177100</v>
      </c>
      <c r="B150" s="1162" t="s">
        <v>1699</v>
      </c>
      <c r="C150" s="1113" t="s">
        <v>260</v>
      </c>
      <c r="D150" s="915"/>
      <c r="E150" s="916"/>
      <c r="F150" s="915"/>
      <c r="G150" s="915"/>
      <c r="H150" s="915"/>
      <c r="I150" s="915"/>
      <c r="J150" s="1030">
        <v>0</v>
      </c>
    </row>
    <row r="151" spans="1:10" s="748" customFormat="1" ht="26.25" hidden="1" thickBot="1">
      <c r="A151" s="1163" t="s">
        <v>263</v>
      </c>
      <c r="B151" s="1164" t="s">
        <v>652</v>
      </c>
      <c r="C151" s="1165" t="s">
        <v>361</v>
      </c>
      <c r="D151" s="1029">
        <f>D152</f>
        <v>0</v>
      </c>
      <c r="E151" s="1188">
        <f>E157</f>
        <v>0</v>
      </c>
      <c r="F151" s="1029">
        <f>F152</f>
        <v>0</v>
      </c>
      <c r="G151" s="1029">
        <f>G152</f>
        <v>0</v>
      </c>
      <c r="H151" s="1029">
        <f>H152</f>
        <v>0</v>
      </c>
      <c r="I151" s="1029">
        <f>I152</f>
        <v>0</v>
      </c>
      <c r="J151" s="1030">
        <f>F152</f>
        <v>0</v>
      </c>
    </row>
    <row r="152" spans="1:10" s="748" customFormat="1" ht="12.75" hidden="1">
      <c r="A152" s="1104" t="s">
        <v>654</v>
      </c>
      <c r="B152" s="1166" t="s">
        <v>655</v>
      </c>
      <c r="C152" s="1106" t="s">
        <v>361</v>
      </c>
      <c r="D152" s="918">
        <f>SUM(D153:D157)</f>
        <v>0</v>
      </c>
      <c r="E152" s="919">
        <f>E157</f>
        <v>0</v>
      </c>
      <c r="F152" s="918">
        <f>SUM(F153:F157)</f>
        <v>0</v>
      </c>
      <c r="G152" s="918">
        <f>SUM(G153:G157)</f>
        <v>0</v>
      </c>
      <c r="H152" s="918">
        <f>+SUM(H153:H157)</f>
        <v>0</v>
      </c>
      <c r="I152" s="918">
        <f>SUM(I153:I157)</f>
        <v>0</v>
      </c>
      <c r="J152" s="1030">
        <f>F152</f>
        <v>0</v>
      </c>
    </row>
    <row r="153" spans="1:10" s="748" customFormat="1" ht="12.75" hidden="1">
      <c r="A153" s="1123" t="s">
        <v>656</v>
      </c>
      <c r="B153" s="1160" t="s">
        <v>1700</v>
      </c>
      <c r="C153" s="1111" t="s">
        <v>997</v>
      </c>
      <c r="D153" s="923"/>
      <c r="E153" s="921"/>
      <c r="F153" s="923"/>
      <c r="G153" s="923"/>
      <c r="H153" s="923"/>
      <c r="I153" s="923"/>
      <c r="J153" s="1030">
        <f>F153</f>
        <v>0</v>
      </c>
    </row>
    <row r="154" spans="1:10" s="748" customFormat="1" ht="12.75" hidden="1">
      <c r="A154" s="1123" t="s">
        <v>998</v>
      </c>
      <c r="B154" s="1160" t="s">
        <v>1701</v>
      </c>
      <c r="C154" s="1111" t="s">
        <v>975</v>
      </c>
      <c r="D154" s="923"/>
      <c r="E154" s="921"/>
      <c r="F154" s="923"/>
      <c r="G154" s="923"/>
      <c r="H154" s="923"/>
      <c r="I154" s="923"/>
      <c r="J154" s="1030">
        <f>F154</f>
        <v>0</v>
      </c>
    </row>
    <row r="155" spans="1:10" s="748" customFormat="1" ht="25.5" hidden="1">
      <c r="A155" s="1123" t="s">
        <v>976</v>
      </c>
      <c r="B155" s="1160" t="s">
        <v>1702</v>
      </c>
      <c r="C155" s="1111" t="s">
        <v>978</v>
      </c>
      <c r="D155" s="1592">
        <v>0</v>
      </c>
      <c r="E155" s="1820"/>
      <c r="F155" s="1592">
        <v>0</v>
      </c>
      <c r="G155" s="1274">
        <v>0</v>
      </c>
      <c r="H155" s="1593">
        <v>0</v>
      </c>
      <c r="I155" s="1593">
        <v>0</v>
      </c>
      <c r="J155" s="1276">
        <f>F155</f>
        <v>0</v>
      </c>
    </row>
    <row r="156" spans="1:10" s="748" customFormat="1" ht="12.75" hidden="1">
      <c r="A156" s="1167" t="s">
        <v>979</v>
      </c>
      <c r="B156" s="1160" t="s">
        <v>1703</v>
      </c>
      <c r="C156" s="1111" t="s">
        <v>1110</v>
      </c>
      <c r="D156" s="923"/>
      <c r="E156" s="921"/>
      <c r="F156" s="923"/>
      <c r="G156" s="923"/>
      <c r="H156" s="923"/>
      <c r="I156" s="923"/>
      <c r="J156" s="1030">
        <v>0</v>
      </c>
    </row>
    <row r="157" spans="1:10" s="748" customFormat="1" ht="12.75" hidden="1">
      <c r="A157" s="1167" t="s">
        <v>138</v>
      </c>
      <c r="B157" s="1161" t="s">
        <v>139</v>
      </c>
      <c r="C157" s="1111" t="s">
        <v>140</v>
      </c>
      <c r="D157" s="923">
        <v>0</v>
      </c>
      <c r="E157" s="921">
        <v>0</v>
      </c>
      <c r="F157" s="923">
        <f>D157+E157</f>
        <v>0</v>
      </c>
      <c r="G157" s="923">
        <v>0</v>
      </c>
      <c r="H157" s="923">
        <v>0</v>
      </c>
      <c r="I157" s="923">
        <v>0</v>
      </c>
      <c r="J157" s="1030">
        <f>F157</f>
        <v>0</v>
      </c>
    </row>
    <row r="158" spans="1:10" s="748" customFormat="1" ht="12.75" hidden="1">
      <c r="A158" s="1167" t="s">
        <v>141</v>
      </c>
      <c r="B158" s="1160" t="s">
        <v>1704</v>
      </c>
      <c r="C158" s="1111" t="s">
        <v>904</v>
      </c>
      <c r="D158" s="923"/>
      <c r="E158" s="921"/>
      <c r="F158" s="923"/>
      <c r="G158" s="923"/>
      <c r="H158" s="923"/>
      <c r="I158" s="923"/>
      <c r="J158" s="1030">
        <v>0</v>
      </c>
    </row>
    <row r="159" spans="1:10" s="748" customFormat="1" ht="12.75" hidden="1">
      <c r="A159" s="1167" t="s">
        <v>905</v>
      </c>
      <c r="B159" s="1160" t="s">
        <v>1705</v>
      </c>
      <c r="C159" s="1111" t="s">
        <v>907</v>
      </c>
      <c r="D159" s="923"/>
      <c r="E159" s="921"/>
      <c r="F159" s="923"/>
      <c r="G159" s="923"/>
      <c r="H159" s="923"/>
      <c r="I159" s="923"/>
      <c r="J159" s="1030">
        <v>0</v>
      </c>
    </row>
    <row r="160" spans="1:10" s="748" customFormat="1" ht="12.75" hidden="1">
      <c r="A160" s="1168" t="s">
        <v>806</v>
      </c>
      <c r="B160" s="1169" t="s">
        <v>1706</v>
      </c>
      <c r="C160" s="1157" t="s">
        <v>661</v>
      </c>
      <c r="D160" s="923"/>
      <c r="E160" s="921"/>
      <c r="F160" s="923"/>
      <c r="G160" s="923"/>
      <c r="H160" s="923"/>
      <c r="I160" s="923"/>
      <c r="J160" s="1030">
        <v>0</v>
      </c>
    </row>
    <row r="161" spans="1:10" s="748" customFormat="1" ht="12.75" hidden="1">
      <c r="A161" s="1136" t="s">
        <v>807</v>
      </c>
      <c r="B161" s="1170" t="s">
        <v>1074</v>
      </c>
      <c r="C161" s="1125" t="s">
        <v>1075</v>
      </c>
      <c r="D161" s="923"/>
      <c r="E161" s="921"/>
      <c r="F161" s="923"/>
      <c r="G161" s="923"/>
      <c r="H161" s="923"/>
      <c r="I161" s="923"/>
      <c r="J161" s="1030">
        <v>0</v>
      </c>
    </row>
    <row r="162" spans="1:10" s="748" customFormat="1" ht="12.75" hidden="1">
      <c r="A162" s="1136" t="s">
        <v>1076</v>
      </c>
      <c r="B162" s="1170" t="s">
        <v>1077</v>
      </c>
      <c r="C162" s="1125" t="s">
        <v>1078</v>
      </c>
      <c r="D162" s="923"/>
      <c r="E162" s="921"/>
      <c r="F162" s="923"/>
      <c r="G162" s="923"/>
      <c r="H162" s="923"/>
      <c r="I162" s="923"/>
      <c r="J162" s="1030">
        <v>0</v>
      </c>
    </row>
    <row r="163" spans="1:10" s="748" customFormat="1" ht="12.75" hidden="1">
      <c r="A163" s="1171" t="s">
        <v>662</v>
      </c>
      <c r="B163" s="1172" t="s">
        <v>663</v>
      </c>
      <c r="C163" s="1173" t="s">
        <v>361</v>
      </c>
      <c r="D163" s="923">
        <v>0</v>
      </c>
      <c r="E163" s="924"/>
      <c r="F163" s="923">
        <v>0</v>
      </c>
      <c r="G163" s="923">
        <v>0</v>
      </c>
      <c r="H163" s="923">
        <v>0</v>
      </c>
      <c r="I163" s="923">
        <v>0</v>
      </c>
      <c r="J163" s="1030">
        <v>0</v>
      </c>
    </row>
    <row r="164" spans="1:10" ht="12.75" hidden="1">
      <c r="A164" s="1167" t="s">
        <v>664</v>
      </c>
      <c r="B164" s="1161" t="s">
        <v>665</v>
      </c>
      <c r="C164" s="1111" t="s">
        <v>666</v>
      </c>
      <c r="D164" s="923"/>
      <c r="E164" s="921"/>
      <c r="F164" s="923"/>
      <c r="G164" s="923"/>
      <c r="H164" s="923"/>
      <c r="I164" s="923"/>
      <c r="J164" s="1030">
        <v>0</v>
      </c>
    </row>
    <row r="165" spans="1:10" ht="12.75" hidden="1">
      <c r="A165" s="1167" t="s">
        <v>667</v>
      </c>
      <c r="B165" s="1161" t="s">
        <v>668</v>
      </c>
      <c r="C165" s="1111" t="s">
        <v>669</v>
      </c>
      <c r="D165" s="923"/>
      <c r="E165" s="921"/>
      <c r="F165" s="923"/>
      <c r="G165" s="923"/>
      <c r="H165" s="923"/>
      <c r="I165" s="923"/>
      <c r="J165" s="1030">
        <v>0</v>
      </c>
    </row>
    <row r="166" spans="1:10" ht="25.5" hidden="1">
      <c r="A166" s="1167" t="s">
        <v>670</v>
      </c>
      <c r="B166" s="1160" t="s">
        <v>1707</v>
      </c>
      <c r="C166" s="1111" t="s">
        <v>316</v>
      </c>
      <c r="D166" s="923"/>
      <c r="E166" s="921"/>
      <c r="F166" s="923"/>
      <c r="G166" s="923"/>
      <c r="H166" s="923"/>
      <c r="I166" s="923"/>
      <c r="J166" s="1030">
        <v>0</v>
      </c>
    </row>
    <row r="167" spans="1:10" ht="12.75" hidden="1">
      <c r="A167" s="1167" t="s">
        <v>317</v>
      </c>
      <c r="B167" s="1160" t="s">
        <v>1708</v>
      </c>
      <c r="C167" s="1111" t="s">
        <v>319</v>
      </c>
      <c r="D167" s="923"/>
      <c r="E167" s="921"/>
      <c r="F167" s="923"/>
      <c r="G167" s="923"/>
      <c r="H167" s="923"/>
      <c r="I167" s="923"/>
      <c r="J167" s="1030">
        <v>0</v>
      </c>
    </row>
    <row r="168" spans="1:10" ht="12.75" hidden="1">
      <c r="A168" s="1167" t="s">
        <v>320</v>
      </c>
      <c r="B168" s="1158" t="s">
        <v>321</v>
      </c>
      <c r="C168" s="1153" t="s">
        <v>361</v>
      </c>
      <c r="D168" s="923">
        <v>0</v>
      </c>
      <c r="E168" s="924"/>
      <c r="F168" s="923">
        <v>0</v>
      </c>
      <c r="G168" s="923">
        <v>0</v>
      </c>
      <c r="H168" s="923">
        <v>0</v>
      </c>
      <c r="I168" s="923">
        <v>0</v>
      </c>
      <c r="J168" s="1030">
        <v>0</v>
      </c>
    </row>
    <row r="169" spans="1:10" ht="12.75" hidden="1">
      <c r="A169" s="1167" t="s">
        <v>322</v>
      </c>
      <c r="B169" s="1161" t="s">
        <v>1116</v>
      </c>
      <c r="C169" s="1111" t="s">
        <v>323</v>
      </c>
      <c r="D169" s="923"/>
      <c r="E169" s="921"/>
      <c r="F169" s="923"/>
      <c r="G169" s="923"/>
      <c r="H169" s="923"/>
      <c r="I169" s="923"/>
      <c r="J169" s="1030">
        <v>0</v>
      </c>
    </row>
    <row r="170" spans="1:10" ht="12.75" hidden="1">
      <c r="A170" s="1174" t="s">
        <v>324</v>
      </c>
      <c r="B170" s="1175" t="s">
        <v>1079</v>
      </c>
      <c r="C170" s="1153" t="s">
        <v>361</v>
      </c>
      <c r="D170" s="923">
        <v>0</v>
      </c>
      <c r="E170" s="924"/>
      <c r="F170" s="923">
        <v>0</v>
      </c>
      <c r="G170" s="923">
        <v>0</v>
      </c>
      <c r="H170" s="923">
        <v>0</v>
      </c>
      <c r="I170" s="923">
        <v>0</v>
      </c>
      <c r="J170" s="1030">
        <v>0</v>
      </c>
    </row>
    <row r="171" spans="1:10" ht="12.75" hidden="1">
      <c r="A171" s="1167" t="s">
        <v>326</v>
      </c>
      <c r="B171" s="1161" t="s">
        <v>1117</v>
      </c>
      <c r="C171" s="1111" t="s">
        <v>327</v>
      </c>
      <c r="D171" s="923"/>
      <c r="E171" s="924"/>
      <c r="F171" s="923"/>
      <c r="G171" s="923"/>
      <c r="H171" s="923"/>
      <c r="I171" s="923"/>
      <c r="J171" s="1030">
        <v>0</v>
      </c>
    </row>
    <row r="172" spans="1:10" ht="12.75" hidden="1">
      <c r="A172" s="1167" t="s">
        <v>328</v>
      </c>
      <c r="B172" s="1161" t="s">
        <v>1118</v>
      </c>
      <c r="C172" s="1111" t="s">
        <v>329</v>
      </c>
      <c r="D172" s="923"/>
      <c r="E172" s="924"/>
      <c r="F172" s="923"/>
      <c r="G172" s="923"/>
      <c r="H172" s="923"/>
      <c r="I172" s="923"/>
      <c r="J172" s="923"/>
    </row>
    <row r="173" spans="1:10" ht="12.75">
      <c r="A173" s="1167" t="s">
        <v>330</v>
      </c>
      <c r="B173" s="1160" t="s">
        <v>1709</v>
      </c>
      <c r="C173" s="1111" t="s">
        <v>332</v>
      </c>
      <c r="D173" s="923"/>
      <c r="E173" s="924"/>
      <c r="F173" s="923"/>
      <c r="G173" s="923"/>
      <c r="H173" s="923"/>
      <c r="I173" s="923"/>
      <c r="J173" s="923"/>
    </row>
    <row r="174" spans="1:10" ht="13.5" thickBot="1">
      <c r="A174" s="1176">
        <v>1244000</v>
      </c>
      <c r="B174" s="1177" t="s">
        <v>1721</v>
      </c>
      <c r="C174" s="1157" t="s">
        <v>1145</v>
      </c>
      <c r="D174" s="1007"/>
      <c r="E174" s="1185"/>
      <c r="F174" s="1007"/>
      <c r="G174" s="1007"/>
      <c r="H174" s="1007"/>
      <c r="I174" s="1007"/>
      <c r="J174" s="1007"/>
    </row>
    <row r="175" spans="1:10" ht="20.25" customHeight="1" thickBot="1">
      <c r="A175" s="1178">
        <v>1000000</v>
      </c>
      <c r="B175" s="1179" t="s">
        <v>1081</v>
      </c>
      <c r="C175" s="1180" t="s">
        <v>361</v>
      </c>
      <c r="D175" s="1029">
        <f>D32+D151</f>
        <v>6735</v>
      </c>
      <c r="E175" s="1188">
        <f>E32+E152</f>
        <v>0</v>
      </c>
      <c r="F175" s="1029">
        <f>F32+F151</f>
        <v>6735</v>
      </c>
      <c r="G175" s="1029">
        <f>G32+G151</f>
        <v>1705</v>
      </c>
      <c r="H175" s="1029">
        <f>H32+H151</f>
        <v>3245</v>
      </c>
      <c r="I175" s="1029">
        <f>I32+I151</f>
        <v>4770</v>
      </c>
      <c r="J175" s="1188">
        <f>J32+J151</f>
        <v>6735</v>
      </c>
    </row>
    <row r="176" spans="1:10" ht="23.25" hidden="1" customHeight="1">
      <c r="A176" s="2631"/>
      <c r="B176" s="2631"/>
      <c r="C176" s="2631"/>
      <c r="D176" s="2631"/>
      <c r="E176" s="2631"/>
      <c r="F176" s="2631"/>
      <c r="G176" s="2631"/>
      <c r="H176" s="2631"/>
      <c r="I176" s="2631"/>
      <c r="J176" s="2631"/>
    </row>
    <row r="177" spans="1:10" ht="12.75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 ht="18" customHeight="1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23.25" customHeight="1">
      <c r="A179" s="2517" t="s">
        <v>1731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 ht="9.75" customHeight="1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0.5" hidden="1" customHeight="1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 ht="13.5" customHeight="1">
      <c r="A182" s="2529" t="s">
        <v>1723</v>
      </c>
      <c r="B182" s="2529"/>
      <c r="C182" s="2529"/>
      <c r="D182" s="2529"/>
      <c r="E182" s="2529"/>
      <c r="F182" s="2529"/>
      <c r="G182" s="2529"/>
      <c r="H182" s="2529"/>
      <c r="I182" s="2529"/>
      <c r="J182" s="2529"/>
    </row>
    <row r="183" spans="1:10" ht="227.25" customHeight="1">
      <c r="A183" s="2630" t="s">
        <v>264</v>
      </c>
      <c r="B183" s="2630"/>
      <c r="C183" s="2630"/>
      <c r="D183" s="2630"/>
      <c r="E183" s="2630"/>
      <c r="F183" s="2630"/>
      <c r="G183" s="2630"/>
      <c r="H183" s="2630"/>
      <c r="I183" s="2630"/>
      <c r="J183" s="2630"/>
    </row>
    <row r="184" spans="1:10" ht="23.25" customHeight="1">
      <c r="A184" s="2569"/>
      <c r="B184" s="2569"/>
      <c r="C184" s="2569"/>
      <c r="D184" s="2569"/>
      <c r="E184" s="2569"/>
      <c r="F184" s="2569"/>
      <c r="G184" s="2569"/>
      <c r="H184" s="2569"/>
      <c r="I184" s="2569"/>
      <c r="J184" s="2569"/>
    </row>
    <row r="185" spans="1:10" ht="23.25" customHeight="1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 ht="23.25" customHeight="1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 ht="23.25" customHeight="1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 ht="23.25" customHeight="1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 ht="23.25" customHeight="1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 ht="23.25" customHeight="1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 ht="23.25" customHeight="1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 ht="23.25" customHeight="1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 ht="23.25" customHeight="1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 ht="23.25" customHeight="1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 ht="23.25" customHeight="1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 ht="23.25" customHeight="1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 ht="23.25" customHeight="1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 ht="23.25" customHeight="1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 ht="23.25" customHeight="1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 ht="23.25" customHeight="1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 ht="23.25" customHeight="1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 ht="23.25" customHeight="1">
      <c r="A202" s="2565"/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 ht="23.25" customHeight="1">
      <c r="A203" s="2567"/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 ht="23.25" customHeight="1">
      <c r="A204" s="2567"/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 ht="23.25" customHeight="1">
      <c r="A205" s="2567"/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 ht="23.25" customHeight="1">
      <c r="A206" s="1047"/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 ht="23.25" customHeight="1">
      <c r="A207" s="2567"/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 ht="23.25" customHeight="1">
      <c r="A208" s="2517"/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 ht="23.25" customHeight="1">
      <c r="A209" s="2564"/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23.25" customHeight="1">
      <c r="A210" s="2564"/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 ht="23.25" customHeight="1">
      <c r="A211" s="2562"/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23.25" customHeight="1">
      <c r="A212" s="2570"/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 ht="23.25" customHeight="1">
      <c r="A213" s="2564"/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 ht="23.25" customHeight="1">
      <c r="A214" s="2564"/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23.25" customHeight="1">
      <c r="A215" s="2569"/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 ht="23.25" customHeight="1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4">
    <mergeCell ref="A18:E19"/>
    <mergeCell ref="F18:J19"/>
    <mergeCell ref="A9:E9"/>
    <mergeCell ref="B15:E15"/>
    <mergeCell ref="F29:F30"/>
    <mergeCell ref="G29:J29"/>
    <mergeCell ref="A13:B13"/>
    <mergeCell ref="B17:G17"/>
    <mergeCell ref="A176:J176"/>
    <mergeCell ref="A177:J177"/>
    <mergeCell ref="A178:J178"/>
    <mergeCell ref="A179:J179"/>
    <mergeCell ref="H28:J28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216"/>
  <sheetViews>
    <sheetView topLeftCell="A35" workbookViewId="0">
      <selection activeCell="E35" sqref="E35"/>
    </sheetView>
  </sheetViews>
  <sheetFormatPr defaultRowHeight="12.75"/>
  <cols>
    <col min="1" max="1" width="7.425781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10.7109375" style="917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0.75" customHeight="1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 hidden="1">
      <c r="B7" s="738"/>
      <c r="C7" s="950"/>
    </row>
    <row r="8" spans="1:10">
      <c r="A8" s="748" t="s">
        <v>2313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 ht="12" customHeight="1">
      <c r="B11" s="953"/>
      <c r="C11" s="954"/>
      <c r="D11" s="953"/>
      <c r="E11" s="1678"/>
      <c r="F11" s="953"/>
      <c r="G11" s="953"/>
      <c r="H11" s="955"/>
    </row>
    <row r="12" spans="1:10" hidden="1">
      <c r="A12" s="956" t="s">
        <v>477</v>
      </c>
      <c r="B12" s="949"/>
      <c r="C12" s="950"/>
      <c r="D12" s="949"/>
      <c r="E12" s="167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2" s="632" customFormat="1" ht="14.25" customHeight="1">
      <c r="A17" s="2551" t="s">
        <v>2249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2" s="743" customFormat="1" ht="12.75" customHeight="1" thickBo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</row>
    <row r="19" spans="1:12" s="945" customFormat="1" ht="21.75" customHeight="1" thickBot="1">
      <c r="A19" s="753" t="s">
        <v>2238</v>
      </c>
      <c r="B19" s="968"/>
      <c r="C19" s="965"/>
      <c r="E19" s="1682"/>
      <c r="G19" s="968" t="s">
        <v>335</v>
      </c>
      <c r="H19" s="969">
        <v>8</v>
      </c>
      <c r="I19" s="970">
        <v>2</v>
      </c>
      <c r="J19" s="971">
        <v>3</v>
      </c>
    </row>
    <row r="20" spans="1:12" s="968" customFormat="1" ht="17.25" customHeight="1" thickBot="1">
      <c r="A20" s="753" t="s">
        <v>634</v>
      </c>
      <c r="C20" s="965"/>
      <c r="E20" s="1683"/>
      <c r="G20" s="968" t="s">
        <v>1189</v>
      </c>
    </row>
    <row r="21" spans="1:12" s="968" customFormat="1" ht="9.75" customHeight="1" thickBot="1">
      <c r="A21" s="753" t="s">
        <v>557</v>
      </c>
      <c r="C21" s="972"/>
      <c r="D21" s="973"/>
      <c r="E21" s="1683"/>
      <c r="G21" s="968" t="s">
        <v>558</v>
      </c>
    </row>
    <row r="22" spans="1:12" s="945" customFormat="1" ht="15.75" customHeight="1" thickBot="1">
      <c r="A22" s="753" t="s">
        <v>735</v>
      </c>
      <c r="B22" s="968"/>
      <c r="C22" s="965"/>
      <c r="E22" s="1682"/>
      <c r="G22" s="968" t="s">
        <v>954</v>
      </c>
      <c r="I22" s="974"/>
    </row>
    <row r="23" spans="1:12" s="945" customFormat="1" ht="12.75" customHeight="1">
      <c r="A23" s="753" t="s">
        <v>309</v>
      </c>
      <c r="B23" s="975"/>
      <c r="C23" s="976"/>
      <c r="E23" s="1682"/>
      <c r="F23" s="977"/>
      <c r="G23" s="968" t="s">
        <v>956</v>
      </c>
    </row>
    <row r="24" spans="1:12" s="945" customFormat="1" ht="15.75" customHeight="1" thickBot="1">
      <c r="A24" s="755" t="s">
        <v>308</v>
      </c>
      <c r="B24" s="966"/>
      <c r="C24" s="976"/>
      <c r="D24" s="978"/>
      <c r="E24" s="1684"/>
      <c r="G24" s="968" t="s">
        <v>234</v>
      </c>
      <c r="I24" s="977"/>
    </row>
    <row r="25" spans="1:12" s="977" customFormat="1" ht="15.75" customHeight="1" thickBot="1">
      <c r="A25" s="753" t="s">
        <v>116</v>
      </c>
      <c r="B25" s="968"/>
      <c r="C25" s="976"/>
      <c r="D25" s="979"/>
      <c r="E25" s="1682"/>
      <c r="G25" s="977" t="s">
        <v>1718</v>
      </c>
      <c r="H25" s="980"/>
      <c r="I25" s="981"/>
      <c r="J25" s="982"/>
    </row>
    <row r="26" spans="1:12" s="977" customFormat="1" ht="15" customHeight="1" thickBot="1">
      <c r="A26" s="753" t="s">
        <v>642</v>
      </c>
      <c r="B26" s="968"/>
      <c r="C26" s="976"/>
      <c r="E26" s="1685" t="s">
        <v>746</v>
      </c>
      <c r="G26" s="968" t="s">
        <v>422</v>
      </c>
      <c r="I26" s="945"/>
      <c r="J26" s="945"/>
    </row>
    <row r="27" spans="1:12" s="977" customFormat="1" ht="16.5" hidden="1" customHeight="1" thickBot="1">
      <c r="A27" s="756"/>
      <c r="B27" s="945"/>
      <c r="C27" s="984"/>
      <c r="E27" s="1686"/>
      <c r="F27" s="945"/>
      <c r="G27" s="945"/>
    </row>
    <row r="28" spans="1:12" s="977" customFormat="1" ht="16.5" customHeight="1" thickBot="1">
      <c r="A28" s="756"/>
      <c r="B28" s="945"/>
      <c r="C28" s="984"/>
      <c r="E28" s="1686"/>
      <c r="F28" s="945"/>
      <c r="G28" s="945"/>
      <c r="H28" s="2561">
        <v>900272000366</v>
      </c>
      <c r="I28" s="2561"/>
      <c r="J28" s="2561"/>
    </row>
    <row r="29" spans="1:12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65.2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39.75" thickBot="1">
      <c r="A32" s="987">
        <v>1100000</v>
      </c>
      <c r="B32" s="787" t="s">
        <v>1719</v>
      </c>
      <c r="C32" s="788" t="s">
        <v>361</v>
      </c>
      <c r="D32" s="902">
        <f t="shared" ref="D32:I32" si="0">D92</f>
        <v>36000</v>
      </c>
      <c r="E32" s="1181">
        <f>E92+E35+E47</f>
        <v>0</v>
      </c>
      <c r="F32" s="902">
        <f>F92+F33+F43</f>
        <v>41553.599999999999</v>
      </c>
      <c r="G32" s="902">
        <f t="shared" si="0"/>
        <v>9000</v>
      </c>
      <c r="H32" s="902">
        <f t="shared" si="0"/>
        <v>18000</v>
      </c>
      <c r="I32" s="902">
        <f t="shared" si="0"/>
        <v>27000</v>
      </c>
      <c r="J32" s="1181">
        <f>F32</f>
        <v>41553.599999999999</v>
      </c>
    </row>
    <row r="33" spans="1:10" s="748" customFormat="1" ht="57" customHeight="1" thickBot="1">
      <c r="A33" s="987">
        <v>1110000</v>
      </c>
      <c r="B33" s="790" t="s">
        <v>1677</v>
      </c>
      <c r="C33" s="788" t="s">
        <v>361</v>
      </c>
      <c r="D33" s="903">
        <f>D34</f>
        <v>5493.6</v>
      </c>
      <c r="E33" s="1200"/>
      <c r="F33" s="903">
        <f>F34</f>
        <v>5493.6</v>
      </c>
      <c r="G33" s="903">
        <f>G34</f>
        <v>2440</v>
      </c>
      <c r="H33" s="903">
        <f>H34</f>
        <v>3440</v>
      </c>
      <c r="I33" s="903">
        <f>I34</f>
        <v>3440</v>
      </c>
      <c r="J33" s="903">
        <f>J34</f>
        <v>5493.6</v>
      </c>
    </row>
    <row r="34" spans="1:10" s="748" customFormat="1" ht="21.75" customHeight="1">
      <c r="A34" s="988">
        <v>1110000</v>
      </c>
      <c r="B34" s="793" t="s">
        <v>809</v>
      </c>
      <c r="C34" s="794" t="s">
        <v>361</v>
      </c>
      <c r="D34" s="904">
        <f>SUM(D35:D41)</f>
        <v>5493.6</v>
      </c>
      <c r="E34" s="1690"/>
      <c r="F34" s="904">
        <f>SUM(F35:F41)</f>
        <v>5493.6</v>
      </c>
      <c r="G34" s="904">
        <f>SUM(G35:G41)</f>
        <v>2440</v>
      </c>
      <c r="H34" s="904">
        <f>SUM(H35:H41)</f>
        <v>3440</v>
      </c>
      <c r="I34" s="904">
        <f>SUM(I35:I41)</f>
        <v>3440</v>
      </c>
      <c r="J34" s="904">
        <f>SUM(J35:J41)</f>
        <v>5493.6</v>
      </c>
    </row>
    <row r="35" spans="1:10" s="748" customFormat="1" ht="21.75" customHeight="1">
      <c r="A35" s="989">
        <v>1111000</v>
      </c>
      <c r="B35" s="797" t="s">
        <v>677</v>
      </c>
      <c r="C35" s="798" t="s">
        <v>810</v>
      </c>
      <c r="D35" s="1182">
        <v>5493.6</v>
      </c>
      <c r="E35" s="1760">
        <v>0</v>
      </c>
      <c r="F35" s="1183">
        <f>D35+E35</f>
        <v>5493.6</v>
      </c>
      <c r="G35" s="922">
        <v>2440</v>
      </c>
      <c r="H35" s="922">
        <v>3440</v>
      </c>
      <c r="I35" s="922">
        <v>3440</v>
      </c>
      <c r="J35" s="922">
        <f>F35</f>
        <v>5493.6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920">
        <v>0</v>
      </c>
      <c r="E36" s="921"/>
      <c r="F36" s="921">
        <v>0</v>
      </c>
      <c r="G36" s="921">
        <v>0</v>
      </c>
      <c r="H36" s="921">
        <v>0</v>
      </c>
      <c r="I36" s="921">
        <v>0</v>
      </c>
      <c r="J36" s="920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20"/>
      <c r="E37" s="921"/>
      <c r="F37" s="921"/>
      <c r="G37" s="921"/>
      <c r="H37" s="921"/>
      <c r="I37" s="921"/>
      <c r="J37" s="1030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20"/>
      <c r="E38" s="921"/>
      <c r="F38" s="921"/>
      <c r="G38" s="921"/>
      <c r="H38" s="921"/>
      <c r="I38" s="921"/>
      <c r="J38" s="1030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20"/>
      <c r="E39" s="921"/>
      <c r="F39" s="921"/>
      <c r="G39" s="921"/>
      <c r="H39" s="921"/>
      <c r="I39" s="921"/>
      <c r="J39" s="1030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20"/>
      <c r="E40" s="921"/>
      <c r="F40" s="921"/>
      <c r="G40" s="921"/>
      <c r="H40" s="921"/>
      <c r="I40" s="921"/>
      <c r="J40" s="1030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15">
        <v>0</v>
      </c>
      <c r="E41" s="916"/>
      <c r="F41" s="916">
        <f>D41</f>
        <v>0</v>
      </c>
      <c r="G41" s="916">
        <v>0</v>
      </c>
      <c r="H41" s="916">
        <v>0</v>
      </c>
      <c r="I41" s="916">
        <v>0</v>
      </c>
      <c r="J41" s="1030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9">
        <f>D43+D55+D66+D69+D51+D64</f>
        <v>60</v>
      </c>
      <c r="E42" s="1184"/>
      <c r="F42" s="1184">
        <f>F43+F55+F66+F69+F51+F64</f>
        <v>60</v>
      </c>
      <c r="G42" s="1184">
        <f>G43+G51+G55+G64+G66+G69</f>
        <v>60</v>
      </c>
      <c r="H42" s="1184">
        <f>H43+H51+H55+H64+H66+H69</f>
        <v>60</v>
      </c>
      <c r="I42" s="1184">
        <f>I43+I51+I55+I64+I66+I69</f>
        <v>60</v>
      </c>
      <c r="J42" s="1030">
        <f>F42</f>
        <v>60</v>
      </c>
    </row>
    <row r="43" spans="1:10" s="748" customFormat="1" ht="14.25">
      <c r="A43" s="988">
        <v>1121000</v>
      </c>
      <c r="B43" s="811" t="s">
        <v>22</v>
      </c>
      <c r="C43" s="812"/>
      <c r="D43" s="910">
        <f>SUM(D44:D49)</f>
        <v>60</v>
      </c>
      <c r="E43" s="922">
        <v>0</v>
      </c>
      <c r="F43" s="922">
        <f>SUM(F44:F49)</f>
        <v>60</v>
      </c>
      <c r="G43" s="922">
        <f>SUM(G44:G49)</f>
        <v>60</v>
      </c>
      <c r="H43" s="922">
        <f>SUM(H44:H49)</f>
        <v>60</v>
      </c>
      <c r="I43" s="922">
        <f>SUM(I44:I49)</f>
        <v>60</v>
      </c>
      <c r="J43" s="1030">
        <f>SUM(J44:J49)</f>
        <v>60</v>
      </c>
    </row>
    <row r="44" spans="1:10" s="748" customFormat="1" ht="25.5">
      <c r="A44" s="990">
        <v>1121100</v>
      </c>
      <c r="B44" s="813" t="s">
        <v>383</v>
      </c>
      <c r="C44" s="802" t="s">
        <v>384</v>
      </c>
      <c r="D44" s="920"/>
      <c r="E44" s="921"/>
      <c r="F44" s="921"/>
      <c r="G44" s="921"/>
      <c r="H44" s="921"/>
      <c r="I44" s="921"/>
      <c r="J44" s="1030">
        <v>0</v>
      </c>
    </row>
    <row r="45" spans="1:10" s="748" customFormat="1">
      <c r="A45" s="990">
        <v>1121200</v>
      </c>
      <c r="B45" s="814" t="s">
        <v>1678</v>
      </c>
      <c r="C45" s="802" t="s">
        <v>386</v>
      </c>
      <c r="D45" s="920">
        <v>0</v>
      </c>
      <c r="E45" s="921">
        <v>0</v>
      </c>
      <c r="F45" s="921">
        <f>D45+E45</f>
        <v>0</v>
      </c>
      <c r="G45" s="921">
        <v>0</v>
      </c>
      <c r="H45" s="921">
        <v>0</v>
      </c>
      <c r="I45" s="921">
        <v>0</v>
      </c>
      <c r="J45" s="1030">
        <f>F45</f>
        <v>0</v>
      </c>
    </row>
    <row r="46" spans="1:10" s="748" customFormat="1">
      <c r="A46" s="990">
        <v>1121300</v>
      </c>
      <c r="B46" s="813" t="s">
        <v>775</v>
      </c>
      <c r="C46" s="802" t="s">
        <v>387</v>
      </c>
      <c r="D46" s="920">
        <v>0</v>
      </c>
      <c r="E46" s="921">
        <v>0</v>
      </c>
      <c r="F46" s="921">
        <f>D46+E46</f>
        <v>0</v>
      </c>
      <c r="G46" s="921">
        <v>0</v>
      </c>
      <c r="H46" s="921">
        <v>0</v>
      </c>
      <c r="I46" s="921">
        <v>0</v>
      </c>
      <c r="J46" s="1030">
        <f>F46</f>
        <v>0</v>
      </c>
    </row>
    <row r="47" spans="1:10" s="748" customFormat="1" ht="20.25" customHeight="1">
      <c r="A47" s="990">
        <v>1121400</v>
      </c>
      <c r="B47" s="813" t="s">
        <v>776</v>
      </c>
      <c r="C47" s="802" t="s">
        <v>388</v>
      </c>
      <c r="D47" s="920">
        <v>60</v>
      </c>
      <c r="E47" s="921">
        <v>0</v>
      </c>
      <c r="F47" s="921">
        <f>D47+E47</f>
        <v>60</v>
      </c>
      <c r="G47" s="921">
        <v>60</v>
      </c>
      <c r="H47" s="921">
        <v>60</v>
      </c>
      <c r="I47" s="921">
        <v>60</v>
      </c>
      <c r="J47" s="1030">
        <f>F47</f>
        <v>60</v>
      </c>
    </row>
    <row r="48" spans="1:10" s="748" customFormat="1">
      <c r="A48" s="990">
        <v>1121500</v>
      </c>
      <c r="B48" s="813" t="s">
        <v>69</v>
      </c>
      <c r="C48" s="802" t="s">
        <v>389</v>
      </c>
      <c r="D48" s="910"/>
      <c r="E48" s="921"/>
      <c r="F48" s="921">
        <f>D48+E48</f>
        <v>0</v>
      </c>
      <c r="G48" s="922"/>
      <c r="H48" s="922"/>
      <c r="I48" s="922"/>
      <c r="J48" s="1030">
        <v>0</v>
      </c>
    </row>
    <row r="49" spans="1:11" s="748" customFormat="1" hidden="1">
      <c r="A49" s="990">
        <v>1121600</v>
      </c>
      <c r="B49" s="1282" t="s">
        <v>70</v>
      </c>
      <c r="C49" s="802" t="s">
        <v>390</v>
      </c>
      <c r="D49" s="920">
        <v>0</v>
      </c>
      <c r="E49" s="921">
        <v>0</v>
      </c>
      <c r="F49" s="921">
        <f>D49+E49</f>
        <v>0</v>
      </c>
      <c r="G49" s="921">
        <v>0</v>
      </c>
      <c r="H49" s="921">
        <v>0</v>
      </c>
      <c r="I49" s="921">
        <v>0</v>
      </c>
      <c r="J49" s="1030">
        <f>F49</f>
        <v>0</v>
      </c>
    </row>
    <row r="50" spans="1:11" s="748" customFormat="1" ht="13.5" hidden="1" thickBot="1">
      <c r="A50" s="994">
        <v>1121700</v>
      </c>
      <c r="B50" s="817" t="s">
        <v>71</v>
      </c>
      <c r="C50" s="806" t="s">
        <v>772</v>
      </c>
      <c r="D50" s="915"/>
      <c r="E50" s="916"/>
      <c r="F50" s="916"/>
      <c r="G50" s="916"/>
      <c r="H50" s="916"/>
      <c r="I50" s="916"/>
      <c r="J50" s="1030">
        <v>0</v>
      </c>
    </row>
    <row r="51" spans="1:11" s="748" customFormat="1" ht="28.5" hidden="1">
      <c r="A51" s="988">
        <v>1122000</v>
      </c>
      <c r="B51" s="818" t="s">
        <v>773</v>
      </c>
      <c r="C51" s="794" t="s">
        <v>361</v>
      </c>
      <c r="D51" s="918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1030">
        <f>J52</f>
        <v>0</v>
      </c>
    </row>
    <row r="52" spans="1:11" s="748" customFormat="1" hidden="1">
      <c r="A52" s="995">
        <v>1122100</v>
      </c>
      <c r="B52" s="813" t="s">
        <v>72</v>
      </c>
      <c r="C52" s="798" t="s">
        <v>774</v>
      </c>
      <c r="D52" s="920">
        <v>0</v>
      </c>
      <c r="E52" s="921"/>
      <c r="F52" s="921">
        <v>0</v>
      </c>
      <c r="G52" s="921">
        <v>0</v>
      </c>
      <c r="H52" s="921">
        <v>0</v>
      </c>
      <c r="I52" s="921">
        <v>0</v>
      </c>
      <c r="J52" s="1030">
        <f>F52</f>
        <v>0</v>
      </c>
    </row>
    <row r="53" spans="1:11" s="748" customFormat="1" hidden="1">
      <c r="A53" s="995">
        <v>1122200</v>
      </c>
      <c r="B53" s="813" t="s">
        <v>490</v>
      </c>
      <c r="C53" s="802" t="s">
        <v>1031</v>
      </c>
      <c r="D53" s="920"/>
      <c r="E53" s="921"/>
      <c r="F53" s="921"/>
      <c r="G53" s="921"/>
      <c r="H53" s="921"/>
      <c r="I53" s="921"/>
      <c r="J53" s="1030">
        <v>0</v>
      </c>
    </row>
    <row r="54" spans="1:11" s="748" customFormat="1" ht="13.5" hidden="1" thickBot="1">
      <c r="A54" s="993">
        <v>1122300</v>
      </c>
      <c r="B54" s="817" t="s">
        <v>148</v>
      </c>
      <c r="C54" s="806" t="s">
        <v>1032</v>
      </c>
      <c r="D54" s="915"/>
      <c r="E54" s="916"/>
      <c r="F54" s="916"/>
      <c r="G54" s="916"/>
      <c r="H54" s="916"/>
      <c r="I54" s="916"/>
      <c r="J54" s="1030">
        <v>0</v>
      </c>
    </row>
    <row r="55" spans="1:11" s="748" customFormat="1" ht="28.5" hidden="1">
      <c r="A55" s="988">
        <v>1123000</v>
      </c>
      <c r="B55" s="818" t="s">
        <v>56</v>
      </c>
      <c r="C55" s="794" t="s">
        <v>361</v>
      </c>
      <c r="D55" s="918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1030">
        <f>F55</f>
        <v>0</v>
      </c>
    </row>
    <row r="56" spans="1:11" s="748" customFormat="1" hidden="1">
      <c r="A56" s="995">
        <v>1123100</v>
      </c>
      <c r="B56" s="813" t="s">
        <v>149</v>
      </c>
      <c r="C56" s="798" t="s">
        <v>368</v>
      </c>
      <c r="D56" s="920"/>
      <c r="E56" s="921"/>
      <c r="F56" s="921"/>
      <c r="G56" s="921"/>
      <c r="H56" s="921"/>
      <c r="I56" s="921"/>
      <c r="J56" s="1030">
        <f>F56</f>
        <v>0</v>
      </c>
    </row>
    <row r="57" spans="1:11" s="748" customFormat="1" hidden="1">
      <c r="A57" s="995">
        <v>1123200</v>
      </c>
      <c r="B57" s="813" t="s">
        <v>150</v>
      </c>
      <c r="C57" s="802" t="s">
        <v>369</v>
      </c>
      <c r="D57" s="920">
        <v>0</v>
      </c>
      <c r="E57" s="921"/>
      <c r="F57" s="921">
        <v>0</v>
      </c>
      <c r="G57" s="921">
        <v>0</v>
      </c>
      <c r="H57" s="921">
        <v>0</v>
      </c>
      <c r="I57" s="921">
        <v>0</v>
      </c>
      <c r="J57" s="1030">
        <f>F57</f>
        <v>0</v>
      </c>
    </row>
    <row r="58" spans="1:11" s="748" customFormat="1" ht="25.5" hidden="1">
      <c r="A58" s="995">
        <v>1123300</v>
      </c>
      <c r="B58" s="813" t="s">
        <v>151</v>
      </c>
      <c r="C58" s="802" t="s">
        <v>370</v>
      </c>
      <c r="D58" s="920"/>
      <c r="E58" s="921"/>
      <c r="F58" s="921"/>
      <c r="G58" s="921"/>
      <c r="H58" s="921"/>
      <c r="I58" s="921"/>
      <c r="J58" s="1030"/>
    </row>
    <row r="59" spans="1:11" s="748" customFormat="1" hidden="1">
      <c r="A59" s="995">
        <v>1123400</v>
      </c>
      <c r="B59" s="813" t="s">
        <v>559</v>
      </c>
      <c r="C59" s="802" t="s">
        <v>371</v>
      </c>
      <c r="D59" s="920">
        <v>0</v>
      </c>
      <c r="E59" s="921"/>
      <c r="F59" s="921">
        <v>0</v>
      </c>
      <c r="G59" s="921">
        <v>0</v>
      </c>
      <c r="H59" s="921">
        <v>0</v>
      </c>
      <c r="I59" s="921">
        <v>0</v>
      </c>
      <c r="J59" s="1030">
        <f t="shared" ref="J59:J65" si="1">F59</f>
        <v>0</v>
      </c>
    </row>
    <row r="60" spans="1:11" s="748" customFormat="1" hidden="1">
      <c r="A60" s="995">
        <v>1123500</v>
      </c>
      <c r="B60" s="821" t="s">
        <v>560</v>
      </c>
      <c r="C60" s="822">
        <v>423500</v>
      </c>
      <c r="D60" s="920"/>
      <c r="E60" s="921"/>
      <c r="F60" s="921"/>
      <c r="G60" s="921"/>
      <c r="H60" s="921"/>
      <c r="I60" s="921"/>
      <c r="J60" s="1030">
        <f t="shared" si="1"/>
        <v>0</v>
      </c>
    </row>
    <row r="61" spans="1:11" s="748" customFormat="1" hidden="1">
      <c r="A61" s="995">
        <v>1123600</v>
      </c>
      <c r="B61" s="813" t="s">
        <v>187</v>
      </c>
      <c r="C61" s="802" t="s">
        <v>372</v>
      </c>
      <c r="D61" s="920"/>
      <c r="E61" s="921"/>
      <c r="F61" s="921"/>
      <c r="G61" s="921"/>
      <c r="H61" s="921"/>
      <c r="I61" s="921"/>
      <c r="J61" s="1030">
        <f t="shared" si="1"/>
        <v>0</v>
      </c>
    </row>
    <row r="62" spans="1:11" s="748" customFormat="1" hidden="1">
      <c r="A62" s="995">
        <v>1123700</v>
      </c>
      <c r="B62" s="813" t="s">
        <v>188</v>
      </c>
      <c r="C62" s="802" t="s">
        <v>373</v>
      </c>
      <c r="D62" s="920">
        <v>0</v>
      </c>
      <c r="E62" s="921"/>
      <c r="F62" s="921">
        <v>0</v>
      </c>
      <c r="G62" s="921">
        <v>0</v>
      </c>
      <c r="H62" s="921">
        <v>0</v>
      </c>
      <c r="I62" s="921">
        <v>0</v>
      </c>
      <c r="J62" s="1030">
        <f t="shared" si="1"/>
        <v>0</v>
      </c>
    </row>
    <row r="63" spans="1:11" s="748" customFormat="1" ht="13.5" hidden="1" thickBot="1">
      <c r="A63" s="993">
        <v>1123800</v>
      </c>
      <c r="B63" s="817" t="s">
        <v>189</v>
      </c>
      <c r="C63" s="806" t="s">
        <v>374</v>
      </c>
      <c r="D63" s="915">
        <v>0</v>
      </c>
      <c r="E63" s="916">
        <v>0</v>
      </c>
      <c r="F63" s="916">
        <f>D63+E63</f>
        <v>0</v>
      </c>
      <c r="G63" s="916">
        <v>0</v>
      </c>
      <c r="H63" s="916">
        <v>0</v>
      </c>
      <c r="I63" s="916">
        <v>0</v>
      </c>
      <c r="J63" s="1030">
        <f t="shared" si="1"/>
        <v>0</v>
      </c>
      <c r="K63" s="1061"/>
    </row>
    <row r="64" spans="1:11" s="748" customFormat="1" ht="28.5">
      <c r="A64" s="988">
        <v>1124000</v>
      </c>
      <c r="B64" s="818" t="s">
        <v>214</v>
      </c>
      <c r="C64" s="794" t="s">
        <v>361</v>
      </c>
      <c r="D64" s="918">
        <f>D65</f>
        <v>0</v>
      </c>
      <c r="E64" s="919"/>
      <c r="F64" s="919">
        <f>F65</f>
        <v>0</v>
      </c>
      <c r="G64" s="919">
        <f>G65</f>
        <v>0</v>
      </c>
      <c r="H64" s="919">
        <f>H65</f>
        <v>0</v>
      </c>
      <c r="I64" s="919">
        <f>I65</f>
        <v>0</v>
      </c>
      <c r="J64" s="1030">
        <f t="shared" si="1"/>
        <v>0</v>
      </c>
    </row>
    <row r="65" spans="1:10" s="748" customFormat="1" ht="13.5" thickBot="1">
      <c r="A65" s="993">
        <v>1124100</v>
      </c>
      <c r="B65" s="817" t="s">
        <v>190</v>
      </c>
      <c r="C65" s="806" t="s">
        <v>215</v>
      </c>
      <c r="D65" s="915">
        <v>0</v>
      </c>
      <c r="E65" s="916">
        <v>0</v>
      </c>
      <c r="F65" s="916">
        <f>D65+E65</f>
        <v>0</v>
      </c>
      <c r="G65" s="916">
        <v>0</v>
      </c>
      <c r="H65" s="916">
        <v>0</v>
      </c>
      <c r="I65" s="916">
        <v>0</v>
      </c>
      <c r="J65" s="1030">
        <f t="shared" si="1"/>
        <v>0</v>
      </c>
    </row>
    <row r="66" spans="1:10" s="748" customFormat="1" ht="27" customHeight="1">
      <c r="A66" s="988">
        <v>1125000</v>
      </c>
      <c r="B66" s="818" t="s">
        <v>928</v>
      </c>
      <c r="C66" s="794" t="s">
        <v>361</v>
      </c>
      <c r="D66" s="918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1030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20">
        <v>0</v>
      </c>
      <c r="E67" s="921">
        <v>0</v>
      </c>
      <c r="F67" s="921">
        <f>D67+E67</f>
        <v>0</v>
      </c>
      <c r="G67" s="921">
        <v>0</v>
      </c>
      <c r="H67" s="921">
        <v>0</v>
      </c>
      <c r="I67" s="921">
        <v>0</v>
      </c>
      <c r="J67" s="1030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15">
        <v>0</v>
      </c>
      <c r="E68" s="916">
        <v>0</v>
      </c>
      <c r="F68" s="916">
        <f>D68+E68</f>
        <v>0</v>
      </c>
      <c r="G68" s="916">
        <v>0</v>
      </c>
      <c r="H68" s="916">
        <v>0</v>
      </c>
      <c r="I68" s="916">
        <v>0</v>
      </c>
      <c r="J68" s="1030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8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1030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20">
        <v>0</v>
      </c>
      <c r="E70" s="921"/>
      <c r="F70" s="921">
        <f>D70+E70</f>
        <v>0</v>
      </c>
      <c r="G70" s="921">
        <v>0</v>
      </c>
      <c r="H70" s="921">
        <v>0</v>
      </c>
      <c r="I70" s="921">
        <v>0</v>
      </c>
      <c r="J70" s="1030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20"/>
      <c r="E71" s="921"/>
      <c r="F71" s="921">
        <f t="shared" ref="F71:F77" si="3">D71+E71</f>
        <v>0</v>
      </c>
      <c r="G71" s="921"/>
      <c r="H71" s="921"/>
      <c r="I71" s="921"/>
      <c r="J71" s="1030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20"/>
      <c r="E72" s="921"/>
      <c r="F72" s="921">
        <f t="shared" si="3"/>
        <v>0</v>
      </c>
      <c r="G72" s="921"/>
      <c r="H72" s="921"/>
      <c r="I72" s="921"/>
      <c r="J72" s="1030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20">
        <v>0</v>
      </c>
      <c r="E73" s="921"/>
      <c r="F73" s="921">
        <f t="shared" si="3"/>
        <v>0</v>
      </c>
      <c r="G73" s="921">
        <v>0</v>
      </c>
      <c r="H73" s="921">
        <v>0</v>
      </c>
      <c r="I73" s="921">
        <v>0</v>
      </c>
      <c r="J73" s="1030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20"/>
      <c r="E74" s="921"/>
      <c r="F74" s="921">
        <f t="shared" si="3"/>
        <v>0</v>
      </c>
      <c r="G74" s="921"/>
      <c r="H74" s="921"/>
      <c r="I74" s="921"/>
      <c r="J74" s="1030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20"/>
      <c r="E75" s="921"/>
      <c r="F75" s="921">
        <f t="shared" si="3"/>
        <v>0</v>
      </c>
      <c r="G75" s="921"/>
      <c r="H75" s="921"/>
      <c r="I75" s="921"/>
      <c r="J75" s="1030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20">
        <v>0</v>
      </c>
      <c r="E76" s="921">
        <v>0</v>
      </c>
      <c r="F76" s="921">
        <f t="shared" si="3"/>
        <v>0</v>
      </c>
      <c r="G76" s="921">
        <v>0</v>
      </c>
      <c r="H76" s="921">
        <v>0</v>
      </c>
      <c r="I76" s="921">
        <v>0</v>
      </c>
      <c r="J76" s="1030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15">
        <v>0</v>
      </c>
      <c r="E77" s="916">
        <v>0</v>
      </c>
      <c r="F77" s="921">
        <f t="shared" si="3"/>
        <v>0</v>
      </c>
      <c r="G77" s="916">
        <v>0</v>
      </c>
      <c r="H77" s="916">
        <v>0</v>
      </c>
      <c r="I77" s="916">
        <v>0</v>
      </c>
      <c r="J77" s="1030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8">
        <v>0</v>
      </c>
      <c r="E78" s="919"/>
      <c r="F78" s="919">
        <f>F138</f>
        <v>0</v>
      </c>
      <c r="G78" s="919">
        <v>0</v>
      </c>
      <c r="H78" s="919">
        <v>0</v>
      </c>
      <c r="I78" s="919">
        <f>I138</f>
        <v>0</v>
      </c>
      <c r="J78" s="1030">
        <f>J138</f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20"/>
      <c r="E79" s="921"/>
      <c r="F79" s="921"/>
      <c r="G79" s="921"/>
      <c r="H79" s="921"/>
      <c r="I79" s="921"/>
      <c r="J79" s="1030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20"/>
      <c r="E80" s="921"/>
      <c r="F80" s="921"/>
      <c r="G80" s="921"/>
      <c r="H80" s="921"/>
      <c r="I80" s="921"/>
      <c r="J80" s="1030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20"/>
      <c r="E81" s="921"/>
      <c r="F81" s="921"/>
      <c r="G81" s="921"/>
      <c r="H81" s="921"/>
      <c r="I81" s="921"/>
      <c r="J81" s="1030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10"/>
      <c r="E82" s="922"/>
      <c r="F82" s="922"/>
      <c r="G82" s="922"/>
      <c r="H82" s="922"/>
      <c r="I82" s="922"/>
      <c r="J82" s="1030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20"/>
      <c r="E83" s="921"/>
      <c r="F83" s="921"/>
      <c r="G83" s="921"/>
      <c r="H83" s="921"/>
      <c r="I83" s="921"/>
      <c r="J83" s="1030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20"/>
      <c r="E84" s="921"/>
      <c r="F84" s="921"/>
      <c r="G84" s="921"/>
      <c r="H84" s="921"/>
      <c r="I84" s="921"/>
      <c r="J84" s="1030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20"/>
      <c r="E85" s="921"/>
      <c r="F85" s="921"/>
      <c r="G85" s="921"/>
      <c r="H85" s="921"/>
      <c r="I85" s="921"/>
      <c r="J85" s="1030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15"/>
      <c r="E86" s="916"/>
      <c r="F86" s="916"/>
      <c r="G86" s="916"/>
      <c r="H86" s="916"/>
      <c r="I86" s="916"/>
      <c r="J86" s="1030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8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1030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20"/>
      <c r="E88" s="921"/>
      <c r="F88" s="921"/>
      <c r="G88" s="921"/>
      <c r="H88" s="921"/>
      <c r="I88" s="921"/>
      <c r="J88" s="1030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20"/>
      <c r="E89" s="921"/>
      <c r="F89" s="921"/>
      <c r="G89" s="921"/>
      <c r="H89" s="921"/>
      <c r="I89" s="921"/>
      <c r="J89" s="1030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20"/>
      <c r="E90" s="921"/>
      <c r="F90" s="921"/>
      <c r="G90" s="921"/>
      <c r="H90" s="921"/>
      <c r="I90" s="921"/>
      <c r="J90" s="1030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15"/>
      <c r="E91" s="916"/>
      <c r="F91" s="916"/>
      <c r="G91" s="916"/>
      <c r="H91" s="916"/>
      <c r="I91" s="916"/>
      <c r="J91" s="1030">
        <v>0</v>
      </c>
    </row>
    <row r="92" spans="1:10" s="748" customFormat="1" ht="27" customHeight="1">
      <c r="A92" s="998">
        <v>1150000</v>
      </c>
      <c r="B92" s="999" t="s">
        <v>736</v>
      </c>
      <c r="C92" s="794" t="s">
        <v>361</v>
      </c>
      <c r="D92" s="918">
        <f>D99</f>
        <v>36000</v>
      </c>
      <c r="E92" s="919">
        <f>E99</f>
        <v>0</v>
      </c>
      <c r="F92" s="919">
        <f>F99</f>
        <v>36000</v>
      </c>
      <c r="G92" s="919">
        <f>G105</f>
        <v>9000</v>
      </c>
      <c r="H92" s="919">
        <f>H105</f>
        <v>18000</v>
      </c>
      <c r="I92" s="919">
        <f>I105</f>
        <v>27000</v>
      </c>
      <c r="J92" s="1030">
        <f>J99</f>
        <v>36000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923">
        <v>0</v>
      </c>
      <c r="E93" s="924"/>
      <c r="F93" s="924">
        <v>0</v>
      </c>
      <c r="G93" s="924">
        <v>0</v>
      </c>
      <c r="H93" s="924">
        <v>0</v>
      </c>
      <c r="I93" s="924">
        <v>0</v>
      </c>
      <c r="J93" s="1030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923"/>
      <c r="E94" s="924"/>
      <c r="F94" s="924"/>
      <c r="G94" s="924"/>
      <c r="H94" s="924"/>
      <c r="I94" s="924"/>
      <c r="J94" s="1030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4"/>
      <c r="F95" s="924"/>
      <c r="G95" s="924"/>
      <c r="H95" s="924"/>
      <c r="I95" s="924"/>
      <c r="J95" s="1030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185"/>
      <c r="F96" s="1185">
        <v>0</v>
      </c>
      <c r="G96" s="1185">
        <v>0</v>
      </c>
      <c r="H96" s="1185">
        <v>0</v>
      </c>
      <c r="I96" s="1185">
        <v>0</v>
      </c>
      <c r="J96" s="1030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1"/>
      <c r="F97" s="921"/>
      <c r="G97" s="921"/>
      <c r="H97" s="921"/>
      <c r="I97" s="921"/>
      <c r="J97" s="1030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6"/>
      <c r="F98" s="916"/>
      <c r="G98" s="916"/>
      <c r="H98" s="916"/>
      <c r="I98" s="916"/>
      <c r="J98" s="1030">
        <v>0</v>
      </c>
    </row>
    <row r="99" spans="1:10" s="748" customFormat="1" ht="25.5">
      <c r="A99" s="998">
        <v>1153000</v>
      </c>
      <c r="B99" s="1014" t="s">
        <v>766</v>
      </c>
      <c r="C99" s="1015" t="s">
        <v>361</v>
      </c>
      <c r="D99" s="1016">
        <f t="shared" ref="D99:J99" si="4">D105</f>
        <v>36000</v>
      </c>
      <c r="E99" s="1186">
        <f t="shared" si="4"/>
        <v>0</v>
      </c>
      <c r="F99" s="1186">
        <f t="shared" si="4"/>
        <v>36000</v>
      </c>
      <c r="G99" s="1186">
        <f t="shared" si="4"/>
        <v>9000</v>
      </c>
      <c r="H99" s="1186">
        <f t="shared" si="4"/>
        <v>18000</v>
      </c>
      <c r="I99" s="1186">
        <f t="shared" si="4"/>
        <v>27000</v>
      </c>
      <c r="J99" s="1030">
        <f t="shared" si="4"/>
        <v>36000</v>
      </c>
    </row>
    <row r="100" spans="1:10" s="748" customFormat="1" ht="0.75" customHeight="1">
      <c r="A100" s="1000">
        <v>1153100</v>
      </c>
      <c r="B100" s="1008" t="s">
        <v>767</v>
      </c>
      <c r="C100" s="1004">
        <v>463100</v>
      </c>
      <c r="D100" s="1007"/>
      <c r="E100" s="1185"/>
      <c r="F100" s="1185"/>
      <c r="G100" s="1185"/>
      <c r="H100" s="1185"/>
      <c r="I100" s="1185"/>
      <c r="J100" s="1030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185"/>
      <c r="F101" s="1185"/>
      <c r="G101" s="1185"/>
      <c r="H101" s="1185"/>
      <c r="I101" s="1185"/>
      <c r="J101" s="1030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185"/>
      <c r="F102" s="1185"/>
      <c r="G102" s="1185"/>
      <c r="H102" s="1185"/>
      <c r="I102" s="1185"/>
      <c r="J102" s="1030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185"/>
      <c r="F103" s="1185"/>
      <c r="G103" s="1185"/>
      <c r="H103" s="1185"/>
      <c r="I103" s="1185"/>
      <c r="J103" s="1030">
        <v>0</v>
      </c>
    </row>
    <row r="104" spans="1:10" s="748" customFormat="1" ht="27" customHeight="1">
      <c r="A104" s="1000">
        <v>1153500</v>
      </c>
      <c r="B104" s="2085" t="s">
        <v>506</v>
      </c>
      <c r="C104" s="822">
        <v>463500</v>
      </c>
      <c r="D104" s="1007"/>
      <c r="E104" s="1185"/>
      <c r="F104" s="1185"/>
      <c r="G104" s="1185"/>
      <c r="H104" s="1185"/>
      <c r="I104" s="1185"/>
      <c r="J104" s="1270">
        <v>0</v>
      </c>
    </row>
    <row r="105" spans="1:10" s="748" customFormat="1" ht="37.5" customHeight="1">
      <c r="A105" s="1000">
        <v>1153700</v>
      </c>
      <c r="B105" s="1017" t="s">
        <v>507</v>
      </c>
      <c r="C105" s="822">
        <v>463700</v>
      </c>
      <c r="D105" s="1007">
        <v>36000</v>
      </c>
      <c r="E105" s="1185">
        <v>0</v>
      </c>
      <c r="F105" s="1185">
        <f>D105+E105</f>
        <v>36000</v>
      </c>
      <c r="G105" s="1185">
        <v>9000</v>
      </c>
      <c r="H105" s="1185">
        <v>18000</v>
      </c>
      <c r="I105" s="1185">
        <v>27000</v>
      </c>
      <c r="J105" s="1030">
        <f>F105</f>
        <v>36000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185"/>
      <c r="F106" s="1185"/>
      <c r="G106" s="1185"/>
      <c r="H106" s="1185"/>
      <c r="I106" s="1185"/>
      <c r="J106" s="1030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185"/>
      <c r="F107" s="1185"/>
      <c r="G107" s="1185"/>
      <c r="H107" s="1185"/>
      <c r="I107" s="1185"/>
      <c r="J107" s="1030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185"/>
      <c r="F108" s="1185">
        <v>0</v>
      </c>
      <c r="G108" s="1185">
        <v>0</v>
      </c>
      <c r="H108" s="1185">
        <v>0</v>
      </c>
      <c r="I108" s="1185">
        <v>0</v>
      </c>
      <c r="J108" s="1030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187"/>
      <c r="F109" s="1187"/>
      <c r="G109" s="1187"/>
      <c r="H109" s="1187"/>
      <c r="I109" s="1187"/>
      <c r="J109" s="1030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187"/>
      <c r="F110" s="1187"/>
      <c r="G110" s="1187"/>
      <c r="H110" s="1187"/>
      <c r="I110" s="1187"/>
      <c r="J110" s="1030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187"/>
      <c r="F111" s="1187"/>
      <c r="G111" s="1187"/>
      <c r="H111" s="1187"/>
      <c r="I111" s="1187"/>
      <c r="J111" s="1030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187"/>
      <c r="F112" s="1187"/>
      <c r="G112" s="1187"/>
      <c r="H112" s="1187"/>
      <c r="I112" s="1187"/>
      <c r="J112" s="1030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1"/>
      <c r="F113" s="921"/>
      <c r="G113" s="921"/>
      <c r="H113" s="921"/>
      <c r="I113" s="921"/>
      <c r="J113" s="1030">
        <v>0</v>
      </c>
    </row>
    <row r="114" spans="1:10" s="748" customFormat="1" ht="10.5" customHeight="1" thickBot="1">
      <c r="A114" s="1010">
        <v>1154700</v>
      </c>
      <c r="B114" s="1022" t="s">
        <v>78</v>
      </c>
      <c r="C114" s="806" t="s">
        <v>79</v>
      </c>
      <c r="D114" s="915"/>
      <c r="E114" s="916"/>
      <c r="F114" s="916"/>
      <c r="G114" s="916"/>
      <c r="H114" s="916"/>
      <c r="I114" s="916"/>
      <c r="J114" s="1030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9">
        <v>0</v>
      </c>
      <c r="G115" s="919">
        <v>0</v>
      </c>
      <c r="H115" s="919">
        <v>0</v>
      </c>
      <c r="I115" s="919">
        <v>0</v>
      </c>
      <c r="J115" s="1030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1">
        <v>0</v>
      </c>
      <c r="G116" s="921">
        <v>0</v>
      </c>
      <c r="H116" s="921">
        <v>0</v>
      </c>
      <c r="I116" s="921">
        <v>0</v>
      </c>
      <c r="J116" s="1030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1"/>
      <c r="F117" s="921"/>
      <c r="G117" s="921"/>
      <c r="H117" s="921"/>
      <c r="I117" s="921"/>
      <c r="J117" s="1030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1"/>
      <c r="F118" s="921"/>
      <c r="G118" s="921"/>
      <c r="H118" s="921"/>
      <c r="I118" s="921"/>
      <c r="J118" s="1030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1">
        <v>0</v>
      </c>
      <c r="G119" s="921">
        <v>0</v>
      </c>
      <c r="H119" s="921">
        <v>0</v>
      </c>
      <c r="I119" s="921">
        <v>0</v>
      </c>
      <c r="J119" s="1030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1"/>
      <c r="F120" s="921"/>
      <c r="G120" s="921"/>
      <c r="H120" s="921"/>
      <c r="I120" s="921"/>
      <c r="J120" s="1030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1"/>
      <c r="G121" s="921"/>
      <c r="H121" s="921"/>
      <c r="I121" s="921"/>
      <c r="J121" s="1030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1"/>
      <c r="G122" s="921"/>
      <c r="H122" s="921"/>
      <c r="I122" s="921"/>
      <c r="J122" s="1030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1"/>
      <c r="G123" s="921"/>
      <c r="H123" s="921"/>
      <c r="I123" s="921"/>
      <c r="J123" s="1030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1"/>
      <c r="G124" s="921"/>
      <c r="H124" s="921"/>
      <c r="I124" s="921"/>
      <c r="J124" s="1030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1"/>
      <c r="G125" s="921"/>
      <c r="H125" s="921"/>
      <c r="I125" s="921"/>
      <c r="J125" s="1030">
        <v>0</v>
      </c>
    </row>
    <row r="126" spans="1:10" s="748" customFormat="1" ht="6.75" hidden="1" customHeight="1">
      <c r="A126" s="995">
        <v>1162700</v>
      </c>
      <c r="B126" s="801" t="s">
        <v>1689</v>
      </c>
      <c r="C126" s="802" t="s">
        <v>516</v>
      </c>
      <c r="D126" s="920"/>
      <c r="E126" s="921"/>
      <c r="F126" s="921"/>
      <c r="G126" s="921"/>
      <c r="H126" s="921"/>
      <c r="I126" s="921"/>
      <c r="J126" s="1030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920"/>
      <c r="E127" s="921"/>
      <c r="F127" s="921"/>
      <c r="G127" s="921"/>
      <c r="H127" s="921"/>
      <c r="I127" s="921"/>
      <c r="J127" s="1030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920"/>
      <c r="E128" s="921"/>
      <c r="F128" s="921"/>
      <c r="G128" s="921"/>
      <c r="H128" s="921"/>
      <c r="I128" s="921"/>
      <c r="J128" s="1030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920">
        <v>0</v>
      </c>
      <c r="E129" s="921"/>
      <c r="F129" s="921">
        <v>0</v>
      </c>
      <c r="G129" s="921">
        <v>0</v>
      </c>
      <c r="H129" s="921">
        <v>0</v>
      </c>
      <c r="I129" s="921">
        <v>0</v>
      </c>
      <c r="J129" s="1030">
        <v>0</v>
      </c>
    </row>
    <row r="130" spans="1:10" s="748" customFormat="1" ht="10.5" hidden="1" customHeight="1" thickBot="1">
      <c r="A130" s="1025">
        <v>1163100</v>
      </c>
      <c r="B130" s="825" t="s">
        <v>804</v>
      </c>
      <c r="C130" s="806" t="s">
        <v>805</v>
      </c>
      <c r="D130" s="915"/>
      <c r="E130" s="916"/>
      <c r="F130" s="916"/>
      <c r="G130" s="916"/>
      <c r="H130" s="916"/>
      <c r="I130" s="916"/>
      <c r="J130" s="1030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918">
        <f>D135</f>
        <v>0</v>
      </c>
      <c r="E131" s="919"/>
      <c r="F131" s="919">
        <f>F135</f>
        <v>0</v>
      </c>
      <c r="G131" s="919">
        <f>G135</f>
        <v>0</v>
      </c>
      <c r="H131" s="919">
        <f>H135</f>
        <v>0</v>
      </c>
      <c r="I131" s="919">
        <f>I135</f>
        <v>0</v>
      </c>
      <c r="J131" s="1030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3">
        <v>0</v>
      </c>
      <c r="E132" s="924"/>
      <c r="F132" s="924">
        <v>0</v>
      </c>
      <c r="G132" s="924">
        <v>0</v>
      </c>
      <c r="H132" s="924">
        <v>0</v>
      </c>
      <c r="I132" s="924">
        <v>0</v>
      </c>
      <c r="J132" s="1030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920"/>
      <c r="E133" s="921"/>
      <c r="F133" s="921"/>
      <c r="G133" s="921"/>
      <c r="H133" s="921"/>
      <c r="I133" s="921"/>
      <c r="J133" s="1030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920"/>
      <c r="E134" s="921"/>
      <c r="F134" s="921"/>
      <c r="G134" s="921"/>
      <c r="H134" s="921"/>
      <c r="I134" s="921"/>
      <c r="J134" s="1030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918">
        <f>D137+D138</f>
        <v>0</v>
      </c>
      <c r="E135" s="919"/>
      <c r="F135" s="919">
        <f>F137+F138</f>
        <v>0</v>
      </c>
      <c r="G135" s="919">
        <f>G137+G138</f>
        <v>0</v>
      </c>
      <c r="H135" s="919">
        <f>H137+H138</f>
        <v>0</v>
      </c>
      <c r="I135" s="919">
        <f>I137+I138</f>
        <v>0</v>
      </c>
      <c r="J135" s="1030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920"/>
      <c r="E136" s="921"/>
      <c r="F136" s="921"/>
      <c r="G136" s="921"/>
      <c r="H136" s="921"/>
      <c r="I136" s="921"/>
      <c r="J136" s="1030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920">
        <v>0</v>
      </c>
      <c r="E137" s="921"/>
      <c r="F137" s="921">
        <v>0</v>
      </c>
      <c r="G137" s="921">
        <v>0</v>
      </c>
      <c r="H137" s="921">
        <v>0</v>
      </c>
      <c r="I137" s="921">
        <v>0</v>
      </c>
      <c r="J137" s="1030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920">
        <v>0</v>
      </c>
      <c r="E138" s="921">
        <v>0</v>
      </c>
      <c r="F138" s="921">
        <f>D138+E138</f>
        <v>0</v>
      </c>
      <c r="G138" s="921">
        <v>0</v>
      </c>
      <c r="H138" s="921">
        <v>0</v>
      </c>
      <c r="I138" s="921">
        <v>0</v>
      </c>
      <c r="J138" s="1030">
        <f>F138</f>
        <v>0</v>
      </c>
    </row>
    <row r="139" spans="1:10" s="748" customFormat="1" ht="25.5" hidden="1">
      <c r="A139" s="995">
        <v>1172400</v>
      </c>
      <c r="B139" s="857" t="s">
        <v>1695</v>
      </c>
      <c r="C139" s="802" t="s">
        <v>125</v>
      </c>
      <c r="D139" s="923"/>
      <c r="E139" s="921"/>
      <c r="F139" s="924"/>
      <c r="G139" s="924"/>
      <c r="H139" s="924"/>
      <c r="I139" s="924"/>
      <c r="J139" s="1030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3">
        <v>0</v>
      </c>
      <c r="E140" s="924"/>
      <c r="F140" s="924">
        <v>0</v>
      </c>
      <c r="G140" s="924">
        <v>0</v>
      </c>
      <c r="H140" s="924">
        <v>0</v>
      </c>
      <c r="I140" s="924">
        <v>0</v>
      </c>
      <c r="J140" s="1030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3"/>
      <c r="E141" s="921"/>
      <c r="F141" s="924"/>
      <c r="G141" s="924"/>
      <c r="H141" s="924"/>
      <c r="I141" s="924"/>
      <c r="J141" s="1030">
        <v>0</v>
      </c>
    </row>
    <row r="142" spans="1:10" s="748" customFormat="1" ht="38.25" hidden="1">
      <c r="A142" s="1024">
        <v>1174000</v>
      </c>
      <c r="B142" s="855" t="s">
        <v>1100</v>
      </c>
      <c r="C142" s="831" t="s">
        <v>361</v>
      </c>
      <c r="D142" s="923">
        <v>0</v>
      </c>
      <c r="E142" s="924"/>
      <c r="F142" s="924">
        <v>0</v>
      </c>
      <c r="G142" s="924">
        <v>0</v>
      </c>
      <c r="H142" s="924">
        <v>0</v>
      </c>
      <c r="I142" s="924">
        <v>0</v>
      </c>
      <c r="J142" s="1030">
        <v>0</v>
      </c>
    </row>
    <row r="143" spans="1:10" s="748" customFormat="1" ht="25.5" hidden="1">
      <c r="A143" s="1024">
        <v>1174100</v>
      </c>
      <c r="B143" s="858" t="s">
        <v>1115</v>
      </c>
      <c r="C143" s="802" t="s">
        <v>1101</v>
      </c>
      <c r="D143" s="923"/>
      <c r="E143" s="924"/>
      <c r="F143" s="924"/>
      <c r="G143" s="924"/>
      <c r="H143" s="924"/>
      <c r="I143" s="924"/>
      <c r="J143" s="1030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3"/>
      <c r="E144" s="924"/>
      <c r="F144" s="924"/>
      <c r="G144" s="924"/>
      <c r="H144" s="924"/>
      <c r="I144" s="924"/>
      <c r="J144" s="1030">
        <v>0</v>
      </c>
    </row>
    <row r="145" spans="1:10" s="748" customFormat="1" ht="51" hidden="1">
      <c r="A145" s="1024">
        <v>1175000</v>
      </c>
      <c r="B145" s="855" t="s">
        <v>561</v>
      </c>
      <c r="C145" s="831" t="s">
        <v>361</v>
      </c>
      <c r="D145" s="923">
        <v>0</v>
      </c>
      <c r="E145" s="924"/>
      <c r="F145" s="924">
        <v>0</v>
      </c>
      <c r="G145" s="924">
        <v>0</v>
      </c>
      <c r="H145" s="924">
        <v>0</v>
      </c>
      <c r="I145" s="924">
        <v>0</v>
      </c>
      <c r="J145" s="1030">
        <v>0</v>
      </c>
    </row>
    <row r="146" spans="1:10" s="748" customFormat="1" ht="38.25" hidden="1">
      <c r="A146" s="1024">
        <v>1175100</v>
      </c>
      <c r="B146" s="857" t="s">
        <v>1697</v>
      </c>
      <c r="C146" s="802" t="s">
        <v>228</v>
      </c>
      <c r="D146" s="923"/>
      <c r="E146" s="924"/>
      <c r="F146" s="924"/>
      <c r="G146" s="924"/>
      <c r="H146" s="924"/>
      <c r="I146" s="924"/>
      <c r="J146" s="1030">
        <v>0</v>
      </c>
    </row>
    <row r="147" spans="1:10" s="748" customFormat="1" hidden="1">
      <c r="A147" s="1024">
        <v>1176000</v>
      </c>
      <c r="B147" s="855" t="s">
        <v>229</v>
      </c>
      <c r="C147" s="831" t="s">
        <v>361</v>
      </c>
      <c r="D147" s="923">
        <v>0</v>
      </c>
      <c r="E147" s="924"/>
      <c r="F147" s="924">
        <v>0</v>
      </c>
      <c r="G147" s="924">
        <v>0</v>
      </c>
      <c r="H147" s="924">
        <v>0</v>
      </c>
      <c r="I147" s="924">
        <v>0</v>
      </c>
      <c r="J147" s="1030">
        <v>0</v>
      </c>
    </row>
    <row r="148" spans="1:10" s="748" customFormat="1" hidden="1">
      <c r="A148" s="1024">
        <v>1176100</v>
      </c>
      <c r="B148" s="857" t="s">
        <v>1698</v>
      </c>
      <c r="C148" s="802" t="s">
        <v>8</v>
      </c>
      <c r="D148" s="923"/>
      <c r="E148" s="921"/>
      <c r="F148" s="924"/>
      <c r="G148" s="924"/>
      <c r="H148" s="924"/>
      <c r="I148" s="924"/>
      <c r="J148" s="1030">
        <v>0</v>
      </c>
    </row>
    <row r="149" spans="1:10" s="748" customFormat="1">
      <c r="A149" s="1024">
        <v>1177000</v>
      </c>
      <c r="B149" s="855" t="s">
        <v>591</v>
      </c>
      <c r="C149" s="831" t="s">
        <v>361</v>
      </c>
      <c r="D149" s="923">
        <v>0</v>
      </c>
      <c r="E149" s="924"/>
      <c r="F149" s="924">
        <v>0</v>
      </c>
      <c r="G149" s="924">
        <v>0</v>
      </c>
      <c r="H149" s="924">
        <v>0</v>
      </c>
      <c r="I149" s="924">
        <v>0</v>
      </c>
      <c r="J149" s="1030">
        <v>0</v>
      </c>
    </row>
    <row r="150" spans="1:10" s="748" customFormat="1" ht="13.5" thickBot="1">
      <c r="A150" s="1025">
        <v>1177100</v>
      </c>
      <c r="B150" s="859" t="s">
        <v>1699</v>
      </c>
      <c r="C150" s="806" t="s">
        <v>260</v>
      </c>
      <c r="D150" s="915"/>
      <c r="E150" s="916"/>
      <c r="F150" s="916"/>
      <c r="G150" s="916"/>
      <c r="H150" s="916"/>
      <c r="I150" s="916"/>
      <c r="J150" s="1030">
        <v>0</v>
      </c>
    </row>
    <row r="151" spans="1:10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 t="shared" ref="D151:I151" si="5">D152</f>
        <v>8110</v>
      </c>
      <c r="E151" s="1188">
        <f t="shared" si="5"/>
        <v>0</v>
      </c>
      <c r="F151" s="1188">
        <f t="shared" si="5"/>
        <v>8110</v>
      </c>
      <c r="G151" s="1188">
        <f t="shared" si="5"/>
        <v>8110</v>
      </c>
      <c r="H151" s="1188">
        <f t="shared" si="5"/>
        <v>8110</v>
      </c>
      <c r="I151" s="1188">
        <f t="shared" si="5"/>
        <v>8110</v>
      </c>
      <c r="J151" s="1030">
        <f>F152</f>
        <v>8110</v>
      </c>
    </row>
    <row r="152" spans="1:10" s="748" customFormat="1" ht="19.5" customHeight="1">
      <c r="A152" s="1026" t="s">
        <v>654</v>
      </c>
      <c r="B152" s="875" t="s">
        <v>655</v>
      </c>
      <c r="C152" s="794" t="s">
        <v>361</v>
      </c>
      <c r="D152" s="918">
        <f>SUM(D153:D162)</f>
        <v>8110</v>
      </c>
      <c r="E152" s="919">
        <f>E155</f>
        <v>0</v>
      </c>
      <c r="F152" s="918">
        <f>SUM(F153:F162)</f>
        <v>8110</v>
      </c>
      <c r="G152" s="918">
        <f>SUM(G153:G162)</f>
        <v>8110</v>
      </c>
      <c r="H152" s="918">
        <f>SUM(H153:H162)</f>
        <v>8110</v>
      </c>
      <c r="I152" s="918">
        <f>SUM(I153:I162)</f>
        <v>8110</v>
      </c>
      <c r="J152" s="1030">
        <f>F152</f>
        <v>8110</v>
      </c>
    </row>
    <row r="153" spans="1:10" s="748" customFormat="1">
      <c r="A153" s="1024" t="s">
        <v>656</v>
      </c>
      <c r="B153" s="857" t="s">
        <v>1700</v>
      </c>
      <c r="C153" s="1031" t="s">
        <v>997</v>
      </c>
      <c r="D153" s="923"/>
      <c r="E153" s="921"/>
      <c r="F153" s="923"/>
      <c r="G153" s="923"/>
      <c r="H153" s="923"/>
      <c r="I153" s="923"/>
      <c r="J153" s="1030">
        <f>F153</f>
        <v>0</v>
      </c>
    </row>
    <row r="154" spans="1:10" s="748" customFormat="1">
      <c r="A154" s="1024" t="s">
        <v>998</v>
      </c>
      <c r="B154" s="857" t="s">
        <v>1701</v>
      </c>
      <c r="C154" s="1031" t="s">
        <v>975</v>
      </c>
      <c r="D154" s="923">
        <v>0</v>
      </c>
      <c r="E154" s="921"/>
      <c r="F154" s="923">
        <f>D154+E154</f>
        <v>0</v>
      </c>
      <c r="G154" s="923"/>
      <c r="H154" s="923"/>
      <c r="I154" s="923">
        <v>0</v>
      </c>
      <c r="J154" s="1030">
        <f>F154</f>
        <v>0</v>
      </c>
    </row>
    <row r="155" spans="1:10" s="748" customFormat="1" ht="25.5">
      <c r="A155" s="1024" t="s">
        <v>976</v>
      </c>
      <c r="B155" s="857" t="s">
        <v>1702</v>
      </c>
      <c r="C155" s="1031" t="s">
        <v>978</v>
      </c>
      <c r="D155" s="1032">
        <v>8110</v>
      </c>
      <c r="E155" s="1820">
        <v>0</v>
      </c>
      <c r="F155" s="1032">
        <f>D155+E155</f>
        <v>8110</v>
      </c>
      <c r="G155" s="1274">
        <v>8110</v>
      </c>
      <c r="H155" s="1275">
        <v>8110</v>
      </c>
      <c r="I155" s="1275">
        <v>8110</v>
      </c>
      <c r="J155" s="1276">
        <f>F155</f>
        <v>8110</v>
      </c>
    </row>
    <row r="156" spans="1:10" s="748" customFormat="1" ht="12" customHeight="1">
      <c r="A156" s="1033" t="s">
        <v>979</v>
      </c>
      <c r="B156" s="857" t="s">
        <v>1703</v>
      </c>
      <c r="C156" s="1031" t="s">
        <v>1110</v>
      </c>
      <c r="D156" s="923"/>
      <c r="E156" s="921"/>
      <c r="F156" s="923"/>
      <c r="G156" s="923"/>
      <c r="H156" s="923"/>
      <c r="I156" s="923"/>
      <c r="J156" s="1030">
        <v>0</v>
      </c>
    </row>
    <row r="157" spans="1:10" s="748" customFormat="1" hidden="1">
      <c r="A157" s="1033" t="s">
        <v>138</v>
      </c>
      <c r="B157" s="858" t="s">
        <v>139</v>
      </c>
      <c r="C157" s="1031" t="s">
        <v>140</v>
      </c>
      <c r="D157" s="923">
        <v>0</v>
      </c>
      <c r="E157" s="921">
        <v>0</v>
      </c>
      <c r="F157" s="923">
        <v>0</v>
      </c>
      <c r="G157" s="923"/>
      <c r="H157" s="923"/>
      <c r="I157" s="923">
        <v>0</v>
      </c>
      <c r="J157" s="1030">
        <f>F157</f>
        <v>0</v>
      </c>
    </row>
    <row r="158" spans="1:10" s="748" customFormat="1" hidden="1">
      <c r="A158" s="1033" t="s">
        <v>141</v>
      </c>
      <c r="B158" s="857" t="s">
        <v>1704</v>
      </c>
      <c r="C158" s="1031" t="s">
        <v>904</v>
      </c>
      <c r="D158" s="924">
        <v>0</v>
      </c>
      <c r="E158" s="921">
        <v>0</v>
      </c>
      <c r="F158" s="923">
        <v>0</v>
      </c>
      <c r="G158" s="923">
        <v>0</v>
      </c>
      <c r="H158" s="923">
        <v>0</v>
      </c>
      <c r="I158" s="923">
        <v>0</v>
      </c>
      <c r="J158" s="1030">
        <f>F158</f>
        <v>0</v>
      </c>
    </row>
    <row r="159" spans="1:10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13"/>
      <c r="F159" s="925"/>
      <c r="G159" s="925"/>
      <c r="H159" s="925"/>
      <c r="I159" s="925"/>
      <c r="J159" s="991">
        <v>0</v>
      </c>
    </row>
    <row r="160" spans="1:10" s="748" customFormat="1" hidden="1">
      <c r="A160" s="1034" t="s">
        <v>806</v>
      </c>
      <c r="B160" s="1035" t="s">
        <v>1706</v>
      </c>
      <c r="C160" s="1036" t="s">
        <v>661</v>
      </c>
      <c r="D160" s="925"/>
      <c r="E160" s="913"/>
      <c r="F160" s="925"/>
      <c r="G160" s="925"/>
      <c r="H160" s="925"/>
      <c r="I160" s="925"/>
      <c r="J160" s="991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5"/>
      <c r="E161" s="913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5"/>
      <c r="E162" s="913"/>
      <c r="F162" s="925"/>
      <c r="G162" s="925"/>
      <c r="H162" s="925"/>
      <c r="I162" s="925"/>
      <c r="J162" s="991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5">
        <v>0</v>
      </c>
      <c r="E163" s="926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5"/>
      <c r="E164" s="913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13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13"/>
      <c r="F166" s="925"/>
      <c r="G166" s="925"/>
      <c r="H166" s="925"/>
      <c r="I166" s="925"/>
      <c r="J166" s="991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5"/>
      <c r="E167" s="913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6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13"/>
      <c r="F169" s="925"/>
      <c r="G169" s="925"/>
      <c r="H169" s="925"/>
      <c r="I169" s="925"/>
      <c r="J169" s="991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6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5"/>
      <c r="E171" s="926"/>
      <c r="F171" s="925"/>
      <c r="G171" s="925"/>
      <c r="H171" s="925"/>
      <c r="I171" s="925"/>
      <c r="J171" s="991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5"/>
      <c r="E172" s="926"/>
      <c r="F172" s="925"/>
      <c r="G172" s="925"/>
      <c r="H172" s="925"/>
      <c r="I172" s="925"/>
      <c r="J172" s="925"/>
    </row>
    <row r="173" spans="1:10">
      <c r="A173" s="1033" t="s">
        <v>330</v>
      </c>
      <c r="B173" s="857" t="s">
        <v>1709</v>
      </c>
      <c r="C173" s="1031" t="s">
        <v>332</v>
      </c>
      <c r="D173" s="925"/>
      <c r="E173" s="926"/>
      <c r="F173" s="925"/>
      <c r="G173" s="925"/>
      <c r="H173" s="925"/>
      <c r="I173" s="925"/>
      <c r="J173" s="925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943"/>
      <c r="E174" s="1602"/>
      <c r="F174" s="943"/>
      <c r="G174" s="943"/>
      <c r="H174" s="943"/>
      <c r="I174" s="943"/>
      <c r="J174" s="943"/>
    </row>
    <row r="175" spans="1:10" ht="13.5" thickBot="1">
      <c r="A175" s="1044">
        <v>1000000</v>
      </c>
      <c r="B175" s="1045" t="s">
        <v>1081</v>
      </c>
      <c r="C175" s="1046" t="s">
        <v>361</v>
      </c>
      <c r="D175" s="1029">
        <f t="shared" ref="D175:I175" si="6">D32+D151</f>
        <v>44110</v>
      </c>
      <c r="E175" s="1188">
        <f t="shared" si="6"/>
        <v>0</v>
      </c>
      <c r="F175" s="1029">
        <f t="shared" si="6"/>
        <v>49663.6</v>
      </c>
      <c r="G175" s="1029">
        <f t="shared" si="6"/>
        <v>17110</v>
      </c>
      <c r="H175" s="1029">
        <f t="shared" si="6"/>
        <v>26110</v>
      </c>
      <c r="I175" s="1029">
        <f t="shared" si="6"/>
        <v>35110</v>
      </c>
      <c r="J175" s="1188">
        <f>F175</f>
        <v>49663.6</v>
      </c>
    </row>
    <row r="176" spans="1:10" ht="24.75" customHeight="1">
      <c r="A176" s="2559" t="s">
        <v>2292</v>
      </c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1845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/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/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/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/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/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/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/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/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>
      <c r="A210" s="2564"/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/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/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/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/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>
      <c r="A215" s="2569"/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989" customWidth="1"/>
    <col min="2" max="2" width="26.85546875" style="1990" customWidth="1"/>
    <col min="3" max="3" width="67.42578125" style="1990" customWidth="1"/>
    <col min="4" max="4" width="8.5703125" style="1990" customWidth="1"/>
    <col min="5" max="5" width="13" style="1991" customWidth="1"/>
    <col min="6" max="6" width="10.85546875" style="1990" customWidth="1"/>
    <col min="7" max="7" width="23.85546875" style="1989" customWidth="1"/>
    <col min="8" max="8" width="30.85546875" style="1990" customWidth="1"/>
    <col min="9" max="16384" width="9.140625" style="1990"/>
  </cols>
  <sheetData>
    <row r="2" spans="1:8">
      <c r="A2" s="2452"/>
      <c r="B2" s="2452"/>
      <c r="C2" s="2452"/>
      <c r="D2" s="2452"/>
      <c r="E2" s="2452"/>
      <c r="F2" s="2452"/>
      <c r="G2" s="2452"/>
      <c r="H2" s="2452"/>
    </row>
    <row r="3" spans="1:8">
      <c r="A3" s="2453" t="s">
        <v>2228</v>
      </c>
      <c r="B3" s="2454"/>
      <c r="C3" s="2454"/>
      <c r="D3" s="2454"/>
      <c r="E3" s="2454"/>
      <c r="F3" s="2454"/>
      <c r="G3" s="2454"/>
      <c r="H3" s="2455"/>
    </row>
    <row r="4" spans="1:8" ht="28.5">
      <c r="A4" s="1992"/>
      <c r="B4" s="1993" t="s">
        <v>2128</v>
      </c>
      <c r="C4" s="2456" t="s">
        <v>2129</v>
      </c>
      <c r="D4" s="2457"/>
      <c r="E4" s="1994" t="s">
        <v>2130</v>
      </c>
      <c r="F4" s="1993" t="s">
        <v>2131</v>
      </c>
      <c r="G4" s="1995" t="s">
        <v>2132</v>
      </c>
      <c r="H4" s="1995" t="s">
        <v>2133</v>
      </c>
    </row>
    <row r="5" spans="1:8">
      <c r="A5" s="1992">
        <v>1</v>
      </c>
      <c r="B5" s="1996" t="s">
        <v>2134</v>
      </c>
      <c r="C5" s="1997" t="s">
        <v>2135</v>
      </c>
      <c r="D5" s="1994"/>
      <c r="E5" s="1994">
        <v>40000</v>
      </c>
      <c r="F5" s="1993" t="s">
        <v>2136</v>
      </c>
      <c r="G5" s="1995"/>
      <c r="H5" s="1995" t="s">
        <v>2137</v>
      </c>
    </row>
    <row r="6" spans="1:8">
      <c r="A6" s="1992">
        <v>2</v>
      </c>
      <c r="B6" s="1996" t="s">
        <v>2138</v>
      </c>
      <c r="C6" s="1997" t="s">
        <v>2139</v>
      </c>
      <c r="D6" s="1994"/>
      <c r="E6" s="1994">
        <v>80000</v>
      </c>
      <c r="F6" s="1993" t="s">
        <v>2140</v>
      </c>
      <c r="G6" s="1995"/>
      <c r="H6" s="1995"/>
    </row>
    <row r="7" spans="1:8">
      <c r="A7" s="1992">
        <v>3</v>
      </c>
      <c r="B7" s="594" t="s">
        <v>2141</v>
      </c>
      <c r="C7" s="1998" t="s">
        <v>2142</v>
      </c>
      <c r="D7" s="1994"/>
      <c r="E7" s="1994">
        <v>40000</v>
      </c>
      <c r="F7" s="1993" t="s">
        <v>2136</v>
      </c>
      <c r="G7" s="1995"/>
      <c r="H7" s="1995"/>
    </row>
    <row r="8" spans="1:8">
      <c r="A8" s="1992">
        <v>4</v>
      </c>
      <c r="B8" s="1999" t="s">
        <v>2143</v>
      </c>
      <c r="C8" s="1998" t="s">
        <v>2144</v>
      </c>
      <c r="D8" s="1994"/>
      <c r="E8" s="1994">
        <v>40000</v>
      </c>
      <c r="F8" s="1993" t="s">
        <v>2136</v>
      </c>
      <c r="G8" s="1995"/>
      <c r="H8" s="1995"/>
    </row>
    <row r="9" spans="1:8">
      <c r="A9" s="1992">
        <v>5</v>
      </c>
      <c r="B9" s="1996" t="s">
        <v>2145</v>
      </c>
      <c r="C9" s="1997" t="s">
        <v>2146</v>
      </c>
      <c r="D9" s="1994"/>
      <c r="E9" s="1994">
        <v>40000</v>
      </c>
      <c r="F9" s="1993" t="s">
        <v>2136</v>
      </c>
      <c r="G9" s="1995"/>
      <c r="H9" s="1995"/>
    </row>
    <row r="10" spans="1:8">
      <c r="A10" s="1992">
        <v>6</v>
      </c>
      <c r="B10" s="1996" t="s">
        <v>2147</v>
      </c>
      <c r="C10" s="1997" t="s">
        <v>2148</v>
      </c>
      <c r="D10" s="1994"/>
      <c r="E10" s="1994">
        <v>20000</v>
      </c>
      <c r="F10" s="1993" t="s">
        <v>2136</v>
      </c>
      <c r="G10" s="1995" t="s">
        <v>2149</v>
      </c>
      <c r="H10" s="1995" t="s">
        <v>2150</v>
      </c>
    </row>
    <row r="11" spans="1:8">
      <c r="A11" s="1992">
        <v>7</v>
      </c>
      <c r="B11" s="1999" t="s">
        <v>2151</v>
      </c>
      <c r="C11" s="1998" t="s">
        <v>2152</v>
      </c>
      <c r="D11" s="1994"/>
      <c r="E11" s="1994">
        <v>40000</v>
      </c>
      <c r="F11" s="1993" t="s">
        <v>2136</v>
      </c>
      <c r="G11" s="1995"/>
      <c r="H11" s="1995" t="s">
        <v>2153</v>
      </c>
    </row>
    <row r="12" spans="1:8">
      <c r="A12" s="1992">
        <v>8</v>
      </c>
      <c r="B12" s="1996" t="s">
        <v>2154</v>
      </c>
      <c r="C12" s="1997" t="s">
        <v>2155</v>
      </c>
      <c r="D12" s="1994"/>
      <c r="E12" s="1994">
        <v>40000</v>
      </c>
      <c r="F12" s="1993" t="s">
        <v>2136</v>
      </c>
      <c r="G12" s="1995"/>
      <c r="H12" s="1995"/>
    </row>
    <row r="13" spans="1:8">
      <c r="A13" s="1992">
        <v>9</v>
      </c>
      <c r="B13" s="1996" t="s">
        <v>2156</v>
      </c>
      <c r="C13" s="1997" t="s">
        <v>2157</v>
      </c>
      <c r="D13" s="1994"/>
      <c r="E13" s="1994">
        <v>40000</v>
      </c>
      <c r="F13" s="1993" t="s">
        <v>2136</v>
      </c>
      <c r="G13" s="1995"/>
      <c r="H13" s="1995"/>
    </row>
    <row r="14" spans="1:8">
      <c r="A14" s="1992">
        <v>10</v>
      </c>
      <c r="B14" s="1996" t="s">
        <v>2158</v>
      </c>
      <c r="C14" s="1997" t="s">
        <v>2159</v>
      </c>
      <c r="D14" s="1994"/>
      <c r="E14" s="1994">
        <v>40000</v>
      </c>
      <c r="F14" s="1993" t="s">
        <v>2136</v>
      </c>
      <c r="G14" s="1995"/>
      <c r="H14" s="1995" t="s">
        <v>2160</v>
      </c>
    </row>
    <row r="15" spans="1:8">
      <c r="A15" s="1992">
        <v>11</v>
      </c>
      <c r="B15" s="1996" t="s">
        <v>2161</v>
      </c>
      <c r="C15" s="1997" t="s">
        <v>2162</v>
      </c>
      <c r="D15" s="1994"/>
      <c r="E15" s="1994">
        <v>40000</v>
      </c>
      <c r="F15" s="1993" t="s">
        <v>2136</v>
      </c>
      <c r="G15" s="1995"/>
      <c r="H15" s="1995" t="s">
        <v>2163</v>
      </c>
    </row>
    <row r="16" spans="1:8">
      <c r="A16" s="1992">
        <v>12</v>
      </c>
      <c r="B16" s="1996" t="s">
        <v>2164</v>
      </c>
      <c r="C16" s="1997" t="s">
        <v>2165</v>
      </c>
      <c r="D16" s="1994"/>
      <c r="E16" s="1994">
        <v>20000</v>
      </c>
      <c r="F16" s="1993" t="s">
        <v>2136</v>
      </c>
      <c r="G16" s="1995" t="s">
        <v>2166</v>
      </c>
      <c r="H16" s="1995" t="s">
        <v>2167</v>
      </c>
    </row>
    <row r="17" spans="1:8">
      <c r="A17" s="1992">
        <v>13</v>
      </c>
      <c r="B17" s="1996" t="s">
        <v>2168</v>
      </c>
      <c r="C17" s="1997" t="s">
        <v>2169</v>
      </c>
      <c r="D17" s="1994"/>
      <c r="E17" s="1994">
        <v>40000</v>
      </c>
      <c r="F17" s="1993" t="s">
        <v>2136</v>
      </c>
      <c r="G17" s="1995"/>
      <c r="H17" s="1995" t="s">
        <v>2170</v>
      </c>
    </row>
    <row r="18" spans="1:8">
      <c r="A18" s="1992">
        <v>14</v>
      </c>
      <c r="B18" s="1996" t="s">
        <v>2171</v>
      </c>
      <c r="C18" s="1997" t="s">
        <v>2172</v>
      </c>
      <c r="D18" s="1994"/>
      <c r="E18" s="1994">
        <v>40000</v>
      </c>
      <c r="F18" s="1993" t="s">
        <v>2136</v>
      </c>
      <c r="G18" s="1995"/>
      <c r="H18" s="1995"/>
    </row>
    <row r="19" spans="1:8">
      <c r="A19" s="1992">
        <v>15</v>
      </c>
      <c r="B19" s="1996" t="s">
        <v>2173</v>
      </c>
      <c r="C19" s="1997" t="s">
        <v>2174</v>
      </c>
      <c r="D19" s="1994"/>
      <c r="E19" s="1994">
        <v>40000</v>
      </c>
      <c r="F19" s="1993" t="s">
        <v>2136</v>
      </c>
      <c r="G19" s="1995"/>
      <c r="H19" s="2011" t="s">
        <v>2229</v>
      </c>
    </row>
    <row r="20" spans="1:8">
      <c r="A20" s="1992">
        <v>16</v>
      </c>
      <c r="B20" s="1996" t="s">
        <v>2175</v>
      </c>
      <c r="C20" s="1997" t="s">
        <v>2176</v>
      </c>
      <c r="D20" s="1994"/>
      <c r="E20" s="1994">
        <v>40000</v>
      </c>
      <c r="F20" s="1993" t="s">
        <v>2136</v>
      </c>
      <c r="G20" s="1995"/>
      <c r="H20" s="1995"/>
    </row>
    <row r="21" spans="1:8">
      <c r="A21" s="1992">
        <v>17</v>
      </c>
      <c r="B21" s="1996" t="s">
        <v>2177</v>
      </c>
      <c r="C21" s="1997" t="s">
        <v>2178</v>
      </c>
      <c r="D21" s="1994"/>
      <c r="E21" s="1994">
        <v>40000</v>
      </c>
      <c r="F21" s="1993" t="s">
        <v>2136</v>
      </c>
      <c r="G21" s="1995"/>
      <c r="H21" s="1995"/>
    </row>
    <row r="22" spans="1:8">
      <c r="A22" s="1992">
        <v>18</v>
      </c>
      <c r="B22" s="1996" t="s">
        <v>2179</v>
      </c>
      <c r="C22" s="1997" t="s">
        <v>2180</v>
      </c>
      <c r="D22" s="1994"/>
      <c r="E22" s="1994">
        <v>80000</v>
      </c>
      <c r="F22" s="1993" t="s">
        <v>2140</v>
      </c>
      <c r="G22" s="1995"/>
      <c r="H22" s="1995"/>
    </row>
    <row r="23" spans="1:8">
      <c r="A23" s="1992">
        <v>19</v>
      </c>
      <c r="B23" s="1996" t="s">
        <v>2181</v>
      </c>
      <c r="C23" s="1997" t="s">
        <v>2182</v>
      </c>
      <c r="D23" s="1994"/>
      <c r="E23" s="1994">
        <v>40000</v>
      </c>
      <c r="F23" s="1993" t="s">
        <v>2136</v>
      </c>
      <c r="G23" s="1995"/>
      <c r="H23" s="1995"/>
    </row>
    <row r="24" spans="1:8">
      <c r="A24" s="1992">
        <v>20</v>
      </c>
      <c r="B24" s="1996" t="s">
        <v>2183</v>
      </c>
      <c r="C24" s="1997" t="s">
        <v>2184</v>
      </c>
      <c r="D24" s="1994"/>
      <c r="E24" s="1994">
        <v>40000</v>
      </c>
      <c r="F24" s="1993" t="s">
        <v>2136</v>
      </c>
      <c r="G24" s="1995"/>
      <c r="H24" s="1995"/>
    </row>
    <row r="25" spans="1:8">
      <c r="A25" s="1992">
        <v>21</v>
      </c>
      <c r="B25" s="1996" t="s">
        <v>2185</v>
      </c>
      <c r="C25" s="1997" t="s">
        <v>2186</v>
      </c>
      <c r="D25" s="1994"/>
      <c r="E25" s="1994">
        <v>40000</v>
      </c>
      <c r="F25" s="1993" t="s">
        <v>2136</v>
      </c>
      <c r="G25" s="1995"/>
      <c r="H25" s="1995"/>
    </row>
    <row r="26" spans="1:8">
      <c r="A26" s="1992">
        <v>22</v>
      </c>
      <c r="B26" s="1996" t="s">
        <v>2187</v>
      </c>
      <c r="C26" s="1997" t="s">
        <v>2188</v>
      </c>
      <c r="D26" s="1994"/>
      <c r="E26" s="1994">
        <v>360000</v>
      </c>
      <c r="F26" s="1993" t="s">
        <v>2189</v>
      </c>
      <c r="G26" s="1995"/>
      <c r="H26" s="1995"/>
    </row>
    <row r="27" spans="1:8">
      <c r="A27" s="1992">
        <v>23</v>
      </c>
      <c r="B27" s="1996" t="s">
        <v>2190</v>
      </c>
      <c r="C27" s="1997" t="s">
        <v>2191</v>
      </c>
      <c r="D27" s="1994"/>
      <c r="E27" s="1994">
        <v>104000</v>
      </c>
      <c r="F27" s="1993" t="s">
        <v>2192</v>
      </c>
      <c r="G27" s="1995"/>
      <c r="H27" s="1995"/>
    </row>
    <row r="28" spans="1:8">
      <c r="A28" s="1992">
        <v>24</v>
      </c>
      <c r="B28" s="1996" t="s">
        <v>2193</v>
      </c>
      <c r="C28" s="1997" t="s">
        <v>2194</v>
      </c>
      <c r="D28" s="1994"/>
      <c r="E28" s="1994">
        <v>360000</v>
      </c>
      <c r="F28" s="1993" t="s">
        <v>2189</v>
      </c>
      <c r="G28" s="1995"/>
      <c r="H28" s="1995"/>
    </row>
    <row r="29" spans="1:8">
      <c r="A29" s="1992">
        <v>25</v>
      </c>
      <c r="B29" s="1996" t="s">
        <v>2195</v>
      </c>
      <c r="C29" s="1997" t="s">
        <v>2196</v>
      </c>
      <c r="D29" s="1994"/>
      <c r="E29" s="1994">
        <v>104000</v>
      </c>
      <c r="F29" s="1993" t="s">
        <v>2192</v>
      </c>
      <c r="G29" s="1995"/>
      <c r="H29" s="1995"/>
    </row>
    <row r="30" spans="1:8">
      <c r="A30" s="1992">
        <v>26</v>
      </c>
      <c r="B30" s="1996" t="s">
        <v>2197</v>
      </c>
      <c r="C30" s="1997" t="s">
        <v>2198</v>
      </c>
      <c r="D30" s="1994"/>
      <c r="E30" s="1994">
        <v>40000</v>
      </c>
      <c r="F30" s="1993" t="s">
        <v>2136</v>
      </c>
      <c r="G30" s="1995"/>
      <c r="H30" s="1995"/>
    </row>
    <row r="31" spans="1:8">
      <c r="A31" s="1992">
        <v>27</v>
      </c>
      <c r="B31" s="1996" t="s">
        <v>2199</v>
      </c>
      <c r="C31" s="1997" t="s">
        <v>2200</v>
      </c>
      <c r="D31" s="1994"/>
      <c r="E31" s="1994">
        <v>40000</v>
      </c>
      <c r="F31" s="1993" t="s">
        <v>2136</v>
      </c>
      <c r="G31" s="1995"/>
      <c r="H31" s="1995"/>
    </row>
    <row r="32" spans="1:8">
      <c r="A32" s="1992">
        <v>28</v>
      </c>
      <c r="B32" s="1996" t="s">
        <v>2201</v>
      </c>
      <c r="C32" s="1997" t="s">
        <v>2202</v>
      </c>
      <c r="D32" s="1994"/>
      <c r="E32" s="1994">
        <v>40000</v>
      </c>
      <c r="F32" s="1993" t="s">
        <v>2136</v>
      </c>
      <c r="G32" s="1995"/>
      <c r="H32" s="1995"/>
    </row>
    <row r="33" spans="1:32">
      <c r="A33" s="1992">
        <v>29</v>
      </c>
      <c r="B33" s="1996" t="s">
        <v>2203</v>
      </c>
      <c r="C33" s="1997" t="s">
        <v>2204</v>
      </c>
      <c r="D33" s="1994"/>
      <c r="E33" s="1994">
        <v>104000</v>
      </c>
      <c r="F33" s="1993" t="s">
        <v>2192</v>
      </c>
      <c r="G33" s="1995"/>
      <c r="H33" s="1995"/>
    </row>
    <row r="34" spans="1:32">
      <c r="A34" s="1992">
        <v>30</v>
      </c>
      <c r="B34" s="1996" t="s">
        <v>2205</v>
      </c>
      <c r="C34" s="1997" t="s">
        <v>2206</v>
      </c>
      <c r="D34" s="1994"/>
      <c r="E34" s="1994">
        <v>80000</v>
      </c>
      <c r="F34" s="1993" t="s">
        <v>2140</v>
      </c>
      <c r="G34" s="1995"/>
      <c r="H34" s="1995"/>
    </row>
    <row r="35" spans="1:32">
      <c r="A35" s="1992">
        <v>31</v>
      </c>
      <c r="B35" s="1996" t="s">
        <v>2207</v>
      </c>
      <c r="C35" s="1997" t="s">
        <v>2208</v>
      </c>
      <c r="D35" s="1994"/>
      <c r="E35" s="1994">
        <v>40000</v>
      </c>
      <c r="F35" s="1993" t="s">
        <v>2136</v>
      </c>
      <c r="G35" s="1995"/>
      <c r="H35" s="1995"/>
    </row>
    <row r="36" spans="1:32">
      <c r="A36" s="1992">
        <v>32</v>
      </c>
      <c r="B36" s="1996" t="s">
        <v>2209</v>
      </c>
      <c r="C36" s="1997" t="s">
        <v>2210</v>
      </c>
      <c r="D36" s="1994"/>
      <c r="E36" s="1994">
        <v>80000</v>
      </c>
      <c r="F36" s="1993" t="s">
        <v>2140</v>
      </c>
      <c r="G36" s="1995"/>
      <c r="H36" s="1995"/>
    </row>
    <row r="37" spans="1:32">
      <c r="A37" s="1992">
        <v>33</v>
      </c>
      <c r="B37" s="1996" t="s">
        <v>2211</v>
      </c>
      <c r="C37" s="1997" t="s">
        <v>2212</v>
      </c>
      <c r="D37" s="1994"/>
      <c r="E37" s="1994">
        <v>80000</v>
      </c>
      <c r="F37" s="1993" t="s">
        <v>2140</v>
      </c>
      <c r="G37" s="1995"/>
      <c r="H37" s="1995"/>
    </row>
    <row r="38" spans="1:32">
      <c r="A38" s="1992">
        <v>34</v>
      </c>
      <c r="B38" s="1996" t="s">
        <v>2213</v>
      </c>
      <c r="C38" s="1997" t="s">
        <v>2214</v>
      </c>
      <c r="D38" s="1994"/>
      <c r="E38" s="1994">
        <v>40000</v>
      </c>
      <c r="F38" s="1993" t="s">
        <v>2136</v>
      </c>
      <c r="G38" s="1995"/>
      <c r="H38" s="1995"/>
    </row>
    <row r="39" spans="1:32">
      <c r="A39" s="1992">
        <v>35</v>
      </c>
      <c r="B39" s="1996" t="s">
        <v>2215</v>
      </c>
      <c r="C39" s="1997" t="s">
        <v>2210</v>
      </c>
      <c r="D39" s="2000"/>
      <c r="E39" s="2001">
        <v>40000</v>
      </c>
      <c r="F39" s="1993" t="s">
        <v>2136</v>
      </c>
      <c r="G39" s="1995"/>
      <c r="H39" s="1995"/>
    </row>
    <row r="40" spans="1:32" ht="27">
      <c r="A40" s="1992">
        <v>36</v>
      </c>
      <c r="B40" s="1996" t="s">
        <v>2216</v>
      </c>
      <c r="C40" s="1997" t="s">
        <v>2217</v>
      </c>
      <c r="D40" s="2000"/>
      <c r="E40" s="2001">
        <v>40000</v>
      </c>
      <c r="F40" s="1993" t="s">
        <v>2136</v>
      </c>
      <c r="G40" s="1995"/>
      <c r="H40" s="1995"/>
    </row>
    <row r="41" spans="1:32">
      <c r="A41" s="1992">
        <v>37</v>
      </c>
      <c r="B41" s="1996" t="s">
        <v>2218</v>
      </c>
      <c r="C41" s="1997" t="s">
        <v>2219</v>
      </c>
      <c r="D41" s="2000"/>
      <c r="E41" s="2001">
        <v>80000</v>
      </c>
      <c r="F41" s="1993" t="s">
        <v>2140</v>
      </c>
      <c r="G41" s="1995"/>
      <c r="H41" s="1995"/>
    </row>
    <row r="42" spans="1:32">
      <c r="A42" s="1992">
        <v>38</v>
      </c>
      <c r="B42" s="2002" t="s">
        <v>2220</v>
      </c>
      <c r="C42" s="1997" t="s">
        <v>2221</v>
      </c>
      <c r="D42" s="2000"/>
      <c r="E42" s="2001">
        <v>40000</v>
      </c>
      <c r="F42" s="1993" t="s">
        <v>2136</v>
      </c>
      <c r="G42" s="1995"/>
      <c r="H42" s="1995"/>
    </row>
    <row r="43" spans="1:32">
      <c r="A43" s="2003">
        <v>39</v>
      </c>
      <c r="B43" s="1996" t="s">
        <v>2222</v>
      </c>
      <c r="C43" s="1997" t="s">
        <v>2223</v>
      </c>
      <c r="D43" s="2000"/>
      <c r="E43" s="2001">
        <v>40000</v>
      </c>
      <c r="F43" s="1993" t="s">
        <v>2136</v>
      </c>
      <c r="G43" s="1995"/>
      <c r="H43" s="1995"/>
    </row>
    <row r="44" spans="1:32">
      <c r="A44" s="2003">
        <v>40</v>
      </c>
      <c r="B44" s="1996" t="s">
        <v>2224</v>
      </c>
      <c r="C44" s="1997" t="s">
        <v>2225</v>
      </c>
      <c r="D44" s="2000"/>
      <c r="E44" s="2001">
        <v>40000</v>
      </c>
      <c r="F44" s="1993" t="s">
        <v>2136</v>
      </c>
      <c r="G44" s="1995"/>
      <c r="H44" s="1995"/>
    </row>
    <row r="45" spans="1:32">
      <c r="A45" s="2003">
        <v>41</v>
      </c>
      <c r="B45" s="1996" t="s">
        <v>2226</v>
      </c>
      <c r="C45" s="1997" t="s">
        <v>2227</v>
      </c>
      <c r="D45" s="2000"/>
      <c r="E45" s="2001">
        <v>80000</v>
      </c>
      <c r="F45" s="1993" t="s">
        <v>2140</v>
      </c>
      <c r="G45" s="1995"/>
      <c r="H45" s="1995"/>
    </row>
    <row r="46" spans="1:32">
      <c r="A46" s="1992"/>
      <c r="B46" s="2004"/>
      <c r="C46" s="1997"/>
      <c r="D46" s="2000"/>
      <c r="E46" s="2001"/>
      <c r="F46" s="1993"/>
      <c r="G46" s="1995"/>
      <c r="H46" s="1995"/>
    </row>
    <row r="47" spans="1:32" s="2007" customFormat="1">
      <c r="A47" s="1992"/>
      <c r="B47" s="2005"/>
      <c r="C47" s="1997"/>
      <c r="D47" s="2000"/>
      <c r="E47" s="2001"/>
      <c r="F47" s="2005"/>
      <c r="G47" s="2006"/>
      <c r="H47" s="2005"/>
      <c r="I47" s="1990"/>
      <c r="J47" s="1990"/>
      <c r="K47" s="1990"/>
      <c r="L47" s="1990"/>
      <c r="M47" s="1990"/>
      <c r="N47" s="1990"/>
      <c r="O47" s="1990"/>
      <c r="P47" s="1990"/>
      <c r="Q47" s="1990"/>
      <c r="R47" s="1990"/>
      <c r="S47" s="1990"/>
      <c r="T47" s="1990"/>
      <c r="U47" s="1990"/>
      <c r="V47" s="1990"/>
      <c r="W47" s="1990"/>
      <c r="X47" s="1990"/>
      <c r="Y47" s="1990"/>
      <c r="Z47" s="1990"/>
      <c r="AA47" s="1990"/>
      <c r="AB47" s="1990"/>
      <c r="AC47" s="1990"/>
      <c r="AD47" s="1990"/>
      <c r="AE47" s="1990"/>
      <c r="AF47" s="1990"/>
    </row>
    <row r="48" spans="1:32">
      <c r="A48" s="1992"/>
      <c r="B48" s="2005"/>
      <c r="C48" s="1997"/>
      <c r="D48" s="2000"/>
      <c r="E48" s="2001"/>
      <c r="F48" s="2005"/>
      <c r="G48" s="2006"/>
      <c r="H48" s="2005"/>
    </row>
    <row r="49" spans="1:32">
      <c r="A49" s="1992"/>
      <c r="B49" s="2005"/>
      <c r="C49" s="1997"/>
      <c r="D49" s="2000"/>
      <c r="E49" s="2001"/>
      <c r="F49" s="2005"/>
      <c r="G49" s="2006"/>
      <c r="H49" s="2005"/>
    </row>
    <row r="50" spans="1:32">
      <c r="A50" s="1992"/>
      <c r="B50" s="2005"/>
      <c r="C50" s="1997"/>
      <c r="D50" s="2000"/>
      <c r="E50" s="2001"/>
      <c r="F50" s="2005"/>
      <c r="G50" s="2006"/>
      <c r="H50" s="2005"/>
    </row>
    <row r="51" spans="1:32">
      <c r="A51" s="2006"/>
      <c r="B51" s="2005"/>
      <c r="C51" s="1997"/>
      <c r="D51" s="2000"/>
      <c r="E51" s="2001"/>
      <c r="F51" s="2005"/>
      <c r="G51" s="2006"/>
      <c r="H51" s="2005"/>
    </row>
    <row r="52" spans="1:32">
      <c r="A52" s="2006"/>
      <c r="B52" s="2005"/>
      <c r="C52" s="1997"/>
      <c r="D52" s="2000"/>
      <c r="E52" s="2001"/>
      <c r="F52" s="2005"/>
      <c r="G52" s="2006"/>
      <c r="H52" s="2005"/>
    </row>
    <row r="53" spans="1:32">
      <c r="A53" s="2006"/>
      <c r="B53" s="2005"/>
      <c r="C53" s="2008"/>
      <c r="D53" s="2009"/>
      <c r="E53" s="2001"/>
      <c r="F53" s="2005"/>
      <c r="G53" s="2006"/>
      <c r="H53" s="2005"/>
    </row>
    <row r="54" spans="1:32">
      <c r="A54" s="2006"/>
      <c r="B54" s="2005"/>
      <c r="C54" s="1997"/>
      <c r="D54" s="2000"/>
      <c r="E54" s="2001"/>
      <c r="F54" s="2005"/>
      <c r="G54" s="2006"/>
      <c r="H54" s="2005"/>
    </row>
    <row r="55" spans="1:32">
      <c r="A55" s="2006"/>
      <c r="B55" s="2005"/>
      <c r="C55" s="1997"/>
      <c r="D55" s="2000"/>
      <c r="E55" s="2001"/>
      <c r="F55" s="2005"/>
      <c r="G55" s="2006"/>
      <c r="H55" s="2005"/>
    </row>
    <row r="56" spans="1:32">
      <c r="A56" s="2006"/>
      <c r="B56" s="2005"/>
      <c r="C56" s="1997"/>
      <c r="D56" s="2000"/>
      <c r="E56" s="2001"/>
      <c r="F56" s="2005"/>
      <c r="G56" s="2006"/>
      <c r="H56" s="2005"/>
    </row>
    <row r="57" spans="1:32" s="2010" customFormat="1">
      <c r="A57" s="2006"/>
      <c r="B57" s="2005"/>
      <c r="C57" s="1997"/>
      <c r="D57" s="2000"/>
      <c r="E57" s="2001"/>
      <c r="F57" s="2005"/>
      <c r="G57" s="2006"/>
      <c r="H57" s="2005"/>
      <c r="I57" s="1990"/>
      <c r="J57" s="1990"/>
      <c r="K57" s="1990"/>
      <c r="L57" s="1990"/>
      <c r="M57" s="1990"/>
      <c r="N57" s="1990"/>
      <c r="O57" s="1990"/>
      <c r="P57" s="1990"/>
      <c r="Q57" s="1990"/>
      <c r="R57" s="1990"/>
      <c r="S57" s="1990"/>
      <c r="T57" s="1990"/>
      <c r="U57" s="1990"/>
      <c r="V57" s="1990"/>
      <c r="W57" s="1990"/>
      <c r="X57" s="1990"/>
      <c r="Y57" s="1990"/>
      <c r="Z57" s="1990"/>
      <c r="AA57" s="1990"/>
      <c r="AB57" s="1990"/>
      <c r="AC57" s="1990"/>
      <c r="AD57" s="1990"/>
      <c r="AE57" s="1990"/>
      <c r="AF57" s="1990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215"/>
  <sheetViews>
    <sheetView topLeftCell="A38" workbookViewId="0">
      <selection activeCell="E36" sqref="E36"/>
    </sheetView>
  </sheetViews>
  <sheetFormatPr defaultRowHeight="12.75"/>
  <cols>
    <col min="1" max="1" width="7.425781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8.42578125" style="917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1844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 ht="6.75" customHeight="1">
      <c r="B11" s="953"/>
      <c r="C11" s="954"/>
      <c r="D11" s="953"/>
      <c r="E11" s="1678"/>
      <c r="F11" s="953"/>
      <c r="G11" s="953"/>
      <c r="H11" s="955"/>
    </row>
    <row r="12" spans="1:10" ht="8.25" hidden="1" customHeight="1">
      <c r="A12" s="956" t="s">
        <v>477</v>
      </c>
      <c r="B12" s="949"/>
      <c r="C12" s="950"/>
      <c r="D12" s="949"/>
      <c r="E12" s="167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27.75" customHeight="1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2" s="632" customFormat="1" ht="14.25" customHeight="1">
      <c r="A17" s="2549" t="s">
        <v>1848</v>
      </c>
      <c r="B17" s="2549"/>
      <c r="C17" s="2549"/>
      <c r="D17" s="2549"/>
      <c r="E17" s="2549"/>
      <c r="F17" s="2549"/>
      <c r="G17" s="2549"/>
      <c r="H17" s="2549"/>
      <c r="I17" s="2549"/>
      <c r="J17" s="2549"/>
      <c r="K17" s="748"/>
      <c r="L17" s="748"/>
    </row>
    <row r="18" spans="1:12" s="743" customFormat="1" thickBot="1">
      <c r="A18" s="753" t="s">
        <v>475</v>
      </c>
      <c r="B18" s="964"/>
      <c r="C18" s="965"/>
      <c r="D18" s="745"/>
      <c r="E18" s="1681"/>
      <c r="G18" s="966" t="s">
        <v>1218</v>
      </c>
      <c r="H18" s="967"/>
      <c r="I18" s="967"/>
      <c r="J18" s="967"/>
    </row>
    <row r="19" spans="1:12" s="945" customFormat="1" ht="15.75" customHeight="1" thickBot="1">
      <c r="A19" s="753" t="s">
        <v>89</v>
      </c>
      <c r="B19" s="968"/>
      <c r="C19" s="965"/>
      <c r="E19" s="1682"/>
      <c r="G19" s="968" t="s">
        <v>335</v>
      </c>
      <c r="H19" s="969">
        <v>8</v>
      </c>
      <c r="I19" s="970">
        <v>2</v>
      </c>
      <c r="J19" s="971">
        <v>3</v>
      </c>
    </row>
    <row r="20" spans="1:12" s="968" customFormat="1" ht="15" customHeight="1" thickBot="1">
      <c r="A20" s="753" t="s">
        <v>634</v>
      </c>
      <c r="C20" s="965"/>
      <c r="E20" s="1683"/>
      <c r="G20" s="968" t="s">
        <v>1189</v>
      </c>
    </row>
    <row r="21" spans="1:12" s="968" customFormat="1" ht="9.75" customHeight="1" thickBot="1">
      <c r="A21" s="753" t="s">
        <v>557</v>
      </c>
      <c r="C21" s="972"/>
      <c r="D21" s="973"/>
      <c r="E21" s="1683"/>
      <c r="G21" s="968" t="s">
        <v>558</v>
      </c>
    </row>
    <row r="22" spans="1:12" s="945" customFormat="1" ht="15.75" customHeight="1" thickBot="1">
      <c r="A22" s="753" t="s">
        <v>735</v>
      </c>
      <c r="B22" s="968"/>
      <c r="C22" s="965"/>
      <c r="E22" s="1682"/>
      <c r="G22" s="968" t="s">
        <v>954</v>
      </c>
      <c r="I22" s="974"/>
    </row>
    <row r="23" spans="1:12" s="945" customFormat="1" ht="12.75" customHeight="1">
      <c r="A23" s="753" t="s">
        <v>309</v>
      </c>
      <c r="B23" s="975"/>
      <c r="C23" s="976"/>
      <c r="E23" s="1682"/>
      <c r="F23" s="977"/>
      <c r="G23" s="968" t="s">
        <v>956</v>
      </c>
    </row>
    <row r="24" spans="1:12" s="945" customFormat="1" ht="15.75" customHeight="1" thickBot="1">
      <c r="A24" s="755" t="s">
        <v>308</v>
      </c>
      <c r="B24" s="966"/>
      <c r="C24" s="976"/>
      <c r="D24" s="978"/>
      <c r="E24" s="1684"/>
      <c r="G24" s="968" t="s">
        <v>234</v>
      </c>
      <c r="I24" s="977"/>
    </row>
    <row r="25" spans="1:12" s="977" customFormat="1" ht="15.75" customHeight="1" thickBot="1">
      <c r="A25" s="753" t="s">
        <v>116</v>
      </c>
      <c r="B25" s="968"/>
      <c r="C25" s="976"/>
      <c r="D25" s="979"/>
      <c r="E25" s="1682"/>
      <c r="G25" s="977" t="s">
        <v>1718</v>
      </c>
      <c r="H25" s="980"/>
      <c r="I25" s="981"/>
      <c r="J25" s="982"/>
    </row>
    <row r="26" spans="1:12" s="977" customFormat="1" ht="16.5" customHeight="1" thickBot="1">
      <c r="A26" s="753" t="s">
        <v>642</v>
      </c>
      <c r="B26" s="968"/>
      <c r="C26" s="976"/>
      <c r="E26" s="1685" t="s">
        <v>746</v>
      </c>
      <c r="G26" s="968" t="s">
        <v>422</v>
      </c>
      <c r="I26" s="945"/>
      <c r="J26" s="945"/>
    </row>
    <row r="27" spans="1:12" s="977" customFormat="1" ht="16.5" customHeight="1" thickBot="1">
      <c r="A27" s="756"/>
      <c r="B27" s="945"/>
      <c r="C27" s="984"/>
      <c r="E27" s="1686"/>
      <c r="F27" s="945"/>
      <c r="G27" s="945"/>
    </row>
    <row r="28" spans="1:12" s="748" customFormat="1" ht="35.25" customHeight="1" thickBot="1">
      <c r="A28" s="771" t="s">
        <v>409</v>
      </c>
      <c r="B28" s="772" t="s">
        <v>643</v>
      </c>
      <c r="C28" s="773"/>
      <c r="D28" s="772" t="s">
        <v>425</v>
      </c>
      <c r="E28" s="1687"/>
      <c r="F28" s="2554" t="s">
        <v>365</v>
      </c>
      <c r="G28" s="2556" t="s">
        <v>366</v>
      </c>
      <c r="H28" s="2557"/>
      <c r="I28" s="2557"/>
      <c r="J28" s="2558"/>
    </row>
    <row r="29" spans="1:12" s="748" customFormat="1" ht="96.75" customHeight="1" thickBot="1">
      <c r="A29" s="775"/>
      <c r="B29" s="776" t="s">
        <v>351</v>
      </c>
      <c r="C29" s="777" t="s">
        <v>675</v>
      </c>
      <c r="D29" s="778" t="s">
        <v>802</v>
      </c>
      <c r="E29" s="1688" t="s">
        <v>981</v>
      </c>
      <c r="F29" s="2555"/>
      <c r="G29" s="778" t="s">
        <v>982</v>
      </c>
      <c r="H29" s="778" t="s">
        <v>983</v>
      </c>
      <c r="I29" s="778" t="s">
        <v>984</v>
      </c>
      <c r="J29" s="778" t="s">
        <v>985</v>
      </c>
    </row>
    <row r="30" spans="1:12" s="986" customFormat="1" ht="11.25" thickBot="1">
      <c r="A30" s="780" t="s">
        <v>986</v>
      </c>
      <c r="B30" s="781" t="s">
        <v>987</v>
      </c>
      <c r="C30" s="782" t="s">
        <v>988</v>
      </c>
      <c r="D30" s="783" t="s">
        <v>745</v>
      </c>
      <c r="E30" s="1689" t="s">
        <v>746</v>
      </c>
      <c r="F30" s="783" t="s">
        <v>676</v>
      </c>
      <c r="G30" s="784">
        <v>4</v>
      </c>
      <c r="H30" s="785">
        <v>5</v>
      </c>
      <c r="I30" s="786">
        <v>6</v>
      </c>
      <c r="J30" s="785">
        <v>7</v>
      </c>
    </row>
    <row r="31" spans="1:12" s="889" customFormat="1" ht="39.75" thickBot="1">
      <c r="A31" s="987">
        <v>1100000</v>
      </c>
      <c r="B31" s="787" t="s">
        <v>1719</v>
      </c>
      <c r="C31" s="788" t="s">
        <v>361</v>
      </c>
      <c r="D31" s="902">
        <f>D32+D41+D137</f>
        <v>0</v>
      </c>
      <c r="E31" s="1181">
        <f>E34+E42+E50+E63+E65+E68</f>
        <v>0</v>
      </c>
      <c r="F31" s="902">
        <f>F32+F41+F137</f>
        <v>0</v>
      </c>
      <c r="G31" s="902">
        <f>G32+G41+G130</f>
        <v>0</v>
      </c>
      <c r="H31" s="902">
        <f>H32+H41+H130</f>
        <v>0</v>
      </c>
      <c r="I31" s="902">
        <f>I32+I41+I130</f>
        <v>0</v>
      </c>
      <c r="J31" s="1181">
        <f>J32+J41+J130</f>
        <v>0</v>
      </c>
    </row>
    <row r="32" spans="1:12" s="748" customFormat="1" ht="90" thickBot="1">
      <c r="A32" s="987">
        <v>1110000</v>
      </c>
      <c r="B32" s="790" t="s">
        <v>1677</v>
      </c>
      <c r="C32" s="788" t="s">
        <v>361</v>
      </c>
      <c r="D32" s="903">
        <f>D33</f>
        <v>0</v>
      </c>
      <c r="E32" s="1200"/>
      <c r="F32" s="903">
        <f>F33</f>
        <v>0</v>
      </c>
      <c r="G32" s="903">
        <f>G33</f>
        <v>0</v>
      </c>
      <c r="H32" s="903">
        <f>H33</f>
        <v>0</v>
      </c>
      <c r="I32" s="903">
        <f>I33</f>
        <v>0</v>
      </c>
      <c r="J32" s="903">
        <f>J33</f>
        <v>0</v>
      </c>
    </row>
    <row r="33" spans="1:10" s="748" customFormat="1" ht="14.25">
      <c r="A33" s="988">
        <v>1110000</v>
      </c>
      <c r="B33" s="793" t="s">
        <v>809</v>
      </c>
      <c r="C33" s="794" t="s">
        <v>361</v>
      </c>
      <c r="D33" s="904">
        <f>SUM(D34:D40)</f>
        <v>0</v>
      </c>
      <c r="E33" s="1690"/>
      <c r="F33" s="904">
        <f>SUM(F34:F40)</f>
        <v>0</v>
      </c>
      <c r="G33" s="904">
        <f>SUM(G34:G40)</f>
        <v>0</v>
      </c>
      <c r="H33" s="904">
        <f>SUM(H34:H40)</f>
        <v>0</v>
      </c>
      <c r="I33" s="904">
        <f>SUM(I34:I40)</f>
        <v>0</v>
      </c>
      <c r="J33" s="904">
        <f>SUM(J34:J40)</f>
        <v>0</v>
      </c>
    </row>
    <row r="34" spans="1:10" s="748" customFormat="1" ht="25.5">
      <c r="A34" s="989">
        <v>1111000</v>
      </c>
      <c r="B34" s="797" t="s">
        <v>677</v>
      </c>
      <c r="C34" s="798" t="s">
        <v>810</v>
      </c>
      <c r="D34" s="1182">
        <v>0</v>
      </c>
      <c r="E34" s="1760">
        <v>0</v>
      </c>
      <c r="F34" s="1183">
        <f>D34+E34</f>
        <v>0</v>
      </c>
      <c r="G34" s="922">
        <v>0</v>
      </c>
      <c r="H34" s="922">
        <v>0</v>
      </c>
      <c r="I34" s="922">
        <v>0</v>
      </c>
      <c r="J34" s="922">
        <f>F34</f>
        <v>0</v>
      </c>
    </row>
    <row r="35" spans="1:10" s="748" customFormat="1" ht="25.5">
      <c r="A35" s="990">
        <v>1112000</v>
      </c>
      <c r="B35" s="801" t="s">
        <v>273</v>
      </c>
      <c r="C35" s="802" t="s">
        <v>811</v>
      </c>
      <c r="D35" s="920">
        <v>0</v>
      </c>
      <c r="E35" s="921"/>
      <c r="F35" s="921">
        <v>0</v>
      </c>
      <c r="G35" s="921">
        <v>0</v>
      </c>
      <c r="H35" s="921">
        <v>0</v>
      </c>
      <c r="I35" s="921">
        <v>0</v>
      </c>
      <c r="J35" s="920">
        <f>F35</f>
        <v>0</v>
      </c>
    </row>
    <row r="36" spans="1:10" s="748" customFormat="1" ht="25.5">
      <c r="A36" s="990">
        <v>1113000</v>
      </c>
      <c r="B36" s="801" t="s">
        <v>812</v>
      </c>
      <c r="C36" s="802" t="s">
        <v>813</v>
      </c>
      <c r="D36" s="920"/>
      <c r="E36" s="921"/>
      <c r="F36" s="921"/>
      <c r="G36" s="921"/>
      <c r="H36" s="921"/>
      <c r="I36" s="921"/>
      <c r="J36" s="1030">
        <v>0</v>
      </c>
    </row>
    <row r="37" spans="1:10" s="748" customFormat="1" ht="38.25">
      <c r="A37" s="990">
        <v>1114000</v>
      </c>
      <c r="B37" s="801" t="s">
        <v>401</v>
      </c>
      <c r="C37" s="802" t="s">
        <v>402</v>
      </c>
      <c r="D37" s="920"/>
      <c r="E37" s="921"/>
      <c r="F37" s="921"/>
      <c r="G37" s="921"/>
      <c r="H37" s="921"/>
      <c r="I37" s="921"/>
      <c r="J37" s="1030">
        <v>0</v>
      </c>
    </row>
    <row r="38" spans="1:10" s="748" customFormat="1">
      <c r="A38" s="990">
        <v>1115000</v>
      </c>
      <c r="B38" s="801" t="s">
        <v>619</v>
      </c>
      <c r="C38" s="802" t="s">
        <v>391</v>
      </c>
      <c r="D38" s="920"/>
      <c r="E38" s="921"/>
      <c r="F38" s="921"/>
      <c r="G38" s="921"/>
      <c r="H38" s="921"/>
      <c r="I38" s="921"/>
      <c r="J38" s="1030">
        <v>0</v>
      </c>
    </row>
    <row r="39" spans="1:10" s="748" customFormat="1" ht="25.5">
      <c r="A39" s="990">
        <v>1116000</v>
      </c>
      <c r="B39" s="801" t="s">
        <v>1034</v>
      </c>
      <c r="C39" s="802" t="s">
        <v>392</v>
      </c>
      <c r="D39" s="920"/>
      <c r="E39" s="921"/>
      <c r="F39" s="921"/>
      <c r="G39" s="921"/>
      <c r="H39" s="921"/>
      <c r="I39" s="921"/>
      <c r="J39" s="1030">
        <v>0</v>
      </c>
    </row>
    <row r="40" spans="1:10" s="748" customFormat="1" ht="13.5" thickBot="1">
      <c r="A40" s="992">
        <v>1117000</v>
      </c>
      <c r="B40" s="805" t="s">
        <v>644</v>
      </c>
      <c r="C40" s="806" t="s">
        <v>20</v>
      </c>
      <c r="D40" s="915">
        <v>0</v>
      </c>
      <c r="E40" s="916"/>
      <c r="F40" s="916">
        <f>D40</f>
        <v>0</v>
      </c>
      <c r="G40" s="916">
        <v>0</v>
      </c>
      <c r="H40" s="916">
        <v>0</v>
      </c>
      <c r="I40" s="916">
        <v>0</v>
      </c>
      <c r="J40" s="1030">
        <f>F40</f>
        <v>0</v>
      </c>
    </row>
    <row r="41" spans="1:10" s="748" customFormat="1" ht="29.25" thickBot="1">
      <c r="A41" s="993">
        <v>1120000</v>
      </c>
      <c r="B41" s="809" t="s">
        <v>21</v>
      </c>
      <c r="C41" s="788" t="s">
        <v>361</v>
      </c>
      <c r="D41" s="909">
        <f>D42+D54+D65+D68+D50+D63</f>
        <v>0</v>
      </c>
      <c r="E41" s="1184"/>
      <c r="F41" s="1184">
        <f>F42+F54+F65+F68+F50+F63</f>
        <v>0</v>
      </c>
      <c r="G41" s="1184">
        <f>G42+G50+G54+G63+G65+G68</f>
        <v>0</v>
      </c>
      <c r="H41" s="1184">
        <f>H42+H50+H54+H63+H65+H68</f>
        <v>0</v>
      </c>
      <c r="I41" s="1184">
        <f>I42+I50+I54+I63+I65+I68</f>
        <v>0</v>
      </c>
      <c r="J41" s="1030">
        <f>F41</f>
        <v>0</v>
      </c>
    </row>
    <row r="42" spans="1:10" s="748" customFormat="1" ht="14.25">
      <c r="A42" s="988">
        <v>1121000</v>
      </c>
      <c r="B42" s="811" t="s">
        <v>22</v>
      </c>
      <c r="C42" s="812"/>
      <c r="D42" s="910">
        <f>SUM(D43:D48)</f>
        <v>0</v>
      </c>
      <c r="E42" s="922">
        <f>E44+E45</f>
        <v>0</v>
      </c>
      <c r="F42" s="922">
        <f>SUM(F43:F48)</f>
        <v>0</v>
      </c>
      <c r="G42" s="922">
        <f>SUM(G43:G48)</f>
        <v>0</v>
      </c>
      <c r="H42" s="922">
        <f>SUM(H43:H48)</f>
        <v>0</v>
      </c>
      <c r="I42" s="922">
        <f>SUM(I43:I48)</f>
        <v>0</v>
      </c>
      <c r="J42" s="1030">
        <f>SUM(J43:J48)</f>
        <v>0</v>
      </c>
    </row>
    <row r="43" spans="1:10" s="748" customFormat="1" ht="25.5">
      <c r="A43" s="990">
        <v>1121100</v>
      </c>
      <c r="B43" s="813" t="s">
        <v>383</v>
      </c>
      <c r="C43" s="802" t="s">
        <v>384</v>
      </c>
      <c r="D43" s="920"/>
      <c r="E43" s="921"/>
      <c r="F43" s="921"/>
      <c r="G43" s="921"/>
      <c r="H43" s="921"/>
      <c r="I43" s="921"/>
      <c r="J43" s="1030">
        <v>0</v>
      </c>
    </row>
    <row r="44" spans="1:10" s="748" customFormat="1">
      <c r="A44" s="990">
        <v>1121200</v>
      </c>
      <c r="B44" s="814" t="s">
        <v>1678</v>
      </c>
      <c r="C44" s="802" t="s">
        <v>386</v>
      </c>
      <c r="D44" s="920">
        <v>0</v>
      </c>
      <c r="E44" s="921">
        <v>0</v>
      </c>
      <c r="F44" s="921">
        <f>D44+E44</f>
        <v>0</v>
      </c>
      <c r="G44" s="921">
        <v>0</v>
      </c>
      <c r="H44" s="921">
        <v>0</v>
      </c>
      <c r="I44" s="921">
        <v>0</v>
      </c>
      <c r="J44" s="1030">
        <f>F44</f>
        <v>0</v>
      </c>
    </row>
    <row r="45" spans="1:10" s="748" customFormat="1">
      <c r="A45" s="990">
        <v>1121300</v>
      </c>
      <c r="B45" s="813" t="s">
        <v>775</v>
      </c>
      <c r="C45" s="802" t="s">
        <v>387</v>
      </c>
      <c r="D45" s="920">
        <v>0</v>
      </c>
      <c r="E45" s="921">
        <v>0</v>
      </c>
      <c r="F45" s="921">
        <f>D45+E45</f>
        <v>0</v>
      </c>
      <c r="G45" s="921">
        <v>0</v>
      </c>
      <c r="H45" s="921">
        <v>0</v>
      </c>
      <c r="I45" s="921">
        <v>0</v>
      </c>
      <c r="J45" s="1030">
        <f>F45</f>
        <v>0</v>
      </c>
    </row>
    <row r="46" spans="1:10" s="748" customFormat="1">
      <c r="A46" s="990">
        <v>1121400</v>
      </c>
      <c r="B46" s="813" t="s">
        <v>776</v>
      </c>
      <c r="C46" s="802" t="s">
        <v>388</v>
      </c>
      <c r="D46" s="920">
        <v>0</v>
      </c>
      <c r="E46" s="921"/>
      <c r="F46" s="921">
        <f>D46+E46</f>
        <v>0</v>
      </c>
      <c r="G46" s="921">
        <v>0</v>
      </c>
      <c r="H46" s="921">
        <v>0</v>
      </c>
      <c r="I46" s="921">
        <v>0</v>
      </c>
      <c r="J46" s="1030">
        <f>F46</f>
        <v>0</v>
      </c>
    </row>
    <row r="47" spans="1:10" s="748" customFormat="1">
      <c r="A47" s="990">
        <v>1121500</v>
      </c>
      <c r="B47" s="813" t="s">
        <v>69</v>
      </c>
      <c r="C47" s="802" t="s">
        <v>389</v>
      </c>
      <c r="D47" s="910"/>
      <c r="E47" s="921"/>
      <c r="F47" s="921">
        <f>D47+E47</f>
        <v>0</v>
      </c>
      <c r="G47" s="922"/>
      <c r="H47" s="922"/>
      <c r="I47" s="922"/>
      <c r="J47" s="1030">
        <v>0</v>
      </c>
    </row>
    <row r="48" spans="1:10" s="748" customFormat="1">
      <c r="A48" s="990">
        <v>1121600</v>
      </c>
      <c r="B48" s="1282" t="s">
        <v>70</v>
      </c>
      <c r="C48" s="802" t="s">
        <v>390</v>
      </c>
      <c r="D48" s="920">
        <v>0</v>
      </c>
      <c r="E48" s="921">
        <v>0</v>
      </c>
      <c r="F48" s="921">
        <f>D48+E48</f>
        <v>0</v>
      </c>
      <c r="G48" s="921">
        <v>0</v>
      </c>
      <c r="H48" s="921">
        <v>0</v>
      </c>
      <c r="I48" s="921">
        <v>0</v>
      </c>
      <c r="J48" s="1030">
        <f>F48</f>
        <v>0</v>
      </c>
    </row>
    <row r="49" spans="1:11" s="748" customFormat="1" ht="13.5" thickBot="1">
      <c r="A49" s="994">
        <v>1121700</v>
      </c>
      <c r="B49" s="817" t="s">
        <v>71</v>
      </c>
      <c r="C49" s="806" t="s">
        <v>772</v>
      </c>
      <c r="D49" s="915"/>
      <c r="E49" s="916"/>
      <c r="F49" s="916"/>
      <c r="G49" s="916"/>
      <c r="H49" s="916"/>
      <c r="I49" s="916"/>
      <c r="J49" s="1030">
        <v>0</v>
      </c>
    </row>
    <row r="50" spans="1:11" s="748" customFormat="1" ht="28.5">
      <c r="A50" s="988">
        <v>1122000</v>
      </c>
      <c r="B50" s="818" t="s">
        <v>773</v>
      </c>
      <c r="C50" s="794" t="s">
        <v>361</v>
      </c>
      <c r="D50" s="918">
        <f>D51</f>
        <v>0</v>
      </c>
      <c r="E50" s="919">
        <f>E62</f>
        <v>0</v>
      </c>
      <c r="F50" s="919">
        <f>F51</f>
        <v>0</v>
      </c>
      <c r="G50" s="919">
        <f>G51</f>
        <v>0</v>
      </c>
      <c r="H50" s="919">
        <f>H51</f>
        <v>0</v>
      </c>
      <c r="I50" s="919">
        <f>I51</f>
        <v>0</v>
      </c>
      <c r="J50" s="1030">
        <f>J51</f>
        <v>0</v>
      </c>
    </row>
    <row r="51" spans="1:11" s="748" customFormat="1">
      <c r="A51" s="995">
        <v>1122100</v>
      </c>
      <c r="B51" s="813" t="s">
        <v>72</v>
      </c>
      <c r="C51" s="798" t="s">
        <v>774</v>
      </c>
      <c r="D51" s="920">
        <v>0</v>
      </c>
      <c r="E51" s="921"/>
      <c r="F51" s="921">
        <v>0</v>
      </c>
      <c r="G51" s="921">
        <v>0</v>
      </c>
      <c r="H51" s="921">
        <v>0</v>
      </c>
      <c r="I51" s="921">
        <v>0</v>
      </c>
      <c r="J51" s="1030">
        <f>F51</f>
        <v>0</v>
      </c>
    </row>
    <row r="52" spans="1:11" s="748" customFormat="1">
      <c r="A52" s="995">
        <v>1122200</v>
      </c>
      <c r="B52" s="813" t="s">
        <v>490</v>
      </c>
      <c r="C52" s="802" t="s">
        <v>1031</v>
      </c>
      <c r="D52" s="920"/>
      <c r="E52" s="921"/>
      <c r="F52" s="921"/>
      <c r="G52" s="921"/>
      <c r="H52" s="921"/>
      <c r="I52" s="921"/>
      <c r="J52" s="1030">
        <v>0</v>
      </c>
    </row>
    <row r="53" spans="1:11" s="748" customFormat="1" ht="6" customHeight="1" thickBot="1">
      <c r="A53" s="993">
        <v>1122300</v>
      </c>
      <c r="B53" s="817" t="s">
        <v>148</v>
      </c>
      <c r="C53" s="806" t="s">
        <v>1032</v>
      </c>
      <c r="D53" s="915"/>
      <c r="E53" s="916"/>
      <c r="F53" s="916"/>
      <c r="G53" s="916"/>
      <c r="H53" s="916"/>
      <c r="I53" s="916"/>
      <c r="J53" s="1030">
        <v>0</v>
      </c>
    </row>
    <row r="54" spans="1:11" s="748" customFormat="1" ht="2.25" hidden="1" customHeight="1">
      <c r="A54" s="988">
        <v>1123000</v>
      </c>
      <c r="B54" s="818" t="s">
        <v>56</v>
      </c>
      <c r="C54" s="794" t="s">
        <v>361</v>
      </c>
      <c r="D54" s="918">
        <f>SUM(D55:D62)</f>
        <v>0</v>
      </c>
      <c r="E54" s="919"/>
      <c r="F54" s="919">
        <f>SUM(F55:F62)</f>
        <v>0</v>
      </c>
      <c r="G54" s="919">
        <f>SUM(G55:G62)</f>
        <v>0</v>
      </c>
      <c r="H54" s="919">
        <f>SUM(H55:H62)</f>
        <v>0</v>
      </c>
      <c r="I54" s="919">
        <f>SUM(I55:I62)</f>
        <v>0</v>
      </c>
      <c r="J54" s="1030">
        <f>F54</f>
        <v>0</v>
      </c>
    </row>
    <row r="55" spans="1:11" s="748" customFormat="1" hidden="1">
      <c r="A55" s="995">
        <v>1123100</v>
      </c>
      <c r="B55" s="813" t="s">
        <v>149</v>
      </c>
      <c r="C55" s="798" t="s">
        <v>368</v>
      </c>
      <c r="D55" s="920"/>
      <c r="E55" s="921"/>
      <c r="F55" s="921"/>
      <c r="G55" s="921"/>
      <c r="H55" s="921"/>
      <c r="I55" s="921"/>
      <c r="J55" s="1030">
        <f>F55</f>
        <v>0</v>
      </c>
    </row>
    <row r="56" spans="1:11" s="748" customFormat="1" hidden="1">
      <c r="A56" s="995">
        <v>1123200</v>
      </c>
      <c r="B56" s="813" t="s">
        <v>150</v>
      </c>
      <c r="C56" s="802" t="s">
        <v>369</v>
      </c>
      <c r="D56" s="920">
        <v>0</v>
      </c>
      <c r="E56" s="921"/>
      <c r="F56" s="921">
        <v>0</v>
      </c>
      <c r="G56" s="921">
        <v>0</v>
      </c>
      <c r="H56" s="921">
        <v>0</v>
      </c>
      <c r="I56" s="921">
        <v>0</v>
      </c>
      <c r="J56" s="1030">
        <f>F56</f>
        <v>0</v>
      </c>
    </row>
    <row r="57" spans="1:11" s="748" customFormat="1" ht="25.5" hidden="1">
      <c r="A57" s="995">
        <v>1123300</v>
      </c>
      <c r="B57" s="813" t="s">
        <v>151</v>
      </c>
      <c r="C57" s="802" t="s">
        <v>370</v>
      </c>
      <c r="D57" s="920"/>
      <c r="E57" s="921"/>
      <c r="F57" s="921"/>
      <c r="G57" s="921"/>
      <c r="H57" s="921"/>
      <c r="I57" s="921"/>
      <c r="J57" s="1030"/>
    </row>
    <row r="58" spans="1:11" s="748" customFormat="1" hidden="1">
      <c r="A58" s="995">
        <v>1123400</v>
      </c>
      <c r="B58" s="813" t="s">
        <v>559</v>
      </c>
      <c r="C58" s="802" t="s">
        <v>371</v>
      </c>
      <c r="D58" s="920">
        <v>0</v>
      </c>
      <c r="E58" s="921"/>
      <c r="F58" s="921">
        <v>0</v>
      </c>
      <c r="G58" s="921">
        <v>0</v>
      </c>
      <c r="H58" s="921">
        <v>0</v>
      </c>
      <c r="I58" s="921">
        <v>0</v>
      </c>
      <c r="J58" s="1030">
        <f t="shared" ref="J58:J64" si="0">F58</f>
        <v>0</v>
      </c>
    </row>
    <row r="59" spans="1:11" s="748" customFormat="1" hidden="1">
      <c r="A59" s="995">
        <v>1123500</v>
      </c>
      <c r="B59" s="821" t="s">
        <v>560</v>
      </c>
      <c r="C59" s="822">
        <v>423500</v>
      </c>
      <c r="D59" s="920"/>
      <c r="E59" s="921"/>
      <c r="F59" s="921"/>
      <c r="G59" s="921"/>
      <c r="H59" s="921"/>
      <c r="I59" s="921"/>
      <c r="J59" s="1030">
        <f t="shared" si="0"/>
        <v>0</v>
      </c>
    </row>
    <row r="60" spans="1:11" s="748" customFormat="1" hidden="1">
      <c r="A60" s="995">
        <v>1123600</v>
      </c>
      <c r="B60" s="813" t="s">
        <v>187</v>
      </c>
      <c r="C60" s="802" t="s">
        <v>372</v>
      </c>
      <c r="D60" s="920"/>
      <c r="E60" s="921"/>
      <c r="F60" s="921"/>
      <c r="G60" s="921"/>
      <c r="H60" s="921"/>
      <c r="I60" s="921"/>
      <c r="J60" s="1030">
        <f t="shared" si="0"/>
        <v>0</v>
      </c>
    </row>
    <row r="61" spans="1:11" s="748" customFormat="1" hidden="1">
      <c r="A61" s="995">
        <v>1123700</v>
      </c>
      <c r="B61" s="813" t="s">
        <v>188</v>
      </c>
      <c r="C61" s="802" t="s">
        <v>373</v>
      </c>
      <c r="D61" s="920">
        <v>0</v>
      </c>
      <c r="E61" s="921"/>
      <c r="F61" s="921">
        <v>0</v>
      </c>
      <c r="G61" s="921">
        <v>0</v>
      </c>
      <c r="H61" s="921">
        <v>0</v>
      </c>
      <c r="I61" s="921">
        <v>0</v>
      </c>
      <c r="J61" s="1030">
        <f t="shared" si="0"/>
        <v>0</v>
      </c>
    </row>
    <row r="62" spans="1:11" s="748" customFormat="1" ht="13.5" hidden="1" thickBot="1">
      <c r="A62" s="993">
        <v>1123800</v>
      </c>
      <c r="B62" s="817" t="s">
        <v>189</v>
      </c>
      <c r="C62" s="806" t="s">
        <v>374</v>
      </c>
      <c r="D62" s="915">
        <v>0</v>
      </c>
      <c r="E62" s="916">
        <v>0</v>
      </c>
      <c r="F62" s="916">
        <f>D62+E62</f>
        <v>0</v>
      </c>
      <c r="G62" s="916">
        <v>0</v>
      </c>
      <c r="H62" s="916">
        <v>0</v>
      </c>
      <c r="I62" s="916">
        <v>0</v>
      </c>
      <c r="J62" s="1030">
        <f t="shared" si="0"/>
        <v>0</v>
      </c>
      <c r="K62" s="1061"/>
    </row>
    <row r="63" spans="1:11" s="748" customFormat="1" ht="28.5" hidden="1">
      <c r="A63" s="988">
        <v>1124000</v>
      </c>
      <c r="B63" s="818" t="s">
        <v>214</v>
      </c>
      <c r="C63" s="794" t="s">
        <v>361</v>
      </c>
      <c r="D63" s="918">
        <f t="shared" ref="D63:I63" si="1">D64</f>
        <v>0</v>
      </c>
      <c r="E63" s="919">
        <f t="shared" si="1"/>
        <v>0</v>
      </c>
      <c r="F63" s="919">
        <f t="shared" si="1"/>
        <v>0</v>
      </c>
      <c r="G63" s="919">
        <f t="shared" si="1"/>
        <v>0</v>
      </c>
      <c r="H63" s="919">
        <f t="shared" si="1"/>
        <v>0</v>
      </c>
      <c r="I63" s="919">
        <f t="shared" si="1"/>
        <v>0</v>
      </c>
      <c r="J63" s="1030">
        <f t="shared" si="0"/>
        <v>0</v>
      </c>
    </row>
    <row r="64" spans="1:11" s="748" customFormat="1" ht="13.5" hidden="1" thickBot="1">
      <c r="A64" s="993">
        <v>1124100</v>
      </c>
      <c r="B64" s="817" t="s">
        <v>190</v>
      </c>
      <c r="C64" s="806" t="s">
        <v>215</v>
      </c>
      <c r="D64" s="915">
        <v>0</v>
      </c>
      <c r="E64" s="916">
        <v>0</v>
      </c>
      <c r="F64" s="916">
        <f>D64+E64</f>
        <v>0</v>
      </c>
      <c r="G64" s="916">
        <v>0</v>
      </c>
      <c r="H64" s="916">
        <v>0</v>
      </c>
      <c r="I64" s="916">
        <v>0</v>
      </c>
      <c r="J64" s="1030">
        <f t="shared" si="0"/>
        <v>0</v>
      </c>
    </row>
    <row r="65" spans="1:10" s="748" customFormat="1" ht="28.5" hidden="1">
      <c r="A65" s="988">
        <v>1125000</v>
      </c>
      <c r="B65" s="818" t="s">
        <v>928</v>
      </c>
      <c r="C65" s="794" t="s">
        <v>361</v>
      </c>
      <c r="D65" s="918">
        <f t="shared" ref="D65:J65" si="2">D66+D67</f>
        <v>0</v>
      </c>
      <c r="E65" s="919">
        <f t="shared" si="2"/>
        <v>0</v>
      </c>
      <c r="F65" s="919">
        <f t="shared" si="2"/>
        <v>0</v>
      </c>
      <c r="G65" s="919">
        <f t="shared" si="2"/>
        <v>0</v>
      </c>
      <c r="H65" s="919">
        <f t="shared" si="2"/>
        <v>0</v>
      </c>
      <c r="I65" s="919">
        <f t="shared" si="2"/>
        <v>0</v>
      </c>
      <c r="J65" s="1030">
        <f t="shared" si="2"/>
        <v>0</v>
      </c>
    </row>
    <row r="66" spans="1:10" s="748" customFormat="1" ht="25.5" hidden="1">
      <c r="A66" s="995">
        <v>1125100</v>
      </c>
      <c r="B66" s="813" t="s">
        <v>191</v>
      </c>
      <c r="C66" s="798" t="s">
        <v>929</v>
      </c>
      <c r="D66" s="920">
        <v>0</v>
      </c>
      <c r="E66" s="921">
        <v>0</v>
      </c>
      <c r="F66" s="921">
        <f>D66+E66</f>
        <v>0</v>
      </c>
      <c r="G66" s="921">
        <v>0</v>
      </c>
      <c r="H66" s="921">
        <v>0</v>
      </c>
      <c r="I66" s="921">
        <v>0</v>
      </c>
      <c r="J66" s="1030">
        <f t="shared" ref="J66:J72" si="3">F66</f>
        <v>0</v>
      </c>
    </row>
    <row r="67" spans="1:10" s="748" customFormat="1" ht="26.25" hidden="1" thickBot="1">
      <c r="A67" s="993">
        <v>1125200</v>
      </c>
      <c r="B67" s="817" t="s">
        <v>709</v>
      </c>
      <c r="C67" s="806" t="s">
        <v>1041</v>
      </c>
      <c r="D67" s="915">
        <v>0</v>
      </c>
      <c r="E67" s="916">
        <v>0</v>
      </c>
      <c r="F67" s="916">
        <f>D67+E67</f>
        <v>0</v>
      </c>
      <c r="G67" s="916">
        <v>0</v>
      </c>
      <c r="H67" s="916">
        <v>0</v>
      </c>
      <c r="I67" s="916">
        <v>0</v>
      </c>
      <c r="J67" s="1030">
        <f t="shared" si="3"/>
        <v>0</v>
      </c>
    </row>
    <row r="68" spans="1:10" s="748" customFormat="1" ht="14.25" hidden="1">
      <c r="A68" s="988">
        <v>1126000</v>
      </c>
      <c r="B68" s="818" t="s">
        <v>1042</v>
      </c>
      <c r="C68" s="794" t="s">
        <v>361</v>
      </c>
      <c r="D68" s="918">
        <f>SUM(D69:D76)</f>
        <v>0</v>
      </c>
      <c r="E68" s="919">
        <f>E75+E76</f>
        <v>0</v>
      </c>
      <c r="F68" s="919">
        <f>SUM(F69:F76)</f>
        <v>0</v>
      </c>
      <c r="G68" s="919">
        <f>SUM(G69:G76)</f>
        <v>0</v>
      </c>
      <c r="H68" s="919">
        <f>SUM(H69:H76)</f>
        <v>0</v>
      </c>
      <c r="I68" s="919">
        <f>SUM(I69:I76)</f>
        <v>0</v>
      </c>
      <c r="J68" s="1030">
        <f t="shared" si="3"/>
        <v>0</v>
      </c>
    </row>
    <row r="69" spans="1:10" s="748" customFormat="1" hidden="1">
      <c r="A69" s="988">
        <v>1126100</v>
      </c>
      <c r="B69" s="813" t="s">
        <v>993</v>
      </c>
      <c r="C69" s="798" t="s">
        <v>1043</v>
      </c>
      <c r="D69" s="920">
        <v>0</v>
      </c>
      <c r="E69" s="921"/>
      <c r="F69" s="921">
        <f>D69+E69</f>
        <v>0</v>
      </c>
      <c r="G69" s="921">
        <v>0</v>
      </c>
      <c r="H69" s="921">
        <v>0</v>
      </c>
      <c r="I69" s="921">
        <v>0</v>
      </c>
      <c r="J69" s="1030">
        <f t="shared" si="3"/>
        <v>0</v>
      </c>
    </row>
    <row r="70" spans="1:10" s="748" customFormat="1" hidden="1">
      <c r="A70" s="988">
        <v>1126200</v>
      </c>
      <c r="B70" s="813" t="s">
        <v>994</v>
      </c>
      <c r="C70" s="802" t="s">
        <v>1044</v>
      </c>
      <c r="D70" s="920"/>
      <c r="E70" s="921"/>
      <c r="F70" s="921">
        <f t="shared" ref="F70:F76" si="4">D70+E70</f>
        <v>0</v>
      </c>
      <c r="G70" s="921"/>
      <c r="H70" s="921"/>
      <c r="I70" s="921"/>
      <c r="J70" s="1030">
        <f t="shared" si="3"/>
        <v>0</v>
      </c>
    </row>
    <row r="71" spans="1:10" s="748" customFormat="1" hidden="1">
      <c r="A71" s="988">
        <v>1126300</v>
      </c>
      <c r="B71" s="813" t="s">
        <v>393</v>
      </c>
      <c r="C71" s="802" t="s">
        <v>394</v>
      </c>
      <c r="D71" s="920"/>
      <c r="E71" s="921"/>
      <c r="F71" s="921">
        <f t="shared" si="4"/>
        <v>0</v>
      </c>
      <c r="G71" s="921"/>
      <c r="H71" s="921"/>
      <c r="I71" s="921"/>
      <c r="J71" s="1030">
        <f t="shared" si="3"/>
        <v>0</v>
      </c>
    </row>
    <row r="72" spans="1:10" s="748" customFormat="1" hidden="1">
      <c r="A72" s="990">
        <v>1126400</v>
      </c>
      <c r="B72" s="823" t="s">
        <v>995</v>
      </c>
      <c r="C72" s="802" t="s">
        <v>395</v>
      </c>
      <c r="D72" s="920">
        <v>0</v>
      </c>
      <c r="E72" s="921"/>
      <c r="F72" s="921">
        <f t="shared" si="4"/>
        <v>0</v>
      </c>
      <c r="G72" s="921">
        <v>0</v>
      </c>
      <c r="H72" s="921">
        <v>0</v>
      </c>
      <c r="I72" s="921">
        <v>0</v>
      </c>
      <c r="J72" s="1030">
        <f t="shared" si="3"/>
        <v>0</v>
      </c>
    </row>
    <row r="73" spans="1:10" s="748" customFormat="1" ht="25.5" hidden="1">
      <c r="A73" s="992">
        <v>1126500</v>
      </c>
      <c r="B73" s="824" t="s">
        <v>953</v>
      </c>
      <c r="C73" s="802" t="s">
        <v>396</v>
      </c>
      <c r="D73" s="920"/>
      <c r="E73" s="921"/>
      <c r="F73" s="921">
        <f t="shared" si="4"/>
        <v>0</v>
      </c>
      <c r="G73" s="921"/>
      <c r="H73" s="921"/>
      <c r="I73" s="921"/>
      <c r="J73" s="1030">
        <v>0</v>
      </c>
    </row>
    <row r="74" spans="1:10" s="748" customFormat="1" hidden="1">
      <c r="A74" s="990">
        <v>1126600</v>
      </c>
      <c r="B74" s="823" t="s">
        <v>230</v>
      </c>
      <c r="C74" s="802" t="s">
        <v>397</v>
      </c>
      <c r="D74" s="920"/>
      <c r="E74" s="921"/>
      <c r="F74" s="921">
        <f t="shared" si="4"/>
        <v>0</v>
      </c>
      <c r="G74" s="921"/>
      <c r="H74" s="921"/>
      <c r="I74" s="921"/>
      <c r="J74" s="1030">
        <f>F74</f>
        <v>0</v>
      </c>
    </row>
    <row r="75" spans="1:10" s="748" customFormat="1" hidden="1">
      <c r="A75" s="990">
        <v>1126700</v>
      </c>
      <c r="B75" s="823" t="s">
        <v>231</v>
      </c>
      <c r="C75" s="802" t="s">
        <v>398</v>
      </c>
      <c r="D75" s="920">
        <v>0</v>
      </c>
      <c r="E75" s="921">
        <v>0</v>
      </c>
      <c r="F75" s="921">
        <f t="shared" si="4"/>
        <v>0</v>
      </c>
      <c r="G75" s="921">
        <v>0</v>
      </c>
      <c r="H75" s="921">
        <v>0</v>
      </c>
      <c r="I75" s="921">
        <v>0</v>
      </c>
      <c r="J75" s="1030">
        <f>F75</f>
        <v>0</v>
      </c>
    </row>
    <row r="76" spans="1:10" s="748" customFormat="1" ht="13.5" hidden="1" thickBot="1">
      <c r="A76" s="994">
        <v>1126800</v>
      </c>
      <c r="B76" s="825" t="s">
        <v>483</v>
      </c>
      <c r="C76" s="806" t="s">
        <v>399</v>
      </c>
      <c r="D76" s="915">
        <v>0</v>
      </c>
      <c r="E76" s="916">
        <v>0</v>
      </c>
      <c r="F76" s="921">
        <f t="shared" si="4"/>
        <v>0</v>
      </c>
      <c r="G76" s="916">
        <v>0</v>
      </c>
      <c r="H76" s="916">
        <v>0</v>
      </c>
      <c r="I76" s="916">
        <v>0</v>
      </c>
      <c r="J76" s="1030">
        <f>F76</f>
        <v>0</v>
      </c>
    </row>
    <row r="77" spans="1:10" s="748" customFormat="1" ht="14.25" hidden="1">
      <c r="A77" s="996">
        <v>1130000</v>
      </c>
      <c r="B77" s="827" t="s">
        <v>296</v>
      </c>
      <c r="C77" s="794" t="s">
        <v>361</v>
      </c>
      <c r="D77" s="918">
        <v>0</v>
      </c>
      <c r="E77" s="919"/>
      <c r="F77" s="919">
        <f>F137</f>
        <v>0</v>
      </c>
      <c r="G77" s="919">
        <v>0</v>
      </c>
      <c r="H77" s="919">
        <v>0</v>
      </c>
      <c r="I77" s="919">
        <f>I137</f>
        <v>0</v>
      </c>
      <c r="J77" s="1030">
        <f>J137</f>
        <v>0</v>
      </c>
    </row>
    <row r="78" spans="1:10" s="748" customFormat="1" hidden="1">
      <c r="A78" s="996">
        <v>1130100</v>
      </c>
      <c r="B78" s="823" t="s">
        <v>484</v>
      </c>
      <c r="C78" s="798" t="s">
        <v>297</v>
      </c>
      <c r="D78" s="920"/>
      <c r="E78" s="921"/>
      <c r="F78" s="921"/>
      <c r="G78" s="921"/>
      <c r="H78" s="921"/>
      <c r="I78" s="921"/>
      <c r="J78" s="1030">
        <v>0</v>
      </c>
    </row>
    <row r="79" spans="1:10" s="748" customFormat="1" hidden="1">
      <c r="A79" s="996">
        <v>1130200</v>
      </c>
      <c r="B79" s="823" t="s">
        <v>485</v>
      </c>
      <c r="C79" s="802" t="s">
        <v>298</v>
      </c>
      <c r="D79" s="920"/>
      <c r="E79" s="921"/>
      <c r="F79" s="921"/>
      <c r="G79" s="921"/>
      <c r="H79" s="921"/>
      <c r="I79" s="921"/>
      <c r="J79" s="1030">
        <v>0</v>
      </c>
    </row>
    <row r="80" spans="1:10" s="748" customFormat="1" hidden="1">
      <c r="A80" s="996">
        <v>1130300</v>
      </c>
      <c r="B80" s="823" t="s">
        <v>486</v>
      </c>
      <c r="C80" s="802" t="s">
        <v>299</v>
      </c>
      <c r="D80" s="920"/>
      <c r="E80" s="921"/>
      <c r="F80" s="921"/>
      <c r="G80" s="921"/>
      <c r="H80" s="921"/>
      <c r="I80" s="921"/>
      <c r="J80" s="1030">
        <v>0</v>
      </c>
    </row>
    <row r="81" spans="1:10" s="748" customFormat="1" hidden="1">
      <c r="A81" s="996">
        <v>1130400</v>
      </c>
      <c r="B81" s="828" t="s">
        <v>487</v>
      </c>
      <c r="C81" s="829" t="s">
        <v>300</v>
      </c>
      <c r="D81" s="910"/>
      <c r="E81" s="922"/>
      <c r="F81" s="922"/>
      <c r="G81" s="922"/>
      <c r="H81" s="922"/>
      <c r="I81" s="922"/>
      <c r="J81" s="1030">
        <v>0</v>
      </c>
    </row>
    <row r="82" spans="1:10" s="748" customFormat="1" ht="14.25" hidden="1">
      <c r="A82" s="990">
        <v>1131000</v>
      </c>
      <c r="B82" s="830" t="s">
        <v>301</v>
      </c>
      <c r="C82" s="831" t="s">
        <v>361</v>
      </c>
      <c r="D82" s="920"/>
      <c r="E82" s="921"/>
      <c r="F82" s="921"/>
      <c r="G82" s="921"/>
      <c r="H82" s="921"/>
      <c r="I82" s="921"/>
      <c r="J82" s="1030">
        <v>0</v>
      </c>
    </row>
    <row r="83" spans="1:10" s="748" customFormat="1" ht="25.5" hidden="1">
      <c r="A83" s="990">
        <v>1131100</v>
      </c>
      <c r="B83" s="823" t="s">
        <v>592</v>
      </c>
      <c r="C83" s="798" t="s">
        <v>302</v>
      </c>
      <c r="D83" s="920"/>
      <c r="E83" s="921"/>
      <c r="F83" s="921"/>
      <c r="G83" s="921"/>
      <c r="H83" s="921"/>
      <c r="I83" s="921"/>
      <c r="J83" s="1030">
        <v>0</v>
      </c>
    </row>
    <row r="84" spans="1:10" s="748" customFormat="1" hidden="1">
      <c r="A84" s="990">
        <v>1131200</v>
      </c>
      <c r="B84" s="823" t="s">
        <v>593</v>
      </c>
      <c r="C84" s="802" t="s">
        <v>303</v>
      </c>
      <c r="D84" s="920"/>
      <c r="E84" s="921"/>
      <c r="F84" s="921"/>
      <c r="G84" s="921"/>
      <c r="H84" s="921"/>
      <c r="I84" s="921"/>
      <c r="J84" s="1030">
        <v>0</v>
      </c>
    </row>
    <row r="85" spans="1:10" s="748" customFormat="1" ht="13.5" hidden="1" thickBot="1">
      <c r="A85" s="990">
        <v>1131300</v>
      </c>
      <c r="B85" s="825" t="s">
        <v>594</v>
      </c>
      <c r="C85" s="806" t="s">
        <v>304</v>
      </c>
      <c r="D85" s="915"/>
      <c r="E85" s="916"/>
      <c r="F85" s="916"/>
      <c r="G85" s="916"/>
      <c r="H85" s="916"/>
      <c r="I85" s="916"/>
      <c r="J85" s="1030">
        <v>0</v>
      </c>
    </row>
    <row r="86" spans="1:10" s="748" customFormat="1" ht="14.25" hidden="1">
      <c r="A86" s="997">
        <v>1140000</v>
      </c>
      <c r="B86" s="827" t="s">
        <v>305</v>
      </c>
      <c r="C86" s="794" t="s">
        <v>361</v>
      </c>
      <c r="D86" s="918">
        <v>0</v>
      </c>
      <c r="E86" s="919"/>
      <c r="F86" s="919">
        <v>0</v>
      </c>
      <c r="G86" s="919">
        <v>0</v>
      </c>
      <c r="H86" s="919">
        <v>0</v>
      </c>
      <c r="I86" s="919">
        <v>0</v>
      </c>
      <c r="J86" s="1030">
        <v>0</v>
      </c>
    </row>
    <row r="87" spans="1:10" s="748" customFormat="1" ht="25.5" hidden="1">
      <c r="A87" s="997">
        <v>1141000</v>
      </c>
      <c r="B87" s="823" t="s">
        <v>306</v>
      </c>
      <c r="C87" s="798" t="s">
        <v>1013</v>
      </c>
      <c r="D87" s="920"/>
      <c r="E87" s="921"/>
      <c r="F87" s="921"/>
      <c r="G87" s="921"/>
      <c r="H87" s="921"/>
      <c r="I87" s="921"/>
      <c r="J87" s="1030">
        <v>0</v>
      </c>
    </row>
    <row r="88" spans="1:10" s="748" customFormat="1" ht="25.5" hidden="1">
      <c r="A88" s="997">
        <v>1142000</v>
      </c>
      <c r="B88" s="823" t="s">
        <v>42</v>
      </c>
      <c r="C88" s="802" t="s">
        <v>43</v>
      </c>
      <c r="D88" s="920"/>
      <c r="E88" s="921"/>
      <c r="F88" s="921"/>
      <c r="G88" s="921"/>
      <c r="H88" s="921"/>
      <c r="I88" s="921"/>
      <c r="J88" s="1030">
        <v>0</v>
      </c>
    </row>
    <row r="89" spans="1:10" s="748" customFormat="1" ht="25.5" hidden="1">
      <c r="A89" s="997">
        <v>1143000</v>
      </c>
      <c r="B89" s="823" t="s">
        <v>44</v>
      </c>
      <c r="C89" s="802" t="s">
        <v>45</v>
      </c>
      <c r="D89" s="920"/>
      <c r="E89" s="921"/>
      <c r="F89" s="921"/>
      <c r="G89" s="921"/>
      <c r="H89" s="921"/>
      <c r="I89" s="921"/>
      <c r="J89" s="1030">
        <v>0</v>
      </c>
    </row>
    <row r="90" spans="1:10" s="748" customFormat="1" ht="26.25" hidden="1" thickBot="1">
      <c r="A90" s="993">
        <v>1144000</v>
      </c>
      <c r="B90" s="825" t="s">
        <v>46</v>
      </c>
      <c r="C90" s="806" t="s">
        <v>442</v>
      </c>
      <c r="D90" s="915"/>
      <c r="E90" s="916"/>
      <c r="F90" s="916"/>
      <c r="G90" s="916"/>
      <c r="H90" s="916"/>
      <c r="I90" s="916"/>
      <c r="J90" s="1030">
        <v>0</v>
      </c>
    </row>
    <row r="91" spans="1:10" s="748" customFormat="1" ht="14.25" hidden="1">
      <c r="A91" s="998">
        <v>1150000</v>
      </c>
      <c r="B91" s="999" t="s">
        <v>736</v>
      </c>
      <c r="C91" s="794" t="s">
        <v>361</v>
      </c>
      <c r="D91" s="918">
        <v>0</v>
      </c>
      <c r="E91" s="919"/>
      <c r="F91" s="919">
        <v>0</v>
      </c>
      <c r="G91" s="919">
        <v>0</v>
      </c>
      <c r="H91" s="919">
        <v>0</v>
      </c>
      <c r="I91" s="919">
        <v>0</v>
      </c>
      <c r="J91" s="1030">
        <v>0</v>
      </c>
    </row>
    <row r="92" spans="1:10" s="748" customFormat="1" ht="25.5" hidden="1">
      <c r="A92" s="1000">
        <v>1151000</v>
      </c>
      <c r="B92" s="1001" t="s">
        <v>686</v>
      </c>
      <c r="C92" s="794" t="s">
        <v>361</v>
      </c>
      <c r="D92" s="923">
        <v>0</v>
      </c>
      <c r="E92" s="924"/>
      <c r="F92" s="924">
        <v>0</v>
      </c>
      <c r="G92" s="924">
        <v>0</v>
      </c>
      <c r="H92" s="924">
        <v>0</v>
      </c>
      <c r="I92" s="924">
        <v>0</v>
      </c>
      <c r="J92" s="1030">
        <v>0</v>
      </c>
    </row>
    <row r="93" spans="1:10" s="748" customFormat="1" ht="25.5" hidden="1">
      <c r="A93" s="1000">
        <v>1151100</v>
      </c>
      <c r="B93" s="1003" t="s">
        <v>267</v>
      </c>
      <c r="C93" s="1004">
        <v>461100</v>
      </c>
      <c r="D93" s="923"/>
      <c r="E93" s="924"/>
      <c r="F93" s="924"/>
      <c r="G93" s="924"/>
      <c r="H93" s="924"/>
      <c r="I93" s="924"/>
      <c r="J93" s="1030">
        <v>0</v>
      </c>
    </row>
    <row r="94" spans="1:10" s="748" customFormat="1" ht="25.5" hidden="1">
      <c r="A94" s="1000">
        <v>1151200</v>
      </c>
      <c r="B94" s="1003" t="s">
        <v>641</v>
      </c>
      <c r="C94" s="1004">
        <v>461200</v>
      </c>
      <c r="D94" s="923"/>
      <c r="E94" s="924"/>
      <c r="F94" s="924"/>
      <c r="G94" s="924"/>
      <c r="H94" s="924"/>
      <c r="I94" s="924"/>
      <c r="J94" s="1030">
        <v>0</v>
      </c>
    </row>
    <row r="95" spans="1:10" s="748" customFormat="1" ht="25.5" hidden="1">
      <c r="A95" s="1000">
        <v>1152000</v>
      </c>
      <c r="B95" s="1005" t="s">
        <v>521</v>
      </c>
      <c r="C95" s="1006" t="s">
        <v>361</v>
      </c>
      <c r="D95" s="1007">
        <v>0</v>
      </c>
      <c r="E95" s="1185"/>
      <c r="F95" s="1185">
        <v>0</v>
      </c>
      <c r="G95" s="1185">
        <v>0</v>
      </c>
      <c r="H95" s="1185">
        <v>0</v>
      </c>
      <c r="I95" s="1185">
        <v>0</v>
      </c>
      <c r="J95" s="1030">
        <v>0</v>
      </c>
    </row>
    <row r="96" spans="1:10" s="748" customFormat="1" ht="25.5" hidden="1">
      <c r="A96" s="1000">
        <v>1152100</v>
      </c>
      <c r="B96" s="1008" t="s">
        <v>544</v>
      </c>
      <c r="C96" s="1004">
        <v>462100</v>
      </c>
      <c r="D96" s="920"/>
      <c r="E96" s="921"/>
      <c r="F96" s="921"/>
      <c r="G96" s="921"/>
      <c r="H96" s="921"/>
      <c r="I96" s="921"/>
      <c r="J96" s="1030">
        <v>0</v>
      </c>
    </row>
    <row r="97" spans="1:10" s="748" customFormat="1" ht="26.25" hidden="1" thickBot="1">
      <c r="A97" s="1010">
        <v>1152200</v>
      </c>
      <c r="B97" s="1011" t="s">
        <v>765</v>
      </c>
      <c r="C97" s="1012">
        <v>462200</v>
      </c>
      <c r="D97" s="915"/>
      <c r="E97" s="916"/>
      <c r="F97" s="916"/>
      <c r="G97" s="916"/>
      <c r="H97" s="916"/>
      <c r="I97" s="916"/>
      <c r="J97" s="1030">
        <v>0</v>
      </c>
    </row>
    <row r="98" spans="1:10" s="748" customFormat="1" ht="25.5" hidden="1">
      <c r="A98" s="998">
        <v>1153000</v>
      </c>
      <c r="B98" s="1014" t="s">
        <v>766</v>
      </c>
      <c r="C98" s="1015" t="s">
        <v>361</v>
      </c>
      <c r="D98" s="1016">
        <v>0</v>
      </c>
      <c r="E98" s="1186"/>
      <c r="F98" s="1186">
        <v>0</v>
      </c>
      <c r="G98" s="1186">
        <v>0</v>
      </c>
      <c r="H98" s="1186">
        <v>0</v>
      </c>
      <c r="I98" s="1186">
        <v>0</v>
      </c>
      <c r="J98" s="1030">
        <v>0</v>
      </c>
    </row>
    <row r="99" spans="1:10" s="748" customFormat="1" ht="25.5" hidden="1">
      <c r="A99" s="1000">
        <v>1153100</v>
      </c>
      <c r="B99" s="1008" t="s">
        <v>767</v>
      </c>
      <c r="C99" s="1004">
        <v>463100</v>
      </c>
      <c r="D99" s="1007"/>
      <c r="E99" s="1185"/>
      <c r="F99" s="1185"/>
      <c r="G99" s="1185"/>
      <c r="H99" s="1185"/>
      <c r="I99" s="1185"/>
      <c r="J99" s="1030">
        <v>0</v>
      </c>
    </row>
    <row r="100" spans="1:10" s="748" customFormat="1" hidden="1">
      <c r="A100" s="1000">
        <v>1153200</v>
      </c>
      <c r="B100" s="1008" t="s">
        <v>101</v>
      </c>
      <c r="C100" s="1004">
        <v>463200</v>
      </c>
      <c r="D100" s="1007"/>
      <c r="E100" s="1185"/>
      <c r="F100" s="1185"/>
      <c r="G100" s="1185"/>
      <c r="H100" s="1185"/>
      <c r="I100" s="1185"/>
      <c r="J100" s="1030">
        <v>0</v>
      </c>
    </row>
    <row r="101" spans="1:10" s="748" customFormat="1" ht="38.25" hidden="1">
      <c r="A101" s="1000">
        <v>1153300</v>
      </c>
      <c r="B101" s="1008" t="s">
        <v>504</v>
      </c>
      <c r="C101" s="1004">
        <v>463300</v>
      </c>
      <c r="D101" s="1007"/>
      <c r="E101" s="1185"/>
      <c r="F101" s="1185"/>
      <c r="G101" s="1185"/>
      <c r="H101" s="1185"/>
      <c r="I101" s="1185"/>
      <c r="J101" s="1030">
        <v>0</v>
      </c>
    </row>
    <row r="102" spans="1:10" s="748" customFormat="1" ht="38.25" hidden="1">
      <c r="A102" s="1000">
        <v>1153400</v>
      </c>
      <c r="B102" s="1008" t="s">
        <v>505</v>
      </c>
      <c r="C102" s="1004">
        <v>463400</v>
      </c>
      <c r="D102" s="1007"/>
      <c r="E102" s="1185"/>
      <c r="F102" s="1185"/>
      <c r="G102" s="1185"/>
      <c r="H102" s="1185"/>
      <c r="I102" s="1185"/>
      <c r="J102" s="1030">
        <v>0</v>
      </c>
    </row>
    <row r="103" spans="1:10" s="748" customFormat="1" hidden="1">
      <c r="A103" s="1000">
        <v>1153500</v>
      </c>
      <c r="B103" s="1017" t="s">
        <v>506</v>
      </c>
      <c r="C103" s="1004">
        <v>463500</v>
      </c>
      <c r="D103" s="1007"/>
      <c r="E103" s="1185"/>
      <c r="F103" s="1185"/>
      <c r="G103" s="1185"/>
      <c r="H103" s="1185"/>
      <c r="I103" s="1185"/>
      <c r="J103" s="1030">
        <v>0</v>
      </c>
    </row>
    <row r="104" spans="1:10" s="748" customFormat="1" ht="38.25" hidden="1">
      <c r="A104" s="1000">
        <v>1153700</v>
      </c>
      <c r="B104" s="1017" t="s">
        <v>507</v>
      </c>
      <c r="C104" s="1004">
        <v>463700</v>
      </c>
      <c r="D104" s="1007"/>
      <c r="E104" s="1185"/>
      <c r="F104" s="1185"/>
      <c r="G104" s="1185"/>
      <c r="H104" s="1185"/>
      <c r="I104" s="1185"/>
      <c r="J104" s="1030">
        <v>0</v>
      </c>
    </row>
    <row r="105" spans="1:10" s="748" customFormat="1" ht="38.25" hidden="1">
      <c r="A105" s="1000">
        <v>1153800</v>
      </c>
      <c r="B105" s="1017" t="s">
        <v>1005</v>
      </c>
      <c r="C105" s="1004">
        <v>463800</v>
      </c>
      <c r="D105" s="1007"/>
      <c r="E105" s="1185"/>
      <c r="F105" s="1185"/>
      <c r="G105" s="1185"/>
      <c r="H105" s="1185"/>
      <c r="I105" s="1185"/>
      <c r="J105" s="1030">
        <v>0</v>
      </c>
    </row>
    <row r="106" spans="1:10" s="748" customFormat="1" hidden="1">
      <c r="A106" s="1000">
        <v>1153900</v>
      </c>
      <c r="B106" s="1017" t="s">
        <v>1006</v>
      </c>
      <c r="C106" s="1004">
        <v>463900</v>
      </c>
      <c r="D106" s="1007"/>
      <c r="E106" s="1185"/>
      <c r="F106" s="1185"/>
      <c r="G106" s="1185"/>
      <c r="H106" s="1185"/>
      <c r="I106" s="1185"/>
      <c r="J106" s="1030">
        <v>0</v>
      </c>
    </row>
    <row r="107" spans="1:10" s="748" customFormat="1" ht="25.5" hidden="1">
      <c r="A107" s="1000">
        <v>1154000</v>
      </c>
      <c r="B107" s="1018" t="s">
        <v>1007</v>
      </c>
      <c r="C107" s="1006" t="s">
        <v>361</v>
      </c>
      <c r="D107" s="1007">
        <v>0</v>
      </c>
      <c r="E107" s="1185"/>
      <c r="F107" s="1185">
        <v>0</v>
      </c>
      <c r="G107" s="1185">
        <v>0</v>
      </c>
      <c r="H107" s="1185">
        <v>0</v>
      </c>
      <c r="I107" s="1185">
        <v>0</v>
      </c>
      <c r="J107" s="1030">
        <v>0</v>
      </c>
    </row>
    <row r="108" spans="1:10" s="748" customFormat="1" ht="25.5" hidden="1">
      <c r="A108" s="1000">
        <v>1154100</v>
      </c>
      <c r="B108" s="1017" t="s">
        <v>211</v>
      </c>
      <c r="C108" s="1004">
        <v>465100</v>
      </c>
      <c r="D108" s="1019"/>
      <c r="E108" s="1187"/>
      <c r="F108" s="1187"/>
      <c r="G108" s="1187"/>
      <c r="H108" s="1187"/>
      <c r="I108" s="1187"/>
      <c r="J108" s="1030">
        <v>0</v>
      </c>
    </row>
    <row r="109" spans="1:10" s="748" customFormat="1" hidden="1">
      <c r="A109" s="1000">
        <v>1154200</v>
      </c>
      <c r="B109" s="1017" t="s">
        <v>212</v>
      </c>
      <c r="C109" s="1004">
        <v>465200</v>
      </c>
      <c r="D109" s="1019"/>
      <c r="E109" s="1187"/>
      <c r="F109" s="1187"/>
      <c r="G109" s="1187"/>
      <c r="H109" s="1187"/>
      <c r="I109" s="1187"/>
      <c r="J109" s="1030">
        <v>0</v>
      </c>
    </row>
    <row r="110" spans="1:10" s="748" customFormat="1" hidden="1">
      <c r="A110" s="1000">
        <v>1154300</v>
      </c>
      <c r="B110" s="1017" t="s">
        <v>213</v>
      </c>
      <c r="C110" s="1004">
        <v>465300</v>
      </c>
      <c r="D110" s="1019"/>
      <c r="E110" s="1187"/>
      <c r="F110" s="1187"/>
      <c r="G110" s="1187"/>
      <c r="H110" s="1187"/>
      <c r="I110" s="1187"/>
      <c r="J110" s="1030">
        <v>0</v>
      </c>
    </row>
    <row r="111" spans="1:10" s="748" customFormat="1" ht="38.25" hidden="1">
      <c r="A111" s="1000">
        <v>1154500</v>
      </c>
      <c r="B111" s="1017" t="s">
        <v>67</v>
      </c>
      <c r="C111" s="1004">
        <v>465500</v>
      </c>
      <c r="D111" s="1019"/>
      <c r="E111" s="1187"/>
      <c r="F111" s="1187"/>
      <c r="G111" s="1187"/>
      <c r="H111" s="1187"/>
      <c r="I111" s="1187"/>
      <c r="J111" s="1030">
        <v>0</v>
      </c>
    </row>
    <row r="112" spans="1:10" s="748" customFormat="1" ht="38.25" hidden="1">
      <c r="A112" s="1000">
        <v>1154600</v>
      </c>
      <c r="B112" s="1017" t="s">
        <v>68</v>
      </c>
      <c r="C112" s="1004">
        <v>465600</v>
      </c>
      <c r="D112" s="920"/>
      <c r="E112" s="921"/>
      <c r="F112" s="921"/>
      <c r="G112" s="921"/>
      <c r="H112" s="921"/>
      <c r="I112" s="921"/>
      <c r="J112" s="1030">
        <v>0</v>
      </c>
    </row>
    <row r="113" spans="1:10" s="748" customFormat="1" ht="13.5" hidden="1" thickBot="1">
      <c r="A113" s="1010">
        <v>1154700</v>
      </c>
      <c r="B113" s="1022" t="s">
        <v>78</v>
      </c>
      <c r="C113" s="806" t="s">
        <v>79</v>
      </c>
      <c r="D113" s="915"/>
      <c r="E113" s="916"/>
      <c r="F113" s="916"/>
      <c r="G113" s="916"/>
      <c r="H113" s="916"/>
      <c r="I113" s="916"/>
      <c r="J113" s="1030">
        <v>0</v>
      </c>
    </row>
    <row r="114" spans="1:10" s="748" customFormat="1" ht="25.5" hidden="1">
      <c r="A114" s="1023">
        <v>1160000</v>
      </c>
      <c r="B114" s="840" t="s">
        <v>80</v>
      </c>
      <c r="C114" s="794" t="s">
        <v>361</v>
      </c>
      <c r="D114" s="918">
        <v>0</v>
      </c>
      <c r="E114" s="919"/>
      <c r="F114" s="919">
        <v>0</v>
      </c>
      <c r="G114" s="919">
        <v>0</v>
      </c>
      <c r="H114" s="919">
        <v>0</v>
      </c>
      <c r="I114" s="919">
        <v>0</v>
      </c>
      <c r="J114" s="1030">
        <v>0</v>
      </c>
    </row>
    <row r="115" spans="1:10" s="748" customFormat="1" hidden="1">
      <c r="A115" s="995">
        <v>1161000</v>
      </c>
      <c r="B115" s="842" t="s">
        <v>81</v>
      </c>
      <c r="C115" s="843" t="s">
        <v>361</v>
      </c>
      <c r="D115" s="920">
        <v>0</v>
      </c>
      <c r="E115" s="921"/>
      <c r="F115" s="921">
        <v>0</v>
      </c>
      <c r="G115" s="921">
        <v>0</v>
      </c>
      <c r="H115" s="921">
        <v>0</v>
      </c>
      <c r="I115" s="921">
        <v>0</v>
      </c>
      <c r="J115" s="1030">
        <v>0</v>
      </c>
    </row>
    <row r="116" spans="1:10" s="748" customFormat="1" ht="25.5" hidden="1">
      <c r="A116" s="995">
        <v>1161100</v>
      </c>
      <c r="B116" s="801" t="s">
        <v>1720</v>
      </c>
      <c r="C116" s="822">
        <v>471100</v>
      </c>
      <c r="D116" s="920"/>
      <c r="E116" s="921"/>
      <c r="F116" s="921"/>
      <c r="G116" s="921"/>
      <c r="H116" s="921"/>
      <c r="I116" s="921"/>
      <c r="J116" s="1030">
        <v>0</v>
      </c>
    </row>
    <row r="117" spans="1:10" s="748" customFormat="1" ht="25.5" hidden="1">
      <c r="A117" s="995">
        <v>1161200</v>
      </c>
      <c r="B117" s="836" t="s">
        <v>1682</v>
      </c>
      <c r="C117" s="822">
        <v>471200</v>
      </c>
      <c r="D117" s="920"/>
      <c r="E117" s="921"/>
      <c r="F117" s="921"/>
      <c r="G117" s="921"/>
      <c r="H117" s="921"/>
      <c r="I117" s="921"/>
      <c r="J117" s="1030">
        <v>0</v>
      </c>
    </row>
    <row r="118" spans="1:10" s="748" customFormat="1" ht="25.5" hidden="1">
      <c r="A118" s="995">
        <v>1162000</v>
      </c>
      <c r="B118" s="842" t="s">
        <v>1136</v>
      </c>
      <c r="C118" s="843" t="s">
        <v>361</v>
      </c>
      <c r="D118" s="920">
        <v>0</v>
      </c>
      <c r="E118" s="921"/>
      <c r="F118" s="921">
        <v>0</v>
      </c>
      <c r="G118" s="921">
        <v>0</v>
      </c>
      <c r="H118" s="921">
        <v>0</v>
      </c>
      <c r="I118" s="921">
        <v>0</v>
      </c>
      <c r="J118" s="1030">
        <v>0</v>
      </c>
    </row>
    <row r="119" spans="1:10" s="748" customFormat="1" ht="25.5" hidden="1">
      <c r="A119" s="995">
        <v>1162100</v>
      </c>
      <c r="B119" s="836" t="s">
        <v>1683</v>
      </c>
      <c r="C119" s="802" t="s">
        <v>130</v>
      </c>
      <c r="D119" s="920"/>
      <c r="E119" s="921"/>
      <c r="F119" s="921"/>
      <c r="G119" s="921"/>
      <c r="H119" s="921"/>
      <c r="I119" s="921"/>
      <c r="J119" s="1030">
        <v>0</v>
      </c>
    </row>
    <row r="120" spans="1:10" s="748" customFormat="1" hidden="1">
      <c r="A120" s="995">
        <v>1162200</v>
      </c>
      <c r="B120" s="836" t="s">
        <v>1684</v>
      </c>
      <c r="C120" s="802" t="s">
        <v>24</v>
      </c>
      <c r="D120" s="920"/>
      <c r="E120" s="921"/>
      <c r="F120" s="921"/>
      <c r="G120" s="921"/>
      <c r="H120" s="921"/>
      <c r="I120" s="921"/>
      <c r="J120" s="1030">
        <v>0</v>
      </c>
    </row>
    <row r="121" spans="1:10" s="748" customFormat="1" ht="25.5" hidden="1">
      <c r="A121" s="995">
        <v>1162300</v>
      </c>
      <c r="B121" s="836" t="s">
        <v>1685</v>
      </c>
      <c r="C121" s="802" t="s">
        <v>26</v>
      </c>
      <c r="D121" s="920"/>
      <c r="E121" s="921"/>
      <c r="F121" s="921"/>
      <c r="G121" s="921"/>
      <c r="H121" s="921"/>
      <c r="I121" s="921"/>
      <c r="J121" s="1030">
        <v>0</v>
      </c>
    </row>
    <row r="122" spans="1:10" s="748" customFormat="1" hidden="1">
      <c r="A122" s="995">
        <v>1162400</v>
      </c>
      <c r="B122" s="836" t="s">
        <v>1686</v>
      </c>
      <c r="C122" s="802" t="s">
        <v>838</v>
      </c>
      <c r="D122" s="920"/>
      <c r="E122" s="921"/>
      <c r="F122" s="921"/>
      <c r="G122" s="921"/>
      <c r="H122" s="921"/>
      <c r="I122" s="921"/>
      <c r="J122" s="1030">
        <v>0</v>
      </c>
    </row>
    <row r="123" spans="1:10" s="748" customFormat="1" ht="25.5" hidden="1">
      <c r="A123" s="995">
        <v>1162500</v>
      </c>
      <c r="B123" s="836" t="s">
        <v>1687</v>
      </c>
      <c r="C123" s="802" t="s">
        <v>840</v>
      </c>
      <c r="D123" s="920"/>
      <c r="E123" s="921"/>
      <c r="F123" s="921"/>
      <c r="G123" s="921"/>
      <c r="H123" s="921"/>
      <c r="I123" s="921"/>
      <c r="J123" s="1030">
        <v>0</v>
      </c>
    </row>
    <row r="124" spans="1:10" s="748" customFormat="1" ht="2.25" customHeight="1">
      <c r="A124" s="995">
        <v>1162600</v>
      </c>
      <c r="B124" s="836" t="s">
        <v>1688</v>
      </c>
      <c r="C124" s="802" t="s">
        <v>514</v>
      </c>
      <c r="D124" s="920"/>
      <c r="E124" s="921"/>
      <c r="F124" s="921"/>
      <c r="G124" s="921"/>
      <c r="H124" s="921"/>
      <c r="I124" s="921"/>
      <c r="J124" s="1030">
        <v>0</v>
      </c>
    </row>
    <row r="125" spans="1:10" s="748" customFormat="1" ht="25.5" hidden="1">
      <c r="A125" s="995">
        <v>1162700</v>
      </c>
      <c r="B125" s="801" t="s">
        <v>1689</v>
      </c>
      <c r="C125" s="802" t="s">
        <v>516</v>
      </c>
      <c r="D125" s="920"/>
      <c r="E125" s="921"/>
      <c r="F125" s="921"/>
      <c r="G125" s="921"/>
      <c r="H125" s="921"/>
      <c r="I125" s="921"/>
      <c r="J125" s="1030">
        <v>0</v>
      </c>
    </row>
    <row r="126" spans="1:10" s="748" customFormat="1" hidden="1">
      <c r="A126" s="995">
        <v>1162800</v>
      </c>
      <c r="B126" s="836" t="s">
        <v>1690</v>
      </c>
      <c r="C126" s="802" t="s">
        <v>878</v>
      </c>
      <c r="D126" s="920"/>
      <c r="E126" s="921"/>
      <c r="F126" s="921"/>
      <c r="G126" s="921"/>
      <c r="H126" s="921"/>
      <c r="I126" s="921"/>
      <c r="J126" s="1030">
        <v>0</v>
      </c>
    </row>
    <row r="127" spans="1:10" s="748" customFormat="1" hidden="1">
      <c r="A127" s="1024">
        <v>1162900</v>
      </c>
      <c r="B127" s="836" t="s">
        <v>1691</v>
      </c>
      <c r="C127" s="802" t="s">
        <v>880</v>
      </c>
      <c r="D127" s="920"/>
      <c r="E127" s="921"/>
      <c r="F127" s="921"/>
      <c r="G127" s="921"/>
      <c r="H127" s="921"/>
      <c r="I127" s="921"/>
      <c r="J127" s="1030">
        <v>0</v>
      </c>
    </row>
    <row r="128" spans="1:10" s="748" customFormat="1" hidden="1">
      <c r="A128" s="1024">
        <v>1163000</v>
      </c>
      <c r="B128" s="842" t="s">
        <v>58</v>
      </c>
      <c r="C128" s="831" t="s">
        <v>361</v>
      </c>
      <c r="D128" s="920">
        <v>0</v>
      </c>
      <c r="E128" s="921"/>
      <c r="F128" s="921">
        <v>0</v>
      </c>
      <c r="G128" s="921">
        <v>0</v>
      </c>
      <c r="H128" s="921">
        <v>0</v>
      </c>
      <c r="I128" s="921">
        <v>0</v>
      </c>
      <c r="J128" s="1030">
        <v>0</v>
      </c>
    </row>
    <row r="129" spans="1:10" s="748" customFormat="1" ht="13.5" hidden="1" thickBot="1">
      <c r="A129" s="1025">
        <v>1163100</v>
      </c>
      <c r="B129" s="825" t="s">
        <v>804</v>
      </c>
      <c r="C129" s="806" t="s">
        <v>805</v>
      </c>
      <c r="D129" s="915"/>
      <c r="E129" s="916"/>
      <c r="F129" s="916"/>
      <c r="G129" s="916"/>
      <c r="H129" s="916"/>
      <c r="I129" s="916"/>
      <c r="J129" s="1030">
        <v>0</v>
      </c>
    </row>
    <row r="130" spans="1:10" s="748" customFormat="1" hidden="1">
      <c r="A130" s="1026">
        <v>1170000</v>
      </c>
      <c r="B130" s="848" t="s">
        <v>881</v>
      </c>
      <c r="C130" s="794" t="s">
        <v>361</v>
      </c>
      <c r="D130" s="918">
        <f>D134</f>
        <v>0</v>
      </c>
      <c r="E130" s="919"/>
      <c r="F130" s="919">
        <f>F134</f>
        <v>0</v>
      </c>
      <c r="G130" s="919">
        <f>G134</f>
        <v>0</v>
      </c>
      <c r="H130" s="919">
        <f>H134</f>
        <v>0</v>
      </c>
      <c r="I130" s="919">
        <f>I134</f>
        <v>0</v>
      </c>
      <c r="J130" s="1030">
        <f>J134</f>
        <v>0</v>
      </c>
    </row>
    <row r="131" spans="1:10" s="748" customFormat="1" ht="38.25" hidden="1">
      <c r="A131" s="1024">
        <v>1171000</v>
      </c>
      <c r="B131" s="852" t="s">
        <v>216</v>
      </c>
      <c r="C131" s="794" t="s">
        <v>361</v>
      </c>
      <c r="D131" s="923">
        <v>0</v>
      </c>
      <c r="E131" s="924"/>
      <c r="F131" s="924">
        <v>0</v>
      </c>
      <c r="G131" s="924">
        <v>0</v>
      </c>
      <c r="H131" s="924">
        <v>0</v>
      </c>
      <c r="I131" s="924">
        <v>0</v>
      </c>
      <c r="J131" s="1030">
        <v>0</v>
      </c>
    </row>
    <row r="132" spans="1:10" s="748" customFormat="1" ht="38.25" hidden="1">
      <c r="A132" s="1024">
        <v>1171100</v>
      </c>
      <c r="B132" s="801" t="s">
        <v>1692</v>
      </c>
      <c r="C132" s="798" t="s">
        <v>482</v>
      </c>
      <c r="D132" s="920"/>
      <c r="E132" s="921"/>
      <c r="F132" s="921"/>
      <c r="G132" s="921"/>
      <c r="H132" s="921"/>
      <c r="I132" s="921"/>
      <c r="J132" s="1030">
        <v>0</v>
      </c>
    </row>
    <row r="133" spans="1:10" s="748" customFormat="1" ht="25.5" hidden="1">
      <c r="A133" s="1024">
        <v>1171200</v>
      </c>
      <c r="B133" s="836" t="s">
        <v>1693</v>
      </c>
      <c r="C133" s="854" t="s">
        <v>354</v>
      </c>
      <c r="D133" s="920"/>
      <c r="E133" s="921"/>
      <c r="F133" s="921"/>
      <c r="G133" s="921"/>
      <c r="H133" s="921"/>
      <c r="I133" s="921"/>
      <c r="J133" s="1030">
        <v>0</v>
      </c>
    </row>
    <row r="134" spans="1:10" s="748" customFormat="1" ht="51" hidden="1">
      <c r="A134" s="995">
        <v>1172000</v>
      </c>
      <c r="B134" s="855" t="s">
        <v>1027</v>
      </c>
      <c r="C134" s="831" t="s">
        <v>361</v>
      </c>
      <c r="D134" s="918">
        <f>D136+D137</f>
        <v>0</v>
      </c>
      <c r="E134" s="919"/>
      <c r="F134" s="919">
        <f>F136+F137</f>
        <v>0</v>
      </c>
      <c r="G134" s="919">
        <f>G136+G137</f>
        <v>0</v>
      </c>
      <c r="H134" s="919">
        <f>H136+H137</f>
        <v>0</v>
      </c>
      <c r="I134" s="919">
        <f>I136+I137</f>
        <v>0</v>
      </c>
      <c r="J134" s="1030">
        <f>F134</f>
        <v>0</v>
      </c>
    </row>
    <row r="135" spans="1:10" s="748" customFormat="1" hidden="1">
      <c r="A135" s="995">
        <v>1172100</v>
      </c>
      <c r="B135" s="823" t="s">
        <v>1113</v>
      </c>
      <c r="C135" s="798" t="s">
        <v>1028</v>
      </c>
      <c r="D135" s="920"/>
      <c r="E135" s="921"/>
      <c r="F135" s="921"/>
      <c r="G135" s="921"/>
      <c r="H135" s="921"/>
      <c r="I135" s="921"/>
      <c r="J135" s="1030">
        <v>0</v>
      </c>
    </row>
    <row r="136" spans="1:10" s="748" customFormat="1" hidden="1">
      <c r="A136" s="995">
        <v>1172200</v>
      </c>
      <c r="B136" s="823" t="s">
        <v>1114</v>
      </c>
      <c r="C136" s="856">
        <v>482200</v>
      </c>
      <c r="D136" s="920">
        <v>0</v>
      </c>
      <c r="E136" s="921"/>
      <c r="F136" s="921">
        <v>0</v>
      </c>
      <c r="G136" s="921">
        <v>0</v>
      </c>
      <c r="H136" s="921">
        <v>0</v>
      </c>
      <c r="I136" s="921">
        <v>0</v>
      </c>
      <c r="J136" s="1030">
        <f>F136</f>
        <v>0</v>
      </c>
    </row>
    <row r="137" spans="1:10" s="748" customFormat="1" hidden="1">
      <c r="A137" s="995">
        <v>1172300</v>
      </c>
      <c r="B137" s="836" t="s">
        <v>1694</v>
      </c>
      <c r="C137" s="802" t="s">
        <v>1030</v>
      </c>
      <c r="D137" s="920">
        <v>0</v>
      </c>
      <c r="E137" s="921">
        <v>0</v>
      </c>
      <c r="F137" s="921">
        <f>D137+E137</f>
        <v>0</v>
      </c>
      <c r="G137" s="921">
        <v>0</v>
      </c>
      <c r="H137" s="921">
        <v>0</v>
      </c>
      <c r="I137" s="921">
        <v>0</v>
      </c>
      <c r="J137" s="1030">
        <f>F137</f>
        <v>0</v>
      </c>
    </row>
    <row r="138" spans="1:10" s="748" customFormat="1" ht="25.5" hidden="1">
      <c r="A138" s="995">
        <v>1172400</v>
      </c>
      <c r="B138" s="857" t="s">
        <v>1695</v>
      </c>
      <c r="C138" s="802" t="s">
        <v>125</v>
      </c>
      <c r="D138" s="923"/>
      <c r="E138" s="921"/>
      <c r="F138" s="924"/>
      <c r="G138" s="924"/>
      <c r="H138" s="924"/>
      <c r="I138" s="924"/>
      <c r="J138" s="1030">
        <v>0</v>
      </c>
    </row>
    <row r="139" spans="1:10" s="748" customFormat="1" ht="25.5" hidden="1">
      <c r="A139" s="995">
        <v>1173000</v>
      </c>
      <c r="B139" s="855" t="s">
        <v>126</v>
      </c>
      <c r="C139" s="831" t="s">
        <v>361</v>
      </c>
      <c r="D139" s="923">
        <v>0</v>
      </c>
      <c r="E139" s="924"/>
      <c r="F139" s="924">
        <v>0</v>
      </c>
      <c r="G139" s="924">
        <v>0</v>
      </c>
      <c r="H139" s="924">
        <v>0</v>
      </c>
      <c r="I139" s="924">
        <v>0</v>
      </c>
      <c r="J139" s="1030">
        <v>0</v>
      </c>
    </row>
    <row r="140" spans="1:10" s="748" customFormat="1" ht="25.5" hidden="1">
      <c r="A140" s="1024">
        <v>1173100</v>
      </c>
      <c r="B140" s="858" t="s">
        <v>127</v>
      </c>
      <c r="C140" s="802" t="s">
        <v>1099</v>
      </c>
      <c r="D140" s="923"/>
      <c r="E140" s="921"/>
      <c r="F140" s="924"/>
      <c r="G140" s="924"/>
      <c r="H140" s="924"/>
      <c r="I140" s="924"/>
      <c r="J140" s="1030">
        <v>0</v>
      </c>
    </row>
    <row r="141" spans="1:10" s="748" customFormat="1" ht="38.25" hidden="1">
      <c r="A141" s="1024">
        <v>1174000</v>
      </c>
      <c r="B141" s="855" t="s">
        <v>1100</v>
      </c>
      <c r="C141" s="831" t="s">
        <v>361</v>
      </c>
      <c r="D141" s="923">
        <v>0</v>
      </c>
      <c r="E141" s="924"/>
      <c r="F141" s="924">
        <v>0</v>
      </c>
      <c r="G141" s="924">
        <v>0</v>
      </c>
      <c r="H141" s="924">
        <v>0</v>
      </c>
      <c r="I141" s="924">
        <v>0</v>
      </c>
      <c r="J141" s="1030">
        <v>0</v>
      </c>
    </row>
    <row r="142" spans="1:10" s="748" customFormat="1" ht="25.5" hidden="1">
      <c r="A142" s="1024">
        <v>1174100</v>
      </c>
      <c r="B142" s="858" t="s">
        <v>1115</v>
      </c>
      <c r="C142" s="802" t="s">
        <v>1101</v>
      </c>
      <c r="D142" s="923"/>
      <c r="E142" s="924"/>
      <c r="F142" s="924"/>
      <c r="G142" s="924"/>
      <c r="H142" s="924"/>
      <c r="I142" s="924"/>
      <c r="J142" s="1030">
        <v>0</v>
      </c>
    </row>
    <row r="143" spans="1:10" s="748" customFormat="1" ht="25.5" hidden="1">
      <c r="A143" s="1024">
        <v>1174200</v>
      </c>
      <c r="B143" s="857" t="s">
        <v>1696</v>
      </c>
      <c r="C143" s="802" t="s">
        <v>450</v>
      </c>
      <c r="D143" s="923"/>
      <c r="E143" s="924"/>
      <c r="F143" s="924"/>
      <c r="G143" s="924"/>
      <c r="H143" s="924"/>
      <c r="I143" s="924"/>
      <c r="J143" s="1030">
        <v>0</v>
      </c>
    </row>
    <row r="144" spans="1:10" s="748" customFormat="1" ht="51" hidden="1">
      <c r="A144" s="1024">
        <v>1175000</v>
      </c>
      <c r="B144" s="855" t="s">
        <v>561</v>
      </c>
      <c r="C144" s="831" t="s">
        <v>361</v>
      </c>
      <c r="D144" s="923">
        <v>0</v>
      </c>
      <c r="E144" s="924"/>
      <c r="F144" s="924">
        <v>0</v>
      </c>
      <c r="G144" s="924">
        <v>0</v>
      </c>
      <c r="H144" s="924">
        <v>0</v>
      </c>
      <c r="I144" s="924">
        <v>0</v>
      </c>
      <c r="J144" s="1030">
        <v>0</v>
      </c>
    </row>
    <row r="145" spans="1:10" s="748" customFormat="1" ht="38.25">
      <c r="A145" s="1024">
        <v>1175100</v>
      </c>
      <c r="B145" s="857" t="s">
        <v>1697</v>
      </c>
      <c r="C145" s="802" t="s">
        <v>228</v>
      </c>
      <c r="D145" s="923"/>
      <c r="E145" s="924"/>
      <c r="F145" s="924"/>
      <c r="G145" s="924"/>
      <c r="H145" s="924"/>
      <c r="I145" s="924"/>
      <c r="J145" s="1030">
        <v>0</v>
      </c>
    </row>
    <row r="146" spans="1:10" s="748" customFormat="1">
      <c r="A146" s="1024">
        <v>1176000</v>
      </c>
      <c r="B146" s="855" t="s">
        <v>229</v>
      </c>
      <c r="C146" s="831" t="s">
        <v>361</v>
      </c>
      <c r="D146" s="923">
        <v>0</v>
      </c>
      <c r="E146" s="924"/>
      <c r="F146" s="924">
        <v>0</v>
      </c>
      <c r="G146" s="924">
        <v>0</v>
      </c>
      <c r="H146" s="924">
        <v>0</v>
      </c>
      <c r="I146" s="924">
        <v>0</v>
      </c>
      <c r="J146" s="1030">
        <v>0</v>
      </c>
    </row>
    <row r="147" spans="1:10" s="748" customFormat="1">
      <c r="A147" s="1024">
        <v>1176100</v>
      </c>
      <c r="B147" s="857" t="s">
        <v>1698</v>
      </c>
      <c r="C147" s="802" t="s">
        <v>8</v>
      </c>
      <c r="D147" s="923"/>
      <c r="E147" s="921"/>
      <c r="F147" s="924"/>
      <c r="G147" s="924"/>
      <c r="H147" s="924"/>
      <c r="I147" s="924"/>
      <c r="J147" s="1030">
        <v>0</v>
      </c>
    </row>
    <row r="148" spans="1:10" s="748" customFormat="1">
      <c r="A148" s="1024">
        <v>1177000</v>
      </c>
      <c r="B148" s="855" t="s">
        <v>591</v>
      </c>
      <c r="C148" s="831" t="s">
        <v>361</v>
      </c>
      <c r="D148" s="923">
        <v>0</v>
      </c>
      <c r="E148" s="924"/>
      <c r="F148" s="924">
        <v>0</v>
      </c>
      <c r="G148" s="924">
        <v>0</v>
      </c>
      <c r="H148" s="924">
        <v>0</v>
      </c>
      <c r="I148" s="924">
        <v>0</v>
      </c>
      <c r="J148" s="1030">
        <v>0</v>
      </c>
    </row>
    <row r="149" spans="1:10" s="748" customFormat="1" ht="13.5" thickBot="1">
      <c r="A149" s="1025">
        <v>1177100</v>
      </c>
      <c r="B149" s="859" t="s">
        <v>1699</v>
      </c>
      <c r="C149" s="806" t="s">
        <v>260</v>
      </c>
      <c r="D149" s="915"/>
      <c r="E149" s="916"/>
      <c r="F149" s="916"/>
      <c r="G149" s="916"/>
      <c r="H149" s="916"/>
      <c r="I149" s="916"/>
      <c r="J149" s="1030">
        <v>0</v>
      </c>
    </row>
    <row r="150" spans="1:10" s="748" customFormat="1" ht="26.25" thickBot="1">
      <c r="A150" s="1028" t="s">
        <v>263</v>
      </c>
      <c r="B150" s="866" t="s">
        <v>652</v>
      </c>
      <c r="C150" s="867" t="s">
        <v>361</v>
      </c>
      <c r="D150" s="1029">
        <f>D151</f>
        <v>0</v>
      </c>
      <c r="E150" s="1188">
        <f>E157</f>
        <v>0</v>
      </c>
      <c r="F150" s="1188">
        <f>F151</f>
        <v>0</v>
      </c>
      <c r="G150" s="1188">
        <f>G151</f>
        <v>0</v>
      </c>
      <c r="H150" s="1188">
        <f>H151</f>
        <v>0</v>
      </c>
      <c r="I150" s="1188">
        <f>I151</f>
        <v>0</v>
      </c>
      <c r="J150" s="1030">
        <f>F151</f>
        <v>0</v>
      </c>
    </row>
    <row r="151" spans="1:10" s="748" customFormat="1" ht="27.75" customHeight="1">
      <c r="A151" s="1026" t="s">
        <v>654</v>
      </c>
      <c r="B151" s="875" t="s">
        <v>655</v>
      </c>
      <c r="C151" s="794" t="s">
        <v>361</v>
      </c>
      <c r="D151" s="918">
        <f>SUM(D152:D161)</f>
        <v>0</v>
      </c>
      <c r="E151" s="919">
        <v>0</v>
      </c>
      <c r="F151" s="918">
        <f>SUM(F152:F161)</f>
        <v>0</v>
      </c>
      <c r="G151" s="918">
        <f>SUM(G152:G161)</f>
        <v>0</v>
      </c>
      <c r="H151" s="918">
        <f>SUM(H152:H161)</f>
        <v>0</v>
      </c>
      <c r="I151" s="918">
        <f>SUM(I152:I161)</f>
        <v>0</v>
      </c>
      <c r="J151" s="1030">
        <f>F151</f>
        <v>0</v>
      </c>
    </row>
    <row r="152" spans="1:10" s="748" customFormat="1" ht="0.75" customHeight="1">
      <c r="A152" s="1024" t="s">
        <v>656</v>
      </c>
      <c r="B152" s="857" t="s">
        <v>1700</v>
      </c>
      <c r="C152" s="1031" t="s">
        <v>997</v>
      </c>
      <c r="D152" s="923"/>
      <c r="E152" s="921"/>
      <c r="F152" s="923"/>
      <c r="G152" s="923"/>
      <c r="H152" s="923"/>
      <c r="I152" s="923"/>
      <c r="J152" s="1030">
        <f>F152</f>
        <v>0</v>
      </c>
    </row>
    <row r="153" spans="1:10" s="748" customFormat="1" hidden="1">
      <c r="A153" s="1024" t="s">
        <v>998</v>
      </c>
      <c r="B153" s="857" t="s">
        <v>1701</v>
      </c>
      <c r="C153" s="1031" t="s">
        <v>975</v>
      </c>
      <c r="D153" s="923">
        <v>0</v>
      </c>
      <c r="E153" s="921"/>
      <c r="F153" s="923">
        <f>D153+E153</f>
        <v>0</v>
      </c>
      <c r="G153" s="923"/>
      <c r="H153" s="923"/>
      <c r="I153" s="923">
        <v>0</v>
      </c>
      <c r="J153" s="1030">
        <f>F153</f>
        <v>0</v>
      </c>
    </row>
    <row r="154" spans="1:10" s="748" customFormat="1" ht="25.5" hidden="1">
      <c r="A154" s="1024" t="s">
        <v>976</v>
      </c>
      <c r="B154" s="857" t="s">
        <v>1702</v>
      </c>
      <c r="C154" s="1031" t="s">
        <v>978</v>
      </c>
      <c r="D154" s="1189">
        <v>0</v>
      </c>
      <c r="E154" s="1622"/>
      <c r="F154" s="1189">
        <v>0</v>
      </c>
      <c r="G154" s="1191">
        <v>0</v>
      </c>
      <c r="H154" s="1192">
        <v>0</v>
      </c>
      <c r="I154" s="1192">
        <v>0</v>
      </c>
      <c r="J154" s="1193">
        <f>F154</f>
        <v>0</v>
      </c>
    </row>
    <row r="155" spans="1:10" s="748" customFormat="1" hidden="1">
      <c r="A155" s="1033" t="s">
        <v>979</v>
      </c>
      <c r="B155" s="857" t="s">
        <v>1703</v>
      </c>
      <c r="C155" s="1031" t="s">
        <v>1110</v>
      </c>
      <c r="D155" s="923"/>
      <c r="E155" s="921"/>
      <c r="F155" s="923"/>
      <c r="G155" s="923"/>
      <c r="H155" s="923"/>
      <c r="I155" s="923"/>
      <c r="J155" s="1030">
        <v>0</v>
      </c>
    </row>
    <row r="156" spans="1:10" s="748" customFormat="1" hidden="1">
      <c r="A156" s="1033" t="s">
        <v>138</v>
      </c>
      <c r="B156" s="858" t="s">
        <v>139</v>
      </c>
      <c r="C156" s="1031" t="s">
        <v>140</v>
      </c>
      <c r="D156" s="923">
        <v>0</v>
      </c>
      <c r="E156" s="921">
        <v>0</v>
      </c>
      <c r="F156" s="923">
        <v>0</v>
      </c>
      <c r="G156" s="923"/>
      <c r="H156" s="923"/>
      <c r="I156" s="923">
        <v>0</v>
      </c>
      <c r="J156" s="1030">
        <f>F156</f>
        <v>0</v>
      </c>
    </row>
    <row r="157" spans="1:10" s="748" customFormat="1" ht="24.75" customHeight="1">
      <c r="A157" s="1033" t="s">
        <v>141</v>
      </c>
      <c r="B157" s="857" t="s">
        <v>1704</v>
      </c>
      <c r="C157" s="1031" t="s">
        <v>904</v>
      </c>
      <c r="D157" s="924">
        <v>0</v>
      </c>
      <c r="E157" s="921">
        <v>0</v>
      </c>
      <c r="F157" s="923">
        <f>D157+E157</f>
        <v>0</v>
      </c>
      <c r="G157" s="923">
        <v>0</v>
      </c>
      <c r="H157" s="923">
        <v>0</v>
      </c>
      <c r="I157" s="923">
        <v>0</v>
      </c>
      <c r="J157" s="1030">
        <f>F157</f>
        <v>0</v>
      </c>
    </row>
    <row r="158" spans="1:10" s="748" customFormat="1" ht="1.5" customHeight="1" thickBot="1">
      <c r="A158" s="1033" t="s">
        <v>905</v>
      </c>
      <c r="B158" s="857" t="s">
        <v>1705</v>
      </c>
      <c r="C158" s="1031" t="s">
        <v>907</v>
      </c>
      <c r="D158" s="925"/>
      <c r="E158" s="913"/>
      <c r="F158" s="925"/>
      <c r="G158" s="925"/>
      <c r="H158" s="925"/>
      <c r="I158" s="925"/>
      <c r="J158" s="991">
        <v>0</v>
      </c>
    </row>
    <row r="159" spans="1:10" s="748" customFormat="1" ht="13.5" hidden="1" thickBot="1">
      <c r="A159" s="1034" t="s">
        <v>806</v>
      </c>
      <c r="B159" s="1035" t="s">
        <v>1706</v>
      </c>
      <c r="C159" s="1036" t="s">
        <v>661</v>
      </c>
      <c r="D159" s="925"/>
      <c r="E159" s="913"/>
      <c r="F159" s="925"/>
      <c r="G159" s="925"/>
      <c r="H159" s="925"/>
      <c r="I159" s="925"/>
      <c r="J159" s="991">
        <v>0</v>
      </c>
    </row>
    <row r="160" spans="1:10" s="748" customFormat="1" ht="0.75" hidden="1" customHeight="1" thickBot="1">
      <c r="A160" s="1000" t="s">
        <v>807</v>
      </c>
      <c r="B160" s="1037" t="s">
        <v>1074</v>
      </c>
      <c r="C160" s="1004" t="s">
        <v>1075</v>
      </c>
      <c r="D160" s="925"/>
      <c r="E160" s="913"/>
      <c r="F160" s="925"/>
      <c r="G160" s="925"/>
      <c r="H160" s="925"/>
      <c r="I160" s="925"/>
      <c r="J160" s="991">
        <v>0</v>
      </c>
    </row>
    <row r="161" spans="1:10" s="748" customFormat="1" hidden="1">
      <c r="A161" s="1000" t="s">
        <v>1076</v>
      </c>
      <c r="B161" s="1037" t="s">
        <v>1077</v>
      </c>
      <c r="C161" s="1004" t="s">
        <v>1078</v>
      </c>
      <c r="D161" s="925"/>
      <c r="E161" s="913"/>
      <c r="F161" s="925"/>
      <c r="G161" s="925"/>
      <c r="H161" s="925"/>
      <c r="I161" s="925"/>
      <c r="J161" s="991">
        <v>0</v>
      </c>
    </row>
    <row r="162" spans="1:10" s="748" customFormat="1" hidden="1">
      <c r="A162" s="1038" t="s">
        <v>662</v>
      </c>
      <c r="B162" s="1039" t="s">
        <v>663</v>
      </c>
      <c r="C162" s="1040" t="s">
        <v>361</v>
      </c>
      <c r="D162" s="925">
        <v>0</v>
      </c>
      <c r="E162" s="926"/>
      <c r="F162" s="925">
        <v>0</v>
      </c>
      <c r="G162" s="925">
        <v>0</v>
      </c>
      <c r="H162" s="925">
        <v>0</v>
      </c>
      <c r="I162" s="925">
        <v>0</v>
      </c>
      <c r="J162" s="991">
        <v>0</v>
      </c>
    </row>
    <row r="163" spans="1:10" hidden="1">
      <c r="A163" s="1033" t="s">
        <v>664</v>
      </c>
      <c r="B163" s="858" t="s">
        <v>665</v>
      </c>
      <c r="C163" s="1031" t="s">
        <v>666</v>
      </c>
      <c r="D163" s="925"/>
      <c r="E163" s="913"/>
      <c r="F163" s="925"/>
      <c r="G163" s="925"/>
      <c r="H163" s="925"/>
      <c r="I163" s="925"/>
      <c r="J163" s="991">
        <v>0</v>
      </c>
    </row>
    <row r="164" spans="1:10" hidden="1">
      <c r="A164" s="1033" t="s">
        <v>667</v>
      </c>
      <c r="B164" s="858" t="s">
        <v>668</v>
      </c>
      <c r="C164" s="1031" t="s">
        <v>669</v>
      </c>
      <c r="D164" s="925"/>
      <c r="E164" s="913"/>
      <c r="F164" s="925"/>
      <c r="G164" s="925"/>
      <c r="H164" s="925"/>
      <c r="I164" s="925"/>
      <c r="J164" s="991">
        <v>0</v>
      </c>
    </row>
    <row r="165" spans="1:10" ht="25.5" hidden="1">
      <c r="A165" s="1033" t="s">
        <v>670</v>
      </c>
      <c r="B165" s="857" t="s">
        <v>1707</v>
      </c>
      <c r="C165" s="1031" t="s">
        <v>316</v>
      </c>
      <c r="D165" s="925"/>
      <c r="E165" s="913"/>
      <c r="F165" s="925"/>
      <c r="G165" s="925"/>
      <c r="H165" s="925"/>
      <c r="I165" s="925"/>
      <c r="J165" s="991">
        <v>0</v>
      </c>
    </row>
    <row r="166" spans="1:10" hidden="1">
      <c r="A166" s="1033" t="s">
        <v>317</v>
      </c>
      <c r="B166" s="857" t="s">
        <v>1708</v>
      </c>
      <c r="C166" s="1031" t="s">
        <v>319</v>
      </c>
      <c r="D166" s="925"/>
      <c r="E166" s="913"/>
      <c r="F166" s="925"/>
      <c r="G166" s="925"/>
      <c r="H166" s="925"/>
      <c r="I166" s="925"/>
      <c r="J166" s="991">
        <v>0</v>
      </c>
    </row>
    <row r="167" spans="1:10" hidden="1">
      <c r="A167" s="1033" t="s">
        <v>320</v>
      </c>
      <c r="B167" s="855" t="s">
        <v>321</v>
      </c>
      <c r="C167" s="843" t="s">
        <v>361</v>
      </c>
      <c r="D167" s="925">
        <v>0</v>
      </c>
      <c r="E167" s="926"/>
      <c r="F167" s="925">
        <v>0</v>
      </c>
      <c r="G167" s="925">
        <v>0</v>
      </c>
      <c r="H167" s="925">
        <v>0</v>
      </c>
      <c r="I167" s="925">
        <v>0</v>
      </c>
      <c r="J167" s="991">
        <v>0</v>
      </c>
    </row>
    <row r="168" spans="1:10" hidden="1">
      <c r="A168" s="1033" t="s">
        <v>322</v>
      </c>
      <c r="B168" s="858" t="s">
        <v>1116</v>
      </c>
      <c r="C168" s="1031" t="s">
        <v>323</v>
      </c>
      <c r="D168" s="925"/>
      <c r="E168" s="913"/>
      <c r="F168" s="925"/>
      <c r="G168" s="925"/>
      <c r="H168" s="925"/>
      <c r="I168" s="925"/>
      <c r="J168" s="991">
        <v>0</v>
      </c>
    </row>
    <row r="169" spans="1:10" hidden="1">
      <c r="A169" s="1041" t="s">
        <v>324</v>
      </c>
      <c r="B169" s="882" t="s">
        <v>1079</v>
      </c>
      <c r="C169" s="843" t="s">
        <v>361</v>
      </c>
      <c r="D169" s="925">
        <v>0</v>
      </c>
      <c r="E169" s="926"/>
      <c r="F169" s="925">
        <v>0</v>
      </c>
      <c r="G169" s="925">
        <v>0</v>
      </c>
      <c r="H169" s="925">
        <v>0</v>
      </c>
      <c r="I169" s="925">
        <v>0</v>
      </c>
      <c r="J169" s="991">
        <v>0</v>
      </c>
    </row>
    <row r="170" spans="1:10" hidden="1">
      <c r="A170" s="1033" t="s">
        <v>326</v>
      </c>
      <c r="B170" s="858" t="s">
        <v>1117</v>
      </c>
      <c r="C170" s="1031" t="s">
        <v>327</v>
      </c>
      <c r="D170" s="925"/>
      <c r="E170" s="926"/>
      <c r="F170" s="925"/>
      <c r="G170" s="925"/>
      <c r="H170" s="925"/>
      <c r="I170" s="925"/>
      <c r="J170" s="991">
        <v>0</v>
      </c>
    </row>
    <row r="171" spans="1:10" hidden="1">
      <c r="A171" s="1033" t="s">
        <v>328</v>
      </c>
      <c r="B171" s="858" t="s">
        <v>1118</v>
      </c>
      <c r="C171" s="1031" t="s">
        <v>329</v>
      </c>
      <c r="D171" s="925"/>
      <c r="E171" s="926"/>
      <c r="F171" s="925"/>
      <c r="G171" s="925"/>
      <c r="H171" s="925"/>
      <c r="I171" s="925"/>
      <c r="J171" s="925"/>
    </row>
    <row r="172" spans="1:10" ht="13.5" hidden="1" thickBot="1">
      <c r="A172" s="1033" t="s">
        <v>330</v>
      </c>
      <c r="B172" s="857" t="s">
        <v>1709</v>
      </c>
      <c r="C172" s="1031" t="s">
        <v>332</v>
      </c>
      <c r="D172" s="925"/>
      <c r="E172" s="926"/>
      <c r="F172" s="925"/>
      <c r="G172" s="925"/>
      <c r="H172" s="925"/>
      <c r="I172" s="925"/>
      <c r="J172" s="925"/>
    </row>
    <row r="173" spans="1:10" ht="13.5" hidden="1" thickBot="1">
      <c r="A173" s="1042">
        <v>1244000</v>
      </c>
      <c r="B173" s="1043" t="s">
        <v>1721</v>
      </c>
      <c r="C173" s="1036" t="s">
        <v>1145</v>
      </c>
      <c r="D173" s="943"/>
      <c r="E173" s="1602"/>
      <c r="F173" s="943"/>
      <c r="G173" s="943"/>
      <c r="H173" s="943"/>
      <c r="I173" s="943"/>
      <c r="J173" s="943"/>
    </row>
    <row r="174" spans="1:10" ht="18" customHeight="1" thickBot="1">
      <c r="A174" s="1044">
        <v>1000000</v>
      </c>
      <c r="B174" s="1045" t="s">
        <v>1081</v>
      </c>
      <c r="C174" s="1046" t="s">
        <v>361</v>
      </c>
      <c r="D174" s="1029">
        <f t="shared" ref="D174:J174" si="5">D31+D150</f>
        <v>0</v>
      </c>
      <c r="E174" s="1188">
        <f t="shared" si="5"/>
        <v>0</v>
      </c>
      <c r="F174" s="1029">
        <f t="shared" si="5"/>
        <v>0</v>
      </c>
      <c r="G174" s="1029">
        <f t="shared" si="5"/>
        <v>0</v>
      </c>
      <c r="H174" s="1029">
        <f t="shared" si="5"/>
        <v>0</v>
      </c>
      <c r="I174" s="1029">
        <f t="shared" si="5"/>
        <v>0</v>
      </c>
      <c r="J174" s="1029">
        <f t="shared" si="5"/>
        <v>0</v>
      </c>
    </row>
    <row r="175" spans="1:10" ht="14.25">
      <c r="A175" s="2559"/>
      <c r="B175" s="2559"/>
      <c r="C175" s="2559"/>
      <c r="D175" s="2559"/>
      <c r="E175" s="2559"/>
      <c r="F175" s="2559"/>
      <c r="G175" s="2559"/>
      <c r="H175" s="2559"/>
      <c r="I175" s="2559"/>
      <c r="J175" s="2559"/>
    </row>
    <row r="176" spans="1:10" ht="18.75" customHeight="1">
      <c r="A176" s="2517" t="s">
        <v>1822</v>
      </c>
      <c r="B176" s="2517"/>
      <c r="C176" s="2517"/>
      <c r="D176" s="2517"/>
      <c r="E176" s="2517"/>
      <c r="F176" s="2517"/>
      <c r="G176" s="2517"/>
      <c r="H176" s="2517"/>
      <c r="I176" s="2517"/>
      <c r="J176" s="2517"/>
    </row>
    <row r="177" spans="1:10" ht="14.25" customHeight="1">
      <c r="A177" s="2564" t="s">
        <v>1125</v>
      </c>
      <c r="B177" s="2564"/>
      <c r="C177" s="2564"/>
      <c r="D177" s="2564"/>
      <c r="E177" s="2564"/>
      <c r="F177" s="2564"/>
      <c r="G177" s="2564"/>
      <c r="H177" s="2564"/>
      <c r="I177" s="2564"/>
      <c r="J177" s="2564"/>
    </row>
    <row r="178" spans="1:10" ht="14.25">
      <c r="A178" s="2517" t="s">
        <v>1732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>
      <c r="A179" s="2562" t="s">
        <v>1002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4.25">
      <c r="A180" s="2563" t="s">
        <v>1713</v>
      </c>
      <c r="B180" s="2563"/>
      <c r="C180" s="2563"/>
      <c r="D180" s="2563"/>
      <c r="E180" s="2563"/>
      <c r="F180" s="2563"/>
      <c r="G180" s="2563"/>
      <c r="H180" s="2563"/>
      <c r="I180" s="2563"/>
      <c r="J180" s="2563"/>
    </row>
    <row r="181" spans="1:10">
      <c r="A181" s="2517" t="s">
        <v>1003</v>
      </c>
      <c r="B181" s="2517"/>
      <c r="C181" s="2517"/>
      <c r="D181" s="2517"/>
      <c r="E181" s="2517"/>
      <c r="F181" s="2517"/>
      <c r="G181" s="2517"/>
      <c r="H181" s="2517"/>
      <c r="I181" s="2517"/>
      <c r="J181" s="2517"/>
    </row>
    <row r="182" spans="1:10">
      <c r="A182" s="2517" t="s">
        <v>355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ht="14.25">
      <c r="A183" s="2529" t="s">
        <v>1723</v>
      </c>
      <c r="B183" s="2529"/>
      <c r="C183" s="2529"/>
      <c r="D183" s="2529"/>
      <c r="E183" s="2529"/>
      <c r="F183" s="2529"/>
      <c r="G183" s="2529"/>
      <c r="H183" s="2529"/>
      <c r="I183" s="2529"/>
      <c r="J183" s="2529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65"/>
      <c r="B185" s="2565"/>
      <c r="C185" s="2565"/>
      <c r="D185" s="2565"/>
      <c r="E185" s="2565"/>
      <c r="F185" s="2565"/>
      <c r="G185" s="2565"/>
      <c r="H185" s="2565"/>
      <c r="I185" s="2565"/>
      <c r="J185" s="2565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1047"/>
      <c r="B189" s="1047"/>
      <c r="C189" s="1047"/>
      <c r="D189" s="1047"/>
      <c r="E189" s="1767"/>
      <c r="F189" s="1047"/>
      <c r="G189" s="1047"/>
      <c r="H189" s="1047"/>
      <c r="I189" s="1047"/>
      <c r="J189" s="1048"/>
    </row>
    <row r="190" spans="1:10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1047"/>
      <c r="B194" s="1047"/>
      <c r="C194" s="1047"/>
      <c r="D194" s="1047"/>
      <c r="E194" s="1767"/>
      <c r="F194" s="1047"/>
      <c r="G194" s="1047"/>
      <c r="H194" s="1047"/>
      <c r="I194" s="1047"/>
      <c r="J194" s="1047"/>
    </row>
    <row r="195" spans="1:10">
      <c r="A195" s="2565"/>
      <c r="B195" s="2565"/>
      <c r="C195" s="2565"/>
      <c r="D195" s="2565"/>
      <c r="E195" s="2565"/>
      <c r="F195" s="2565"/>
      <c r="G195" s="2565"/>
      <c r="H195" s="2565"/>
      <c r="I195" s="2565"/>
      <c r="J195" s="2565"/>
    </row>
    <row r="196" spans="1:10">
      <c r="A196" s="1047"/>
      <c r="B196" s="1047"/>
      <c r="C196" s="1047"/>
      <c r="D196" s="1047"/>
      <c r="E196" s="1767"/>
      <c r="F196" s="1049"/>
      <c r="G196" s="1049"/>
      <c r="H196" s="1049"/>
      <c r="I196" s="1049"/>
      <c r="J196" s="1049"/>
    </row>
    <row r="197" spans="1:10">
      <c r="A197" s="2565"/>
      <c r="B197" s="2565"/>
      <c r="C197" s="2565"/>
      <c r="D197" s="2565"/>
      <c r="E197" s="2565"/>
      <c r="F197" s="2565"/>
      <c r="G197" s="2565"/>
      <c r="H197" s="2565"/>
      <c r="I197" s="2565"/>
      <c r="J197" s="2565"/>
    </row>
    <row r="198" spans="1:10">
      <c r="A198" s="1047"/>
      <c r="B198" s="1047"/>
      <c r="C198" s="1047"/>
      <c r="D198" s="1047"/>
      <c r="E198" s="1767"/>
      <c r="F198" s="1047"/>
      <c r="G198" s="1047"/>
      <c r="H198" s="1047"/>
      <c r="I198" s="1047"/>
      <c r="J198" s="1047"/>
    </row>
    <row r="199" spans="1:10">
      <c r="A199" s="2565"/>
      <c r="B199" s="2565"/>
      <c r="C199" s="2565"/>
      <c r="D199" s="2565"/>
      <c r="E199" s="2565"/>
      <c r="F199" s="2565"/>
      <c r="G199" s="2565"/>
      <c r="H199" s="2565"/>
      <c r="I199" s="2565"/>
      <c r="J199" s="2565"/>
    </row>
    <row r="200" spans="1:10">
      <c r="A200" s="1047"/>
      <c r="B200" s="1047"/>
      <c r="C200" s="1047"/>
      <c r="D200" s="1047"/>
      <c r="E200" s="1767"/>
      <c r="F200" s="1047"/>
      <c r="G200" s="1047"/>
      <c r="H200" s="1047"/>
      <c r="I200" s="1047"/>
      <c r="J200" s="1047"/>
    </row>
    <row r="201" spans="1:10">
      <c r="A201" s="2565"/>
      <c r="B201" s="2565"/>
      <c r="C201" s="2565"/>
      <c r="D201" s="2565"/>
      <c r="E201" s="2565"/>
      <c r="F201" s="2565"/>
      <c r="G201" s="2565"/>
      <c r="H201" s="2565"/>
      <c r="I201" s="2565"/>
      <c r="J201" s="2565"/>
    </row>
    <row r="202" spans="1:10">
      <c r="A202" s="2567"/>
      <c r="B202" s="2567"/>
      <c r="C202" s="2567"/>
      <c r="D202" s="2567"/>
      <c r="E202" s="2567"/>
      <c r="F202" s="2567"/>
      <c r="G202" s="2567"/>
      <c r="H202" s="2567"/>
      <c r="I202" s="2567"/>
      <c r="J202" s="2567"/>
    </row>
    <row r="203" spans="1:10">
      <c r="A203" s="2567"/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/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1047"/>
      <c r="B205" s="1050"/>
      <c r="C205" s="1050"/>
      <c r="D205" s="1050"/>
      <c r="E205" s="1691"/>
      <c r="F205" s="1050"/>
      <c r="G205" s="1050"/>
      <c r="H205" s="1050"/>
      <c r="I205" s="1050"/>
      <c r="J205" s="1050"/>
    </row>
    <row r="206" spans="1:10">
      <c r="A206" s="2567"/>
      <c r="B206" s="2567"/>
      <c r="C206" s="2567"/>
      <c r="D206" s="2567"/>
      <c r="E206" s="2567"/>
      <c r="F206" s="2567"/>
      <c r="G206" s="2567"/>
      <c r="H206" s="2567"/>
      <c r="I206" s="2567"/>
      <c r="J206" s="2567"/>
    </row>
    <row r="207" spans="1:10">
      <c r="A207" s="2517"/>
      <c r="B207" s="2517"/>
      <c r="C207" s="2517"/>
      <c r="D207" s="2517"/>
      <c r="E207" s="2517"/>
      <c r="F207" s="2517"/>
      <c r="G207" s="2517"/>
      <c r="H207" s="2517"/>
      <c r="I207" s="2517"/>
      <c r="J207" s="2517"/>
    </row>
    <row r="208" spans="1:10">
      <c r="A208" s="2564"/>
      <c r="B208" s="2564"/>
      <c r="C208" s="2564"/>
      <c r="D208" s="2564"/>
      <c r="E208" s="2564"/>
      <c r="F208" s="2564"/>
      <c r="G208" s="2564"/>
      <c r="H208" s="2564"/>
      <c r="I208" s="2564"/>
      <c r="J208" s="2564"/>
    </row>
    <row r="209" spans="1:10">
      <c r="A209" s="2564"/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>
      <c r="A210" s="2562"/>
      <c r="B210" s="2562"/>
      <c r="C210" s="2562"/>
      <c r="D210" s="2562"/>
      <c r="E210" s="2562"/>
      <c r="F210" s="2562"/>
      <c r="G210" s="2562"/>
      <c r="H210" s="2562"/>
      <c r="I210" s="2562"/>
      <c r="J210" s="2562"/>
    </row>
    <row r="211" spans="1:10" ht="14.25">
      <c r="A211" s="2570"/>
      <c r="B211" s="2570"/>
      <c r="C211" s="2570"/>
      <c r="D211" s="2570"/>
      <c r="E211" s="2570"/>
      <c r="F211" s="2570"/>
      <c r="G211" s="2570"/>
      <c r="H211" s="2570"/>
      <c r="I211" s="2570"/>
      <c r="J211" s="2570"/>
    </row>
    <row r="212" spans="1:10">
      <c r="A212" s="2564"/>
      <c r="B212" s="2564"/>
      <c r="C212" s="2564"/>
      <c r="D212" s="2564"/>
      <c r="E212" s="2564"/>
      <c r="F212" s="2564"/>
      <c r="G212" s="2564"/>
      <c r="H212" s="2564"/>
      <c r="I212" s="2564"/>
      <c r="J212" s="2564"/>
    </row>
    <row r="213" spans="1:10">
      <c r="A213" s="2564"/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9"/>
      <c r="B214" s="2569"/>
      <c r="C214" s="2569"/>
      <c r="D214" s="2569"/>
      <c r="E214" s="2569"/>
      <c r="F214" s="2569"/>
      <c r="G214" s="2569"/>
      <c r="H214" s="2569"/>
      <c r="I214" s="2569"/>
      <c r="J214" s="2569"/>
    </row>
    <row r="215" spans="1:10">
      <c r="A215" s="2542"/>
      <c r="B215" s="2542"/>
      <c r="C215" s="2542"/>
      <c r="D215" s="2542"/>
      <c r="E215" s="2542"/>
      <c r="F215" s="2542"/>
      <c r="G215" s="2542"/>
      <c r="H215" s="2542"/>
      <c r="I215" s="2542"/>
      <c r="J215" s="2542"/>
    </row>
  </sheetData>
  <mergeCells count="42">
    <mergeCell ref="A215:J21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185:J185"/>
    <mergeCell ref="A186:J186"/>
    <mergeCell ref="A187:J187"/>
    <mergeCell ref="A188:J188"/>
    <mergeCell ref="A182:J182"/>
    <mergeCell ref="A183:J183"/>
    <mergeCell ref="A184:J184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9:E9"/>
    <mergeCell ref="B15:E15"/>
    <mergeCell ref="B16:F16"/>
    <mergeCell ref="F28:F29"/>
    <mergeCell ref="A14:B14"/>
    <mergeCell ref="A17:J17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N216"/>
  <sheetViews>
    <sheetView topLeftCell="A55" workbookViewId="0">
      <selection activeCell="N76" sqref="N76"/>
    </sheetView>
  </sheetViews>
  <sheetFormatPr defaultRowHeight="12.75"/>
  <cols>
    <col min="1" max="1" width="6.7109375" style="748" customWidth="1"/>
    <col min="2" max="2" width="46.28515625" style="739" customWidth="1"/>
    <col min="3" max="3" width="8.7109375" style="749" customWidth="1"/>
    <col min="4" max="4" width="10.7109375" style="738" customWidth="1"/>
    <col min="5" max="5" width="7.5703125" style="917" customWidth="1"/>
    <col min="6" max="6" width="11.28515625" style="738" customWidth="1"/>
    <col min="7" max="7" width="10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 ht="12" customHeight="1">
      <c r="I1" s="944" t="s">
        <v>941</v>
      </c>
    </row>
    <row r="2" spans="1:10" ht="10.5" hidden="1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 ht="12" customHeight="1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8.75" customHeight="1">
      <c r="A8" s="748" t="s">
        <v>2314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 ht="12" customHeight="1">
      <c r="A10" s="748" t="s">
        <v>476</v>
      </c>
      <c r="B10" s="951"/>
      <c r="C10" s="952"/>
      <c r="D10" s="900"/>
      <c r="E10" s="1677"/>
    </row>
    <row r="11" spans="1:10" ht="14.25" hidden="1" customHeight="1">
      <c r="B11" s="953"/>
      <c r="C11" s="954"/>
      <c r="D11" s="953"/>
      <c r="E11" s="1678"/>
      <c r="F11" s="953"/>
      <c r="G11" s="953"/>
      <c r="H11" s="955"/>
    </row>
    <row r="12" spans="1:10" ht="9.75" hidden="1" customHeight="1">
      <c r="A12" s="956" t="s">
        <v>477</v>
      </c>
      <c r="B12" s="949"/>
      <c r="C12" s="950"/>
      <c r="D12" s="949"/>
      <c r="E12" s="167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3.2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5.75" customHeight="1">
      <c r="A16" s="738"/>
      <c r="B16" s="2549" t="s">
        <v>259</v>
      </c>
      <c r="C16" s="2549"/>
      <c r="D16" s="2549"/>
      <c r="E16" s="2549"/>
      <c r="F16" s="2549"/>
      <c r="G16" s="2549"/>
      <c r="H16" s="962"/>
      <c r="I16" s="962"/>
      <c r="J16" s="962"/>
    </row>
    <row r="17" spans="1:12" s="632" customFormat="1" ht="13.5" customHeight="1">
      <c r="A17" s="2551" t="s">
        <v>2249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2" s="632" customFormat="1" ht="14.25" hidden="1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  <c r="K18" s="748"/>
      <c r="L18" s="748"/>
    </row>
    <row r="19" spans="1:12" s="743" customFormat="1" thickBot="1">
      <c r="A19" s="753" t="s">
        <v>488</v>
      </c>
      <c r="B19" s="964"/>
      <c r="C19" s="965"/>
      <c r="D19" s="745"/>
      <c r="E19" s="1681"/>
      <c r="G19" s="966" t="s">
        <v>651</v>
      </c>
      <c r="H19" s="967"/>
      <c r="I19" s="967"/>
      <c r="J19" s="967"/>
    </row>
    <row r="20" spans="1:12" s="945" customFormat="1" ht="15.75" customHeight="1" thickBot="1">
      <c r="A20" s="753" t="s">
        <v>89</v>
      </c>
      <c r="B20" s="968"/>
      <c r="C20" s="965"/>
      <c r="E20" s="1682"/>
      <c r="G20" s="968" t="s">
        <v>335</v>
      </c>
      <c r="H20" s="969">
        <v>8</v>
      </c>
      <c r="I20" s="970">
        <v>2</v>
      </c>
      <c r="J20" s="971">
        <v>4</v>
      </c>
    </row>
    <row r="21" spans="1:12" s="968" customFormat="1" ht="15" customHeight="1" thickBot="1">
      <c r="A21" s="753" t="s">
        <v>634</v>
      </c>
      <c r="C21" s="965"/>
      <c r="E21" s="1683"/>
      <c r="G21" s="968" t="s">
        <v>1189</v>
      </c>
    </row>
    <row r="22" spans="1:12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2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2" s="945" customFormat="1" ht="12.75" customHeight="1">
      <c r="A24" s="753" t="s">
        <v>309</v>
      </c>
      <c r="B24" s="975"/>
      <c r="C24" s="976"/>
      <c r="E24" s="1682"/>
      <c r="F24" s="977"/>
      <c r="G24" s="968" t="s">
        <v>956</v>
      </c>
    </row>
    <row r="25" spans="1:12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2" s="977" customFormat="1" ht="15.7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2" s="977" customFormat="1" ht="16.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2" s="977" customFormat="1" ht="16.5" customHeight="1" thickBot="1">
      <c r="A28" s="756"/>
      <c r="B28" s="945"/>
      <c r="C28" s="984"/>
      <c r="E28" s="1686"/>
      <c r="F28" s="945"/>
      <c r="G28" s="945"/>
      <c r="I28" s="2561">
        <v>900272428013</v>
      </c>
      <c r="J28" s="2561"/>
    </row>
    <row r="29" spans="1:12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24.75" customHeight="1" thickBot="1">
      <c r="A32" s="987">
        <v>1100000</v>
      </c>
      <c r="B32" s="787" t="s">
        <v>1719</v>
      </c>
      <c r="C32" s="788" t="s">
        <v>361</v>
      </c>
      <c r="D32" s="902">
        <f>D42</f>
        <v>15300</v>
      </c>
      <c r="E32" s="1181">
        <f>E43</f>
        <v>0</v>
      </c>
      <c r="F32" s="902">
        <f>F33+F42+F138</f>
        <v>15300</v>
      </c>
      <c r="G32" s="902">
        <f>G33+G42+G131</f>
        <v>4750</v>
      </c>
      <c r="H32" s="902">
        <f>H33+H42+H131</f>
        <v>8350</v>
      </c>
      <c r="I32" s="902">
        <f>I33+I42+I131</f>
        <v>12100</v>
      </c>
      <c r="J32" s="902">
        <f>F32</f>
        <v>15300</v>
      </c>
    </row>
    <row r="33" spans="1:10" s="748" customFormat="1" ht="46.5" hidden="1" customHeight="1" thickBot="1">
      <c r="A33" s="987">
        <v>1110000</v>
      </c>
      <c r="B33" s="790" t="s">
        <v>1677</v>
      </c>
      <c r="C33" s="788" t="s">
        <v>361</v>
      </c>
      <c r="D33" s="903"/>
      <c r="E33" s="1200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3.75" hidden="1" customHeight="1" thickBot="1">
      <c r="A34" s="988">
        <v>1110000</v>
      </c>
      <c r="B34" s="793" t="s">
        <v>809</v>
      </c>
      <c r="C34" s="794" t="s">
        <v>361</v>
      </c>
      <c r="D34" s="904"/>
      <c r="E34" s="1690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748" customFormat="1" ht="26.25" hidden="1" thickBot="1">
      <c r="A35" s="989">
        <v>1111000</v>
      </c>
      <c r="B35" s="797" t="s">
        <v>677</v>
      </c>
      <c r="C35" s="798" t="s">
        <v>810</v>
      </c>
      <c r="D35" s="911"/>
      <c r="E35" s="914"/>
      <c r="F35" s="1194"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4.75" hidden="1" customHeight="1" thickBot="1">
      <c r="A36" s="990">
        <v>1112000</v>
      </c>
      <c r="B36" s="801" t="s">
        <v>273</v>
      </c>
      <c r="C36" s="802" t="s">
        <v>811</v>
      </c>
      <c r="D36" s="906"/>
      <c r="E36" s="913"/>
      <c r="F36" s="906"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0.75" hidden="1" customHeight="1" thickBot="1">
      <c r="A37" s="990">
        <v>1113000</v>
      </c>
      <c r="B37" s="801" t="s">
        <v>812</v>
      </c>
      <c r="C37" s="802" t="s">
        <v>813</v>
      </c>
      <c r="D37" s="906"/>
      <c r="E37" s="913"/>
      <c r="F37" s="906"/>
      <c r="G37" s="906"/>
      <c r="H37" s="906"/>
      <c r="I37" s="906"/>
      <c r="J37" s="991">
        <v>0</v>
      </c>
    </row>
    <row r="38" spans="1:10" s="748" customFormat="1" ht="40.5" hidden="1" customHeight="1">
      <c r="A38" s="990">
        <v>1114000</v>
      </c>
      <c r="B38" s="801" t="s">
        <v>401</v>
      </c>
      <c r="C38" s="802" t="s">
        <v>402</v>
      </c>
      <c r="D38" s="906"/>
      <c r="E38" s="913"/>
      <c r="F38" s="906"/>
      <c r="G38" s="906"/>
      <c r="H38" s="906"/>
      <c r="I38" s="906"/>
      <c r="J38" s="991">
        <v>0</v>
      </c>
    </row>
    <row r="39" spans="1:10" s="748" customFormat="1" ht="12.75" hidden="1" customHeight="1" thickBot="1">
      <c r="A39" s="990">
        <v>1115000</v>
      </c>
      <c r="B39" s="801" t="s">
        <v>619</v>
      </c>
      <c r="C39" s="802" t="s">
        <v>391</v>
      </c>
      <c r="D39" s="906"/>
      <c r="E39" s="913"/>
      <c r="F39" s="906"/>
      <c r="G39" s="906"/>
      <c r="H39" s="906"/>
      <c r="I39" s="906"/>
      <c r="J39" s="991">
        <v>0</v>
      </c>
    </row>
    <row r="40" spans="1:10" s="748" customFormat="1" ht="17.25" hidden="1" customHeight="1" thickBot="1">
      <c r="A40" s="990">
        <v>1116000</v>
      </c>
      <c r="B40" s="801" t="s">
        <v>1034</v>
      </c>
      <c r="C40" s="802" t="s">
        <v>392</v>
      </c>
      <c r="D40" s="906"/>
      <c r="E40" s="913"/>
      <c r="F40" s="906"/>
      <c r="G40" s="906"/>
      <c r="H40" s="906"/>
      <c r="I40" s="906"/>
      <c r="J40" s="991">
        <v>0</v>
      </c>
    </row>
    <row r="41" spans="1:10" s="748" customFormat="1" ht="17.25" hidden="1" customHeight="1" thickBot="1">
      <c r="A41" s="992">
        <v>1117000</v>
      </c>
      <c r="B41" s="805" t="s">
        <v>644</v>
      </c>
      <c r="C41" s="806" t="s">
        <v>20</v>
      </c>
      <c r="D41" s="907"/>
      <c r="E41" s="912"/>
      <c r="F41" s="907"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thickBot="1">
      <c r="A42" s="993">
        <v>1120000</v>
      </c>
      <c r="B42" s="809" t="s">
        <v>21</v>
      </c>
      <c r="C42" s="788" t="s">
        <v>361</v>
      </c>
      <c r="D42" s="909">
        <f>D55+D69+D51+D131+D49</f>
        <v>15300</v>
      </c>
      <c r="E42" s="1184">
        <f>E55+E69</f>
        <v>0</v>
      </c>
      <c r="F42" s="909">
        <f>F43+F55+F66+F69+F51+F64+F131</f>
        <v>15300</v>
      </c>
      <c r="G42" s="909">
        <f>G43+G51+G55+G64+G66+G69</f>
        <v>4600</v>
      </c>
      <c r="H42" s="909">
        <f>H43+H51+H55+H64+H66+H69</f>
        <v>8200</v>
      </c>
      <c r="I42" s="909">
        <f>I43+I51+I55+I64+I66+I69</f>
        <v>11800</v>
      </c>
      <c r="J42" s="1030">
        <f>F42</f>
        <v>15300</v>
      </c>
    </row>
    <row r="43" spans="1:10" s="748" customFormat="1" ht="25.5" customHeight="1">
      <c r="A43" s="988">
        <v>1121000</v>
      </c>
      <c r="B43" s="811" t="s">
        <v>22</v>
      </c>
      <c r="C43" s="812"/>
      <c r="D43" s="910"/>
      <c r="E43" s="922">
        <f>E49</f>
        <v>0</v>
      </c>
      <c r="F43" s="910">
        <f>SUM(F44:F49)</f>
        <v>0</v>
      </c>
      <c r="G43" s="910">
        <f>SUM(G44:G49)</f>
        <v>0</v>
      </c>
      <c r="H43" s="910">
        <f>SUM(H44:H49)</f>
        <v>0</v>
      </c>
      <c r="I43" s="910">
        <f>SUM(I44:I49)</f>
        <v>0</v>
      </c>
      <c r="J43" s="1030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20"/>
      <c r="E44" s="921"/>
      <c r="F44" s="920"/>
      <c r="G44" s="920"/>
      <c r="H44" s="920"/>
      <c r="I44" s="920"/>
      <c r="J44" s="1030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20"/>
      <c r="E45" s="921"/>
      <c r="F45" s="920">
        <v>0</v>
      </c>
      <c r="G45" s="920">
        <v>0</v>
      </c>
      <c r="H45" s="920">
        <v>0</v>
      </c>
      <c r="I45" s="920">
        <v>0</v>
      </c>
      <c r="J45" s="1030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20"/>
      <c r="E46" s="921"/>
      <c r="F46" s="920">
        <v>0</v>
      </c>
      <c r="G46" s="920">
        <v>0</v>
      </c>
      <c r="H46" s="920">
        <v>0</v>
      </c>
      <c r="I46" s="920">
        <v>0</v>
      </c>
      <c r="J46" s="1030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20"/>
      <c r="E47" s="921"/>
      <c r="F47" s="920">
        <v>0</v>
      </c>
      <c r="G47" s="920">
        <v>0</v>
      </c>
      <c r="H47" s="920">
        <v>0</v>
      </c>
      <c r="I47" s="920">
        <v>0</v>
      </c>
      <c r="J47" s="1030">
        <f>F47</f>
        <v>0</v>
      </c>
    </row>
    <row r="48" spans="1:10" s="748" customFormat="1" ht="9" hidden="1" customHeight="1">
      <c r="A48" s="990">
        <v>1121500</v>
      </c>
      <c r="B48" s="813" t="s">
        <v>69</v>
      </c>
      <c r="C48" s="802" t="s">
        <v>389</v>
      </c>
      <c r="D48" s="920"/>
      <c r="E48" s="921"/>
      <c r="F48" s="910"/>
      <c r="G48" s="910"/>
      <c r="H48" s="910"/>
      <c r="I48" s="910"/>
      <c r="J48" s="1030">
        <v>0</v>
      </c>
    </row>
    <row r="49" spans="1:12" s="748" customFormat="1" ht="0.75" customHeight="1">
      <c r="A49" s="990">
        <v>1121600</v>
      </c>
      <c r="B49" s="813" t="s">
        <v>70</v>
      </c>
      <c r="C49" s="802" t="s">
        <v>390</v>
      </c>
      <c r="D49" s="920">
        <v>0</v>
      </c>
      <c r="E49" s="921">
        <v>0</v>
      </c>
      <c r="F49" s="920">
        <f>D49+E49</f>
        <v>0</v>
      </c>
      <c r="G49" s="920">
        <v>0</v>
      </c>
      <c r="H49" s="920">
        <v>0</v>
      </c>
      <c r="I49" s="920">
        <v>0</v>
      </c>
      <c r="J49" s="1030">
        <f>F49</f>
        <v>0</v>
      </c>
    </row>
    <row r="50" spans="1:12" s="748" customFormat="1" ht="26.25" hidden="1" customHeight="1" thickBot="1">
      <c r="A50" s="994">
        <v>1121700</v>
      </c>
      <c r="B50" s="817" t="s">
        <v>71</v>
      </c>
      <c r="C50" s="806" t="s">
        <v>772</v>
      </c>
      <c r="D50" s="915"/>
      <c r="E50" s="916"/>
      <c r="F50" s="915"/>
      <c r="G50" s="915"/>
      <c r="H50" s="915"/>
      <c r="I50" s="915"/>
      <c r="J50" s="1030">
        <v>0</v>
      </c>
    </row>
    <row r="51" spans="1:12" s="748" customFormat="1" ht="25.5" hidden="1" customHeight="1">
      <c r="A51" s="988">
        <v>1122000</v>
      </c>
      <c r="B51" s="818" t="s">
        <v>773</v>
      </c>
      <c r="C51" s="794" t="s">
        <v>361</v>
      </c>
      <c r="D51" s="918">
        <f>D52</f>
        <v>0</v>
      </c>
      <c r="E51" s="919"/>
      <c r="F51" s="918">
        <f>F52</f>
        <v>0</v>
      </c>
      <c r="G51" s="918">
        <f>G52</f>
        <v>0</v>
      </c>
      <c r="H51" s="918">
        <f>H52</f>
        <v>0</v>
      </c>
      <c r="I51" s="918">
        <f>I52</f>
        <v>0</v>
      </c>
      <c r="J51" s="1030">
        <f>J52</f>
        <v>0</v>
      </c>
    </row>
    <row r="52" spans="1:12" s="748" customFormat="1" ht="18" hidden="1" customHeight="1">
      <c r="A52" s="995">
        <v>1122100</v>
      </c>
      <c r="B52" s="813" t="s">
        <v>72</v>
      </c>
      <c r="C52" s="798" t="s">
        <v>774</v>
      </c>
      <c r="D52" s="920">
        <v>0</v>
      </c>
      <c r="E52" s="921">
        <v>0</v>
      </c>
      <c r="F52" s="920">
        <f>D52+E52</f>
        <v>0</v>
      </c>
      <c r="G52" s="920">
        <v>0</v>
      </c>
      <c r="H52" s="920">
        <v>0</v>
      </c>
      <c r="I52" s="920">
        <v>0</v>
      </c>
      <c r="J52" s="1030">
        <f>F52</f>
        <v>0</v>
      </c>
    </row>
    <row r="53" spans="1:12" s="748" customFormat="1" ht="21.75" hidden="1" customHeight="1">
      <c r="A53" s="995">
        <v>1122200</v>
      </c>
      <c r="B53" s="813" t="s">
        <v>490</v>
      </c>
      <c r="C53" s="802" t="s">
        <v>1031</v>
      </c>
      <c r="D53" s="920"/>
      <c r="E53" s="921"/>
      <c r="F53" s="920"/>
      <c r="G53" s="920"/>
      <c r="H53" s="920"/>
      <c r="I53" s="920"/>
      <c r="J53" s="1030">
        <v>0</v>
      </c>
    </row>
    <row r="54" spans="1:12" s="748" customFormat="1" ht="13.5" hidden="1" thickBot="1">
      <c r="A54" s="993">
        <v>1122300</v>
      </c>
      <c r="B54" s="817" t="s">
        <v>148</v>
      </c>
      <c r="C54" s="806" t="s">
        <v>1032</v>
      </c>
      <c r="D54" s="915"/>
      <c r="E54" s="916"/>
      <c r="F54" s="915"/>
      <c r="G54" s="915"/>
      <c r="H54" s="915"/>
      <c r="I54" s="915"/>
      <c r="J54" s="1030">
        <v>0</v>
      </c>
    </row>
    <row r="55" spans="1:12" s="748" customFormat="1" ht="28.5">
      <c r="A55" s="988">
        <v>1123000</v>
      </c>
      <c r="B55" s="818" t="s">
        <v>56</v>
      </c>
      <c r="C55" s="794" t="s">
        <v>361</v>
      </c>
      <c r="D55" s="918">
        <f>D63</f>
        <v>5000</v>
      </c>
      <c r="E55" s="919">
        <f>E63</f>
        <v>0</v>
      </c>
      <c r="F55" s="918">
        <f>SUM(F56:F63)</f>
        <v>5000</v>
      </c>
      <c r="G55" s="918">
        <f>SUM(G56:G63)</f>
        <v>2000</v>
      </c>
      <c r="H55" s="918">
        <f>SUM(H56:H63)</f>
        <v>3000</v>
      </c>
      <c r="I55" s="918">
        <f>SUM(I56:I63)</f>
        <v>4000</v>
      </c>
      <c r="J55" s="1030">
        <f>F55</f>
        <v>5000</v>
      </c>
    </row>
    <row r="56" spans="1:12" s="748" customFormat="1" hidden="1">
      <c r="A56" s="995">
        <v>1123100</v>
      </c>
      <c r="B56" s="813" t="s">
        <v>149</v>
      </c>
      <c r="C56" s="798" t="s">
        <v>368</v>
      </c>
      <c r="D56" s="920"/>
      <c r="E56" s="921"/>
      <c r="F56" s="920"/>
      <c r="G56" s="920"/>
      <c r="H56" s="920"/>
      <c r="I56" s="920"/>
      <c r="J56" s="1030">
        <f>F56</f>
        <v>0</v>
      </c>
    </row>
    <row r="57" spans="1:12" s="748" customFormat="1" hidden="1">
      <c r="A57" s="995">
        <v>1123200</v>
      </c>
      <c r="B57" s="813" t="s">
        <v>150</v>
      </c>
      <c r="C57" s="802" t="s">
        <v>369</v>
      </c>
      <c r="D57" s="920"/>
      <c r="E57" s="921"/>
      <c r="F57" s="920">
        <v>0</v>
      </c>
      <c r="G57" s="920">
        <v>0</v>
      </c>
      <c r="H57" s="920">
        <v>0</v>
      </c>
      <c r="I57" s="920">
        <v>0</v>
      </c>
      <c r="J57" s="1030">
        <f>F57</f>
        <v>0</v>
      </c>
    </row>
    <row r="58" spans="1:12" s="748" customFormat="1" ht="25.5" hidden="1">
      <c r="A58" s="995">
        <v>1123300</v>
      </c>
      <c r="B58" s="813" t="s">
        <v>151</v>
      </c>
      <c r="C58" s="802" t="s">
        <v>370</v>
      </c>
      <c r="D58" s="920"/>
      <c r="E58" s="921"/>
      <c r="F58" s="920"/>
      <c r="G58" s="920"/>
      <c r="H58" s="920"/>
      <c r="I58" s="920"/>
      <c r="J58" s="1030"/>
    </row>
    <row r="59" spans="1:12" s="748" customFormat="1" ht="14.25" hidden="1" customHeight="1">
      <c r="A59" s="995">
        <v>1123400</v>
      </c>
      <c r="B59" s="813" t="s">
        <v>559</v>
      </c>
      <c r="C59" s="802" t="s">
        <v>371</v>
      </c>
      <c r="D59" s="920"/>
      <c r="E59" s="921"/>
      <c r="F59" s="920">
        <v>0</v>
      </c>
      <c r="G59" s="920">
        <v>0</v>
      </c>
      <c r="H59" s="920">
        <v>0</v>
      </c>
      <c r="I59" s="920">
        <v>0</v>
      </c>
      <c r="J59" s="1030">
        <f t="shared" ref="J59:J65" si="0">F59</f>
        <v>0</v>
      </c>
    </row>
    <row r="60" spans="1:12" s="748" customFormat="1" hidden="1">
      <c r="A60" s="995">
        <v>1123500</v>
      </c>
      <c r="B60" s="821" t="s">
        <v>560</v>
      </c>
      <c r="C60" s="822">
        <v>423500</v>
      </c>
      <c r="D60" s="920"/>
      <c r="E60" s="921"/>
      <c r="F60" s="920"/>
      <c r="G60" s="920"/>
      <c r="H60" s="920"/>
      <c r="I60" s="920"/>
      <c r="J60" s="1030">
        <f t="shared" si="0"/>
        <v>0</v>
      </c>
    </row>
    <row r="61" spans="1:12" s="748" customFormat="1" ht="16.5" hidden="1" customHeight="1">
      <c r="A61" s="995">
        <v>1123600</v>
      </c>
      <c r="B61" s="813" t="s">
        <v>187</v>
      </c>
      <c r="C61" s="802" t="s">
        <v>372</v>
      </c>
      <c r="D61" s="920"/>
      <c r="E61" s="921"/>
      <c r="F61" s="920"/>
      <c r="G61" s="920"/>
      <c r="H61" s="920"/>
      <c r="I61" s="920"/>
      <c r="J61" s="1030">
        <f t="shared" si="0"/>
        <v>0</v>
      </c>
    </row>
    <row r="62" spans="1:12" s="748" customFormat="1" hidden="1">
      <c r="A62" s="995">
        <v>1123700</v>
      </c>
      <c r="B62" s="813" t="s">
        <v>188</v>
      </c>
      <c r="C62" s="802" t="s">
        <v>373</v>
      </c>
      <c r="D62" s="920"/>
      <c r="E62" s="921"/>
      <c r="F62" s="920">
        <v>0</v>
      </c>
      <c r="G62" s="920">
        <v>0</v>
      </c>
      <c r="H62" s="920">
        <v>0</v>
      </c>
      <c r="I62" s="920">
        <v>0</v>
      </c>
      <c r="J62" s="1030">
        <f t="shared" si="0"/>
        <v>0</v>
      </c>
    </row>
    <row r="63" spans="1:12" s="748" customFormat="1" ht="25.5" customHeight="1" thickBot="1">
      <c r="A63" s="993">
        <v>1123800</v>
      </c>
      <c r="B63" s="817" t="s">
        <v>189</v>
      </c>
      <c r="C63" s="806" t="s">
        <v>374</v>
      </c>
      <c r="D63" s="915">
        <v>5000</v>
      </c>
      <c r="E63" s="916">
        <v>0</v>
      </c>
      <c r="F63" s="915">
        <f>D63+E63</f>
        <v>5000</v>
      </c>
      <c r="G63" s="915">
        <v>2000</v>
      </c>
      <c r="H63" s="916">
        <v>3000</v>
      </c>
      <c r="I63" s="915">
        <v>4000</v>
      </c>
      <c r="J63" s="920">
        <f t="shared" si="0"/>
        <v>5000</v>
      </c>
      <c r="K63" s="1061"/>
      <c r="L63" s="1061"/>
    </row>
    <row r="64" spans="1:12" s="748" customFormat="1" ht="28.5" hidden="1">
      <c r="A64" s="988">
        <v>1124000</v>
      </c>
      <c r="B64" s="818" t="s">
        <v>214</v>
      </c>
      <c r="C64" s="794" t="s">
        <v>361</v>
      </c>
      <c r="D64" s="918"/>
      <c r="E64" s="919"/>
      <c r="F64" s="918">
        <f>F65</f>
        <v>0</v>
      </c>
      <c r="G64" s="918">
        <f>G65</f>
        <v>0</v>
      </c>
      <c r="H64" s="918">
        <f>H65</f>
        <v>0</v>
      </c>
      <c r="I64" s="918">
        <f>I65</f>
        <v>0</v>
      </c>
      <c r="J64" s="1030">
        <f t="shared" si="0"/>
        <v>0</v>
      </c>
    </row>
    <row r="65" spans="1:11" s="748" customFormat="1" ht="13.5" hidden="1" thickBot="1">
      <c r="A65" s="993">
        <v>1124100</v>
      </c>
      <c r="B65" s="817" t="s">
        <v>190</v>
      </c>
      <c r="C65" s="806" t="s">
        <v>215</v>
      </c>
      <c r="D65" s="915"/>
      <c r="E65" s="916"/>
      <c r="F65" s="915">
        <v>0</v>
      </c>
      <c r="G65" s="915">
        <v>0</v>
      </c>
      <c r="H65" s="915">
        <v>0</v>
      </c>
      <c r="I65" s="915">
        <v>0</v>
      </c>
      <c r="J65" s="1030">
        <f t="shared" si="0"/>
        <v>0</v>
      </c>
    </row>
    <row r="66" spans="1:11" s="748" customFormat="1" ht="28.5" hidden="1">
      <c r="A66" s="988">
        <v>1125000</v>
      </c>
      <c r="B66" s="818" t="s">
        <v>928</v>
      </c>
      <c r="C66" s="794" t="s">
        <v>361</v>
      </c>
      <c r="D66" s="918"/>
      <c r="E66" s="919"/>
      <c r="F66" s="918">
        <f>F67+F68</f>
        <v>0</v>
      </c>
      <c r="G66" s="918">
        <f>G67+G68</f>
        <v>0</v>
      </c>
      <c r="H66" s="918">
        <f>H67+H68</f>
        <v>0</v>
      </c>
      <c r="I66" s="918">
        <f>I67+I68</f>
        <v>0</v>
      </c>
      <c r="J66" s="1030">
        <f>J67+J68</f>
        <v>0</v>
      </c>
    </row>
    <row r="67" spans="1:11" s="748" customFormat="1" ht="25.5">
      <c r="A67" s="995">
        <v>1125100</v>
      </c>
      <c r="B67" s="813" t="s">
        <v>191</v>
      </c>
      <c r="C67" s="798" t="s">
        <v>929</v>
      </c>
      <c r="D67" s="920"/>
      <c r="E67" s="921"/>
      <c r="F67" s="920"/>
      <c r="G67" s="920"/>
      <c r="H67" s="920"/>
      <c r="I67" s="920"/>
      <c r="J67" s="1030">
        <f t="shared" ref="J67:J73" si="1">F67</f>
        <v>0</v>
      </c>
    </row>
    <row r="68" spans="1:11" s="748" customFormat="1" ht="26.25" thickBot="1">
      <c r="A68" s="993">
        <v>1125200</v>
      </c>
      <c r="B68" s="817" t="s">
        <v>709</v>
      </c>
      <c r="C68" s="806" t="s">
        <v>1041</v>
      </c>
      <c r="D68" s="915"/>
      <c r="E68" s="916"/>
      <c r="F68" s="915">
        <v>0</v>
      </c>
      <c r="G68" s="915">
        <v>0</v>
      </c>
      <c r="H68" s="915">
        <v>0</v>
      </c>
      <c r="I68" s="915">
        <v>0</v>
      </c>
      <c r="J68" s="1030">
        <f t="shared" si="1"/>
        <v>0</v>
      </c>
    </row>
    <row r="69" spans="1:11" s="748" customFormat="1" ht="19.5" customHeight="1">
      <c r="A69" s="988">
        <v>1126000</v>
      </c>
      <c r="B69" s="818" t="s">
        <v>1042</v>
      </c>
      <c r="C69" s="794" t="s">
        <v>361</v>
      </c>
      <c r="D69" s="918">
        <f>SUM(D70:D77)</f>
        <v>10000</v>
      </c>
      <c r="E69" s="919">
        <f>E77+E76</f>
        <v>0</v>
      </c>
      <c r="F69" s="918">
        <f>SUM(F70:F77)</f>
        <v>10000</v>
      </c>
      <c r="G69" s="918">
        <f>SUM(G70:G77)</f>
        <v>2600</v>
      </c>
      <c r="H69" s="918">
        <f>SUM(H70:H77)</f>
        <v>5200</v>
      </c>
      <c r="I69" s="918">
        <f>SUM(I70:I77)</f>
        <v>7800</v>
      </c>
      <c r="J69" s="1030">
        <f t="shared" si="1"/>
        <v>10000</v>
      </c>
    </row>
    <row r="70" spans="1:11" s="748" customFormat="1" ht="21.75" customHeight="1">
      <c r="A70" s="988">
        <v>1126100</v>
      </c>
      <c r="B70" s="813" t="s">
        <v>993</v>
      </c>
      <c r="C70" s="798" t="s">
        <v>1043</v>
      </c>
      <c r="D70" s="920">
        <v>300</v>
      </c>
      <c r="E70" s="921">
        <v>0</v>
      </c>
      <c r="F70" s="920">
        <f>D70+E70</f>
        <v>300</v>
      </c>
      <c r="G70" s="920">
        <v>100</v>
      </c>
      <c r="H70" s="920">
        <v>200</v>
      </c>
      <c r="I70" s="920">
        <v>300</v>
      </c>
      <c r="J70" s="1030">
        <f t="shared" si="1"/>
        <v>300</v>
      </c>
    </row>
    <row r="71" spans="1:11" s="748" customFormat="1" hidden="1">
      <c r="A71" s="988">
        <v>1126200</v>
      </c>
      <c r="B71" s="813" t="s">
        <v>994</v>
      </c>
      <c r="C71" s="802" t="s">
        <v>1044</v>
      </c>
      <c r="D71" s="920"/>
      <c r="E71" s="921"/>
      <c r="F71" s="920"/>
      <c r="G71" s="920"/>
      <c r="H71" s="920"/>
      <c r="I71" s="920"/>
      <c r="J71" s="1030">
        <f t="shared" si="1"/>
        <v>0</v>
      </c>
    </row>
    <row r="72" spans="1:11" s="748" customFormat="1" ht="0.75" hidden="1" customHeight="1">
      <c r="A72" s="988">
        <v>1126300</v>
      </c>
      <c r="B72" s="813" t="s">
        <v>393</v>
      </c>
      <c r="C72" s="802" t="s">
        <v>394</v>
      </c>
      <c r="D72" s="920"/>
      <c r="E72" s="921"/>
      <c r="F72" s="920"/>
      <c r="G72" s="920"/>
      <c r="H72" s="920"/>
      <c r="I72" s="920"/>
      <c r="J72" s="1030">
        <f t="shared" si="1"/>
        <v>0</v>
      </c>
    </row>
    <row r="73" spans="1:11" s="748" customFormat="1" hidden="1">
      <c r="A73" s="990">
        <v>1126400</v>
      </c>
      <c r="B73" s="823" t="s">
        <v>995</v>
      </c>
      <c r="C73" s="802" t="s">
        <v>395</v>
      </c>
      <c r="D73" s="920">
        <v>0</v>
      </c>
      <c r="E73" s="921">
        <v>0</v>
      </c>
      <c r="F73" s="920">
        <f>D73+E73</f>
        <v>0</v>
      </c>
      <c r="G73" s="920">
        <v>0</v>
      </c>
      <c r="H73" s="920">
        <v>0</v>
      </c>
      <c r="I73" s="921">
        <v>0</v>
      </c>
      <c r="J73" s="1030">
        <f t="shared" si="1"/>
        <v>0</v>
      </c>
    </row>
    <row r="74" spans="1:11" s="748" customFormat="1" ht="25.5" hidden="1">
      <c r="A74" s="992">
        <v>1126500</v>
      </c>
      <c r="B74" s="824" t="s">
        <v>953</v>
      </c>
      <c r="C74" s="802" t="s">
        <v>396</v>
      </c>
      <c r="D74" s="920"/>
      <c r="E74" s="921"/>
      <c r="F74" s="920"/>
      <c r="G74" s="920"/>
      <c r="H74" s="920"/>
      <c r="I74" s="920"/>
      <c r="J74" s="1030">
        <v>0</v>
      </c>
      <c r="K74" s="748">
        <v>0</v>
      </c>
    </row>
    <row r="75" spans="1:11" s="748" customFormat="1" hidden="1">
      <c r="A75" s="990">
        <v>1126600</v>
      </c>
      <c r="B75" s="823" t="s">
        <v>230</v>
      </c>
      <c r="C75" s="802" t="s">
        <v>397</v>
      </c>
      <c r="D75" s="920"/>
      <c r="E75" s="921"/>
      <c r="F75" s="920"/>
      <c r="G75" s="920"/>
      <c r="H75" s="920"/>
      <c r="I75" s="920"/>
      <c r="J75" s="1030">
        <f>F75</f>
        <v>0</v>
      </c>
    </row>
    <row r="76" spans="1:11" s="748" customFormat="1" ht="25.5" customHeight="1">
      <c r="A76" s="990">
        <v>1126700</v>
      </c>
      <c r="B76" s="823" t="s">
        <v>231</v>
      </c>
      <c r="C76" s="802" t="s">
        <v>398</v>
      </c>
      <c r="D76" s="920">
        <v>4500</v>
      </c>
      <c r="E76" s="921">
        <v>0</v>
      </c>
      <c r="F76" s="920">
        <f>D76+E76</f>
        <v>4500</v>
      </c>
      <c r="G76" s="920">
        <v>1000</v>
      </c>
      <c r="H76" s="920">
        <v>2000</v>
      </c>
      <c r="I76" s="920">
        <v>3500</v>
      </c>
      <c r="J76" s="1030">
        <f>F76</f>
        <v>4500</v>
      </c>
    </row>
    <row r="77" spans="1:11" s="748" customFormat="1" ht="27" customHeight="1" thickBot="1">
      <c r="A77" s="994">
        <v>1126800</v>
      </c>
      <c r="B77" s="825" t="s">
        <v>483</v>
      </c>
      <c r="C77" s="806" t="s">
        <v>399</v>
      </c>
      <c r="D77" s="915">
        <v>5200</v>
      </c>
      <c r="E77" s="916">
        <v>0</v>
      </c>
      <c r="F77" s="915">
        <f>D77+E77</f>
        <v>5200</v>
      </c>
      <c r="G77" s="915">
        <v>1500</v>
      </c>
      <c r="H77" s="915">
        <v>3000</v>
      </c>
      <c r="I77" s="915">
        <v>4000</v>
      </c>
      <c r="J77" s="1030">
        <f>F77</f>
        <v>5200</v>
      </c>
    </row>
    <row r="78" spans="1:11" s="748" customFormat="1" ht="14.25">
      <c r="A78" s="996">
        <v>1130000</v>
      </c>
      <c r="B78" s="827" t="s">
        <v>296</v>
      </c>
      <c r="C78" s="794" t="s">
        <v>361</v>
      </c>
      <c r="D78" s="918"/>
      <c r="E78" s="919"/>
      <c r="F78" s="918">
        <v>0</v>
      </c>
      <c r="G78" s="918">
        <v>0</v>
      </c>
      <c r="H78" s="918">
        <v>0</v>
      </c>
      <c r="I78" s="918">
        <v>0</v>
      </c>
      <c r="J78" s="920">
        <v>0</v>
      </c>
    </row>
    <row r="79" spans="1:11" s="748" customFormat="1">
      <c r="A79" s="996">
        <v>1130100</v>
      </c>
      <c r="B79" s="823" t="s">
        <v>484</v>
      </c>
      <c r="C79" s="798" t="s">
        <v>297</v>
      </c>
      <c r="D79" s="920"/>
      <c r="E79" s="921"/>
      <c r="F79" s="920"/>
      <c r="G79" s="920"/>
      <c r="H79" s="920"/>
      <c r="I79" s="920"/>
      <c r="J79" s="1030">
        <v>0</v>
      </c>
    </row>
    <row r="80" spans="1:11" s="748" customFormat="1" hidden="1">
      <c r="A80" s="996">
        <v>1130200</v>
      </c>
      <c r="B80" s="823" t="s">
        <v>485</v>
      </c>
      <c r="C80" s="802" t="s">
        <v>298</v>
      </c>
      <c r="D80" s="920"/>
      <c r="E80" s="921"/>
      <c r="F80" s="920"/>
      <c r="G80" s="920"/>
      <c r="H80" s="920"/>
      <c r="I80" s="920"/>
      <c r="J80" s="1030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20"/>
      <c r="E81" s="921"/>
      <c r="F81" s="920"/>
      <c r="G81" s="920"/>
      <c r="H81" s="920"/>
      <c r="I81" s="920"/>
      <c r="J81" s="1030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10"/>
      <c r="E82" s="922"/>
      <c r="F82" s="910"/>
      <c r="G82" s="910"/>
      <c r="H82" s="910"/>
      <c r="I82" s="910"/>
      <c r="J82" s="1030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20"/>
      <c r="E83" s="921"/>
      <c r="F83" s="920"/>
      <c r="G83" s="920"/>
      <c r="H83" s="920"/>
      <c r="I83" s="920"/>
      <c r="J83" s="1030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20"/>
      <c r="E84" s="921"/>
      <c r="F84" s="920"/>
      <c r="G84" s="920"/>
      <c r="H84" s="920"/>
      <c r="I84" s="920"/>
      <c r="J84" s="1030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20"/>
      <c r="E85" s="921"/>
      <c r="F85" s="920"/>
      <c r="G85" s="920"/>
      <c r="H85" s="920"/>
      <c r="I85" s="920"/>
      <c r="J85" s="1030">
        <v>0</v>
      </c>
    </row>
    <row r="86" spans="1:10" s="748" customFormat="1" ht="12" hidden="1" customHeight="1" thickBot="1">
      <c r="A86" s="990">
        <v>1131300</v>
      </c>
      <c r="B86" s="825" t="s">
        <v>594</v>
      </c>
      <c r="C86" s="806" t="s">
        <v>304</v>
      </c>
      <c r="D86" s="915"/>
      <c r="E86" s="916"/>
      <c r="F86" s="915"/>
      <c r="G86" s="915"/>
      <c r="H86" s="915"/>
      <c r="I86" s="915"/>
      <c r="J86" s="1030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8"/>
      <c r="E87" s="919"/>
      <c r="F87" s="918">
        <v>0</v>
      </c>
      <c r="G87" s="918">
        <v>0</v>
      </c>
      <c r="H87" s="918">
        <v>0</v>
      </c>
      <c r="I87" s="918">
        <v>0</v>
      </c>
      <c r="J87" s="1030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20"/>
      <c r="E88" s="921"/>
      <c r="F88" s="920"/>
      <c r="G88" s="920"/>
      <c r="H88" s="920"/>
      <c r="I88" s="920"/>
      <c r="J88" s="1030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20"/>
      <c r="E89" s="921"/>
      <c r="F89" s="920"/>
      <c r="G89" s="920"/>
      <c r="H89" s="920"/>
      <c r="I89" s="920"/>
      <c r="J89" s="1030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20"/>
      <c r="E90" s="921"/>
      <c r="F90" s="920"/>
      <c r="G90" s="920"/>
      <c r="H90" s="920"/>
      <c r="I90" s="920"/>
      <c r="J90" s="1030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15"/>
      <c r="E91" s="916"/>
      <c r="F91" s="915"/>
      <c r="G91" s="915"/>
      <c r="H91" s="915"/>
      <c r="I91" s="915"/>
      <c r="J91" s="1030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8"/>
      <c r="E92" s="919"/>
      <c r="F92" s="918">
        <v>0</v>
      </c>
      <c r="G92" s="918">
        <v>0</v>
      </c>
      <c r="H92" s="918">
        <v>0</v>
      </c>
      <c r="I92" s="918">
        <v>0</v>
      </c>
      <c r="J92" s="1030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923"/>
      <c r="E93" s="924"/>
      <c r="F93" s="923">
        <v>0</v>
      </c>
      <c r="G93" s="923">
        <v>0</v>
      </c>
      <c r="H93" s="923">
        <v>0</v>
      </c>
      <c r="I93" s="923">
        <v>0</v>
      </c>
      <c r="J93" s="1030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923"/>
      <c r="E94" s="924"/>
      <c r="F94" s="923"/>
      <c r="G94" s="923"/>
      <c r="H94" s="923"/>
      <c r="I94" s="923"/>
      <c r="J94" s="1030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4"/>
      <c r="F95" s="923"/>
      <c r="G95" s="923"/>
      <c r="H95" s="923"/>
      <c r="I95" s="923"/>
      <c r="J95" s="1030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/>
      <c r="E96" s="1185"/>
      <c r="F96" s="1007">
        <v>0</v>
      </c>
      <c r="G96" s="1007">
        <v>0</v>
      </c>
      <c r="H96" s="1007">
        <v>0</v>
      </c>
      <c r="I96" s="1007">
        <v>0</v>
      </c>
      <c r="J96" s="1030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1"/>
      <c r="F97" s="920"/>
      <c r="G97" s="920"/>
      <c r="H97" s="920"/>
      <c r="I97" s="920"/>
      <c r="J97" s="1030">
        <v>0</v>
      </c>
    </row>
    <row r="98" spans="1:10" s="748" customFormat="1" ht="22.5" hidden="1" customHeight="1" thickBot="1">
      <c r="A98" s="1010">
        <v>1152200</v>
      </c>
      <c r="B98" s="1011" t="s">
        <v>765</v>
      </c>
      <c r="C98" s="1012">
        <v>462200</v>
      </c>
      <c r="D98" s="915"/>
      <c r="E98" s="916"/>
      <c r="F98" s="915"/>
      <c r="G98" s="915"/>
      <c r="H98" s="915"/>
      <c r="I98" s="915"/>
      <c r="J98" s="1030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/>
      <c r="E99" s="1186"/>
      <c r="F99" s="1016">
        <v>0</v>
      </c>
      <c r="G99" s="1016">
        <v>0</v>
      </c>
      <c r="H99" s="1016">
        <v>0</v>
      </c>
      <c r="I99" s="1016">
        <v>0</v>
      </c>
      <c r="J99" s="1030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185"/>
      <c r="F100" s="1007"/>
      <c r="G100" s="1007"/>
      <c r="H100" s="1007"/>
      <c r="I100" s="1007"/>
      <c r="J100" s="1030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185"/>
      <c r="F101" s="1007"/>
      <c r="G101" s="1007"/>
      <c r="H101" s="1007"/>
      <c r="I101" s="1007"/>
      <c r="J101" s="1030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185"/>
      <c r="F102" s="1007"/>
      <c r="G102" s="1007"/>
      <c r="H102" s="1007"/>
      <c r="I102" s="1007"/>
      <c r="J102" s="1030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185"/>
      <c r="F103" s="1007"/>
      <c r="G103" s="1007"/>
      <c r="H103" s="1007"/>
      <c r="I103" s="1007"/>
      <c r="J103" s="1030">
        <v>0</v>
      </c>
    </row>
    <row r="104" spans="1:10" s="748" customFormat="1" hidden="1">
      <c r="A104" s="1000">
        <v>1153500</v>
      </c>
      <c r="B104" s="1017" t="s">
        <v>506</v>
      </c>
      <c r="C104" s="1004">
        <v>463500</v>
      </c>
      <c r="D104" s="1007"/>
      <c r="E104" s="1185"/>
      <c r="F104" s="1007"/>
      <c r="G104" s="1007"/>
      <c r="H104" s="1007"/>
      <c r="I104" s="1007"/>
      <c r="J104" s="1030">
        <v>0</v>
      </c>
    </row>
    <row r="105" spans="1:10" s="748" customFormat="1" ht="38.25" hidden="1">
      <c r="A105" s="1000">
        <v>1153700</v>
      </c>
      <c r="B105" s="1017" t="s">
        <v>507</v>
      </c>
      <c r="C105" s="1004">
        <v>463700</v>
      </c>
      <c r="D105" s="1007"/>
      <c r="E105" s="1185"/>
      <c r="F105" s="1007"/>
      <c r="G105" s="1007"/>
      <c r="H105" s="1007"/>
      <c r="I105" s="1007"/>
      <c r="J105" s="1030">
        <v>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185"/>
      <c r="F106" s="1007"/>
      <c r="G106" s="1007"/>
      <c r="H106" s="1007"/>
      <c r="I106" s="1007"/>
      <c r="J106" s="1030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185"/>
      <c r="F107" s="1007"/>
      <c r="G107" s="1007"/>
      <c r="H107" s="1007"/>
      <c r="I107" s="1007"/>
      <c r="J107" s="1030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/>
      <c r="E108" s="1185"/>
      <c r="F108" s="1007">
        <v>0</v>
      </c>
      <c r="G108" s="1007">
        <v>0</v>
      </c>
      <c r="H108" s="1007">
        <v>0</v>
      </c>
      <c r="I108" s="1007">
        <v>0</v>
      </c>
      <c r="J108" s="1030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187"/>
      <c r="F109" s="1019"/>
      <c r="G109" s="1019"/>
      <c r="H109" s="1019"/>
      <c r="I109" s="1019"/>
      <c r="J109" s="1030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187"/>
      <c r="F110" s="1019"/>
      <c r="G110" s="1019"/>
      <c r="H110" s="1019"/>
      <c r="I110" s="1019"/>
      <c r="J110" s="1030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187"/>
      <c r="F111" s="1019"/>
      <c r="G111" s="1019"/>
      <c r="H111" s="1019"/>
      <c r="I111" s="1019"/>
      <c r="J111" s="1030">
        <v>0</v>
      </c>
    </row>
    <row r="112" spans="1:10" s="748" customFormat="1" ht="37.5" hidden="1" customHeight="1">
      <c r="A112" s="1000">
        <v>1154500</v>
      </c>
      <c r="B112" s="1017" t="s">
        <v>67</v>
      </c>
      <c r="C112" s="1004">
        <v>465500</v>
      </c>
      <c r="D112" s="1019"/>
      <c r="E112" s="1187"/>
      <c r="F112" s="1019"/>
      <c r="G112" s="1019"/>
      <c r="H112" s="1019"/>
      <c r="I112" s="1019"/>
      <c r="J112" s="1030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1"/>
      <c r="F113" s="920"/>
      <c r="G113" s="920"/>
      <c r="H113" s="920"/>
      <c r="I113" s="920"/>
      <c r="J113" s="1030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6"/>
      <c r="F114" s="915"/>
      <c r="G114" s="915"/>
      <c r="H114" s="915"/>
      <c r="I114" s="915"/>
      <c r="J114" s="1030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/>
      <c r="E115" s="919"/>
      <c r="F115" s="918">
        <v>0</v>
      </c>
      <c r="G115" s="918">
        <v>0</v>
      </c>
      <c r="H115" s="918">
        <v>0</v>
      </c>
      <c r="I115" s="918">
        <v>0</v>
      </c>
      <c r="J115" s="1030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/>
      <c r="E116" s="921"/>
      <c r="F116" s="920">
        <v>0</v>
      </c>
      <c r="G116" s="920">
        <v>0</v>
      </c>
      <c r="H116" s="920">
        <v>0</v>
      </c>
      <c r="I116" s="920">
        <v>0</v>
      </c>
      <c r="J116" s="1030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1"/>
      <c r="F117" s="920"/>
      <c r="G117" s="920"/>
      <c r="H117" s="920"/>
      <c r="I117" s="920"/>
      <c r="J117" s="1030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1"/>
      <c r="F118" s="920"/>
      <c r="G118" s="920"/>
      <c r="H118" s="920"/>
      <c r="I118" s="920"/>
      <c r="J118" s="1030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/>
      <c r="E119" s="921"/>
      <c r="F119" s="920">
        <v>0</v>
      </c>
      <c r="G119" s="920">
        <v>0</v>
      </c>
      <c r="H119" s="920">
        <v>0</v>
      </c>
      <c r="I119" s="920">
        <v>0</v>
      </c>
      <c r="J119" s="1030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1"/>
      <c r="F120" s="920"/>
      <c r="G120" s="920"/>
      <c r="H120" s="920"/>
      <c r="I120" s="920"/>
      <c r="J120" s="1030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0"/>
      <c r="G121" s="920"/>
      <c r="H121" s="920"/>
      <c r="I121" s="920"/>
      <c r="J121" s="1030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0"/>
      <c r="G122" s="920"/>
      <c r="H122" s="920"/>
      <c r="I122" s="920"/>
      <c r="J122" s="1030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0"/>
      <c r="G123" s="920"/>
      <c r="H123" s="920"/>
      <c r="I123" s="920"/>
      <c r="J123" s="1030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0"/>
      <c r="G124" s="920"/>
      <c r="H124" s="920"/>
      <c r="I124" s="920"/>
      <c r="J124" s="1030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0"/>
      <c r="G125" s="920"/>
      <c r="H125" s="920"/>
      <c r="I125" s="920"/>
      <c r="J125" s="1030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1"/>
      <c r="F126" s="920"/>
      <c r="G126" s="920"/>
      <c r="H126" s="920"/>
      <c r="I126" s="920"/>
      <c r="J126" s="1030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920"/>
      <c r="E127" s="921"/>
      <c r="F127" s="920"/>
      <c r="G127" s="920"/>
      <c r="H127" s="920"/>
      <c r="I127" s="920"/>
      <c r="J127" s="1030">
        <v>0</v>
      </c>
    </row>
    <row r="128" spans="1:10" s="748" customFormat="1">
      <c r="A128" s="1024">
        <v>1162900</v>
      </c>
      <c r="B128" s="836" t="s">
        <v>1691</v>
      </c>
      <c r="C128" s="802" t="s">
        <v>880</v>
      </c>
      <c r="D128" s="920"/>
      <c r="E128" s="921"/>
      <c r="F128" s="920"/>
      <c r="G128" s="920"/>
      <c r="H128" s="920"/>
      <c r="I128" s="920"/>
      <c r="J128" s="1030">
        <v>0</v>
      </c>
    </row>
    <row r="129" spans="1:10" s="748" customFormat="1">
      <c r="A129" s="1024">
        <v>1163000</v>
      </c>
      <c r="B129" s="842" t="s">
        <v>58</v>
      </c>
      <c r="C129" s="831" t="s">
        <v>361</v>
      </c>
      <c r="D129" s="920"/>
      <c r="E129" s="921"/>
      <c r="F129" s="920">
        <v>0</v>
      </c>
      <c r="G129" s="920">
        <v>0</v>
      </c>
      <c r="H129" s="920">
        <v>0</v>
      </c>
      <c r="I129" s="920">
        <v>0</v>
      </c>
      <c r="J129" s="1030">
        <v>0</v>
      </c>
    </row>
    <row r="130" spans="1:10" s="748" customFormat="1" ht="13.5" thickBot="1">
      <c r="A130" s="1025">
        <v>1163100</v>
      </c>
      <c r="B130" s="825" t="s">
        <v>804</v>
      </c>
      <c r="C130" s="806" t="s">
        <v>805</v>
      </c>
      <c r="D130" s="915"/>
      <c r="E130" s="916"/>
      <c r="F130" s="915"/>
      <c r="G130" s="915"/>
      <c r="H130" s="915"/>
      <c r="I130" s="915"/>
      <c r="J130" s="1030">
        <v>0</v>
      </c>
    </row>
    <row r="131" spans="1:10" s="748" customFormat="1" ht="22.5" customHeight="1">
      <c r="A131" s="1026">
        <v>1170000</v>
      </c>
      <c r="B131" s="848" t="s">
        <v>881</v>
      </c>
      <c r="C131" s="794" t="s">
        <v>361</v>
      </c>
      <c r="D131" s="918">
        <f t="shared" ref="D131:J131" si="2">D132</f>
        <v>300</v>
      </c>
      <c r="E131" s="919">
        <f t="shared" si="2"/>
        <v>0</v>
      </c>
      <c r="F131" s="918">
        <f t="shared" si="2"/>
        <v>300</v>
      </c>
      <c r="G131" s="918">
        <f t="shared" si="2"/>
        <v>150</v>
      </c>
      <c r="H131" s="918">
        <f t="shared" si="2"/>
        <v>150</v>
      </c>
      <c r="I131" s="918">
        <f t="shared" si="2"/>
        <v>300</v>
      </c>
      <c r="J131" s="1030">
        <f t="shared" si="2"/>
        <v>300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3">
        <f>D134</f>
        <v>300</v>
      </c>
      <c r="E132" s="924">
        <v>0</v>
      </c>
      <c r="F132" s="923">
        <f>F134</f>
        <v>300</v>
      </c>
      <c r="G132" s="923">
        <f>G134</f>
        <v>150</v>
      </c>
      <c r="H132" s="923">
        <f>H134</f>
        <v>150</v>
      </c>
      <c r="I132" s="923">
        <f>I134</f>
        <v>300</v>
      </c>
      <c r="J132" s="1030">
        <f>J134</f>
        <v>300</v>
      </c>
    </row>
    <row r="133" spans="1:10" s="748" customFormat="1" ht="0.75" hidden="1" customHeight="1">
      <c r="A133" s="1024">
        <v>1171100</v>
      </c>
      <c r="B133" s="801" t="s">
        <v>1692</v>
      </c>
      <c r="C133" s="798" t="s">
        <v>482</v>
      </c>
      <c r="D133" s="920"/>
      <c r="E133" s="921"/>
      <c r="F133" s="920"/>
      <c r="G133" s="920"/>
      <c r="H133" s="920"/>
      <c r="I133" s="920"/>
      <c r="J133" s="1030">
        <v>0</v>
      </c>
    </row>
    <row r="134" spans="1:10" s="748" customFormat="1" ht="25.5">
      <c r="A134" s="1024">
        <v>1171200</v>
      </c>
      <c r="B134" s="836" t="s">
        <v>1693</v>
      </c>
      <c r="C134" s="854" t="s">
        <v>354</v>
      </c>
      <c r="D134" s="920">
        <v>300</v>
      </c>
      <c r="E134" s="921">
        <v>0</v>
      </c>
      <c r="F134" s="920">
        <f>D134+E134</f>
        <v>300</v>
      </c>
      <c r="G134" s="920">
        <v>150</v>
      </c>
      <c r="H134" s="920">
        <v>150</v>
      </c>
      <c r="I134" s="920">
        <v>300</v>
      </c>
      <c r="J134" s="1030">
        <f>F134</f>
        <v>300</v>
      </c>
    </row>
    <row r="135" spans="1:10" s="748" customFormat="1" ht="0.75" customHeight="1" thickBot="1">
      <c r="A135" s="995">
        <v>1172000</v>
      </c>
      <c r="B135" s="855" t="s">
        <v>1027</v>
      </c>
      <c r="C135" s="831" t="s">
        <v>361</v>
      </c>
      <c r="D135" s="918"/>
      <c r="E135" s="919"/>
      <c r="F135" s="918">
        <f>F137+F138</f>
        <v>0</v>
      </c>
      <c r="G135" s="918">
        <f>G137+G138</f>
        <v>0</v>
      </c>
      <c r="H135" s="918">
        <f>H137+H138</f>
        <v>0</v>
      </c>
      <c r="I135" s="918">
        <f>I137+I138</f>
        <v>0</v>
      </c>
      <c r="J135" s="1030">
        <f>F135</f>
        <v>0</v>
      </c>
    </row>
    <row r="136" spans="1:10" s="748" customFormat="1" ht="0.75" hidden="1" customHeight="1" thickBot="1">
      <c r="A136" s="995">
        <v>1172100</v>
      </c>
      <c r="B136" s="823" t="s">
        <v>1113</v>
      </c>
      <c r="C136" s="798" t="s">
        <v>1028</v>
      </c>
      <c r="D136" s="920"/>
      <c r="E136" s="921"/>
      <c r="F136" s="920"/>
      <c r="G136" s="920"/>
      <c r="H136" s="920"/>
      <c r="I136" s="920"/>
      <c r="J136" s="1030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920"/>
      <c r="E137" s="921"/>
      <c r="F137" s="920">
        <v>0</v>
      </c>
      <c r="G137" s="920">
        <v>0</v>
      </c>
      <c r="H137" s="920">
        <v>0</v>
      </c>
      <c r="I137" s="920">
        <v>0</v>
      </c>
      <c r="J137" s="1030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920"/>
      <c r="E138" s="921"/>
      <c r="F138" s="920">
        <v>0</v>
      </c>
      <c r="G138" s="920">
        <v>0</v>
      </c>
      <c r="H138" s="920">
        <v>0</v>
      </c>
      <c r="I138" s="920">
        <v>0</v>
      </c>
      <c r="J138" s="1030">
        <f>F138</f>
        <v>0</v>
      </c>
    </row>
    <row r="139" spans="1:10" s="748" customFormat="1" ht="25.5" hidden="1">
      <c r="A139" s="995">
        <v>1172400</v>
      </c>
      <c r="B139" s="857" t="s">
        <v>1695</v>
      </c>
      <c r="C139" s="802" t="s">
        <v>125</v>
      </c>
      <c r="D139" s="920"/>
      <c r="E139" s="921"/>
      <c r="F139" s="923"/>
      <c r="G139" s="923"/>
      <c r="H139" s="923"/>
      <c r="I139" s="923"/>
      <c r="J139" s="1030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3"/>
      <c r="E140" s="924"/>
      <c r="F140" s="923">
        <v>0</v>
      </c>
      <c r="G140" s="923">
        <v>0</v>
      </c>
      <c r="H140" s="923">
        <v>0</v>
      </c>
      <c r="I140" s="923">
        <v>0</v>
      </c>
      <c r="J140" s="1030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0"/>
      <c r="E141" s="921"/>
      <c r="F141" s="923"/>
      <c r="G141" s="923"/>
      <c r="H141" s="923"/>
      <c r="I141" s="923"/>
      <c r="J141" s="1030">
        <v>0</v>
      </c>
    </row>
    <row r="142" spans="1:10" s="748" customFormat="1" ht="38.25" hidden="1">
      <c r="A142" s="1024">
        <v>1174000</v>
      </c>
      <c r="B142" s="855" t="s">
        <v>1100</v>
      </c>
      <c r="C142" s="831" t="s">
        <v>361</v>
      </c>
      <c r="D142" s="923"/>
      <c r="E142" s="924"/>
      <c r="F142" s="923">
        <v>0</v>
      </c>
      <c r="G142" s="923">
        <v>0</v>
      </c>
      <c r="H142" s="923">
        <v>0</v>
      </c>
      <c r="I142" s="923">
        <v>0</v>
      </c>
      <c r="J142" s="1030">
        <v>0</v>
      </c>
    </row>
    <row r="143" spans="1:10" s="748" customFormat="1" ht="25.5" hidden="1">
      <c r="A143" s="1024">
        <v>1174100</v>
      </c>
      <c r="B143" s="858" t="s">
        <v>1115</v>
      </c>
      <c r="C143" s="802" t="s">
        <v>1101</v>
      </c>
      <c r="D143" s="923"/>
      <c r="E143" s="924"/>
      <c r="F143" s="923"/>
      <c r="G143" s="923"/>
      <c r="H143" s="923"/>
      <c r="I143" s="923"/>
      <c r="J143" s="1030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3"/>
      <c r="E144" s="924"/>
      <c r="F144" s="923"/>
      <c r="G144" s="923"/>
      <c r="H144" s="923"/>
      <c r="I144" s="923"/>
      <c r="J144" s="1030">
        <v>0</v>
      </c>
    </row>
    <row r="145" spans="1:14" s="748" customFormat="1" ht="51" hidden="1">
      <c r="A145" s="1024">
        <v>1175000</v>
      </c>
      <c r="B145" s="855" t="s">
        <v>561</v>
      </c>
      <c r="C145" s="831" t="s">
        <v>361</v>
      </c>
      <c r="D145" s="923"/>
      <c r="E145" s="924"/>
      <c r="F145" s="923">
        <v>0</v>
      </c>
      <c r="G145" s="923">
        <v>0</v>
      </c>
      <c r="H145" s="923">
        <v>0</v>
      </c>
      <c r="I145" s="923">
        <v>0</v>
      </c>
      <c r="J145" s="1030">
        <v>0</v>
      </c>
    </row>
    <row r="146" spans="1:14" s="748" customFormat="1" ht="38.25" hidden="1">
      <c r="A146" s="1024">
        <v>1175100</v>
      </c>
      <c r="B146" s="857" t="s">
        <v>1697</v>
      </c>
      <c r="C146" s="802" t="s">
        <v>228</v>
      </c>
      <c r="D146" s="923"/>
      <c r="E146" s="924"/>
      <c r="F146" s="923"/>
      <c r="G146" s="923"/>
      <c r="H146" s="923"/>
      <c r="I146" s="923"/>
      <c r="J146" s="1030">
        <v>0</v>
      </c>
    </row>
    <row r="147" spans="1:14" s="748" customFormat="1" ht="13.5" hidden="1" thickBot="1">
      <c r="A147" s="1024">
        <v>1176000</v>
      </c>
      <c r="B147" s="855" t="s">
        <v>229</v>
      </c>
      <c r="C147" s="831" t="s">
        <v>361</v>
      </c>
      <c r="D147" s="923"/>
      <c r="E147" s="924"/>
      <c r="F147" s="923">
        <v>0</v>
      </c>
      <c r="G147" s="923">
        <v>0</v>
      </c>
      <c r="H147" s="923">
        <v>0</v>
      </c>
      <c r="I147" s="923">
        <v>0</v>
      </c>
      <c r="J147" s="1030">
        <v>0</v>
      </c>
    </row>
    <row r="148" spans="1:14" s="748" customFormat="1" ht="13.5" hidden="1" thickBot="1">
      <c r="A148" s="1024">
        <v>1176100</v>
      </c>
      <c r="B148" s="857" t="s">
        <v>1698</v>
      </c>
      <c r="C148" s="802" t="s">
        <v>8</v>
      </c>
      <c r="D148" s="920"/>
      <c r="E148" s="921"/>
      <c r="F148" s="923"/>
      <c r="G148" s="923"/>
      <c r="H148" s="923"/>
      <c r="I148" s="923"/>
      <c r="J148" s="1030">
        <v>0</v>
      </c>
    </row>
    <row r="149" spans="1:14" s="748" customFormat="1" ht="13.5" hidden="1" thickBot="1">
      <c r="A149" s="1024">
        <v>1177000</v>
      </c>
      <c r="B149" s="855" t="s">
        <v>591</v>
      </c>
      <c r="C149" s="831" t="s">
        <v>361</v>
      </c>
      <c r="D149" s="923"/>
      <c r="E149" s="924"/>
      <c r="F149" s="923">
        <v>0</v>
      </c>
      <c r="G149" s="923">
        <v>0</v>
      </c>
      <c r="H149" s="923">
        <v>0</v>
      </c>
      <c r="I149" s="923">
        <v>0</v>
      </c>
      <c r="J149" s="1030">
        <v>0</v>
      </c>
    </row>
    <row r="150" spans="1:14" s="748" customFormat="1" ht="13.5" hidden="1" thickBot="1">
      <c r="A150" s="1025">
        <v>1177100</v>
      </c>
      <c r="B150" s="859" t="s">
        <v>1699</v>
      </c>
      <c r="C150" s="806" t="s">
        <v>260</v>
      </c>
      <c r="D150" s="915"/>
      <c r="E150" s="916"/>
      <c r="F150" s="915"/>
      <c r="G150" s="915"/>
      <c r="H150" s="915"/>
      <c r="I150" s="915"/>
      <c r="J150" s="1030">
        <v>0</v>
      </c>
    </row>
    <row r="151" spans="1:14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>D158</f>
        <v>0</v>
      </c>
      <c r="E151" s="1188"/>
      <c r="F151" s="1029">
        <f>F152</f>
        <v>35975.800000000003</v>
      </c>
      <c r="G151" s="1029">
        <f>G152</f>
        <v>5017.8</v>
      </c>
      <c r="H151" s="1029">
        <f>H152</f>
        <v>5017.8</v>
      </c>
      <c r="I151" s="1029">
        <f>I152</f>
        <v>5017.8</v>
      </c>
      <c r="J151" s="1030">
        <f>F152</f>
        <v>35975.800000000003</v>
      </c>
    </row>
    <row r="152" spans="1:14" s="748" customFormat="1" ht="18.75" customHeight="1">
      <c r="A152" s="1026" t="s">
        <v>654</v>
      </c>
      <c r="B152" s="875" t="s">
        <v>655</v>
      </c>
      <c r="C152" s="794" t="s">
        <v>361</v>
      </c>
      <c r="D152" s="918">
        <f>D158</f>
        <v>0</v>
      </c>
      <c r="E152" s="919"/>
      <c r="F152" s="918">
        <f>SUM(F153:F162)</f>
        <v>35975.800000000003</v>
      </c>
      <c r="G152" s="918">
        <f>SUM(G153:G162)</f>
        <v>5017.8</v>
      </c>
      <c r="H152" s="918">
        <f>SUM(H153:H162)</f>
        <v>5017.8</v>
      </c>
      <c r="I152" s="918">
        <f>SUM(I153:I162)</f>
        <v>5017.8</v>
      </c>
      <c r="J152" s="1030">
        <f>F152</f>
        <v>35975.800000000003</v>
      </c>
      <c r="K152" s="2572" t="s">
        <v>2301</v>
      </c>
      <c r="L152" s="2542"/>
      <c r="M152" s="2542"/>
      <c r="N152" s="2542"/>
    </row>
    <row r="153" spans="1:14" s="748" customFormat="1">
      <c r="A153" s="1024" t="s">
        <v>656</v>
      </c>
      <c r="B153" s="857" t="s">
        <v>1700</v>
      </c>
      <c r="C153" s="1031" t="s">
        <v>997</v>
      </c>
      <c r="D153" s="920"/>
      <c r="E153" s="921"/>
      <c r="F153" s="923"/>
      <c r="G153" s="923"/>
      <c r="H153" s="923"/>
      <c r="I153" s="923"/>
      <c r="J153" s="1030">
        <f>F153</f>
        <v>0</v>
      </c>
      <c r="K153" s="2572"/>
      <c r="L153" s="2542"/>
      <c r="M153" s="2542"/>
      <c r="N153" s="2542"/>
    </row>
    <row r="154" spans="1:14" s="748" customFormat="1">
      <c r="A154" s="1024" t="s">
        <v>998</v>
      </c>
      <c r="B154" s="857" t="s">
        <v>1701</v>
      </c>
      <c r="C154" s="1031" t="s">
        <v>975</v>
      </c>
      <c r="D154" s="920"/>
      <c r="E154" s="921"/>
      <c r="F154" s="923"/>
      <c r="G154" s="923"/>
      <c r="H154" s="923"/>
      <c r="I154" s="923"/>
      <c r="J154" s="1030">
        <f>F154</f>
        <v>0</v>
      </c>
      <c r="K154" s="2626"/>
      <c r="L154" s="2627"/>
      <c r="M154" s="2627"/>
      <c r="N154" s="2627"/>
    </row>
    <row r="155" spans="1:14" s="748" customFormat="1" ht="25.5">
      <c r="A155" s="1024" t="s">
        <v>976</v>
      </c>
      <c r="B155" s="857" t="s">
        <v>1702</v>
      </c>
      <c r="C155" s="1031" t="s">
        <v>978</v>
      </c>
      <c r="D155" s="1190">
        <v>35975.800000000003</v>
      </c>
      <c r="E155" s="1622">
        <v>0</v>
      </c>
      <c r="F155" s="1189">
        <f>D155+E155</f>
        <v>35975.800000000003</v>
      </c>
      <c r="G155" s="1191">
        <v>5017.8</v>
      </c>
      <c r="H155" s="1192">
        <v>5017.8</v>
      </c>
      <c r="I155" s="1192">
        <v>5017.8</v>
      </c>
      <c r="J155" s="1193">
        <f>F155</f>
        <v>35975.800000000003</v>
      </c>
      <c r="K155" s="2217" t="s">
        <v>2276</v>
      </c>
      <c r="L155" s="2218"/>
      <c r="M155" s="2218"/>
      <c r="N155" s="2218"/>
    </row>
    <row r="156" spans="1:14" s="748" customFormat="1">
      <c r="A156" s="1033" t="s">
        <v>979</v>
      </c>
      <c r="B156" s="857" t="s">
        <v>1703</v>
      </c>
      <c r="C156" s="1031" t="s">
        <v>1110</v>
      </c>
      <c r="D156" s="920"/>
      <c r="E156" s="921"/>
      <c r="F156" s="923"/>
      <c r="G156" s="923"/>
      <c r="H156" s="923"/>
      <c r="I156" s="923"/>
      <c r="J156" s="1030">
        <v>0</v>
      </c>
      <c r="K156" s="2218"/>
      <c r="L156" s="2218"/>
      <c r="M156" s="2218"/>
      <c r="N156" s="2218"/>
    </row>
    <row r="157" spans="1:14" s="748" customFormat="1">
      <c r="A157" s="1033" t="s">
        <v>138</v>
      </c>
      <c r="B157" s="858" t="s">
        <v>139</v>
      </c>
      <c r="C157" s="1031" t="s">
        <v>140</v>
      </c>
      <c r="D157" s="920"/>
      <c r="E157" s="921"/>
      <c r="F157" s="923">
        <v>0</v>
      </c>
      <c r="G157" s="923"/>
      <c r="H157" s="923"/>
      <c r="I157" s="923">
        <v>0</v>
      </c>
      <c r="J157" s="1030">
        <f>F157</f>
        <v>0</v>
      </c>
      <c r="K157" s="2626" t="s">
        <v>2293</v>
      </c>
      <c r="L157" s="2627"/>
      <c r="M157" s="2627"/>
      <c r="N157" s="2627"/>
    </row>
    <row r="158" spans="1:14" s="748" customFormat="1" ht="22.5" customHeight="1">
      <c r="A158" s="1033" t="s">
        <v>141</v>
      </c>
      <c r="B158" s="857" t="s">
        <v>1704</v>
      </c>
      <c r="C158" s="1031" t="s">
        <v>904</v>
      </c>
      <c r="D158" s="920">
        <v>0</v>
      </c>
      <c r="E158" s="921">
        <v>0</v>
      </c>
      <c r="F158" s="923">
        <f>D158+E158</f>
        <v>0</v>
      </c>
      <c r="G158" s="923">
        <v>0</v>
      </c>
      <c r="H158" s="923">
        <v>0</v>
      </c>
      <c r="I158" s="923">
        <v>0</v>
      </c>
      <c r="J158" s="1030">
        <f>F158</f>
        <v>0</v>
      </c>
      <c r="K158" s="2218"/>
      <c r="L158" s="2218"/>
      <c r="M158" s="2218"/>
      <c r="N158" s="2218"/>
    </row>
    <row r="159" spans="1:14" s="748" customFormat="1" ht="13.5" thickBot="1">
      <c r="A159" s="1033" t="s">
        <v>905</v>
      </c>
      <c r="B159" s="857" t="s">
        <v>1705</v>
      </c>
      <c r="C159" s="1031" t="s">
        <v>907</v>
      </c>
      <c r="D159" s="920"/>
      <c r="E159" s="921"/>
      <c r="F159" s="923">
        <f>D159+E159</f>
        <v>0</v>
      </c>
      <c r="G159" s="923"/>
      <c r="H159" s="923"/>
      <c r="I159" s="923"/>
      <c r="J159" s="1030">
        <f>F159</f>
        <v>0</v>
      </c>
    </row>
    <row r="160" spans="1:14" s="748" customFormat="1" hidden="1">
      <c r="A160" s="1034" t="s">
        <v>806</v>
      </c>
      <c r="B160" s="1035" t="s">
        <v>1706</v>
      </c>
      <c r="C160" s="1036" t="s">
        <v>661</v>
      </c>
      <c r="D160" s="920">
        <v>0</v>
      </c>
      <c r="E160" s="921"/>
      <c r="F160" s="923">
        <f>D160+E160</f>
        <v>0</v>
      </c>
      <c r="G160" s="923">
        <v>0</v>
      </c>
      <c r="H160" s="923">
        <v>0</v>
      </c>
      <c r="I160" s="923">
        <v>0</v>
      </c>
      <c r="J160" s="1030">
        <f>F160</f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0"/>
      <c r="E161" s="921"/>
      <c r="F161" s="923"/>
      <c r="G161" s="923"/>
      <c r="H161" s="923"/>
      <c r="I161" s="923"/>
      <c r="J161" s="1030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0"/>
      <c r="E162" s="921"/>
      <c r="F162" s="923"/>
      <c r="G162" s="923"/>
      <c r="H162" s="923"/>
      <c r="I162" s="923"/>
      <c r="J162" s="1030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3"/>
      <c r="E163" s="924"/>
      <c r="F163" s="923">
        <v>0</v>
      </c>
      <c r="G163" s="923">
        <v>0</v>
      </c>
      <c r="H163" s="923">
        <v>0</v>
      </c>
      <c r="I163" s="923">
        <v>0</v>
      </c>
      <c r="J163" s="1030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0"/>
      <c r="E164" s="921"/>
      <c r="F164" s="923"/>
      <c r="G164" s="923"/>
      <c r="H164" s="923"/>
      <c r="I164" s="923"/>
      <c r="J164" s="1030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0"/>
      <c r="E165" s="921"/>
      <c r="F165" s="923"/>
      <c r="G165" s="923"/>
      <c r="H165" s="923"/>
      <c r="I165" s="923"/>
      <c r="J165" s="1030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0"/>
      <c r="E166" s="921"/>
      <c r="F166" s="923"/>
      <c r="G166" s="923"/>
      <c r="H166" s="923"/>
      <c r="I166" s="923"/>
      <c r="J166" s="1030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0"/>
      <c r="E167" s="921"/>
      <c r="F167" s="923"/>
      <c r="G167" s="923"/>
      <c r="H167" s="923"/>
      <c r="I167" s="923"/>
      <c r="J167" s="1030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3"/>
      <c r="E168" s="924"/>
      <c r="F168" s="923">
        <v>0</v>
      </c>
      <c r="G168" s="923">
        <v>0</v>
      </c>
      <c r="H168" s="923">
        <v>0</v>
      </c>
      <c r="I168" s="923">
        <v>0</v>
      </c>
      <c r="J168" s="1030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0"/>
      <c r="E169" s="921"/>
      <c r="F169" s="923"/>
      <c r="G169" s="923"/>
      <c r="H169" s="923"/>
      <c r="I169" s="923"/>
      <c r="J169" s="1030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3"/>
      <c r="E170" s="924"/>
      <c r="F170" s="923">
        <v>0</v>
      </c>
      <c r="G170" s="923">
        <v>0</v>
      </c>
      <c r="H170" s="923">
        <v>0</v>
      </c>
      <c r="I170" s="923">
        <v>0</v>
      </c>
      <c r="J170" s="1030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3"/>
      <c r="E171" s="924"/>
      <c r="F171" s="923"/>
      <c r="G171" s="923"/>
      <c r="H171" s="923"/>
      <c r="I171" s="923"/>
      <c r="J171" s="1030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3"/>
      <c r="E172" s="924"/>
      <c r="F172" s="923"/>
      <c r="G172" s="923"/>
      <c r="H172" s="923"/>
      <c r="I172" s="923"/>
      <c r="J172" s="923"/>
    </row>
    <row r="173" spans="1:10" ht="13.5" hidden="1" thickBot="1">
      <c r="A173" s="1033" t="s">
        <v>330</v>
      </c>
      <c r="B173" s="857" t="s">
        <v>1709</v>
      </c>
      <c r="C173" s="1031" t="s">
        <v>332</v>
      </c>
      <c r="D173" s="923"/>
      <c r="E173" s="924"/>
      <c r="F173" s="923"/>
      <c r="G173" s="923"/>
      <c r="H173" s="923"/>
      <c r="I173" s="923"/>
      <c r="J173" s="923"/>
    </row>
    <row r="174" spans="1:10" ht="13.5" hidden="1" thickBot="1">
      <c r="A174" s="1042">
        <v>1244000</v>
      </c>
      <c r="B174" s="1043" t="s">
        <v>1721</v>
      </c>
      <c r="C174" s="1036" t="s">
        <v>1145</v>
      </c>
      <c r="D174" s="1007"/>
      <c r="E174" s="1185"/>
      <c r="F174" s="1007"/>
      <c r="G174" s="1007"/>
      <c r="H174" s="1007"/>
      <c r="I174" s="1007"/>
      <c r="J174" s="1007"/>
    </row>
    <row r="175" spans="1:10" ht="31.5" customHeight="1" thickBot="1">
      <c r="A175" s="1044">
        <v>1000000</v>
      </c>
      <c r="B175" s="2084" t="s">
        <v>1081</v>
      </c>
      <c r="C175" s="1046" t="s">
        <v>361</v>
      </c>
      <c r="D175" s="1029">
        <f>D32+D151</f>
        <v>15300</v>
      </c>
      <c r="E175" s="1188">
        <f>E32+E174</f>
        <v>0</v>
      </c>
      <c r="F175" s="1029">
        <f>F32+F151</f>
        <v>51275.8</v>
      </c>
      <c r="G175" s="1029">
        <f>G32+G151</f>
        <v>9767.7999999999993</v>
      </c>
      <c r="H175" s="1029">
        <f>H32+H151</f>
        <v>13367.8</v>
      </c>
      <c r="I175" s="1029">
        <f>I32+I151</f>
        <v>17117.8</v>
      </c>
      <c r="J175" s="1188">
        <f>J32+J151</f>
        <v>51275.8</v>
      </c>
    </row>
    <row r="176" spans="1:10" ht="18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1733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 ht="22.5" customHeight="1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.5" hidden="1" customHeight="1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 ht="15" hidden="1" customHeight="1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25.5" customHeight="1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5"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215:J215"/>
    <mergeCell ref="A216:J216"/>
    <mergeCell ref="A209:J209"/>
    <mergeCell ref="A210:J210"/>
    <mergeCell ref="A211:J211"/>
    <mergeCell ref="A212:J212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N216"/>
  <sheetViews>
    <sheetView topLeftCell="A28" workbookViewId="0">
      <selection activeCell="E157" sqref="E157"/>
    </sheetView>
  </sheetViews>
  <sheetFormatPr defaultRowHeight="12.75"/>
  <cols>
    <col min="1" max="1" width="7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10.85546875" style="738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>
      <c r="A8" s="748" t="s">
        <v>2315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>
      <c r="B11" s="953"/>
      <c r="C11" s="954"/>
      <c r="D11" s="953"/>
      <c r="E11" s="953"/>
      <c r="F11" s="953"/>
      <c r="G11" s="953"/>
      <c r="H11" s="955"/>
    </row>
    <row r="12" spans="1:10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958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2" s="632" customFormat="1" ht="14.25" customHeight="1">
      <c r="A17" s="2551" t="s">
        <v>2249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2" s="748" customFormat="1" ht="12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</row>
    <row r="19" spans="1:12" s="743" customFormat="1" thickBot="1">
      <c r="A19" s="753" t="s">
        <v>217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2" s="945" customFormat="1" ht="15.75" customHeigh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1</v>
      </c>
      <c r="J20" s="971">
        <v>1</v>
      </c>
    </row>
    <row r="21" spans="1:12" s="968" customFormat="1" ht="15" customHeight="1" thickBot="1">
      <c r="A21" s="753" t="s">
        <v>634</v>
      </c>
      <c r="C21" s="965"/>
      <c r="G21" s="968" t="s">
        <v>1188</v>
      </c>
    </row>
    <row r="22" spans="1:12" s="968" customFormat="1" ht="9.75" customHeight="1" thickBot="1">
      <c r="A22" s="753" t="s">
        <v>557</v>
      </c>
      <c r="C22" s="972"/>
      <c r="D22" s="973"/>
      <c r="G22" s="968" t="s">
        <v>558</v>
      </c>
    </row>
    <row r="23" spans="1:12" s="945" customFormat="1" ht="15.75" customHeight="1" thickBot="1">
      <c r="A23" s="753" t="s">
        <v>735</v>
      </c>
      <c r="B23" s="968"/>
      <c r="C23" s="965"/>
      <c r="G23" s="968" t="s">
        <v>954</v>
      </c>
      <c r="I23" s="974">
        <v>51</v>
      </c>
    </row>
    <row r="24" spans="1:12" s="945" customFormat="1" ht="12.75" customHeight="1">
      <c r="A24" s="753" t="s">
        <v>218</v>
      </c>
      <c r="B24" s="975"/>
      <c r="C24" s="976"/>
      <c r="F24" s="977"/>
      <c r="G24" s="968" t="s">
        <v>956</v>
      </c>
    </row>
    <row r="25" spans="1:12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2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2" s="977" customFormat="1" ht="16.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2" s="977" customFormat="1" ht="16.5" customHeight="1" thickBot="1">
      <c r="A28" s="756"/>
      <c r="B28" s="945"/>
      <c r="C28" s="984"/>
      <c r="E28" s="985"/>
      <c r="F28" s="945"/>
      <c r="G28" s="945"/>
      <c r="H28" s="2561">
        <v>900272000424</v>
      </c>
      <c r="I28" s="2561"/>
      <c r="J28" s="2561"/>
    </row>
    <row r="29" spans="1:12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22.5" customHeight="1" thickBot="1">
      <c r="A32" s="987">
        <v>1100000</v>
      </c>
      <c r="B32" s="787" t="s">
        <v>1719</v>
      </c>
      <c r="C32" s="788" t="s">
        <v>361</v>
      </c>
      <c r="D32" s="902">
        <f>D33+D42+D138+D105</f>
        <v>0</v>
      </c>
      <c r="E32" s="902">
        <f>E105+E65</f>
        <v>0</v>
      </c>
      <c r="F32" s="902">
        <f>F33+F42+F138+F105</f>
        <v>0</v>
      </c>
      <c r="G32" s="902">
        <f>G33+G42+G105</f>
        <v>0</v>
      </c>
      <c r="H32" s="902">
        <f>H33+H42+H105</f>
        <v>0</v>
      </c>
      <c r="I32" s="902">
        <f>I33+I42+I105</f>
        <v>0</v>
      </c>
      <c r="J32" s="1181">
        <f>F32</f>
        <v>0</v>
      </c>
    </row>
    <row r="33" spans="1:10" s="748" customFormat="1" ht="27.75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F33</f>
        <v>0</v>
      </c>
    </row>
    <row r="34" spans="1:10" s="748" customFormat="1" ht="12" customHeight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F34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05">
        <f>'1'!D35+'2'!D35+'3'!D35+'4'!D35</f>
        <v>0</v>
      </c>
      <c r="E35" s="911"/>
      <c r="F35" s="905">
        <f t="shared" ref="F35:F41" si="0">D35+E35</f>
        <v>0</v>
      </c>
      <c r="G35" s="905">
        <f>'1'!G35+'2'!G35+'3'!G35+'4'!G35</f>
        <v>0</v>
      </c>
      <c r="H35" s="905">
        <f>'1'!H35+'2'!H35+'3'!H35+'4'!H35</f>
        <v>0</v>
      </c>
      <c r="I35" s="905">
        <f>'1'!I35+'2'!I35+'3'!I35+'4'!I35</f>
        <v>0</v>
      </c>
      <c r="J35" s="905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5">
        <f t="shared" si="0"/>
        <v>0</v>
      </c>
      <c r="G36" s="906"/>
      <c r="H36" s="906">
        <v>0</v>
      </c>
      <c r="I36" s="906">
        <v>0</v>
      </c>
      <c r="J36" s="906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06"/>
      <c r="E37" s="906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06"/>
      <c r="E38" s="906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06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06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07">
        <f>'1'!D41+'2'!D41+'3'!D41+'4'!D41</f>
        <v>0</v>
      </c>
      <c r="E41" s="907"/>
      <c r="F41" s="905">
        <f t="shared" si="0"/>
        <v>0</v>
      </c>
      <c r="G41" s="907">
        <f>'1'!G41+'2'!G41+'3'!G41+'4'!G41</f>
        <v>0</v>
      </c>
      <c r="H41" s="907">
        <f>'1'!H41+'2'!H41+'3'!H41+'4'!H41</f>
        <v>0</v>
      </c>
      <c r="I41" s="907">
        <v>0</v>
      </c>
      <c r="J41" s="991">
        <f>F41</f>
        <v>0</v>
      </c>
    </row>
    <row r="42" spans="1:10" s="748" customFormat="1" ht="26.25" hidden="1" customHeight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908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4.25" hidden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f>'1'!D45+'2'!D45+'3'!D45+'4'!D45</f>
        <v>0</v>
      </c>
      <c r="E45" s="906"/>
      <c r="F45" s="906">
        <f>D45+E45</f>
        <v>0</v>
      </c>
      <c r="G45" s="906">
        <f>'1'!G45+'2'!G45+'3'!G45+'4'!G45</f>
        <v>0</v>
      </c>
      <c r="H45" s="906">
        <f>'1'!H45+'2'!H45+'3'!H45+'4'!H45</f>
        <v>0</v>
      </c>
      <c r="I45" s="906">
        <f>'1'!I45+'2'!I45+'3'!I45+'4'!I45</f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f>'1'!D46+'2'!D46+'3'!D46+'4'!D46</f>
        <v>0</v>
      </c>
      <c r="E46" s="906"/>
      <c r="F46" s="906">
        <f>D46+E46</f>
        <v>0</v>
      </c>
      <c r="G46" s="906">
        <f>'1'!G46+'2'!G46+'3'!G46+'4'!G46</f>
        <v>0</v>
      </c>
      <c r="H46" s="906">
        <f>'1'!H46+'2'!H46+'3'!H46+'4'!H46</f>
        <v>0</v>
      </c>
      <c r="I46" s="906">
        <f>'1'!I46+'2'!I46+'3'!I46+'4'!I46</f>
        <v>0</v>
      </c>
      <c r="J46" s="991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/>
      <c r="E48" s="906"/>
      <c r="F48" s="905"/>
      <c r="G48" s="905"/>
      <c r="H48" s="905"/>
      <c r="I48" s="905"/>
      <c r="J48" s="991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1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1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1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1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f>'1'!D63+'2'!D63+'3'!D63+'4'!D63</f>
        <v>0</v>
      </c>
      <c r="E63" s="907">
        <v>0</v>
      </c>
      <c r="F63" s="907">
        <f>D63+E63</f>
        <v>0</v>
      </c>
      <c r="G63" s="907">
        <f>'1'!G63+'2'!G63+'3'!G63+'4'!G63</f>
        <v>0</v>
      </c>
      <c r="H63" s="907">
        <f>'1'!H63+'2'!H63+'3'!H63+'4'!H63</f>
        <v>0</v>
      </c>
      <c r="I63" s="907">
        <f>'1'!I63+'2'!I63+'3'!I63+'4'!I63</f>
        <v>0</v>
      </c>
      <c r="J63" s="991">
        <f t="shared" si="1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8">
        <f>D65</f>
        <v>0</v>
      </c>
      <c r="E64" s="918"/>
      <c r="F64" s="918">
        <f>F65</f>
        <v>0</v>
      </c>
      <c r="G64" s="918">
        <f>G65</f>
        <v>0</v>
      </c>
      <c r="H64" s="918">
        <f>H65</f>
        <v>0</v>
      </c>
      <c r="I64" s="918">
        <f>I65</f>
        <v>0</v>
      </c>
      <c r="J64" s="1030">
        <f t="shared" si="1"/>
        <v>0</v>
      </c>
    </row>
    <row r="65" spans="1:10" s="748" customFormat="1" ht="11.25" hidden="1" customHeight="1" thickBot="1">
      <c r="A65" s="993">
        <v>1124100</v>
      </c>
      <c r="B65" s="817" t="s">
        <v>190</v>
      </c>
      <c r="C65" s="806" t="s">
        <v>215</v>
      </c>
      <c r="D65" s="915">
        <v>0</v>
      </c>
      <c r="E65" s="916">
        <v>0</v>
      </c>
      <c r="F65" s="915">
        <f>D65+E65</f>
        <v>0</v>
      </c>
      <c r="G65" s="915">
        <v>0</v>
      </c>
      <c r="H65" s="916">
        <v>0</v>
      </c>
      <c r="I65" s="915">
        <v>0</v>
      </c>
      <c r="J65" s="1030">
        <f t="shared" si="1"/>
        <v>0</v>
      </c>
    </row>
    <row r="66" spans="1:10" s="748" customFormat="1" ht="28.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>
        <v>0</v>
      </c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>
        <v>0</v>
      </c>
      <c r="E67" s="906">
        <v>0</v>
      </c>
      <c r="F67" s="906">
        <f>D67+E67</f>
        <v>0</v>
      </c>
      <c r="G67" s="906"/>
      <c r="H67" s="906">
        <v>0</v>
      </c>
      <c r="I67" s="906">
        <v>0</v>
      </c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>
        <v>0</v>
      </c>
      <c r="F68" s="907">
        <f>D68+E68</f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991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06">
        <f>'1'!D70+'2'!D70+'3'!D70+'4'!D70</f>
        <v>0</v>
      </c>
      <c r="E70" s="906"/>
      <c r="F70" s="906">
        <f>D70+E70</f>
        <v>0</v>
      </c>
      <c r="G70" s="906">
        <f>'1'!G70+'2'!G70+'3'!G70+'4'!G70</f>
        <v>0</v>
      </c>
      <c r="H70" s="906">
        <f>'1'!H70+'2'!H70+'3'!H70+'4'!H70</f>
        <v>0</v>
      </c>
      <c r="I70" s="906">
        <f>'1'!I70+'2'!I70+'3'!I70+'4'!I70</f>
        <v>0</v>
      </c>
      <c r="J70" s="991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06"/>
      <c r="F71" s="906">
        <f t="shared" ref="F71:F78" si="3">D71+E71</f>
        <v>0</v>
      </c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06"/>
      <c r="F72" s="906">
        <f t="shared" si="3"/>
        <v>0</v>
      </c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f t="shared" si="3"/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06"/>
      <c r="F74" s="906">
        <f t="shared" si="3"/>
        <v>0</v>
      </c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>
        <f>'1'!D75+'2'!D75+'3'!D75+'4'!D75</f>
        <v>0</v>
      </c>
      <c r="E75" s="906"/>
      <c r="F75" s="906">
        <f t="shared" si="3"/>
        <v>0</v>
      </c>
      <c r="G75" s="906">
        <f>'1'!G75+'2'!G75+'3'!G75+'4'!G75</f>
        <v>0</v>
      </c>
      <c r="H75" s="906">
        <f>'1'!H75+'2'!H75+'3'!H75+'4'!H75</f>
        <v>0</v>
      </c>
      <c r="I75" s="906">
        <f>'1'!I75+'2'!I75+'3'!I75+'4'!I75</f>
        <v>0</v>
      </c>
      <c r="J75" s="991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06">
        <f>'1'!D76+'2'!D76+'3'!D76+'4'!D76</f>
        <v>0</v>
      </c>
      <c r="E76" s="906"/>
      <c r="F76" s="906">
        <f t="shared" si="3"/>
        <v>0</v>
      </c>
      <c r="G76" s="906">
        <f>'1'!G76+'2'!G76+'3'!G76+'4'!G76</f>
        <v>0</v>
      </c>
      <c r="H76" s="906">
        <f>'1'!H76+'2'!H76+'3'!H76+'4'!H76</f>
        <v>0</v>
      </c>
      <c r="I76" s="906">
        <f>'1'!I76+'2'!I76+'3'!I76+'4'!I76</f>
        <v>0</v>
      </c>
      <c r="J76" s="991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6">
        <f t="shared" si="3"/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06">
        <f t="shared" si="3"/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1">
        <f>D105</f>
        <v>0</v>
      </c>
      <c r="E92" s="911"/>
      <c r="F92" s="911">
        <f>F105</f>
        <v>0</v>
      </c>
      <c r="G92" s="911">
        <f>G105</f>
        <v>0</v>
      </c>
      <c r="H92" s="911">
        <f>H105</f>
        <v>0</v>
      </c>
      <c r="I92" s="911">
        <f>I105</f>
        <v>0</v>
      </c>
      <c r="J92" s="991">
        <f>J105</f>
        <v>0</v>
      </c>
    </row>
    <row r="93" spans="1:10" s="748" customFormat="1" ht="23.25" hidden="1" customHeight="1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0" s="748" customFormat="1" hidden="1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0" s="748" customFormat="1" ht="37.5" hidden="1" customHeight="1">
      <c r="A105" s="1000">
        <v>1153700</v>
      </c>
      <c r="B105" s="1017" t="s">
        <v>507</v>
      </c>
      <c r="C105" s="1673">
        <v>463700</v>
      </c>
      <c r="D105" s="1007">
        <v>0</v>
      </c>
      <c r="E105" s="1185">
        <v>0</v>
      </c>
      <c r="F105" s="1007">
        <v>0</v>
      </c>
      <c r="G105" s="1007">
        <v>0</v>
      </c>
      <c r="H105" s="1007">
        <v>0</v>
      </c>
      <c r="I105" s="1007">
        <v>0</v>
      </c>
      <c r="J105" s="1030">
        <f>F105</f>
        <v>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t="0.75" hidden="1" customHeight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f>D138+E138</f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25.5" hidden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38.25" hidden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5.5" hidden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4" s="748" customFormat="1" ht="51" hidden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4" s="748" customFormat="1" ht="38.25" hidden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4" s="748" customFormat="1" hidden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4" s="748" customFormat="1" hidden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4" s="748" customFormat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4" s="748" customFormat="1" ht="13.5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4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>D152+D163</f>
        <v>27338.7</v>
      </c>
      <c r="E151" s="1029">
        <f>E152</f>
        <v>0</v>
      </c>
      <c r="F151" s="1029">
        <f>F152+F163</f>
        <v>27338.7</v>
      </c>
      <c r="G151" s="1029">
        <f>G152</f>
        <v>7470</v>
      </c>
      <c r="H151" s="1029">
        <f>H152</f>
        <v>23520</v>
      </c>
      <c r="I151" s="1029">
        <f>I152</f>
        <v>27338.7</v>
      </c>
      <c r="J151" s="1030">
        <f>F152</f>
        <v>27338.7</v>
      </c>
    </row>
    <row r="152" spans="1:14" s="748" customFormat="1" ht="21.75" customHeight="1">
      <c r="A152" s="1026" t="s">
        <v>654</v>
      </c>
      <c r="B152" s="875" t="s">
        <v>655</v>
      </c>
      <c r="C152" s="794" t="s">
        <v>361</v>
      </c>
      <c r="D152" s="918">
        <f>SUM(D153:D162)</f>
        <v>27338.7</v>
      </c>
      <c r="E152" s="918">
        <f>E154</f>
        <v>0</v>
      </c>
      <c r="F152" s="918">
        <f>SUM(F153:F162)</f>
        <v>27338.7</v>
      </c>
      <c r="G152" s="918">
        <f>SUM(G153:G162)</f>
        <v>7470</v>
      </c>
      <c r="H152" s="918">
        <f>SUM(H153:H162)</f>
        <v>23520</v>
      </c>
      <c r="I152" s="918">
        <f>SUM(I153:I162)</f>
        <v>27338.7</v>
      </c>
      <c r="J152" s="1030">
        <f>F152</f>
        <v>27338.7</v>
      </c>
    </row>
    <row r="153" spans="1:14" s="748" customFormat="1">
      <c r="A153" s="1024" t="s">
        <v>656</v>
      </c>
      <c r="B153" s="857" t="s">
        <v>1700</v>
      </c>
      <c r="C153" s="1031" t="s">
        <v>997</v>
      </c>
      <c r="D153" s="925"/>
      <c r="E153" s="906"/>
      <c r="F153" s="925"/>
      <c r="G153" s="925"/>
      <c r="H153" s="925"/>
      <c r="I153" s="925"/>
      <c r="J153" s="991">
        <f>F153</f>
        <v>0</v>
      </c>
    </row>
    <row r="154" spans="1:14" s="748" customFormat="1">
      <c r="A154" s="1024" t="s">
        <v>998</v>
      </c>
      <c r="B154" s="857" t="s">
        <v>1701</v>
      </c>
      <c r="C154" s="1031" t="s">
        <v>975</v>
      </c>
      <c r="D154" s="925">
        <v>0</v>
      </c>
      <c r="E154" s="906">
        <v>0</v>
      </c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4" s="748" customFormat="1" ht="25.5">
      <c r="A155" s="1024" t="s">
        <v>976</v>
      </c>
      <c r="B155" s="857" t="s">
        <v>1702</v>
      </c>
      <c r="C155" s="1031" t="s">
        <v>978</v>
      </c>
      <c r="D155" s="1693">
        <v>23818.7</v>
      </c>
      <c r="E155" s="1820">
        <v>0</v>
      </c>
      <c r="F155" s="1032">
        <f>D155+E155</f>
        <v>23818.7</v>
      </c>
      <c r="G155" s="1274">
        <v>3950</v>
      </c>
      <c r="H155" s="1275">
        <v>20000</v>
      </c>
      <c r="I155" s="1275">
        <v>23818.7</v>
      </c>
      <c r="J155" s="1276">
        <f>F155</f>
        <v>23818.7</v>
      </c>
      <c r="K155" s="2572" t="s">
        <v>2299</v>
      </c>
      <c r="L155" s="2542"/>
      <c r="M155" s="2542"/>
      <c r="N155" s="2542"/>
    </row>
    <row r="156" spans="1:14" s="748" customFormat="1">
      <c r="A156" s="1033" t="s">
        <v>979</v>
      </c>
      <c r="B156" s="857" t="s">
        <v>1703</v>
      </c>
      <c r="C156" s="1031" t="s">
        <v>1110</v>
      </c>
      <c r="D156" s="926"/>
      <c r="E156" s="913"/>
      <c r="F156" s="925"/>
      <c r="G156" s="925"/>
      <c r="H156" s="925"/>
      <c r="I156" s="925"/>
      <c r="J156" s="991">
        <v>0</v>
      </c>
    </row>
    <row r="157" spans="1:14" s="748" customFormat="1" ht="21.75" customHeight="1">
      <c r="A157" s="1033" t="s">
        <v>138</v>
      </c>
      <c r="B157" s="858" t="s">
        <v>139</v>
      </c>
      <c r="C157" s="1031" t="s">
        <v>140</v>
      </c>
      <c r="D157" s="926">
        <v>3520</v>
      </c>
      <c r="E157" s="921">
        <v>0</v>
      </c>
      <c r="F157" s="923">
        <f>D157+E157</f>
        <v>3520</v>
      </c>
      <c r="G157" s="923">
        <v>3520</v>
      </c>
      <c r="H157" s="923">
        <v>3520</v>
      </c>
      <c r="I157" s="923">
        <v>3520</v>
      </c>
      <c r="J157" s="1030">
        <f>F157</f>
        <v>3520</v>
      </c>
      <c r="K157" s="2211" t="s">
        <v>2278</v>
      </c>
    </row>
    <row r="158" spans="1:14" s="748" customFormat="1">
      <c r="A158" s="1033" t="s">
        <v>141</v>
      </c>
      <c r="B158" s="857" t="s">
        <v>1704</v>
      </c>
      <c r="C158" s="1031" t="s">
        <v>904</v>
      </c>
      <c r="D158" s="925">
        <v>0</v>
      </c>
      <c r="E158" s="906"/>
      <c r="F158" s="925">
        <f>D158</f>
        <v>0</v>
      </c>
      <c r="G158" s="925">
        <v>0</v>
      </c>
      <c r="H158" s="925">
        <v>0</v>
      </c>
      <c r="I158" s="925">
        <v>0</v>
      </c>
      <c r="J158" s="991">
        <f>F158</f>
        <v>0</v>
      </c>
    </row>
    <row r="159" spans="1:14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06"/>
      <c r="F159" s="925"/>
      <c r="G159" s="925"/>
      <c r="H159" s="925"/>
      <c r="I159" s="925"/>
      <c r="J159" s="991">
        <v>0</v>
      </c>
    </row>
    <row r="160" spans="1:14" s="748" customFormat="1" hidden="1">
      <c r="A160" s="1034" t="s">
        <v>806</v>
      </c>
      <c r="B160" s="1035" t="s">
        <v>1706</v>
      </c>
      <c r="C160" s="1036" t="s">
        <v>661</v>
      </c>
      <c r="D160" s="925"/>
      <c r="E160" s="906"/>
      <c r="F160" s="925"/>
      <c r="G160" s="925"/>
      <c r="H160" s="925"/>
      <c r="I160" s="925"/>
      <c r="J160" s="991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5"/>
      <c r="E161" s="906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5"/>
      <c r="E162" s="906"/>
      <c r="F162" s="925"/>
      <c r="G162" s="925"/>
      <c r="H162" s="925"/>
      <c r="I162" s="925"/>
      <c r="J162" s="991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5">
        <v>0</v>
      </c>
      <c r="E163" s="925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5"/>
      <c r="E164" s="906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06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06"/>
      <c r="F166" s="925"/>
      <c r="G166" s="925"/>
      <c r="H166" s="925"/>
      <c r="I166" s="925"/>
      <c r="J166" s="991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5"/>
      <c r="E167" s="906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5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06"/>
      <c r="F169" s="925"/>
      <c r="G169" s="925"/>
      <c r="H169" s="925"/>
      <c r="I169" s="925"/>
      <c r="J169" s="991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5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>
      <c r="A171" s="1033" t="s">
        <v>326</v>
      </c>
      <c r="B171" s="858" t="s">
        <v>1117</v>
      </c>
      <c r="C171" s="1031" t="s">
        <v>327</v>
      </c>
      <c r="D171" s="925"/>
      <c r="E171" s="925"/>
      <c r="F171" s="925"/>
      <c r="G171" s="925"/>
      <c r="H171" s="925"/>
      <c r="I171" s="925"/>
      <c r="J171" s="991">
        <v>0</v>
      </c>
    </row>
    <row r="172" spans="1:10">
      <c r="A172" s="1033" t="s">
        <v>328</v>
      </c>
      <c r="B172" s="858" t="s">
        <v>1118</v>
      </c>
      <c r="C172" s="1031" t="s">
        <v>329</v>
      </c>
      <c r="D172" s="925"/>
      <c r="E172" s="925"/>
      <c r="F172" s="925"/>
      <c r="G172" s="925"/>
      <c r="H172" s="925"/>
      <c r="I172" s="925"/>
      <c r="J172" s="925"/>
    </row>
    <row r="173" spans="1:10">
      <c r="A173" s="1033" t="s">
        <v>330</v>
      </c>
      <c r="B173" s="857" t="s">
        <v>1709</v>
      </c>
      <c r="C173" s="1031" t="s">
        <v>332</v>
      </c>
      <c r="D173" s="925"/>
      <c r="E173" s="925"/>
      <c r="F173" s="925"/>
      <c r="G173" s="925"/>
      <c r="H173" s="925"/>
      <c r="I173" s="925"/>
      <c r="J173" s="925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943"/>
      <c r="E174" s="943"/>
      <c r="F174" s="943"/>
      <c r="G174" s="943"/>
      <c r="H174" s="943"/>
      <c r="I174" s="943"/>
      <c r="J174" s="943"/>
    </row>
    <row r="175" spans="1:10" ht="21" customHeight="1" thickBot="1">
      <c r="A175" s="1044">
        <v>1000000</v>
      </c>
      <c r="B175" s="1045" t="s">
        <v>1081</v>
      </c>
      <c r="C175" s="1046" t="s">
        <v>361</v>
      </c>
      <c r="D175" s="1029">
        <f t="shared" ref="D175:J175" si="4">D32+D151</f>
        <v>27338.7</v>
      </c>
      <c r="E175" s="1029">
        <f t="shared" si="4"/>
        <v>0</v>
      </c>
      <c r="F175" s="2081">
        <f t="shared" si="4"/>
        <v>27338.7</v>
      </c>
      <c r="G175" s="2081">
        <f t="shared" si="4"/>
        <v>7470</v>
      </c>
      <c r="H175" s="2081">
        <f t="shared" si="4"/>
        <v>23520</v>
      </c>
      <c r="I175" s="2081">
        <f t="shared" si="4"/>
        <v>27338.7</v>
      </c>
      <c r="J175" s="2082">
        <f t="shared" si="4"/>
        <v>27338.7</v>
      </c>
    </row>
    <row r="176" spans="1:10">
      <c r="A176" s="1047"/>
      <c r="B176" s="1047"/>
      <c r="C176" s="1047"/>
      <c r="D176" s="1047"/>
      <c r="E176" s="1047"/>
      <c r="F176" s="2083"/>
      <c r="G176" s="2080"/>
      <c r="H176" s="2083"/>
      <c r="I176" s="2083"/>
      <c r="J176" s="2083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1733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892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734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 s="917" customFormat="1">
      <c r="A187" s="2632"/>
      <c r="B187" s="2632"/>
      <c r="C187" s="2632"/>
      <c r="D187" s="2632"/>
      <c r="E187" s="2632"/>
      <c r="F187" s="2632"/>
      <c r="G187" s="2632"/>
      <c r="H187" s="2632"/>
      <c r="I187" s="2632"/>
      <c r="J187" s="2632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04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04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216"/>
  <sheetViews>
    <sheetView topLeftCell="A150" workbookViewId="0">
      <pane ySplit="285" topLeftCell="A32" activePane="bottomLeft"/>
      <selection activeCell="A150" sqref="A1:XFD1048576"/>
      <selection pane="bottomLeft" activeCell="F152" sqref="F152"/>
    </sheetView>
  </sheetViews>
  <sheetFormatPr defaultRowHeight="12.75"/>
  <cols>
    <col min="1" max="1" width="7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10.85546875" style="738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2261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 ht="14.25" customHeight="1">
      <c r="B11" s="953"/>
      <c r="C11" s="954"/>
      <c r="D11" s="953"/>
      <c r="E11" s="953"/>
      <c r="F11" s="953"/>
      <c r="G11" s="953"/>
      <c r="H11" s="955"/>
    </row>
    <row r="12" spans="1:10" ht="11.25" customHeight="1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958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21" customHeight="1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2" s="632" customFormat="1" ht="14.25" customHeight="1">
      <c r="A17" s="2551" t="s">
        <v>2249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2" s="748" customFormat="1" ht="12" customHeigh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</row>
    <row r="19" spans="1:12" s="743" customFormat="1" thickBot="1">
      <c r="A19" s="753" t="s">
        <v>217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2" s="945" customFormat="1" ht="15.75" customHeigh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1</v>
      </c>
      <c r="J20" s="971">
        <v>1</v>
      </c>
    </row>
    <row r="21" spans="1:12" s="968" customFormat="1" ht="15" customHeight="1" thickBot="1">
      <c r="A21" s="753" t="s">
        <v>634</v>
      </c>
      <c r="C21" s="965"/>
      <c r="G21" s="968" t="s">
        <v>1188</v>
      </c>
    </row>
    <row r="22" spans="1:12" s="968" customFormat="1" ht="9.75" customHeight="1" thickBot="1">
      <c r="A22" s="753" t="s">
        <v>557</v>
      </c>
      <c r="C22" s="972"/>
      <c r="D22" s="973"/>
      <c r="G22" s="968" t="s">
        <v>558</v>
      </c>
    </row>
    <row r="23" spans="1:12" s="945" customFormat="1" ht="15.75" customHeight="1" thickBot="1">
      <c r="A23" s="753" t="s">
        <v>735</v>
      </c>
      <c r="B23" s="968"/>
      <c r="C23" s="965"/>
      <c r="G23" s="968" t="s">
        <v>954</v>
      </c>
      <c r="I23" s="974">
        <v>51</v>
      </c>
    </row>
    <row r="24" spans="1:12" s="945" customFormat="1" ht="12.75" customHeight="1">
      <c r="A24" s="753" t="s">
        <v>218</v>
      </c>
      <c r="B24" s="975"/>
      <c r="C24" s="976"/>
      <c r="F24" s="977"/>
      <c r="G24" s="968" t="s">
        <v>956</v>
      </c>
    </row>
    <row r="25" spans="1:12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2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2" s="977" customFormat="1" ht="16.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2" s="977" customFormat="1" ht="16.5" customHeight="1" thickBot="1">
      <c r="A28" s="756"/>
      <c r="B28" s="945"/>
      <c r="C28" s="984"/>
      <c r="E28" s="985"/>
      <c r="F28" s="945"/>
      <c r="G28" s="945"/>
      <c r="H28" s="2561">
        <v>900272120024</v>
      </c>
      <c r="I28" s="2561"/>
      <c r="J28" s="2561"/>
    </row>
    <row r="29" spans="1:12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22.5" customHeight="1" thickBot="1">
      <c r="A32" s="987">
        <v>1100000</v>
      </c>
      <c r="B32" s="787" t="s">
        <v>1719</v>
      </c>
      <c r="C32" s="788" t="s">
        <v>361</v>
      </c>
      <c r="D32" s="902">
        <f>D33+D42+D138+D105</f>
        <v>1500</v>
      </c>
      <c r="E32" s="902">
        <f>E105+E65</f>
        <v>0</v>
      </c>
      <c r="F32" s="902">
        <f>F33+F42+F138+F105</f>
        <v>131500</v>
      </c>
      <c r="G32" s="902">
        <f>G33+G42+G105</f>
        <v>30350</v>
      </c>
      <c r="H32" s="902">
        <f>H33+H42+H105</f>
        <v>60500</v>
      </c>
      <c r="I32" s="902">
        <f>I33+I42+I105</f>
        <v>89450</v>
      </c>
      <c r="J32" s="1181">
        <f>F32</f>
        <v>131500</v>
      </c>
    </row>
    <row r="33" spans="1:10" s="748" customFormat="1" ht="60.75" hidden="1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F33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F34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05">
        <f>'1'!D35+'2'!D35+'3'!D35+'4'!D35</f>
        <v>0</v>
      </c>
      <c r="E35" s="911"/>
      <c r="F35" s="905">
        <f t="shared" ref="F35:F41" si="0">D35+E35</f>
        <v>0</v>
      </c>
      <c r="G35" s="905">
        <f>'1'!G35+'2'!G35+'3'!G35+'4'!G35</f>
        <v>0</v>
      </c>
      <c r="H35" s="905">
        <f>'1'!H35+'2'!H35+'3'!H35+'4'!H35</f>
        <v>0</v>
      </c>
      <c r="I35" s="905">
        <f>'1'!I35+'2'!I35+'3'!I35+'4'!I35</f>
        <v>0</v>
      </c>
      <c r="J35" s="905">
        <f>F35</f>
        <v>0</v>
      </c>
    </row>
    <row r="36" spans="1:10" s="748" customFormat="1" ht="0.75" hidden="1" customHeight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5">
        <f t="shared" si="0"/>
        <v>0</v>
      </c>
      <c r="G36" s="906"/>
      <c r="H36" s="906">
        <v>0</v>
      </c>
      <c r="I36" s="906">
        <v>0</v>
      </c>
      <c r="J36" s="906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06"/>
      <c r="E37" s="906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06"/>
      <c r="E38" s="906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06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06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07">
        <f>'1'!D41+'2'!D41+'3'!D41+'4'!D41</f>
        <v>0</v>
      </c>
      <c r="E41" s="907"/>
      <c r="F41" s="905">
        <f t="shared" si="0"/>
        <v>0</v>
      </c>
      <c r="G41" s="907">
        <f>'1'!G41+'2'!G41+'3'!G41+'4'!G41</f>
        <v>0</v>
      </c>
      <c r="H41" s="907">
        <f>'1'!H41+'2'!H41+'3'!H41+'4'!H41</f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1500</v>
      </c>
      <c r="E42" s="908"/>
      <c r="F42" s="908">
        <f>F43+F55+F66+F69+F51+F64</f>
        <v>1500</v>
      </c>
      <c r="G42" s="908">
        <f>G43+G51+G55+G64+G66+G69</f>
        <v>600</v>
      </c>
      <c r="H42" s="908">
        <f>H43+H51+H55+H64+H66+H69</f>
        <v>1000</v>
      </c>
      <c r="I42" s="908">
        <f>I43+I51+I55+I64+I66+I69</f>
        <v>1200</v>
      </c>
      <c r="J42" s="991">
        <f>F42</f>
        <v>1500</v>
      </c>
    </row>
    <row r="43" spans="1:10" s="748" customFormat="1" ht="13.5" hidden="1" customHeight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f>'1'!D45+'2'!D45+'3'!D45+'4'!D45</f>
        <v>0</v>
      </c>
      <c r="E45" s="906"/>
      <c r="F45" s="906">
        <f>D45+E45</f>
        <v>0</v>
      </c>
      <c r="G45" s="906">
        <f>'1'!G45+'2'!G45+'3'!G45+'4'!G45</f>
        <v>0</v>
      </c>
      <c r="H45" s="906">
        <f>'1'!H45+'2'!H45+'3'!H45+'4'!H45</f>
        <v>0</v>
      </c>
      <c r="I45" s="906">
        <f>'1'!I45+'2'!I45+'3'!I45+'4'!I45</f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f>'1'!D46+'2'!D46+'3'!D46+'4'!D46</f>
        <v>0</v>
      </c>
      <c r="E46" s="906"/>
      <c r="F46" s="906">
        <f>D46+E46</f>
        <v>0</v>
      </c>
      <c r="G46" s="906">
        <f>'1'!G46+'2'!G46+'3'!G46+'4'!G46</f>
        <v>0</v>
      </c>
      <c r="H46" s="906">
        <f>'1'!H46+'2'!H46+'3'!H46+'4'!H46</f>
        <v>0</v>
      </c>
      <c r="I46" s="906">
        <f>'1'!I46+'2'!I46+'3'!I46+'4'!I46</f>
        <v>0</v>
      </c>
      <c r="J46" s="991">
        <f>F46</f>
        <v>0</v>
      </c>
    </row>
    <row r="47" spans="1:10" s="748" customFormat="1" ht="0.75" hidden="1" customHeight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/>
      <c r="E48" s="906"/>
      <c r="F48" s="905"/>
      <c r="G48" s="905"/>
      <c r="H48" s="905"/>
      <c r="I48" s="905"/>
      <c r="J48" s="991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7.75" hidden="1" customHeight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0.75" hidden="1" customHeight="1" thickBo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t="0.75" hidden="1" customHeight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1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1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1"/>
        <v>0</v>
      </c>
    </row>
    <row r="62" spans="1:10" s="748" customFormat="1" ht="17.25" customHeight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1"/>
        <v>0</v>
      </c>
    </row>
    <row r="63" spans="1:10" s="748" customFormat="1" ht="20.25" customHeight="1" thickBot="1">
      <c r="A63" s="993">
        <v>1123800</v>
      </c>
      <c r="B63" s="817" t="s">
        <v>189</v>
      </c>
      <c r="C63" s="806" t="s">
        <v>374</v>
      </c>
      <c r="D63" s="907">
        <f>'1'!D63+'2'!D63+'3'!D63+'4'!D63</f>
        <v>0</v>
      </c>
      <c r="E63" s="907">
        <v>0</v>
      </c>
      <c r="F63" s="907">
        <f>D63+E63</f>
        <v>0</v>
      </c>
      <c r="G63" s="907">
        <f>'1'!G63+'2'!G63+'3'!G63+'4'!G63</f>
        <v>0</v>
      </c>
      <c r="H63" s="907">
        <f>'1'!H63+'2'!H63+'3'!H63+'4'!H63</f>
        <v>0</v>
      </c>
      <c r="I63" s="907">
        <f>'1'!I63+'2'!I63+'3'!I63+'4'!I63</f>
        <v>0</v>
      </c>
      <c r="J63" s="991">
        <f t="shared" si="1"/>
        <v>0</v>
      </c>
    </row>
    <row r="64" spans="1:10" s="748" customFormat="1" ht="28.5">
      <c r="A64" s="988">
        <v>1124000</v>
      </c>
      <c r="B64" s="818" t="s">
        <v>214</v>
      </c>
      <c r="C64" s="794" t="s">
        <v>361</v>
      </c>
      <c r="D64" s="918">
        <f>D65</f>
        <v>1500</v>
      </c>
      <c r="E64" s="918"/>
      <c r="F64" s="918">
        <f>F65</f>
        <v>1500</v>
      </c>
      <c r="G64" s="918">
        <f>G65</f>
        <v>600</v>
      </c>
      <c r="H64" s="918">
        <f>H65</f>
        <v>1000</v>
      </c>
      <c r="I64" s="918">
        <f>I65</f>
        <v>1200</v>
      </c>
      <c r="J64" s="1030">
        <f t="shared" si="1"/>
        <v>1500</v>
      </c>
    </row>
    <row r="65" spans="1:10" s="748" customFormat="1" ht="29.25" customHeight="1" thickBot="1">
      <c r="A65" s="993">
        <v>1124100</v>
      </c>
      <c r="B65" s="817" t="s">
        <v>190</v>
      </c>
      <c r="C65" s="806" t="s">
        <v>215</v>
      </c>
      <c r="D65" s="915">
        <v>1500</v>
      </c>
      <c r="E65" s="916">
        <v>0</v>
      </c>
      <c r="F65" s="915">
        <f>D65+E65</f>
        <v>1500</v>
      </c>
      <c r="G65" s="915">
        <v>600</v>
      </c>
      <c r="H65" s="916">
        <v>1000</v>
      </c>
      <c r="I65" s="915">
        <v>1200</v>
      </c>
      <c r="J65" s="1030">
        <f t="shared" si="1"/>
        <v>1500</v>
      </c>
    </row>
    <row r="66" spans="1:10" s="748" customFormat="1" ht="28.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>
        <v>0</v>
      </c>
      <c r="E67" s="906">
        <v>0</v>
      </c>
      <c r="F67" s="906">
        <f>D67+E67</f>
        <v>0</v>
      </c>
      <c r="G67" s="906"/>
      <c r="H67" s="906">
        <v>0</v>
      </c>
      <c r="I67" s="906">
        <v>0</v>
      </c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>
        <v>0</v>
      </c>
      <c r="F68" s="907">
        <f>D68+E68</f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3.5" customHeight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991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06">
        <f>'1'!D70+'2'!D70+'3'!D70+'4'!D70</f>
        <v>0</v>
      </c>
      <c r="E70" s="906"/>
      <c r="F70" s="906">
        <f>D70+E70</f>
        <v>0</v>
      </c>
      <c r="G70" s="906">
        <f>'1'!G70+'2'!G70+'3'!G70+'4'!G70</f>
        <v>0</v>
      </c>
      <c r="H70" s="906">
        <f>'1'!H70+'2'!H70+'3'!H70+'4'!H70</f>
        <v>0</v>
      </c>
      <c r="I70" s="906">
        <f>'1'!I70+'2'!I70+'3'!I70+'4'!I70</f>
        <v>0</v>
      </c>
      <c r="J70" s="991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06"/>
      <c r="F71" s="906">
        <f t="shared" ref="F71:F78" si="3">D71+E71</f>
        <v>0</v>
      </c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06"/>
      <c r="F72" s="906">
        <f t="shared" si="3"/>
        <v>0</v>
      </c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f t="shared" si="3"/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06"/>
      <c r="F74" s="906">
        <f t="shared" si="3"/>
        <v>0</v>
      </c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>
        <f>'1'!D75+'2'!D75+'3'!D75+'4'!D75</f>
        <v>0</v>
      </c>
      <c r="E75" s="906"/>
      <c r="F75" s="906">
        <f t="shared" si="3"/>
        <v>0</v>
      </c>
      <c r="G75" s="906">
        <f>'1'!G75+'2'!G75+'3'!G75+'4'!G75</f>
        <v>0</v>
      </c>
      <c r="H75" s="906">
        <f>'1'!H75+'2'!H75+'3'!H75+'4'!H75</f>
        <v>0</v>
      </c>
      <c r="I75" s="906">
        <f>'1'!I75+'2'!I75+'3'!I75+'4'!I75</f>
        <v>0</v>
      </c>
      <c r="J75" s="991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06">
        <f>'1'!D76+'2'!D76+'3'!D76+'4'!D76</f>
        <v>0</v>
      </c>
      <c r="E76" s="906"/>
      <c r="F76" s="906">
        <f t="shared" si="3"/>
        <v>0</v>
      </c>
      <c r="G76" s="906">
        <f>'1'!G76+'2'!G76+'3'!G76+'4'!G76</f>
        <v>0</v>
      </c>
      <c r="H76" s="906">
        <f>'1'!H76+'2'!H76+'3'!H76+'4'!H76</f>
        <v>0</v>
      </c>
      <c r="I76" s="906">
        <f>'1'!I76+'2'!I76+'3'!I76+'4'!I76</f>
        <v>0</v>
      </c>
      <c r="J76" s="991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6">
        <f t="shared" si="3"/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06">
        <f t="shared" si="3"/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10.5" hidden="1" customHeight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1">
        <f>D105</f>
        <v>0</v>
      </c>
      <c r="E92" s="911"/>
      <c r="F92" s="911">
        <f>F105</f>
        <v>130000</v>
      </c>
      <c r="G92" s="911">
        <f>G105</f>
        <v>29750</v>
      </c>
      <c r="H92" s="911">
        <f>H105</f>
        <v>59500</v>
      </c>
      <c r="I92" s="911">
        <f>I105</f>
        <v>88250</v>
      </c>
      <c r="J92" s="991">
        <f>J105</f>
        <v>130000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0" s="748" customFormat="1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0" s="748" customFormat="1" ht="30.75" customHeight="1">
      <c r="A105" s="1000">
        <v>1153700</v>
      </c>
      <c r="B105" s="1017" t="s">
        <v>507</v>
      </c>
      <c r="C105" s="1673">
        <v>463700</v>
      </c>
      <c r="D105" s="1007">
        <v>0</v>
      </c>
      <c r="E105" s="1185">
        <v>0</v>
      </c>
      <c r="F105" s="2222">
        <v>130000</v>
      </c>
      <c r="G105" s="2171">
        <v>29750</v>
      </c>
      <c r="H105" s="2171">
        <v>59500</v>
      </c>
      <c r="I105" s="2171">
        <v>88250</v>
      </c>
      <c r="J105" s="2172">
        <f>F105</f>
        <v>130000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24.75" hidden="1" customHeight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f>D138+E138</f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25.5" hidden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38.25" hidden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5.5" hidden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3" s="748" customFormat="1" ht="51" hidden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3" s="748" customFormat="1" ht="38.25" hidden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3" s="748" customFormat="1" hidden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3" s="748" customFormat="1" hidden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3" s="748" customFormat="1" hidden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3" s="748" customFormat="1" ht="24" customHeight="1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3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>D152+D163</f>
        <v>16430</v>
      </c>
      <c r="E151" s="1029">
        <f>E152</f>
        <v>0</v>
      </c>
      <c r="F151" s="1029">
        <f>F152+F163</f>
        <v>16430</v>
      </c>
      <c r="G151" s="1029">
        <f>G152</f>
        <v>12530</v>
      </c>
      <c r="H151" s="1029">
        <f>H152</f>
        <v>12530</v>
      </c>
      <c r="I151" s="1029">
        <f>I152</f>
        <v>12530</v>
      </c>
      <c r="J151" s="1030">
        <f>F152</f>
        <v>16430</v>
      </c>
    </row>
    <row r="152" spans="1:13" s="748" customFormat="1" ht="28.5" customHeight="1">
      <c r="A152" s="1026" t="s">
        <v>654</v>
      </c>
      <c r="B152" s="875" t="s">
        <v>655</v>
      </c>
      <c r="C152" s="794" t="s">
        <v>361</v>
      </c>
      <c r="D152" s="918">
        <f>SUM(D153:D162)</f>
        <v>16430</v>
      </c>
      <c r="E152" s="918">
        <f>E154</f>
        <v>0</v>
      </c>
      <c r="F152" s="918">
        <f>SUM(F153:F162)</f>
        <v>16430</v>
      </c>
      <c r="G152" s="918">
        <f>SUM(G153:G162)</f>
        <v>12530</v>
      </c>
      <c r="H152" s="918">
        <f>SUM(H153:H162)</f>
        <v>12530</v>
      </c>
      <c r="I152" s="918">
        <f>SUM(I153:I162)</f>
        <v>12530</v>
      </c>
      <c r="J152" s="1030">
        <f>F152</f>
        <v>16430</v>
      </c>
    </row>
    <row r="153" spans="1:13" s="748" customFormat="1" ht="24" customHeight="1">
      <c r="A153" s="1024" t="s">
        <v>656</v>
      </c>
      <c r="B153" s="857" t="s">
        <v>1700</v>
      </c>
      <c r="C153" s="1031" t="s">
        <v>997</v>
      </c>
      <c r="D153" s="925"/>
      <c r="E153" s="906"/>
      <c r="F153" s="925"/>
      <c r="G153" s="925"/>
      <c r="H153" s="925"/>
      <c r="I153" s="925"/>
      <c r="J153" s="991">
        <f>F153</f>
        <v>0</v>
      </c>
    </row>
    <row r="154" spans="1:13" s="748" customFormat="1" ht="29.25" customHeight="1">
      <c r="A154" s="1024" t="s">
        <v>998</v>
      </c>
      <c r="B154" s="857" t="s">
        <v>1701</v>
      </c>
      <c r="C154" s="1031" t="s">
        <v>975</v>
      </c>
      <c r="D154" s="2381">
        <v>3900</v>
      </c>
      <c r="E154" s="2384">
        <v>0</v>
      </c>
      <c r="F154" s="2381">
        <f>D154+E154</f>
        <v>3900</v>
      </c>
      <c r="G154" s="2381">
        <v>0</v>
      </c>
      <c r="H154" s="2381">
        <v>0</v>
      </c>
      <c r="I154" s="2381">
        <v>0</v>
      </c>
      <c r="J154" s="2382">
        <f>F154</f>
        <v>3900</v>
      </c>
      <c r="K154" s="2572" t="s">
        <v>2340</v>
      </c>
      <c r="L154" s="2542"/>
      <c r="M154" s="2542"/>
    </row>
    <row r="155" spans="1:13" s="748" customFormat="1" ht="25.5">
      <c r="A155" s="1024" t="s">
        <v>976</v>
      </c>
      <c r="B155" s="857" t="s">
        <v>1702</v>
      </c>
      <c r="C155" s="1031" t="s">
        <v>978</v>
      </c>
      <c r="D155" s="1693">
        <v>11000</v>
      </c>
      <c r="E155" s="1273">
        <v>0</v>
      </c>
      <c r="F155" s="1032">
        <f>D155+E155</f>
        <v>11000</v>
      </c>
      <c r="G155" s="1274">
        <v>11000</v>
      </c>
      <c r="H155" s="1275">
        <v>11000</v>
      </c>
      <c r="I155" s="1275">
        <v>11000</v>
      </c>
      <c r="J155" s="1276">
        <f>F155</f>
        <v>11000</v>
      </c>
      <c r="K155" s="754"/>
    </row>
    <row r="156" spans="1:13" s="748" customFormat="1" ht="16.5" customHeight="1">
      <c r="A156" s="1033" t="s">
        <v>979</v>
      </c>
      <c r="B156" s="857" t="s">
        <v>1703</v>
      </c>
      <c r="C156" s="1031" t="s">
        <v>1110</v>
      </c>
      <c r="D156" s="925"/>
      <c r="E156" s="906"/>
      <c r="F156" s="925"/>
      <c r="G156" s="925"/>
      <c r="H156" s="925"/>
      <c r="I156" s="925"/>
      <c r="J156" s="991">
        <v>0</v>
      </c>
    </row>
    <row r="157" spans="1:13" s="748" customFormat="1" ht="21.75" customHeight="1">
      <c r="A157" s="1033" t="s">
        <v>138</v>
      </c>
      <c r="B157" s="858" t="s">
        <v>139</v>
      </c>
      <c r="C157" s="2212" t="s">
        <v>140</v>
      </c>
      <c r="D157" s="923">
        <v>1530</v>
      </c>
      <c r="E157" s="921">
        <v>0</v>
      </c>
      <c r="F157" s="923">
        <f>D157+E157</f>
        <v>1530</v>
      </c>
      <c r="G157" s="923">
        <v>1530</v>
      </c>
      <c r="H157" s="923">
        <v>1530</v>
      </c>
      <c r="I157" s="923">
        <v>1530</v>
      </c>
      <c r="J157" s="1030">
        <f>F157</f>
        <v>1530</v>
      </c>
      <c r="K157" s="2211" t="s">
        <v>2277</v>
      </c>
      <c r="L157" s="2211"/>
      <c r="M157" s="2211"/>
    </row>
    <row r="158" spans="1:13" s="748" customFormat="1">
      <c r="A158" s="1033" t="s">
        <v>141</v>
      </c>
      <c r="B158" s="857" t="s">
        <v>1704</v>
      </c>
      <c r="C158" s="1031" t="s">
        <v>904</v>
      </c>
      <c r="D158" s="925">
        <v>0</v>
      </c>
      <c r="E158" s="906"/>
      <c r="F158" s="925">
        <f>D158</f>
        <v>0</v>
      </c>
      <c r="G158" s="925">
        <v>0</v>
      </c>
      <c r="H158" s="925">
        <v>0</v>
      </c>
      <c r="I158" s="925">
        <v>0</v>
      </c>
      <c r="J158" s="991">
        <f>F158</f>
        <v>0</v>
      </c>
    </row>
    <row r="159" spans="1:13" s="748" customFormat="1">
      <c r="A159" s="1033" t="s">
        <v>905</v>
      </c>
      <c r="B159" s="857" t="s">
        <v>1705</v>
      </c>
      <c r="C159" s="1031" t="s">
        <v>907</v>
      </c>
      <c r="D159" s="925"/>
      <c r="E159" s="906"/>
      <c r="F159" s="925"/>
      <c r="G159" s="925"/>
      <c r="H159" s="925"/>
      <c r="I159" s="925"/>
      <c r="J159" s="991">
        <v>0</v>
      </c>
    </row>
    <row r="160" spans="1:13" s="748" customFormat="1">
      <c r="A160" s="1034" t="s">
        <v>806</v>
      </c>
      <c r="B160" s="1035" t="s">
        <v>1706</v>
      </c>
      <c r="C160" s="1036" t="s">
        <v>661</v>
      </c>
      <c r="D160" s="925"/>
      <c r="E160" s="906"/>
      <c r="F160" s="925"/>
      <c r="G160" s="925"/>
      <c r="H160" s="925"/>
      <c r="I160" s="925"/>
      <c r="J160" s="991">
        <v>0</v>
      </c>
    </row>
    <row r="161" spans="1:10" s="748" customFormat="1" ht="0.75" customHeight="1">
      <c r="A161" s="1000" t="s">
        <v>807</v>
      </c>
      <c r="B161" s="1037" t="s">
        <v>1074</v>
      </c>
      <c r="C161" s="1004" t="s">
        <v>1075</v>
      </c>
      <c r="D161" s="925"/>
      <c r="E161" s="906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5"/>
      <c r="E162" s="906"/>
      <c r="F162" s="925"/>
      <c r="G162" s="925"/>
      <c r="H162" s="925"/>
      <c r="I162" s="925"/>
      <c r="J162" s="991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5">
        <v>0</v>
      </c>
      <c r="E163" s="925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5"/>
      <c r="E164" s="906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06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06"/>
      <c r="F166" s="925"/>
      <c r="G166" s="925"/>
      <c r="H166" s="925"/>
      <c r="I166" s="925"/>
      <c r="J166" s="991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5"/>
      <c r="E167" s="906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5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06"/>
      <c r="F169" s="925"/>
      <c r="G169" s="925"/>
      <c r="H169" s="925"/>
      <c r="I169" s="925"/>
      <c r="J169" s="991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5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5"/>
      <c r="E171" s="925"/>
      <c r="F171" s="925"/>
      <c r="G171" s="925"/>
      <c r="H171" s="925"/>
      <c r="I171" s="925"/>
      <c r="J171" s="991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5"/>
      <c r="E172" s="925"/>
      <c r="F172" s="925"/>
      <c r="G172" s="925"/>
      <c r="H172" s="925"/>
      <c r="I172" s="925"/>
      <c r="J172" s="925"/>
    </row>
    <row r="173" spans="1:10">
      <c r="A173" s="1033" t="s">
        <v>330</v>
      </c>
      <c r="B173" s="857" t="s">
        <v>1709</v>
      </c>
      <c r="C173" s="1031" t="s">
        <v>332</v>
      </c>
      <c r="D173" s="925"/>
      <c r="E173" s="925"/>
      <c r="F173" s="925"/>
      <c r="G173" s="925"/>
      <c r="H173" s="925"/>
      <c r="I173" s="925"/>
      <c r="J173" s="925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943"/>
      <c r="E174" s="943"/>
      <c r="F174" s="943"/>
      <c r="G174" s="943"/>
      <c r="H174" s="943"/>
      <c r="I174" s="943"/>
      <c r="J174" s="943"/>
    </row>
    <row r="175" spans="1:10" ht="21.75" customHeight="1" thickBot="1">
      <c r="A175" s="1044">
        <v>1000000</v>
      </c>
      <c r="B175" s="1045" t="s">
        <v>1081</v>
      </c>
      <c r="C175" s="1046" t="s">
        <v>361</v>
      </c>
      <c r="D175" s="1029">
        <f t="shared" ref="D175:J175" si="4">D32+D151</f>
        <v>17930</v>
      </c>
      <c r="E175" s="1029">
        <f t="shared" si="4"/>
        <v>0</v>
      </c>
      <c r="F175" s="2081">
        <f t="shared" si="4"/>
        <v>147930</v>
      </c>
      <c r="G175" s="2081">
        <f t="shared" si="4"/>
        <v>42880</v>
      </c>
      <c r="H175" s="2081">
        <f t="shared" si="4"/>
        <v>73030</v>
      </c>
      <c r="I175" s="2081">
        <f t="shared" si="4"/>
        <v>101980</v>
      </c>
      <c r="J175" s="2082">
        <f t="shared" si="4"/>
        <v>147930</v>
      </c>
    </row>
    <row r="176" spans="1:10">
      <c r="A176" s="1047"/>
      <c r="B176" s="1047"/>
      <c r="C176" s="1047"/>
      <c r="D176" s="1047"/>
      <c r="E176" s="1047"/>
      <c r="F176" s="2083"/>
      <c r="G176" s="2080"/>
      <c r="H176" s="2083"/>
      <c r="I176" s="2083"/>
      <c r="J176" s="2083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1733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892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734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 s="917" customFormat="1">
      <c r="A187" s="2632"/>
      <c r="B187" s="2632"/>
      <c r="C187" s="2632"/>
      <c r="D187" s="2632"/>
      <c r="E187" s="2632"/>
      <c r="F187" s="2632"/>
      <c r="G187" s="2632"/>
      <c r="H187" s="2632"/>
      <c r="I187" s="2632"/>
      <c r="J187" s="2632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04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 ht="207" customHeight="1">
      <c r="A201" s="1047"/>
      <c r="B201" s="1047"/>
      <c r="C201" s="1047"/>
      <c r="D201" s="1047"/>
      <c r="E201" s="104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K154:M154"/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5:J185"/>
    <mergeCell ref="A181:J181"/>
    <mergeCell ref="A182:J182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 ht="12" customHeight="1">
      <c r="A8" s="28" t="s">
        <v>1173</v>
      </c>
      <c r="F8" s="179"/>
      <c r="G8" s="179"/>
    </row>
    <row r="9" spans="1:10" s="28" customFormat="1" ht="9.75" customHeight="1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477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21" customHeight="1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21.75" customHeight="1">
      <c r="A17" s="188" t="s">
        <v>1227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217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335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634</v>
      </c>
      <c r="C21" s="199"/>
      <c r="G21" s="204" t="s">
        <v>935</v>
      </c>
    </row>
    <row r="22" spans="1:10" s="204" customFormat="1" ht="9.75" customHeight="1" thickBot="1">
      <c r="A22" s="38" t="s">
        <v>557</v>
      </c>
      <c r="C22" s="208"/>
      <c r="D22" s="209"/>
      <c r="G22" s="204" t="s">
        <v>558</v>
      </c>
    </row>
    <row r="23" spans="1:10" s="173" customFormat="1" ht="15.75" customHeight="1" thickBot="1">
      <c r="A23" s="38" t="s">
        <v>735</v>
      </c>
      <c r="B23" s="204"/>
      <c r="C23" s="199"/>
      <c r="G23" s="204" t="s">
        <v>954</v>
      </c>
      <c r="I23" s="210">
        <v>51</v>
      </c>
    </row>
    <row r="24" spans="1:10" s="173" customFormat="1" ht="12.75" customHeight="1">
      <c r="A24" s="38" t="s">
        <v>218</v>
      </c>
      <c r="B24" s="211"/>
      <c r="C24" s="212"/>
      <c r="F24" s="213"/>
      <c r="G24" s="204" t="s">
        <v>956</v>
      </c>
    </row>
    <row r="25" spans="1:10" s="173" customFormat="1" ht="15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96.7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266</v>
      </c>
      <c r="C32" s="69" t="s">
        <v>361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808</v>
      </c>
      <c r="C33" s="69" t="s">
        <v>361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809</v>
      </c>
      <c r="C34" s="74" t="s">
        <v>361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677</v>
      </c>
      <c r="C35" s="77" t="s">
        <v>810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273</v>
      </c>
      <c r="C36" s="81" t="s">
        <v>811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812</v>
      </c>
      <c r="C37" s="81" t="s">
        <v>813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619</v>
      </c>
      <c r="C39" s="81" t="s">
        <v>391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1034</v>
      </c>
      <c r="C40" s="83" t="s">
        <v>392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644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21</v>
      </c>
      <c r="C42" s="69" t="s">
        <v>361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385</v>
      </c>
      <c r="C45" s="81" t="s">
        <v>386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775</v>
      </c>
      <c r="C46" s="83" t="s">
        <v>387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776</v>
      </c>
      <c r="C47" s="81" t="s">
        <v>388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389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390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773</v>
      </c>
      <c r="C51" s="74" t="s">
        <v>361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774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1031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1032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361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559</v>
      </c>
      <c r="C59" s="83" t="s">
        <v>371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372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374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928</v>
      </c>
      <c r="C66" s="74" t="s">
        <v>361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1041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993</v>
      </c>
      <c r="C70" s="77" t="s">
        <v>1043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995</v>
      </c>
      <c r="C73" s="81" t="s">
        <v>395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953</v>
      </c>
      <c r="C74" s="83" t="s">
        <v>396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483</v>
      </c>
      <c r="C77" s="86" t="s">
        <v>399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301</v>
      </c>
      <c r="C83" s="111" t="s">
        <v>361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736</v>
      </c>
      <c r="C92" s="74" t="s">
        <v>361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686</v>
      </c>
      <c r="C93" s="74" t="s">
        <v>361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521</v>
      </c>
      <c r="C96" s="230" t="s">
        <v>361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765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766</v>
      </c>
      <c r="C99" s="236" t="s">
        <v>361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507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1005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1006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1007</v>
      </c>
      <c r="C108" s="230" t="s">
        <v>361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1136</v>
      </c>
      <c r="C119" s="123" t="s">
        <v>361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1137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837</v>
      </c>
      <c r="C123" s="83" t="s">
        <v>838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839</v>
      </c>
      <c r="C124" s="83" t="s">
        <v>840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877</v>
      </c>
      <c r="C127" s="83" t="s">
        <v>878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879</v>
      </c>
      <c r="C128" s="83" t="s">
        <v>880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804</v>
      </c>
      <c r="C130" s="86" t="s">
        <v>805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881</v>
      </c>
      <c r="C131" s="74" t="s">
        <v>361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1027</v>
      </c>
      <c r="C135" s="111" t="s">
        <v>361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1113</v>
      </c>
      <c r="C136" s="99" t="s">
        <v>1028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1114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1029</v>
      </c>
      <c r="C138" s="83" t="s">
        <v>1030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361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1099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1100</v>
      </c>
      <c r="C142" s="111" t="s">
        <v>361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1115</v>
      </c>
      <c r="C143" s="83" t="s">
        <v>1101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449</v>
      </c>
      <c r="C144" s="83" t="s">
        <v>450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561</v>
      </c>
      <c r="C145" s="111" t="s">
        <v>361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591</v>
      </c>
      <c r="C149" s="111" t="s">
        <v>361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722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263</v>
      </c>
      <c r="B151" s="143" t="s">
        <v>652</v>
      </c>
      <c r="C151" s="144" t="s">
        <v>361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656</v>
      </c>
      <c r="B153" s="134" t="s">
        <v>996</v>
      </c>
      <c r="C153" s="241" t="s">
        <v>997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998</v>
      </c>
      <c r="B154" s="134" t="s">
        <v>974</v>
      </c>
      <c r="C154" s="241" t="s">
        <v>975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976</v>
      </c>
      <c r="B155" s="134" t="s">
        <v>977</v>
      </c>
      <c r="C155" s="241" t="s">
        <v>978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979</v>
      </c>
      <c r="B156" s="134" t="s">
        <v>1109</v>
      </c>
      <c r="C156" s="241" t="s">
        <v>1110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965</v>
      </c>
      <c r="C158" s="241" t="s">
        <v>904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905</v>
      </c>
      <c r="B159" s="134" t="s">
        <v>906</v>
      </c>
      <c r="C159" s="241" t="s">
        <v>907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806</v>
      </c>
      <c r="B160" s="243" t="s">
        <v>660</v>
      </c>
      <c r="C160" s="244" t="s">
        <v>661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807</v>
      </c>
      <c r="B161" s="245" t="s">
        <v>1074</v>
      </c>
      <c r="C161" s="228" t="s">
        <v>1075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1076</v>
      </c>
      <c r="B162" s="245" t="s">
        <v>1077</v>
      </c>
      <c r="C162" s="228" t="s">
        <v>1078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662</v>
      </c>
      <c r="B163" s="246" t="s">
        <v>663</v>
      </c>
      <c r="C163" s="247" t="s">
        <v>361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664</v>
      </c>
      <c r="B164" s="135" t="s">
        <v>665</v>
      </c>
      <c r="C164" s="241" t="s">
        <v>666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667</v>
      </c>
      <c r="B165" s="135" t="s">
        <v>668</v>
      </c>
      <c r="C165" s="241" t="s">
        <v>669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670</v>
      </c>
      <c r="B166" s="134" t="s">
        <v>315</v>
      </c>
      <c r="C166" s="241" t="s">
        <v>316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317</v>
      </c>
      <c r="B167" s="134" t="s">
        <v>318</v>
      </c>
      <c r="C167" s="241" t="s">
        <v>319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320</v>
      </c>
      <c r="B168" s="132" t="s">
        <v>321</v>
      </c>
      <c r="C168" s="123" t="s">
        <v>361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322</v>
      </c>
      <c r="B169" s="135" t="s">
        <v>1116</v>
      </c>
      <c r="C169" s="241" t="s">
        <v>323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324</v>
      </c>
      <c r="B170" s="155" t="s">
        <v>1079</v>
      </c>
      <c r="C170" s="123" t="s">
        <v>361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326</v>
      </c>
      <c r="B171" s="135" t="s">
        <v>1117</v>
      </c>
      <c r="C171" s="241" t="s">
        <v>327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328</v>
      </c>
      <c r="B172" s="135" t="s">
        <v>1118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1080</v>
      </c>
      <c r="C174" s="244" t="s">
        <v>1145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1081</v>
      </c>
      <c r="C175" s="248" t="s">
        <v>361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577"/>
      <c r="B176" s="2577"/>
      <c r="C176" s="2577"/>
      <c r="D176" s="2577"/>
      <c r="E176" s="2577"/>
      <c r="F176" s="2577"/>
      <c r="G176" s="2577"/>
      <c r="H176" s="2577"/>
      <c r="I176" s="2577"/>
      <c r="J176" s="2577"/>
    </row>
    <row r="177" spans="1:10">
      <c r="A177" s="2589"/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9" t="s">
        <v>1125</v>
      </c>
      <c r="B178" s="2589"/>
      <c r="C178" s="2589"/>
      <c r="D178" s="2589"/>
      <c r="E178" s="2589"/>
      <c r="F178" s="2589"/>
      <c r="G178" s="2589"/>
      <c r="H178" s="2589"/>
      <c r="I178" s="2589"/>
      <c r="J178" s="2589"/>
    </row>
    <row r="179" spans="1:10" ht="14.25">
      <c r="A179" s="2589" t="s">
        <v>1208</v>
      </c>
      <c r="B179" s="2589"/>
      <c r="C179" s="2589"/>
      <c r="D179" s="2589"/>
      <c r="E179" s="2589"/>
      <c r="F179" s="2589"/>
      <c r="G179" s="2589"/>
      <c r="H179" s="2589"/>
      <c r="I179" s="2589"/>
      <c r="J179" s="2589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634" t="s">
        <v>1138</v>
      </c>
      <c r="B181" s="2634"/>
      <c r="C181" s="2634"/>
      <c r="D181" s="2634"/>
      <c r="E181" s="2634"/>
      <c r="F181" s="2634"/>
      <c r="G181" s="2634"/>
      <c r="H181" s="2634"/>
      <c r="I181" s="2634"/>
      <c r="J181" s="2634"/>
    </row>
    <row r="182" spans="1:10">
      <c r="A182" s="2589" t="s">
        <v>1003</v>
      </c>
      <c r="B182" s="2589"/>
      <c r="C182" s="2589"/>
      <c r="D182" s="2589"/>
      <c r="E182" s="2589"/>
      <c r="F182" s="2589"/>
      <c r="G182" s="2589"/>
      <c r="H182" s="2589"/>
      <c r="I182" s="2589"/>
      <c r="J182" s="2589"/>
    </row>
    <row r="183" spans="1:10">
      <c r="A183" s="2589" t="s">
        <v>473</v>
      </c>
      <c r="B183" s="2589"/>
      <c r="C183" s="2589"/>
      <c r="D183" s="2589"/>
      <c r="E183" s="2589"/>
      <c r="F183" s="2589"/>
      <c r="G183" s="2589"/>
      <c r="H183" s="2589"/>
      <c r="I183" s="2589"/>
      <c r="J183" s="2589"/>
    </row>
    <row r="184" spans="1:10" ht="14.25">
      <c r="A184" s="2633" t="s">
        <v>1130</v>
      </c>
      <c r="B184" s="2633"/>
      <c r="C184" s="2633"/>
      <c r="D184" s="2633"/>
      <c r="E184" s="2633"/>
      <c r="F184" s="2633"/>
      <c r="G184" s="2633"/>
      <c r="H184" s="2633"/>
      <c r="I184" s="2633"/>
      <c r="J184" s="2633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0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12" t="s">
        <v>32</v>
      </c>
      <c r="G1" s="2612"/>
      <c r="H1" s="2612"/>
      <c r="I1" s="2612"/>
      <c r="J1" s="2612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13" t="s">
        <v>33</v>
      </c>
      <c r="G3" s="2613"/>
      <c r="H3" s="2613"/>
      <c r="I3" s="2613"/>
      <c r="J3" s="2613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1224</v>
      </c>
      <c r="B6" s="355"/>
      <c r="C6" s="18"/>
      <c r="D6" s="16"/>
      <c r="E6" s="19" t="s">
        <v>176</v>
      </c>
      <c r="F6" s="21" t="s">
        <v>945</v>
      </c>
      <c r="G6" s="16"/>
      <c r="H6" s="16"/>
      <c r="I6" s="16"/>
      <c r="J6" s="24"/>
      <c r="K6" s="16"/>
      <c r="L6" s="16"/>
    </row>
    <row r="7" spans="1:12">
      <c r="A7" s="24"/>
      <c r="B7" s="25" t="s">
        <v>946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893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29" t="s">
        <v>1174</v>
      </c>
      <c r="B10" s="2614"/>
      <c r="C10" s="2614"/>
      <c r="D10" s="2614"/>
      <c r="E10" s="2614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15" t="s">
        <v>910</v>
      </c>
      <c r="B11" s="2615"/>
      <c r="C11" s="2615"/>
      <c r="D11" s="2615"/>
      <c r="E11" s="2615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624" t="s">
        <v>1239</v>
      </c>
      <c r="B12" s="2625"/>
      <c r="C12" s="171"/>
      <c r="F12" s="179"/>
      <c r="G12" s="179"/>
    </row>
    <row r="13" spans="1:12" ht="18">
      <c r="A13" s="2608" t="s">
        <v>822</v>
      </c>
      <c r="B13" s="2608"/>
      <c r="C13" s="2608"/>
      <c r="D13" s="2608"/>
      <c r="E13" s="2608"/>
      <c r="F13" s="2608"/>
      <c r="G13" s="2608"/>
      <c r="H13" s="2608"/>
      <c r="I13" s="2608"/>
      <c r="J13" s="2608"/>
      <c r="K13" s="16"/>
      <c r="L13" s="16"/>
    </row>
    <row r="14" spans="1:12" ht="14.25">
      <c r="A14" s="2609" t="s">
        <v>1046</v>
      </c>
      <c r="B14" s="2580"/>
      <c r="C14" s="2580"/>
      <c r="D14" s="2580"/>
      <c r="E14" s="2580"/>
      <c r="F14" s="2580"/>
      <c r="G14" s="2580"/>
      <c r="H14" s="2580"/>
      <c r="I14" s="2580"/>
      <c r="J14" s="2580"/>
      <c r="K14" s="16"/>
      <c r="L14" s="16"/>
    </row>
    <row r="15" spans="1:12" ht="16.5">
      <c r="A15" s="2610" t="s">
        <v>1047</v>
      </c>
      <c r="B15" s="2610"/>
      <c r="C15" s="2610"/>
      <c r="D15" s="2610"/>
      <c r="E15" s="2610"/>
      <c r="F15" s="2610"/>
      <c r="G15" s="2610"/>
      <c r="H15" s="2610"/>
      <c r="I15" s="2610"/>
      <c r="J15" s="2610"/>
      <c r="K15" s="16"/>
      <c r="L15" s="16"/>
    </row>
    <row r="16" spans="1:12" s="1" customFormat="1" ht="24" customHeight="1">
      <c r="A16" s="2580" t="s">
        <v>1225</v>
      </c>
      <c r="B16" s="2580"/>
      <c r="C16" s="2580"/>
      <c r="D16" s="2580"/>
      <c r="E16" s="2580"/>
      <c r="F16" s="2580"/>
      <c r="G16" s="2580"/>
      <c r="H16" s="2580"/>
      <c r="I16" s="2580"/>
      <c r="J16" s="2580"/>
      <c r="K16" s="28"/>
      <c r="L16" s="28"/>
    </row>
    <row r="17" spans="1:14" ht="14.25">
      <c r="A17" s="36"/>
      <c r="B17" s="406"/>
      <c r="C17" s="406"/>
      <c r="D17" s="406"/>
      <c r="E17" s="406"/>
      <c r="F17" s="406"/>
      <c r="G17" s="36"/>
      <c r="H17" s="28"/>
      <c r="I17" s="28"/>
      <c r="J17" s="28"/>
      <c r="K17" s="28"/>
      <c r="L17" s="28"/>
    </row>
    <row r="18" spans="1:14">
      <c r="A18" s="38" t="s">
        <v>1015</v>
      </c>
      <c r="B18" s="39"/>
      <c r="C18" s="39"/>
      <c r="D18" s="39"/>
      <c r="E18" s="28"/>
      <c r="F18" s="40" t="s">
        <v>334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335</v>
      </c>
      <c r="G19" s="8" t="s">
        <v>441</v>
      </c>
      <c r="H19" s="10" t="s">
        <v>721</v>
      </c>
      <c r="I19" s="11" t="s">
        <v>745</v>
      </c>
      <c r="J19" s="41"/>
      <c r="K19" s="41"/>
      <c r="L19" s="41"/>
    </row>
    <row r="20" spans="1:14">
      <c r="A20" s="38" t="s">
        <v>336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936</v>
      </c>
      <c r="B21" s="38"/>
      <c r="C21" s="38"/>
      <c r="D21" s="42"/>
      <c r="E21" s="42"/>
      <c r="F21" s="38" t="s">
        <v>1025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352</v>
      </c>
      <c r="B22" s="41"/>
      <c r="C22" s="41"/>
      <c r="D22" s="41"/>
      <c r="E22" s="41"/>
      <c r="F22" s="38" t="s">
        <v>52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619" t="s">
        <v>952</v>
      </c>
      <c r="G23" s="2619"/>
      <c r="H23" s="2619"/>
      <c r="I23" s="2619"/>
      <c r="J23" s="2619"/>
      <c r="K23" s="41"/>
      <c r="L23" s="41"/>
    </row>
    <row r="24" spans="1:14" ht="13.5" thickBot="1">
      <c r="A24" s="40" t="s">
        <v>308</v>
      </c>
      <c r="B24" s="45"/>
      <c r="C24" s="46"/>
      <c r="D24" s="45"/>
      <c r="E24" s="41"/>
      <c r="F24" s="2619"/>
      <c r="G24" s="2619"/>
      <c r="H24" s="2619"/>
      <c r="I24" s="2619"/>
      <c r="J24" s="2619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421</v>
      </c>
      <c r="B26" s="41"/>
      <c r="C26" s="41"/>
      <c r="D26" s="45"/>
      <c r="E26" s="45"/>
      <c r="F26" s="45"/>
      <c r="G26" s="51" t="s">
        <v>422</v>
      </c>
      <c r="H26" s="41"/>
      <c r="I26" s="43"/>
      <c r="J26" s="43"/>
      <c r="K26" s="45"/>
      <c r="L26" s="45"/>
    </row>
    <row r="27" spans="1:14" ht="13.5" thickBot="1">
      <c r="A27" s="38" t="s">
        <v>423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409</v>
      </c>
      <c r="B29" s="2" t="s">
        <v>424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4" ht="69.7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8" customHeight="1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1082</v>
      </c>
      <c r="C32" s="69" t="s">
        <v>361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808</v>
      </c>
      <c r="C33" s="69" t="s">
        <v>361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809</v>
      </c>
      <c r="C34" s="74" t="s">
        <v>361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677</v>
      </c>
      <c r="C35" s="77" t="s">
        <v>810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273</v>
      </c>
      <c r="C36" s="81" t="s">
        <v>811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812</v>
      </c>
      <c r="C37" s="81" t="s">
        <v>813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401</v>
      </c>
      <c r="C38" s="81" t="s">
        <v>402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619</v>
      </c>
      <c r="C39" s="81" t="s">
        <v>391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1034</v>
      </c>
      <c r="C40" s="83" t="s">
        <v>392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19</v>
      </c>
      <c r="C41" s="86" t="s">
        <v>20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21</v>
      </c>
      <c r="C42" s="69" t="s">
        <v>361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22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383</v>
      </c>
      <c r="C44" s="83" t="s">
        <v>384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385</v>
      </c>
      <c r="C45" s="81" t="s">
        <v>386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775</v>
      </c>
      <c r="C46" s="83" t="s">
        <v>387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776</v>
      </c>
      <c r="C47" s="81" t="s">
        <v>388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69</v>
      </c>
      <c r="C48" s="83" t="s">
        <v>389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70</v>
      </c>
      <c r="C49" s="81" t="s">
        <v>390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71</v>
      </c>
      <c r="C50" s="86" t="s">
        <v>772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773</v>
      </c>
      <c r="C51" s="74" t="s">
        <v>361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72</v>
      </c>
      <c r="C52" s="99" t="s">
        <v>774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490</v>
      </c>
      <c r="C53" s="83" t="s">
        <v>1031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148</v>
      </c>
      <c r="C54" s="100" t="s">
        <v>1032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367</v>
      </c>
      <c r="C55" s="74" t="s">
        <v>361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149</v>
      </c>
      <c r="C56" s="99" t="s">
        <v>368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150</v>
      </c>
      <c r="C57" s="83" t="s">
        <v>369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151</v>
      </c>
      <c r="C58" s="83" t="s">
        <v>370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559</v>
      </c>
      <c r="C59" s="83" t="s">
        <v>371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560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187</v>
      </c>
      <c r="C61" s="81" t="s">
        <v>372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188</v>
      </c>
      <c r="C62" s="83" t="s">
        <v>373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189</v>
      </c>
      <c r="C63" s="100" t="s">
        <v>374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214</v>
      </c>
      <c r="C64" s="74" t="s">
        <v>361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190</v>
      </c>
      <c r="C65" s="86" t="s">
        <v>215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928</v>
      </c>
      <c r="C66" s="74" t="s">
        <v>361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191</v>
      </c>
      <c r="C67" s="99" t="s">
        <v>929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709</v>
      </c>
      <c r="C68" s="100" t="s">
        <v>1041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1042</v>
      </c>
      <c r="C69" s="74" t="s">
        <v>361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993</v>
      </c>
      <c r="C70" s="77" t="s">
        <v>1043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994</v>
      </c>
      <c r="C71" s="83" t="s">
        <v>1044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393</v>
      </c>
      <c r="C72" s="83" t="s">
        <v>394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995</v>
      </c>
      <c r="C73" s="81" t="s">
        <v>395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953</v>
      </c>
      <c r="C74" s="83" t="s">
        <v>396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230</v>
      </c>
      <c r="C75" s="81" t="s">
        <v>397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231</v>
      </c>
      <c r="C76" s="83" t="s">
        <v>398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483</v>
      </c>
      <c r="C77" s="86" t="s">
        <v>399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484</v>
      </c>
      <c r="C79" s="99" t="s">
        <v>297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485</v>
      </c>
      <c r="C80" s="83" t="s">
        <v>298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486</v>
      </c>
      <c r="C81" s="83" t="s">
        <v>299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487</v>
      </c>
      <c r="C82" s="109" t="s">
        <v>300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301</v>
      </c>
      <c r="C83" s="111" t="s">
        <v>361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592</v>
      </c>
      <c r="C84" s="77" t="s">
        <v>302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593</v>
      </c>
      <c r="C85" s="83" t="s">
        <v>303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594</v>
      </c>
      <c r="C86" s="86" t="s">
        <v>304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306</v>
      </c>
      <c r="C88" s="99" t="s">
        <v>1013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42</v>
      </c>
      <c r="C89" s="83" t="s">
        <v>43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44</v>
      </c>
      <c r="C90" s="83" t="s">
        <v>45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46</v>
      </c>
      <c r="C91" s="86" t="s">
        <v>442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736</v>
      </c>
      <c r="C92" s="74" t="s">
        <v>361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814</v>
      </c>
      <c r="C93" s="99" t="s">
        <v>815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1112</v>
      </c>
      <c r="C94" s="83" t="s">
        <v>816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836</v>
      </c>
      <c r="C95" s="83" t="s">
        <v>817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743</v>
      </c>
      <c r="C96" s="83" t="s">
        <v>818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732</v>
      </c>
      <c r="C97" s="83" t="s">
        <v>733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995</v>
      </c>
      <c r="C98" s="83" t="s">
        <v>250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507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825</v>
      </c>
      <c r="C100" s="74" t="s">
        <v>361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207</v>
      </c>
      <c r="C101" s="123" t="s">
        <v>361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712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713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1136</v>
      </c>
      <c r="C104" s="123" t="s">
        <v>361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1137</v>
      </c>
      <c r="C105" s="83" t="s">
        <v>130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131</v>
      </c>
      <c r="C106" s="83" t="s">
        <v>24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25</v>
      </c>
      <c r="C107" s="83" t="s">
        <v>26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837</v>
      </c>
      <c r="C108" s="83" t="s">
        <v>838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839</v>
      </c>
      <c r="C109" s="83" t="s">
        <v>840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513</v>
      </c>
      <c r="C110" s="83" t="s">
        <v>514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515</v>
      </c>
      <c r="C111" s="83" t="s">
        <v>516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877</v>
      </c>
      <c r="C112" s="83" t="s">
        <v>878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879</v>
      </c>
      <c r="C113" s="86" t="s">
        <v>880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881</v>
      </c>
      <c r="C114" s="127" t="s">
        <v>361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216</v>
      </c>
      <c r="C115" s="74" t="s">
        <v>361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481</v>
      </c>
      <c r="C116" s="99" t="s">
        <v>482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353</v>
      </c>
      <c r="C117" s="131" t="s">
        <v>354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1027</v>
      </c>
      <c r="C118" s="111" t="s">
        <v>361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1113</v>
      </c>
      <c r="C119" s="99" t="s">
        <v>1028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1114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1029</v>
      </c>
      <c r="C121" s="83" t="s">
        <v>1030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124</v>
      </c>
      <c r="C122" s="83" t="s">
        <v>125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126</v>
      </c>
      <c r="C123" s="111" t="s">
        <v>361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127</v>
      </c>
      <c r="C124" s="83" t="s">
        <v>1099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1100</v>
      </c>
      <c r="C125" s="111" t="s">
        <v>361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1115</v>
      </c>
      <c r="C126" s="83" t="s">
        <v>1101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449</v>
      </c>
      <c r="C127" s="83" t="s">
        <v>450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561</v>
      </c>
      <c r="C128" s="111" t="s">
        <v>361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227</v>
      </c>
      <c r="C129" s="83" t="s">
        <v>228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229</v>
      </c>
      <c r="C130" s="111" t="s">
        <v>361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591</v>
      </c>
      <c r="C132" s="111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722</v>
      </c>
      <c r="C133" s="86" t="s">
        <v>260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261</v>
      </c>
      <c r="B134" s="139" t="s">
        <v>262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263</v>
      </c>
      <c r="B135" s="143" t="s">
        <v>652</v>
      </c>
      <c r="C135" s="144" t="s">
        <v>361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653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261</v>
      </c>
      <c r="B137" s="139" t="s">
        <v>262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654</v>
      </c>
      <c r="B138" s="150" t="s">
        <v>655</v>
      </c>
      <c r="C138" s="151" t="s">
        <v>361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656</v>
      </c>
      <c r="B139" s="134" t="s">
        <v>996</v>
      </c>
      <c r="C139" s="153" t="s">
        <v>997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998</v>
      </c>
      <c r="B140" s="134" t="s">
        <v>974</v>
      </c>
      <c r="C140" s="153" t="s">
        <v>975</v>
      </c>
      <c r="D140" s="327">
        <v>0</v>
      </c>
      <c r="E140" s="327"/>
      <c r="F140" s="327"/>
      <c r="G140" s="327"/>
      <c r="H140" s="327"/>
      <c r="I140" s="327"/>
      <c r="J140" s="327"/>
      <c r="L140" t="s">
        <v>89</v>
      </c>
    </row>
    <row r="141" spans="1:12" ht="12" hidden="1" customHeight="1">
      <c r="A141" s="152" t="s">
        <v>976</v>
      </c>
      <c r="B141" s="134" t="s">
        <v>977</v>
      </c>
      <c r="C141" s="153" t="s">
        <v>978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979</v>
      </c>
      <c r="B142" s="134" t="s">
        <v>1109</v>
      </c>
      <c r="C142" s="153" t="s">
        <v>1110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138</v>
      </c>
      <c r="B143" s="135" t="s">
        <v>139</v>
      </c>
      <c r="C143" s="153" t="s">
        <v>140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141</v>
      </c>
      <c r="B144" s="134" t="s">
        <v>965</v>
      </c>
      <c r="C144" s="153" t="s">
        <v>904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905</v>
      </c>
      <c r="B145" s="134" t="s">
        <v>906</v>
      </c>
      <c r="C145" s="153" t="s">
        <v>907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659</v>
      </c>
      <c r="B146" s="134" t="s">
        <v>660</v>
      </c>
      <c r="C146" s="153" t="s">
        <v>661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662</v>
      </c>
      <c r="B147" s="132" t="s">
        <v>663</v>
      </c>
      <c r="C147" s="13" t="s">
        <v>361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664</v>
      </c>
      <c r="B148" s="135" t="s">
        <v>665</v>
      </c>
      <c r="C148" s="153" t="s">
        <v>666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667</v>
      </c>
      <c r="B149" s="135" t="s">
        <v>668</v>
      </c>
      <c r="C149" s="153" t="s">
        <v>669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670</v>
      </c>
      <c r="B150" s="134" t="s">
        <v>315</v>
      </c>
      <c r="C150" s="153" t="s">
        <v>316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317</v>
      </c>
      <c r="B151" s="134" t="s">
        <v>318</v>
      </c>
      <c r="C151" s="153" t="s">
        <v>319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320</v>
      </c>
      <c r="B152" s="132" t="s">
        <v>321</v>
      </c>
      <c r="C152" s="13" t="s">
        <v>361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322</v>
      </c>
      <c r="B153" s="135" t="s">
        <v>1116</v>
      </c>
      <c r="C153" s="153" t="s">
        <v>323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324</v>
      </c>
      <c r="B154" s="155" t="s">
        <v>325</v>
      </c>
      <c r="C154" s="13" t="s">
        <v>361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326</v>
      </c>
      <c r="B155" s="135" t="s">
        <v>1117</v>
      </c>
      <c r="C155" s="153" t="s">
        <v>327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328</v>
      </c>
      <c r="B156" s="135" t="s">
        <v>1118</v>
      </c>
      <c r="C156" s="153" t="s">
        <v>329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330</v>
      </c>
      <c r="B157" s="134" t="s">
        <v>331</v>
      </c>
      <c r="C157" s="153" t="s">
        <v>332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333</v>
      </c>
      <c r="C158" s="158" t="s">
        <v>1145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1146</v>
      </c>
      <c r="C159" s="161" t="s">
        <v>361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577"/>
      <c r="B161" s="2577"/>
      <c r="C161" s="2577"/>
      <c r="D161" s="2577"/>
      <c r="E161" s="2577"/>
      <c r="F161" s="2577"/>
      <c r="G161" s="2577"/>
      <c r="H161" s="2577"/>
      <c r="I161" s="2577"/>
      <c r="J161" s="2577"/>
    </row>
    <row r="162" spans="1:10" s="163" customFormat="1" ht="18.75" customHeight="1">
      <c r="A162" s="2589" t="s">
        <v>1240</v>
      </c>
      <c r="B162" s="2589"/>
      <c r="C162" s="2589"/>
      <c r="D162" s="2589"/>
      <c r="E162" s="2589"/>
      <c r="F162" s="2589"/>
      <c r="G162" s="2589"/>
      <c r="H162" s="2589"/>
      <c r="I162" s="2589"/>
      <c r="J162" s="2589"/>
    </row>
    <row r="163" spans="1:10" ht="12.75" customHeight="1">
      <c r="A163" s="2628" t="s">
        <v>1125</v>
      </c>
      <c r="B163" s="2628"/>
      <c r="C163" s="2628"/>
      <c r="D163" s="2628"/>
      <c r="E163" s="2628"/>
      <c r="F163" s="2628"/>
      <c r="G163" s="2628"/>
      <c r="H163" s="2628"/>
      <c r="I163" s="2628"/>
      <c r="J163" s="2628"/>
    </row>
    <row r="164" spans="1:10" ht="12.75" customHeight="1">
      <c r="A164" s="164" t="s">
        <v>617</v>
      </c>
      <c r="B164" s="164"/>
      <c r="C164" s="165"/>
      <c r="D164" s="164"/>
      <c r="E164" s="164"/>
      <c r="F164" s="164"/>
      <c r="G164" s="164" t="s">
        <v>1154</v>
      </c>
      <c r="H164" s="164"/>
      <c r="I164" s="164"/>
      <c r="J164" s="164"/>
    </row>
    <row r="165" spans="1:10" ht="12.75" customHeight="1">
      <c r="A165" s="166" t="s">
        <v>310</v>
      </c>
      <c r="B165" s="166"/>
      <c r="C165" s="166"/>
      <c r="D165" s="163"/>
      <c r="E165" s="167" t="s">
        <v>311</v>
      </c>
      <c r="F165" s="163"/>
      <c r="G165" s="167" t="s">
        <v>312</v>
      </c>
      <c r="H165" s="163"/>
      <c r="I165" s="163"/>
      <c r="J165" s="166"/>
    </row>
    <row r="166" spans="1:10" ht="12.75" customHeight="1">
      <c r="A166" s="168" t="s">
        <v>313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314</v>
      </c>
      <c r="B167" s="164"/>
      <c r="C167" s="165"/>
      <c r="D167" s="164"/>
      <c r="E167" s="164"/>
      <c r="F167" s="164"/>
      <c r="G167" s="164" t="s">
        <v>1158</v>
      </c>
      <c r="H167" s="164"/>
      <c r="I167" s="164"/>
      <c r="J167" s="164"/>
    </row>
    <row r="168" spans="1:10" ht="12.75" customHeight="1">
      <c r="A168" s="166" t="s">
        <v>901</v>
      </c>
      <c r="B168" s="165" t="s">
        <v>646</v>
      </c>
      <c r="C168" s="170"/>
      <c r="D168" s="163"/>
      <c r="E168" s="167" t="s">
        <v>311</v>
      </c>
      <c r="F168" s="163"/>
      <c r="G168" s="167" t="s">
        <v>312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  <mergeCell ref="A163:J163"/>
    <mergeCell ref="F23:J24"/>
    <mergeCell ref="F29:F30"/>
    <mergeCell ref="G29:J29"/>
    <mergeCell ref="A161:J161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N172"/>
  <sheetViews>
    <sheetView topLeftCell="A28" workbookViewId="0">
      <selection activeCell="A12" sqref="A12:XFD12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5703125" style="632" customWidth="1"/>
    <col min="5" max="5" width="9.140625" style="632" customWidth="1"/>
    <col min="6" max="6" width="11.140625" style="632" customWidth="1"/>
    <col min="7" max="7" width="11.42578125" style="632" customWidth="1"/>
    <col min="8" max="8" width="12.42578125" style="632" customWidth="1"/>
    <col min="9" max="9" width="10.7109375" style="632" customWidth="1"/>
    <col min="10" max="10" width="11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2262</v>
      </c>
      <c r="B6" s="747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770"/>
      <c r="F7" s="748"/>
      <c r="G7" s="748"/>
      <c r="H7" s="738"/>
      <c r="I7" s="738"/>
      <c r="J7" s="738"/>
      <c r="K7" s="748"/>
      <c r="L7" s="748"/>
    </row>
    <row r="8" spans="1:12" ht="14.25">
      <c r="A8" s="898" t="s">
        <v>1717</v>
      </c>
      <c r="B8" s="890"/>
      <c r="C8" s="899"/>
      <c r="D8" s="900"/>
      <c r="E8" s="901"/>
      <c r="F8" s="901"/>
      <c r="G8" s="743"/>
      <c r="H8" s="738"/>
      <c r="I8" s="738"/>
      <c r="J8" s="738"/>
      <c r="K8" s="738"/>
      <c r="L8" s="738"/>
    </row>
    <row r="9" spans="1:12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>
      <c r="A10" s="2544" t="s">
        <v>1213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ht="12.75" customHeight="1">
      <c r="A16" s="958"/>
      <c r="B16" s="2551" t="s">
        <v>2249</v>
      </c>
      <c r="C16" s="2551"/>
      <c r="D16" s="2551"/>
      <c r="E16" s="2551"/>
      <c r="F16" s="2551"/>
      <c r="G16" s="963"/>
      <c r="H16" s="963"/>
      <c r="I16" s="963"/>
      <c r="J16" s="963"/>
      <c r="K16" s="748"/>
      <c r="L16" s="748"/>
    </row>
    <row r="17" spans="1:14" ht="14.25">
      <c r="A17" s="751"/>
      <c r="B17" s="2551"/>
      <c r="C17" s="2551"/>
      <c r="D17" s="2551"/>
      <c r="E17" s="2551"/>
      <c r="F17" s="2551"/>
      <c r="G17" s="751"/>
      <c r="H17" s="748"/>
      <c r="I17" s="748"/>
      <c r="J17" s="748"/>
      <c r="K17" s="748"/>
      <c r="L17" s="748"/>
    </row>
    <row r="18" spans="1:14">
      <c r="A18" s="753" t="s">
        <v>1015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258</v>
      </c>
      <c r="B19" s="756"/>
      <c r="C19" s="756"/>
      <c r="D19" s="756"/>
      <c r="E19" s="756"/>
      <c r="F19" s="753" t="s">
        <v>335</v>
      </c>
      <c r="G19" s="704" t="s">
        <v>441</v>
      </c>
      <c r="H19" s="684">
        <v>2</v>
      </c>
      <c r="I19" s="685" t="s">
        <v>745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1187</v>
      </c>
      <c r="G21" s="753"/>
      <c r="H21" s="753"/>
      <c r="I21" s="753"/>
      <c r="J21" s="753"/>
      <c r="K21" s="753"/>
      <c r="L21" s="753"/>
    </row>
    <row r="22" spans="1:14" ht="24" customHeight="1">
      <c r="A22" s="753" t="s">
        <v>1675</v>
      </c>
      <c r="B22" s="756"/>
      <c r="C22" s="756"/>
      <c r="D22" s="756"/>
      <c r="E22" s="756"/>
      <c r="F22" s="753" t="s">
        <v>52</v>
      </c>
      <c r="G22" s="753"/>
      <c r="H22" s="753"/>
      <c r="I22" s="756"/>
      <c r="J22" s="758"/>
      <c r="K22" s="756"/>
      <c r="L22" s="756"/>
    </row>
    <row r="23" spans="1:14" ht="17.2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308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748"/>
      <c r="H27" s="2560">
        <v>900272271025</v>
      </c>
      <c r="I27" s="2560"/>
      <c r="J27" s="2560"/>
      <c r="K27" s="748"/>
      <c r="L27" s="748"/>
    </row>
    <row r="28" spans="1:14" ht="4.5" customHeight="1" thickBot="1"/>
    <row r="29" spans="1:14" ht="49.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3.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6.25" customHeight="1" thickBot="1">
      <c r="A32" s="780">
        <v>1100000</v>
      </c>
      <c r="B32" s="787" t="s">
        <v>1676</v>
      </c>
      <c r="C32" s="788" t="s">
        <v>361</v>
      </c>
      <c r="D32" s="789">
        <f>D63+D117</f>
        <v>500</v>
      </c>
      <c r="E32" s="789">
        <f>E99</f>
        <v>0</v>
      </c>
      <c r="F32" s="789">
        <f>F63+F117</f>
        <v>500</v>
      </c>
      <c r="G32" s="789">
        <f>G63+G117</f>
        <v>200</v>
      </c>
      <c r="H32" s="789">
        <f>H63+H117</f>
        <v>300</v>
      </c>
      <c r="I32" s="789">
        <f>I63+I117</f>
        <v>400</v>
      </c>
      <c r="J32" s="1195">
        <f>F32</f>
        <v>500</v>
      </c>
    </row>
    <row r="33" spans="1:10" ht="5.25" hidden="1" customHeight="1" thickBot="1">
      <c r="A33" s="780">
        <v>1110000</v>
      </c>
      <c r="B33" s="790" t="s">
        <v>1677</v>
      </c>
      <c r="C33" s="788" t="s">
        <v>361</v>
      </c>
      <c r="D33" s="791">
        <v>0</v>
      </c>
      <c r="E33" s="791"/>
      <c r="F33" s="791">
        <v>0</v>
      </c>
      <c r="G33" s="791">
        <v>0</v>
      </c>
      <c r="H33" s="791">
        <v>0</v>
      </c>
      <c r="I33" s="791">
        <v>0</v>
      </c>
      <c r="J33" s="791">
        <v>0</v>
      </c>
    </row>
    <row r="34" spans="1:10" ht="15" hidden="1" thickBot="1">
      <c r="A34" s="792">
        <v>1110000</v>
      </c>
      <c r="B34" s="793" t="s">
        <v>809</v>
      </c>
      <c r="C34" s="794" t="s">
        <v>361</v>
      </c>
      <c r="D34" s="795">
        <v>0</v>
      </c>
      <c r="E34" s="795"/>
      <c r="F34" s="795">
        <v>0</v>
      </c>
      <c r="G34" s="795">
        <v>0</v>
      </c>
      <c r="H34" s="795">
        <v>0</v>
      </c>
      <c r="I34" s="795">
        <v>0</v>
      </c>
      <c r="J34" s="795">
        <v>0</v>
      </c>
    </row>
    <row r="35" spans="1:10" ht="26.25" hidden="1" thickBot="1">
      <c r="A35" s="796">
        <v>1111000</v>
      </c>
      <c r="B35" s="797" t="s">
        <v>677</v>
      </c>
      <c r="C35" s="798" t="s">
        <v>810</v>
      </c>
      <c r="D35" s="799">
        <v>0</v>
      </c>
      <c r="E35" s="799"/>
      <c r="F35" s="799"/>
      <c r="G35" s="799"/>
      <c r="H35" s="799"/>
      <c r="I35" s="799"/>
      <c r="J35" s="799"/>
    </row>
    <row r="36" spans="1:10" ht="26.25" hidden="1" thickBot="1">
      <c r="A36" s="800">
        <v>1112000</v>
      </c>
      <c r="B36" s="801" t="s">
        <v>273</v>
      </c>
      <c r="C36" s="802" t="s">
        <v>811</v>
      </c>
      <c r="D36" s="799">
        <v>0</v>
      </c>
      <c r="E36" s="799"/>
      <c r="F36" s="803"/>
      <c r="G36" s="803"/>
      <c r="H36" s="803"/>
      <c r="I36" s="803"/>
      <c r="J36" s="803"/>
    </row>
    <row r="37" spans="1:10" ht="26.25" hidden="1" thickBot="1">
      <c r="A37" s="800">
        <v>1113000</v>
      </c>
      <c r="B37" s="801" t="s">
        <v>812</v>
      </c>
      <c r="C37" s="802" t="s">
        <v>813</v>
      </c>
      <c r="D37" s="799">
        <v>0</v>
      </c>
      <c r="E37" s="799"/>
      <c r="F37" s="803"/>
      <c r="G37" s="803"/>
      <c r="H37" s="803"/>
      <c r="I37" s="803"/>
      <c r="J37" s="803"/>
    </row>
    <row r="38" spans="1:10" ht="39" hidden="1" thickBot="1">
      <c r="A38" s="800">
        <v>1114000</v>
      </c>
      <c r="B38" s="801" t="s">
        <v>401</v>
      </c>
      <c r="C38" s="802" t="s">
        <v>402</v>
      </c>
      <c r="D38" s="799">
        <v>0</v>
      </c>
      <c r="E38" s="799"/>
      <c r="F38" s="803"/>
      <c r="G38" s="803"/>
      <c r="H38" s="803"/>
      <c r="I38" s="803"/>
      <c r="J38" s="803"/>
    </row>
    <row r="39" spans="1:10" ht="13.5" hidden="1" thickBot="1">
      <c r="A39" s="800">
        <v>1115000</v>
      </c>
      <c r="B39" s="801" t="s">
        <v>619</v>
      </c>
      <c r="C39" s="802" t="s">
        <v>391</v>
      </c>
      <c r="D39" s="799">
        <v>0</v>
      </c>
      <c r="E39" s="799"/>
      <c r="F39" s="803"/>
      <c r="G39" s="803"/>
      <c r="H39" s="803"/>
      <c r="I39" s="803"/>
      <c r="J39" s="803"/>
    </row>
    <row r="40" spans="1:10" ht="26.25" hidden="1" thickBot="1">
      <c r="A40" s="800">
        <v>1116000</v>
      </c>
      <c r="B40" s="801" t="s">
        <v>1034</v>
      </c>
      <c r="C40" s="802" t="s">
        <v>392</v>
      </c>
      <c r="D40" s="799">
        <v>0</v>
      </c>
      <c r="E40" s="799"/>
      <c r="F40" s="803"/>
      <c r="G40" s="803"/>
      <c r="H40" s="803"/>
      <c r="I40" s="803"/>
      <c r="J40" s="803"/>
    </row>
    <row r="41" spans="1:10" ht="39" hidden="1" thickBot="1">
      <c r="A41" s="804">
        <v>1117000</v>
      </c>
      <c r="B41" s="805" t="s">
        <v>19</v>
      </c>
      <c r="C41" s="806" t="s">
        <v>20</v>
      </c>
      <c r="D41" s="807">
        <v>0</v>
      </c>
      <c r="E41" s="807"/>
      <c r="F41" s="807"/>
      <c r="G41" s="807"/>
      <c r="H41" s="807"/>
      <c r="I41" s="807"/>
      <c r="J41" s="807"/>
    </row>
    <row r="42" spans="1:10" ht="29.25" hidden="1" thickBot="1">
      <c r="A42" s="808">
        <v>1120000</v>
      </c>
      <c r="B42" s="809" t="s">
        <v>21</v>
      </c>
      <c r="C42" s="788" t="s">
        <v>361</v>
      </c>
      <c r="D42" s="810">
        <v>0</v>
      </c>
      <c r="E42" s="810"/>
      <c r="F42" s="810">
        <v>0</v>
      </c>
      <c r="G42" s="810">
        <v>0</v>
      </c>
      <c r="H42" s="810">
        <v>0</v>
      </c>
      <c r="I42" s="810">
        <v>0</v>
      </c>
      <c r="J42" s="810">
        <v>0</v>
      </c>
    </row>
    <row r="43" spans="1:10" ht="14.25" hidden="1">
      <c r="A43" s="792">
        <v>1121000</v>
      </c>
      <c r="B43" s="811" t="s">
        <v>22</v>
      </c>
      <c r="C43" s="812"/>
      <c r="D43" s="799">
        <v>0</v>
      </c>
      <c r="E43" s="799"/>
      <c r="F43" s="799">
        <v>0</v>
      </c>
      <c r="G43" s="799">
        <v>0</v>
      </c>
      <c r="H43" s="799">
        <v>0</v>
      </c>
      <c r="I43" s="799">
        <v>0</v>
      </c>
      <c r="J43" s="799">
        <v>0</v>
      </c>
    </row>
    <row r="44" spans="1:10" ht="25.5" hidden="1">
      <c r="A44" s="800">
        <v>1121100</v>
      </c>
      <c r="B44" s="813" t="s">
        <v>383</v>
      </c>
      <c r="C44" s="802" t="s">
        <v>384</v>
      </c>
      <c r="D44" s="803">
        <v>0</v>
      </c>
      <c r="E44" s="803"/>
      <c r="F44" s="803"/>
      <c r="G44" s="803"/>
      <c r="H44" s="803"/>
      <c r="I44" s="803"/>
      <c r="J44" s="803"/>
    </row>
    <row r="45" spans="1:10" hidden="1">
      <c r="A45" s="800">
        <v>1121200</v>
      </c>
      <c r="B45" s="814" t="s">
        <v>1678</v>
      </c>
      <c r="C45" s="802" t="s">
        <v>386</v>
      </c>
      <c r="D45" s="803">
        <v>0</v>
      </c>
      <c r="E45" s="803"/>
      <c r="F45" s="803"/>
      <c r="G45" s="803"/>
      <c r="H45" s="803"/>
      <c r="I45" s="803"/>
      <c r="J45" s="803"/>
    </row>
    <row r="46" spans="1:10" hidden="1">
      <c r="A46" s="800">
        <v>1121300</v>
      </c>
      <c r="B46" s="813" t="s">
        <v>775</v>
      </c>
      <c r="C46" s="802" t="s">
        <v>387</v>
      </c>
      <c r="D46" s="803">
        <v>0</v>
      </c>
      <c r="E46" s="803"/>
      <c r="F46" s="803"/>
      <c r="G46" s="803"/>
      <c r="H46" s="803"/>
      <c r="I46" s="803"/>
      <c r="J46" s="803"/>
    </row>
    <row r="47" spans="1:10" hidden="1">
      <c r="A47" s="800">
        <v>1121400</v>
      </c>
      <c r="B47" s="813" t="s">
        <v>776</v>
      </c>
      <c r="C47" s="802" t="s">
        <v>388</v>
      </c>
      <c r="D47" s="803">
        <v>0</v>
      </c>
      <c r="E47" s="803"/>
      <c r="F47" s="803"/>
      <c r="G47" s="803"/>
      <c r="H47" s="803"/>
      <c r="I47" s="803"/>
      <c r="J47" s="803"/>
    </row>
    <row r="48" spans="1:10" hidden="1">
      <c r="A48" s="800">
        <v>1121500</v>
      </c>
      <c r="B48" s="813" t="s">
        <v>69</v>
      </c>
      <c r="C48" s="802" t="s">
        <v>389</v>
      </c>
      <c r="D48" s="803">
        <v>0</v>
      </c>
      <c r="E48" s="803"/>
      <c r="F48" s="799"/>
      <c r="G48" s="799"/>
      <c r="H48" s="799"/>
      <c r="I48" s="799"/>
      <c r="J48" s="799"/>
    </row>
    <row r="49" spans="1:10" hidden="1">
      <c r="A49" s="800">
        <v>1121600</v>
      </c>
      <c r="B49" s="813" t="s">
        <v>70</v>
      </c>
      <c r="C49" s="802" t="s">
        <v>390</v>
      </c>
      <c r="D49" s="803">
        <v>0</v>
      </c>
      <c r="E49" s="803"/>
      <c r="F49" s="803"/>
      <c r="G49" s="803"/>
      <c r="H49" s="803"/>
      <c r="I49" s="803"/>
      <c r="J49" s="803"/>
    </row>
    <row r="50" spans="1:10" ht="13.5" hidden="1" thickBot="1">
      <c r="A50" s="816">
        <v>1121700</v>
      </c>
      <c r="B50" s="817" t="s">
        <v>71</v>
      </c>
      <c r="C50" s="806" t="s">
        <v>772</v>
      </c>
      <c r="D50" s="807">
        <v>0</v>
      </c>
      <c r="E50" s="807"/>
      <c r="F50" s="807"/>
      <c r="G50" s="807"/>
      <c r="H50" s="807"/>
      <c r="I50" s="807"/>
      <c r="J50" s="807"/>
    </row>
    <row r="51" spans="1:10" ht="28.5">
      <c r="A51" s="792">
        <v>1122000</v>
      </c>
      <c r="B51" s="818" t="s">
        <v>773</v>
      </c>
      <c r="C51" s="794" t="s">
        <v>361</v>
      </c>
      <c r="D51" s="819">
        <v>0</v>
      </c>
      <c r="E51" s="819"/>
      <c r="F51" s="819">
        <v>0</v>
      </c>
      <c r="G51" s="819">
        <v>0</v>
      </c>
      <c r="H51" s="819">
        <v>0</v>
      </c>
      <c r="I51" s="819">
        <v>0</v>
      </c>
      <c r="J51" s="819">
        <v>0</v>
      </c>
    </row>
    <row r="52" spans="1:10">
      <c r="A52" s="820">
        <v>1122100</v>
      </c>
      <c r="B52" s="813" t="s">
        <v>72</v>
      </c>
      <c r="C52" s="798" t="s">
        <v>774</v>
      </c>
      <c r="D52" s="803">
        <v>0</v>
      </c>
      <c r="E52" s="803">
        <v>0</v>
      </c>
      <c r="F52" s="803">
        <f>D52+E52</f>
        <v>0</v>
      </c>
      <c r="G52" s="803">
        <v>0</v>
      </c>
      <c r="H52" s="803">
        <v>0</v>
      </c>
      <c r="I52" s="803">
        <v>0</v>
      </c>
      <c r="J52" s="803">
        <f>F52</f>
        <v>0</v>
      </c>
    </row>
    <row r="53" spans="1:10" ht="0.75" customHeight="1">
      <c r="A53" s="820">
        <v>1122200</v>
      </c>
      <c r="B53" s="813" t="s">
        <v>490</v>
      </c>
      <c r="C53" s="802" t="s">
        <v>1031</v>
      </c>
      <c r="D53" s="803">
        <v>0</v>
      </c>
      <c r="E53" s="803"/>
      <c r="F53" s="803"/>
      <c r="G53" s="803"/>
      <c r="H53" s="803"/>
      <c r="I53" s="803"/>
      <c r="J53" s="803"/>
    </row>
    <row r="54" spans="1:10" ht="13.5" hidden="1" thickBot="1">
      <c r="A54" s="808">
        <v>1122300</v>
      </c>
      <c r="B54" s="817" t="s">
        <v>148</v>
      </c>
      <c r="C54" s="806" t="s">
        <v>1032</v>
      </c>
      <c r="D54" s="807">
        <v>0</v>
      </c>
      <c r="E54" s="807"/>
      <c r="F54" s="807"/>
      <c r="G54" s="807"/>
      <c r="H54" s="807"/>
      <c r="I54" s="807"/>
      <c r="J54" s="807"/>
    </row>
    <row r="55" spans="1:10" ht="28.5" hidden="1">
      <c r="A55" s="792">
        <v>1123000</v>
      </c>
      <c r="B55" s="818" t="s">
        <v>367</v>
      </c>
      <c r="C55" s="794" t="s">
        <v>361</v>
      </c>
      <c r="D55" s="819">
        <v>0</v>
      </c>
      <c r="E55" s="819"/>
      <c r="F55" s="819">
        <v>0</v>
      </c>
      <c r="G55" s="819">
        <v>0</v>
      </c>
      <c r="H55" s="819">
        <v>0</v>
      </c>
      <c r="I55" s="819">
        <v>0</v>
      </c>
      <c r="J55" s="819">
        <v>0</v>
      </c>
    </row>
    <row r="56" spans="1:10" hidden="1">
      <c r="A56" s="820">
        <v>1123100</v>
      </c>
      <c r="B56" s="813" t="s">
        <v>149</v>
      </c>
      <c r="C56" s="798" t="s">
        <v>368</v>
      </c>
      <c r="D56" s="803">
        <v>0</v>
      </c>
      <c r="E56" s="803"/>
      <c r="F56" s="803"/>
      <c r="G56" s="803"/>
      <c r="H56" s="803"/>
      <c r="I56" s="803"/>
      <c r="J56" s="803"/>
    </row>
    <row r="57" spans="1:10" hidden="1">
      <c r="A57" s="820">
        <v>1123200</v>
      </c>
      <c r="B57" s="813" t="s">
        <v>150</v>
      </c>
      <c r="C57" s="802" t="s">
        <v>369</v>
      </c>
      <c r="D57" s="803">
        <v>0</v>
      </c>
      <c r="E57" s="803"/>
      <c r="F57" s="803"/>
      <c r="G57" s="803"/>
      <c r="H57" s="803"/>
      <c r="I57" s="803"/>
      <c r="J57" s="803"/>
    </row>
    <row r="58" spans="1:10" ht="25.5" hidden="1">
      <c r="A58" s="820">
        <v>1123300</v>
      </c>
      <c r="B58" s="813" t="s">
        <v>151</v>
      </c>
      <c r="C58" s="802" t="s">
        <v>370</v>
      </c>
      <c r="D58" s="803">
        <v>0</v>
      </c>
      <c r="E58" s="803"/>
      <c r="F58" s="803"/>
      <c r="G58" s="803"/>
      <c r="H58" s="803"/>
      <c r="I58" s="803"/>
      <c r="J58" s="803"/>
    </row>
    <row r="59" spans="1:10">
      <c r="A59" s="820">
        <v>1123400</v>
      </c>
      <c r="B59" s="813" t="s">
        <v>559</v>
      </c>
      <c r="C59" s="802" t="s">
        <v>371</v>
      </c>
      <c r="D59" s="803">
        <v>0</v>
      </c>
      <c r="E59" s="803"/>
      <c r="F59" s="803"/>
      <c r="G59" s="803"/>
      <c r="H59" s="803"/>
      <c r="I59" s="803"/>
      <c r="J59" s="803"/>
    </row>
    <row r="60" spans="1:10">
      <c r="A60" s="820">
        <v>1123500</v>
      </c>
      <c r="B60" s="821" t="s">
        <v>560</v>
      </c>
      <c r="C60" s="822">
        <v>423500</v>
      </c>
      <c r="D60" s="803">
        <v>0</v>
      </c>
      <c r="E60" s="803"/>
      <c r="F60" s="803"/>
      <c r="G60" s="803"/>
      <c r="H60" s="803"/>
      <c r="I60" s="803"/>
      <c r="J60" s="803"/>
    </row>
    <row r="61" spans="1:10" ht="25.5">
      <c r="A61" s="820">
        <v>1123600</v>
      </c>
      <c r="B61" s="813" t="s">
        <v>187</v>
      </c>
      <c r="C61" s="802" t="s">
        <v>372</v>
      </c>
      <c r="D61" s="803">
        <v>0</v>
      </c>
      <c r="E61" s="803"/>
      <c r="F61" s="803"/>
      <c r="G61" s="803"/>
      <c r="H61" s="803"/>
      <c r="I61" s="803"/>
      <c r="J61" s="803"/>
    </row>
    <row r="62" spans="1:10">
      <c r="A62" s="820">
        <v>1123700</v>
      </c>
      <c r="B62" s="813" t="s">
        <v>188</v>
      </c>
      <c r="C62" s="802" t="s">
        <v>373</v>
      </c>
      <c r="D62" s="803">
        <v>0</v>
      </c>
      <c r="E62" s="803"/>
      <c r="F62" s="803"/>
      <c r="G62" s="803"/>
      <c r="H62" s="803"/>
      <c r="I62" s="803"/>
      <c r="J62" s="803"/>
    </row>
    <row r="63" spans="1:10" ht="24" customHeight="1" thickBot="1">
      <c r="A63" s="808">
        <v>1123800</v>
      </c>
      <c r="B63" s="817" t="s">
        <v>189</v>
      </c>
      <c r="C63" s="806" t="s">
        <v>374</v>
      </c>
      <c r="D63" s="1754">
        <v>500</v>
      </c>
      <c r="E63" s="1879">
        <v>0</v>
      </c>
      <c r="F63" s="1754">
        <f>D63+E63</f>
        <v>500</v>
      </c>
      <c r="G63" s="1754">
        <v>200</v>
      </c>
      <c r="H63" s="1754">
        <v>300</v>
      </c>
      <c r="I63" s="1879">
        <v>400</v>
      </c>
      <c r="J63" s="1754">
        <f>F63</f>
        <v>500</v>
      </c>
    </row>
    <row r="64" spans="1:10" ht="28.5">
      <c r="A64" s="792">
        <v>1124000</v>
      </c>
      <c r="B64" s="818" t="s">
        <v>214</v>
      </c>
      <c r="C64" s="794" t="s">
        <v>361</v>
      </c>
      <c r="D64" s="819">
        <v>0</v>
      </c>
      <c r="E64" s="819"/>
      <c r="F64" s="819">
        <v>0</v>
      </c>
      <c r="G64" s="819">
        <v>0</v>
      </c>
      <c r="H64" s="819">
        <v>0</v>
      </c>
      <c r="I64" s="819">
        <v>0</v>
      </c>
      <c r="J64" s="819">
        <v>0</v>
      </c>
    </row>
    <row r="65" spans="1:10" ht="27.75" customHeight="1" thickBot="1">
      <c r="A65" s="808">
        <v>1124100</v>
      </c>
      <c r="B65" s="817" t="s">
        <v>190</v>
      </c>
      <c r="C65" s="806" t="s">
        <v>215</v>
      </c>
      <c r="D65" s="807">
        <v>0</v>
      </c>
      <c r="E65" s="807"/>
      <c r="F65" s="807"/>
      <c r="G65" s="807"/>
      <c r="H65" s="807"/>
      <c r="I65" s="807"/>
      <c r="J65" s="807"/>
    </row>
    <row r="66" spans="1:10" ht="28.5" hidden="1">
      <c r="A66" s="792">
        <v>1125000</v>
      </c>
      <c r="B66" s="818" t="s">
        <v>928</v>
      </c>
      <c r="C66" s="794" t="s">
        <v>361</v>
      </c>
      <c r="D66" s="819">
        <v>0</v>
      </c>
      <c r="E66" s="819"/>
      <c r="F66" s="819">
        <v>0</v>
      </c>
      <c r="G66" s="819">
        <v>0</v>
      </c>
      <c r="H66" s="819">
        <v>0</v>
      </c>
      <c r="I66" s="819">
        <v>0</v>
      </c>
      <c r="J66" s="819">
        <v>0</v>
      </c>
    </row>
    <row r="67" spans="1:10" ht="25.5" hidden="1">
      <c r="A67" s="820">
        <v>1125100</v>
      </c>
      <c r="B67" s="813" t="s">
        <v>191</v>
      </c>
      <c r="C67" s="798" t="s">
        <v>929</v>
      </c>
      <c r="D67" s="803">
        <v>0</v>
      </c>
      <c r="E67" s="803"/>
      <c r="F67" s="803"/>
      <c r="G67" s="803"/>
      <c r="H67" s="803"/>
      <c r="I67" s="803"/>
      <c r="J67" s="803"/>
    </row>
    <row r="68" spans="1:10" ht="26.25" hidden="1" thickBot="1">
      <c r="A68" s="808">
        <v>1125200</v>
      </c>
      <c r="B68" s="817" t="s">
        <v>709</v>
      </c>
      <c r="C68" s="806" t="s">
        <v>1041</v>
      </c>
      <c r="D68" s="807">
        <v>0</v>
      </c>
      <c r="E68" s="807"/>
      <c r="F68" s="807"/>
      <c r="G68" s="807"/>
      <c r="H68" s="807"/>
      <c r="I68" s="807"/>
      <c r="J68" s="807"/>
    </row>
    <row r="69" spans="1:10" ht="14.25" hidden="1">
      <c r="A69" s="792">
        <v>1126000</v>
      </c>
      <c r="B69" s="818" t="s">
        <v>1042</v>
      </c>
      <c r="C69" s="794" t="s">
        <v>361</v>
      </c>
      <c r="D69" s="819">
        <v>0</v>
      </c>
      <c r="E69" s="819"/>
      <c r="F69" s="819">
        <v>0</v>
      </c>
      <c r="G69" s="819">
        <v>0</v>
      </c>
      <c r="H69" s="819">
        <v>0</v>
      </c>
      <c r="I69" s="819">
        <v>0</v>
      </c>
      <c r="J69" s="819">
        <v>0</v>
      </c>
    </row>
    <row r="70" spans="1:10" hidden="1">
      <c r="A70" s="792">
        <v>1126100</v>
      </c>
      <c r="B70" s="813" t="s">
        <v>993</v>
      </c>
      <c r="C70" s="798" t="s">
        <v>1043</v>
      </c>
      <c r="D70" s="803">
        <v>0</v>
      </c>
      <c r="E70" s="803"/>
      <c r="F70" s="803"/>
      <c r="G70" s="803"/>
      <c r="H70" s="803"/>
      <c r="I70" s="803"/>
      <c r="J70" s="803"/>
    </row>
    <row r="71" spans="1:10" hidden="1">
      <c r="A71" s="792">
        <v>1126200</v>
      </c>
      <c r="B71" s="813" t="s">
        <v>994</v>
      </c>
      <c r="C71" s="802" t="s">
        <v>1044</v>
      </c>
      <c r="D71" s="803">
        <v>0</v>
      </c>
      <c r="E71" s="803"/>
      <c r="F71" s="803"/>
      <c r="G71" s="803"/>
      <c r="H71" s="803"/>
      <c r="I71" s="803"/>
      <c r="J71" s="803"/>
    </row>
    <row r="72" spans="1:10" hidden="1">
      <c r="A72" s="792">
        <v>1126300</v>
      </c>
      <c r="B72" s="813" t="s">
        <v>393</v>
      </c>
      <c r="C72" s="802" t="s">
        <v>394</v>
      </c>
      <c r="D72" s="803">
        <v>0</v>
      </c>
      <c r="E72" s="803"/>
      <c r="F72" s="803"/>
      <c r="G72" s="803"/>
      <c r="H72" s="803"/>
      <c r="I72" s="803"/>
      <c r="J72" s="803"/>
    </row>
    <row r="73" spans="1:10" hidden="1">
      <c r="A73" s="800">
        <v>1126400</v>
      </c>
      <c r="B73" s="823" t="s">
        <v>995</v>
      </c>
      <c r="C73" s="802" t="s">
        <v>395</v>
      </c>
      <c r="D73" s="803">
        <v>0</v>
      </c>
      <c r="E73" s="803"/>
      <c r="F73" s="803"/>
      <c r="G73" s="803"/>
      <c r="H73" s="803"/>
      <c r="I73" s="803"/>
      <c r="J73" s="803"/>
    </row>
    <row r="74" spans="1:10" ht="25.5" hidden="1">
      <c r="A74" s="804">
        <v>1126500</v>
      </c>
      <c r="B74" s="824" t="s">
        <v>953</v>
      </c>
      <c r="C74" s="802" t="s">
        <v>396</v>
      </c>
      <c r="D74" s="803">
        <v>0</v>
      </c>
      <c r="E74" s="803"/>
      <c r="F74" s="803"/>
      <c r="G74" s="803"/>
      <c r="H74" s="803"/>
      <c r="I74" s="803"/>
      <c r="J74" s="803"/>
    </row>
    <row r="75" spans="1:10" hidden="1">
      <c r="A75" s="800">
        <v>1126600</v>
      </c>
      <c r="B75" s="823" t="s">
        <v>230</v>
      </c>
      <c r="C75" s="802" t="s">
        <v>397</v>
      </c>
      <c r="D75" s="803">
        <v>0</v>
      </c>
      <c r="E75" s="803"/>
      <c r="F75" s="803"/>
      <c r="G75" s="803"/>
      <c r="H75" s="803"/>
      <c r="I75" s="803"/>
      <c r="J75" s="803"/>
    </row>
    <row r="76" spans="1:10" hidden="1">
      <c r="A76" s="800">
        <v>1126700</v>
      </c>
      <c r="B76" s="823" t="s">
        <v>231</v>
      </c>
      <c r="C76" s="802" t="s">
        <v>398</v>
      </c>
      <c r="D76" s="803">
        <v>0</v>
      </c>
      <c r="E76" s="803"/>
      <c r="F76" s="803"/>
      <c r="G76" s="803"/>
      <c r="H76" s="803"/>
      <c r="I76" s="803"/>
      <c r="J76" s="803"/>
    </row>
    <row r="77" spans="1:10" ht="13.5" hidden="1" thickBot="1">
      <c r="A77" s="816">
        <v>1126800</v>
      </c>
      <c r="B77" s="825" t="s">
        <v>483</v>
      </c>
      <c r="C77" s="806" t="s">
        <v>399</v>
      </c>
      <c r="D77" s="807">
        <v>0</v>
      </c>
      <c r="E77" s="807"/>
      <c r="F77" s="807"/>
      <c r="G77" s="807"/>
      <c r="H77" s="807"/>
      <c r="I77" s="807"/>
      <c r="J77" s="807"/>
    </row>
    <row r="78" spans="1:10" ht="14.25">
      <c r="A78" s="826">
        <v>1130000</v>
      </c>
      <c r="B78" s="827" t="s">
        <v>296</v>
      </c>
      <c r="C78" s="794" t="s">
        <v>361</v>
      </c>
      <c r="D78" s="819">
        <v>0</v>
      </c>
      <c r="E78" s="819"/>
      <c r="F78" s="819">
        <v>0</v>
      </c>
      <c r="G78" s="819">
        <v>0</v>
      </c>
      <c r="H78" s="819">
        <v>0</v>
      </c>
      <c r="I78" s="819">
        <v>0</v>
      </c>
      <c r="J78" s="819">
        <v>0</v>
      </c>
    </row>
    <row r="79" spans="1:10" hidden="1">
      <c r="A79" s="826">
        <v>1130100</v>
      </c>
      <c r="B79" s="823" t="s">
        <v>484</v>
      </c>
      <c r="C79" s="798" t="s">
        <v>297</v>
      </c>
      <c r="D79" s="803">
        <v>0</v>
      </c>
      <c r="E79" s="803"/>
      <c r="F79" s="803"/>
      <c r="G79" s="803"/>
      <c r="H79" s="803"/>
      <c r="I79" s="803"/>
      <c r="J79" s="803"/>
    </row>
    <row r="80" spans="1:10" hidden="1">
      <c r="A80" s="826">
        <v>1130200</v>
      </c>
      <c r="B80" s="823" t="s">
        <v>485</v>
      </c>
      <c r="C80" s="802" t="s">
        <v>298</v>
      </c>
      <c r="D80" s="803">
        <v>0</v>
      </c>
      <c r="E80" s="803"/>
      <c r="F80" s="803"/>
      <c r="G80" s="803"/>
      <c r="H80" s="803"/>
      <c r="I80" s="803"/>
      <c r="J80" s="803"/>
    </row>
    <row r="81" spans="1:10" hidden="1">
      <c r="A81" s="826">
        <v>1130300</v>
      </c>
      <c r="B81" s="823" t="s">
        <v>486</v>
      </c>
      <c r="C81" s="802" t="s">
        <v>299</v>
      </c>
      <c r="D81" s="803">
        <v>0</v>
      </c>
      <c r="E81" s="803"/>
      <c r="F81" s="803"/>
      <c r="G81" s="803"/>
      <c r="H81" s="803"/>
      <c r="I81" s="803"/>
      <c r="J81" s="803"/>
    </row>
    <row r="82" spans="1:10" hidden="1">
      <c r="A82" s="826">
        <v>1130400</v>
      </c>
      <c r="B82" s="828" t="s">
        <v>487</v>
      </c>
      <c r="C82" s="829" t="s">
        <v>300</v>
      </c>
      <c r="D82" s="803">
        <v>0</v>
      </c>
      <c r="E82" s="803"/>
      <c r="F82" s="799"/>
      <c r="G82" s="799"/>
      <c r="H82" s="799"/>
      <c r="I82" s="799"/>
      <c r="J82" s="799"/>
    </row>
    <row r="83" spans="1:10" ht="14.25" hidden="1">
      <c r="A83" s="800">
        <v>1131000</v>
      </c>
      <c r="B83" s="830" t="s">
        <v>301</v>
      </c>
      <c r="C83" s="831" t="s">
        <v>361</v>
      </c>
      <c r="D83" s="803">
        <v>0</v>
      </c>
      <c r="E83" s="803"/>
      <c r="F83" s="832"/>
      <c r="G83" s="832"/>
      <c r="H83" s="832"/>
      <c r="I83" s="832"/>
      <c r="J83" s="832"/>
    </row>
    <row r="84" spans="1:10" ht="25.5" hidden="1">
      <c r="A84" s="800">
        <v>1131100</v>
      </c>
      <c r="B84" s="823" t="s">
        <v>592</v>
      </c>
      <c r="C84" s="798" t="s">
        <v>302</v>
      </c>
      <c r="D84" s="803">
        <v>0</v>
      </c>
      <c r="E84" s="803"/>
      <c r="F84" s="803"/>
      <c r="G84" s="803"/>
      <c r="H84" s="803"/>
      <c r="I84" s="803"/>
      <c r="J84" s="803"/>
    </row>
    <row r="85" spans="1:10" hidden="1">
      <c r="A85" s="800">
        <v>1131200</v>
      </c>
      <c r="B85" s="823" t="s">
        <v>593</v>
      </c>
      <c r="C85" s="802" t="s">
        <v>303</v>
      </c>
      <c r="D85" s="803">
        <v>0</v>
      </c>
      <c r="E85" s="803"/>
      <c r="F85" s="803"/>
      <c r="G85" s="803"/>
      <c r="H85" s="803"/>
      <c r="I85" s="803"/>
      <c r="J85" s="803"/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807">
        <v>0</v>
      </c>
      <c r="E86" s="807"/>
      <c r="F86" s="807"/>
      <c r="G86" s="807"/>
      <c r="H86" s="807"/>
      <c r="I86" s="807"/>
      <c r="J86" s="807"/>
    </row>
    <row r="87" spans="1:10" ht="14.25" hidden="1">
      <c r="A87" s="833">
        <v>1140000</v>
      </c>
      <c r="B87" s="827" t="s">
        <v>305</v>
      </c>
      <c r="C87" s="794" t="s">
        <v>361</v>
      </c>
      <c r="D87" s="819">
        <v>0</v>
      </c>
      <c r="E87" s="819"/>
      <c r="F87" s="819">
        <v>0</v>
      </c>
      <c r="G87" s="819">
        <v>0</v>
      </c>
      <c r="H87" s="819">
        <v>0</v>
      </c>
      <c r="I87" s="819">
        <v>0</v>
      </c>
      <c r="J87" s="819">
        <v>0</v>
      </c>
    </row>
    <row r="88" spans="1:10" ht="25.5" hidden="1">
      <c r="A88" s="833">
        <v>1141000</v>
      </c>
      <c r="B88" s="823" t="s">
        <v>306</v>
      </c>
      <c r="C88" s="798" t="s">
        <v>1013</v>
      </c>
      <c r="D88" s="803">
        <v>0</v>
      </c>
      <c r="E88" s="803"/>
      <c r="F88" s="803"/>
      <c r="G88" s="803"/>
      <c r="H88" s="803"/>
      <c r="I88" s="803"/>
      <c r="J88" s="803"/>
    </row>
    <row r="89" spans="1:10" ht="25.5" hidden="1">
      <c r="A89" s="833">
        <v>1142000</v>
      </c>
      <c r="B89" s="823" t="s">
        <v>42</v>
      </c>
      <c r="C89" s="802" t="s">
        <v>43</v>
      </c>
      <c r="D89" s="803">
        <v>0</v>
      </c>
      <c r="E89" s="803"/>
      <c r="F89" s="803"/>
      <c r="G89" s="803"/>
      <c r="H89" s="803"/>
      <c r="I89" s="803"/>
      <c r="J89" s="803"/>
    </row>
    <row r="90" spans="1:10" ht="25.5" hidden="1">
      <c r="A90" s="833">
        <v>1143000</v>
      </c>
      <c r="B90" s="823" t="s">
        <v>44</v>
      </c>
      <c r="C90" s="802" t="s">
        <v>45</v>
      </c>
      <c r="D90" s="803">
        <v>0</v>
      </c>
      <c r="E90" s="803"/>
      <c r="F90" s="803"/>
      <c r="G90" s="803"/>
      <c r="H90" s="803"/>
      <c r="I90" s="803"/>
      <c r="J90" s="803"/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807">
        <v>0</v>
      </c>
      <c r="E91" s="807"/>
      <c r="F91" s="807"/>
      <c r="G91" s="807"/>
      <c r="H91" s="807"/>
      <c r="I91" s="807"/>
      <c r="J91" s="807"/>
    </row>
    <row r="92" spans="1:10" ht="14.25" hidden="1">
      <c r="A92" s="833">
        <v>1150000</v>
      </c>
      <c r="B92" s="834" t="s">
        <v>736</v>
      </c>
      <c r="C92" s="794" t="s">
        <v>361</v>
      </c>
      <c r="D92" s="841">
        <f>D98+D99</f>
        <v>0</v>
      </c>
      <c r="E92" s="819"/>
      <c r="F92" s="819">
        <f>F98+F99</f>
        <v>0</v>
      </c>
      <c r="G92" s="819">
        <f>G98</f>
        <v>0</v>
      </c>
      <c r="H92" s="819">
        <f>H98</f>
        <v>0</v>
      </c>
      <c r="I92" s="819">
        <f>I98</f>
        <v>0</v>
      </c>
      <c r="J92" s="819">
        <f>F92</f>
        <v>0</v>
      </c>
    </row>
    <row r="93" spans="1:10" ht="25.5" hidden="1">
      <c r="A93" s="835">
        <v>1151000</v>
      </c>
      <c r="B93" s="823" t="s">
        <v>814</v>
      </c>
      <c r="C93" s="798" t="s">
        <v>815</v>
      </c>
      <c r="D93" s="837">
        <v>0</v>
      </c>
      <c r="E93" s="803"/>
      <c r="F93" s="803"/>
      <c r="G93" s="803"/>
      <c r="H93" s="803"/>
      <c r="I93" s="803"/>
      <c r="J93" s="803"/>
    </row>
    <row r="94" spans="1:10" ht="25.5" hidden="1">
      <c r="A94" s="835">
        <v>1152000</v>
      </c>
      <c r="B94" s="823" t="s">
        <v>1112</v>
      </c>
      <c r="C94" s="802" t="s">
        <v>816</v>
      </c>
      <c r="D94" s="837">
        <v>0</v>
      </c>
      <c r="E94" s="803"/>
      <c r="F94" s="803"/>
      <c r="G94" s="803"/>
      <c r="H94" s="803"/>
      <c r="I94" s="803"/>
      <c r="J94" s="803"/>
    </row>
    <row r="95" spans="1:10" ht="25.5" hidden="1">
      <c r="A95" s="835">
        <v>1153000</v>
      </c>
      <c r="B95" s="823" t="s">
        <v>836</v>
      </c>
      <c r="C95" s="802" t="s">
        <v>817</v>
      </c>
      <c r="D95" s="837">
        <v>0</v>
      </c>
      <c r="E95" s="803"/>
      <c r="F95" s="803"/>
      <c r="G95" s="803"/>
      <c r="H95" s="803"/>
      <c r="I95" s="803"/>
      <c r="J95" s="803"/>
    </row>
    <row r="96" spans="1:10" ht="25.5" hidden="1">
      <c r="A96" s="835">
        <v>1154000</v>
      </c>
      <c r="B96" s="823" t="s">
        <v>743</v>
      </c>
      <c r="C96" s="802" t="s">
        <v>818</v>
      </c>
      <c r="D96" s="837">
        <v>0</v>
      </c>
      <c r="E96" s="803"/>
      <c r="F96" s="803"/>
      <c r="G96" s="803"/>
      <c r="H96" s="803"/>
      <c r="I96" s="803"/>
      <c r="J96" s="803"/>
    </row>
    <row r="97" spans="1:10" ht="25.5" hidden="1">
      <c r="A97" s="820">
        <v>1155000</v>
      </c>
      <c r="B97" s="836" t="s">
        <v>1679</v>
      </c>
      <c r="C97" s="802" t="s">
        <v>733</v>
      </c>
      <c r="D97" s="837">
        <v>0</v>
      </c>
      <c r="E97" s="803"/>
      <c r="F97" s="837"/>
      <c r="G97" s="837"/>
      <c r="H97" s="837"/>
      <c r="I97" s="837"/>
      <c r="J97" s="837"/>
    </row>
    <row r="98" spans="1:10" hidden="1">
      <c r="A98" s="990">
        <v>1126400</v>
      </c>
      <c r="B98" s="823" t="s">
        <v>995</v>
      </c>
      <c r="C98" s="802" t="s">
        <v>250</v>
      </c>
      <c r="D98" s="837">
        <v>0</v>
      </c>
      <c r="E98" s="803">
        <v>0</v>
      </c>
      <c r="F98" s="1196">
        <f>D98+E98</f>
        <v>0</v>
      </c>
      <c r="G98" s="1196">
        <v>0</v>
      </c>
      <c r="H98" s="1196">
        <v>0</v>
      </c>
      <c r="I98" s="1196">
        <v>0</v>
      </c>
      <c r="J98" s="1196">
        <f>F98</f>
        <v>0</v>
      </c>
    </row>
    <row r="99" spans="1:10" ht="38.25" hidden="1" customHeight="1" thickBot="1">
      <c r="A99" s="808">
        <v>1156000</v>
      </c>
      <c r="B99" s="1017" t="s">
        <v>507</v>
      </c>
      <c r="C99" s="1004">
        <v>4729</v>
      </c>
      <c r="D99" s="837">
        <v>0</v>
      </c>
      <c r="E99" s="1197">
        <v>0</v>
      </c>
      <c r="F99" s="839">
        <f>D99+E99</f>
        <v>0</v>
      </c>
      <c r="G99" s="839"/>
      <c r="H99" s="839"/>
      <c r="I99" s="839">
        <v>0</v>
      </c>
      <c r="J99" s="839">
        <f>F99</f>
        <v>0</v>
      </c>
    </row>
    <row r="100" spans="1:10" hidden="1">
      <c r="A100" s="792">
        <v>1160000</v>
      </c>
      <c r="B100" s="840" t="s">
        <v>825</v>
      </c>
      <c r="C100" s="794" t="s">
        <v>361</v>
      </c>
      <c r="D100" s="841">
        <v>0</v>
      </c>
      <c r="E100" s="841"/>
      <c r="F100" s="841">
        <v>0</v>
      </c>
      <c r="G100" s="841">
        <v>0</v>
      </c>
      <c r="H100" s="841">
        <v>0</v>
      </c>
      <c r="I100" s="841">
        <v>0</v>
      </c>
      <c r="J100" s="841">
        <v>0</v>
      </c>
    </row>
    <row r="101" spans="1:10" ht="51" hidden="1">
      <c r="A101" s="820">
        <v>1161000</v>
      </c>
      <c r="B101" s="842" t="s">
        <v>207</v>
      </c>
      <c r="C101" s="843" t="s">
        <v>361</v>
      </c>
      <c r="D101" s="837">
        <v>0</v>
      </c>
      <c r="E101" s="837"/>
      <c r="F101" s="837">
        <v>0</v>
      </c>
      <c r="G101" s="837">
        <v>0</v>
      </c>
      <c r="H101" s="837">
        <v>0</v>
      </c>
      <c r="I101" s="837">
        <v>0</v>
      </c>
      <c r="J101" s="837">
        <v>0</v>
      </c>
    </row>
    <row r="102" spans="1:10" ht="25.5" hidden="1">
      <c r="A102" s="820">
        <v>1161100</v>
      </c>
      <c r="B102" s="801" t="s">
        <v>1681</v>
      </c>
      <c r="C102" s="822">
        <v>471100</v>
      </c>
      <c r="D102" s="837">
        <v>0</v>
      </c>
      <c r="E102" s="837"/>
      <c r="F102" s="837"/>
      <c r="G102" s="837"/>
      <c r="H102" s="837"/>
      <c r="I102" s="837"/>
      <c r="J102" s="837"/>
    </row>
    <row r="103" spans="1:10" ht="25.5" hidden="1">
      <c r="A103" s="820">
        <v>1161200</v>
      </c>
      <c r="B103" s="836" t="s">
        <v>1682</v>
      </c>
      <c r="C103" s="822">
        <v>471200</v>
      </c>
      <c r="D103" s="837">
        <v>0</v>
      </c>
      <c r="E103" s="837"/>
      <c r="F103" s="837"/>
      <c r="G103" s="837"/>
      <c r="H103" s="837"/>
      <c r="I103" s="837"/>
      <c r="J103" s="837"/>
    </row>
    <row r="104" spans="1:10" ht="25.5" hidden="1">
      <c r="A104" s="820">
        <v>1162000</v>
      </c>
      <c r="B104" s="842" t="s">
        <v>1136</v>
      </c>
      <c r="C104" s="843" t="s">
        <v>361</v>
      </c>
      <c r="D104" s="837">
        <v>0</v>
      </c>
      <c r="E104" s="837"/>
      <c r="F104" s="837">
        <v>0</v>
      </c>
      <c r="G104" s="837">
        <v>0</v>
      </c>
      <c r="H104" s="837">
        <v>0</v>
      </c>
      <c r="I104" s="837">
        <v>0</v>
      </c>
      <c r="J104" s="837">
        <v>0</v>
      </c>
    </row>
    <row r="105" spans="1:10" ht="25.5" hidden="1">
      <c r="A105" s="820">
        <v>1162100</v>
      </c>
      <c r="B105" s="836" t="s">
        <v>1683</v>
      </c>
      <c r="C105" s="802" t="s">
        <v>130</v>
      </c>
      <c r="D105" s="837">
        <v>0</v>
      </c>
      <c r="E105" s="837"/>
      <c r="F105" s="837"/>
      <c r="G105" s="837"/>
      <c r="H105" s="837"/>
      <c r="I105" s="837"/>
      <c r="J105" s="837"/>
    </row>
    <row r="106" spans="1:10" hidden="1">
      <c r="A106" s="820">
        <v>1162200</v>
      </c>
      <c r="B106" s="836" t="s">
        <v>1684</v>
      </c>
      <c r="C106" s="802" t="s">
        <v>24</v>
      </c>
      <c r="D106" s="837">
        <v>0</v>
      </c>
      <c r="E106" s="837"/>
      <c r="F106" s="837"/>
      <c r="G106" s="837"/>
      <c r="H106" s="837"/>
      <c r="I106" s="837"/>
      <c r="J106" s="837"/>
    </row>
    <row r="107" spans="1:10" ht="25.5" hidden="1">
      <c r="A107" s="820">
        <v>1162300</v>
      </c>
      <c r="B107" s="836" t="s">
        <v>1685</v>
      </c>
      <c r="C107" s="802" t="s">
        <v>26</v>
      </c>
      <c r="D107" s="837">
        <v>0</v>
      </c>
      <c r="E107" s="837"/>
      <c r="F107" s="837"/>
      <c r="G107" s="837"/>
      <c r="H107" s="837"/>
      <c r="I107" s="837"/>
      <c r="J107" s="837"/>
    </row>
    <row r="108" spans="1:10" hidden="1">
      <c r="A108" s="820">
        <v>1162400</v>
      </c>
      <c r="B108" s="836" t="s">
        <v>1686</v>
      </c>
      <c r="C108" s="802" t="s">
        <v>838</v>
      </c>
      <c r="D108" s="837">
        <v>0</v>
      </c>
      <c r="E108" s="837"/>
      <c r="F108" s="837"/>
      <c r="G108" s="837"/>
      <c r="H108" s="837"/>
      <c r="I108" s="837"/>
      <c r="J108" s="837"/>
    </row>
    <row r="109" spans="1:10" ht="25.5" hidden="1">
      <c r="A109" s="820">
        <v>1162500</v>
      </c>
      <c r="B109" s="836" t="s">
        <v>1687</v>
      </c>
      <c r="C109" s="802" t="s">
        <v>840</v>
      </c>
      <c r="D109" s="837">
        <v>0</v>
      </c>
      <c r="E109" s="837"/>
      <c r="F109" s="837"/>
      <c r="G109" s="837"/>
      <c r="H109" s="837"/>
      <c r="I109" s="837"/>
      <c r="J109" s="837"/>
    </row>
    <row r="110" spans="1:10" hidden="1">
      <c r="A110" s="820">
        <v>1162600</v>
      </c>
      <c r="B110" s="836" t="s">
        <v>1688</v>
      </c>
      <c r="C110" s="802" t="s">
        <v>514</v>
      </c>
      <c r="D110" s="837">
        <v>0</v>
      </c>
      <c r="E110" s="837"/>
      <c r="F110" s="837"/>
      <c r="G110" s="837"/>
      <c r="H110" s="837"/>
      <c r="I110" s="837"/>
      <c r="J110" s="837"/>
    </row>
    <row r="111" spans="1:10" ht="25.5" hidden="1">
      <c r="A111" s="820">
        <v>1162700</v>
      </c>
      <c r="B111" s="801" t="s">
        <v>1689</v>
      </c>
      <c r="C111" s="802" t="s">
        <v>516</v>
      </c>
      <c r="D111" s="837">
        <v>0</v>
      </c>
      <c r="E111" s="837"/>
      <c r="F111" s="837"/>
      <c r="G111" s="837"/>
      <c r="H111" s="837"/>
      <c r="I111" s="837"/>
      <c r="J111" s="837"/>
    </row>
    <row r="112" spans="1:10" hidden="1">
      <c r="A112" s="820">
        <v>1162800</v>
      </c>
      <c r="B112" s="836" t="s">
        <v>1690</v>
      </c>
      <c r="C112" s="802" t="s">
        <v>878</v>
      </c>
      <c r="D112" s="837">
        <v>0</v>
      </c>
      <c r="E112" s="837"/>
      <c r="F112" s="844"/>
      <c r="G112" s="844"/>
      <c r="H112" s="844"/>
      <c r="I112" s="844"/>
      <c r="J112" s="844"/>
    </row>
    <row r="113" spans="1:10" ht="13.5" hidden="1" thickBot="1">
      <c r="A113" s="845">
        <v>1162900</v>
      </c>
      <c r="B113" s="838" t="s">
        <v>1691</v>
      </c>
      <c r="C113" s="806" t="s">
        <v>880</v>
      </c>
      <c r="D113" s="846">
        <v>0</v>
      </c>
      <c r="E113" s="846"/>
      <c r="F113" s="846"/>
      <c r="G113" s="846"/>
      <c r="H113" s="846"/>
      <c r="I113" s="846"/>
      <c r="J113" s="846"/>
    </row>
    <row r="114" spans="1:10" hidden="1">
      <c r="A114" s="847">
        <v>1170000</v>
      </c>
      <c r="B114" s="848" t="s">
        <v>881</v>
      </c>
      <c r="C114" s="849" t="s">
        <v>361</v>
      </c>
      <c r="D114" s="850">
        <v>0</v>
      </c>
      <c r="E114" s="850"/>
      <c r="F114" s="850">
        <v>0</v>
      </c>
      <c r="G114" s="850">
        <v>0</v>
      </c>
      <c r="H114" s="850">
        <v>0</v>
      </c>
      <c r="I114" s="850">
        <v>0</v>
      </c>
      <c r="J114" s="850">
        <v>0</v>
      </c>
    </row>
    <row r="115" spans="1:10" ht="38.25" hidden="1">
      <c r="A115" s="851">
        <v>1171000</v>
      </c>
      <c r="B115" s="852" t="s">
        <v>216</v>
      </c>
      <c r="C115" s="794" t="s">
        <v>361</v>
      </c>
      <c r="D115" s="853">
        <v>0</v>
      </c>
      <c r="E115" s="853"/>
      <c r="F115" s="853">
        <v>0</v>
      </c>
      <c r="G115" s="853">
        <v>0</v>
      </c>
      <c r="H115" s="853">
        <v>0</v>
      </c>
      <c r="I115" s="853">
        <v>0</v>
      </c>
      <c r="J115" s="853">
        <v>0</v>
      </c>
    </row>
    <row r="116" spans="1:10" ht="38.25" hidden="1">
      <c r="A116" s="851">
        <v>1171100</v>
      </c>
      <c r="B116" s="801" t="s">
        <v>1692</v>
      </c>
      <c r="C116" s="798" t="s">
        <v>482</v>
      </c>
      <c r="D116" s="844">
        <v>0</v>
      </c>
      <c r="E116" s="844"/>
      <c r="F116" s="844"/>
      <c r="G116" s="844"/>
      <c r="H116" s="844"/>
      <c r="I116" s="844"/>
      <c r="J116" s="844"/>
    </row>
    <row r="117" spans="1:10" ht="25.5">
      <c r="A117" s="851">
        <v>1171200</v>
      </c>
      <c r="B117" s="836" t="s">
        <v>1693</v>
      </c>
      <c r="C117" s="854" t="s">
        <v>354</v>
      </c>
      <c r="D117" s="1720">
        <v>0</v>
      </c>
      <c r="E117" s="844"/>
      <c r="F117" s="1720">
        <f>D117+E117</f>
        <v>0</v>
      </c>
      <c r="G117" s="1720">
        <v>0</v>
      </c>
      <c r="H117" s="1720">
        <v>0</v>
      </c>
      <c r="I117" s="1720">
        <v>0</v>
      </c>
      <c r="J117" s="1720">
        <f>F117</f>
        <v>0</v>
      </c>
    </row>
    <row r="118" spans="1:10" ht="1.5" hidden="1" customHeight="1">
      <c r="A118" s="820">
        <v>1172000</v>
      </c>
      <c r="B118" s="855" t="s">
        <v>1027</v>
      </c>
      <c r="C118" s="831" t="s">
        <v>361</v>
      </c>
      <c r="D118" s="850">
        <v>0</v>
      </c>
      <c r="E118" s="850"/>
      <c r="F118" s="850">
        <v>0</v>
      </c>
      <c r="G118" s="850">
        <v>0</v>
      </c>
      <c r="H118" s="850">
        <v>0</v>
      </c>
      <c r="I118" s="850">
        <v>0</v>
      </c>
      <c r="J118" s="850">
        <v>0</v>
      </c>
    </row>
    <row r="119" spans="1:10" ht="0.75" hidden="1" customHeight="1">
      <c r="A119" s="820">
        <v>1172100</v>
      </c>
      <c r="B119" s="823" t="s">
        <v>1113</v>
      </c>
      <c r="C119" s="798" t="s">
        <v>1028</v>
      </c>
      <c r="D119" s="844">
        <v>0</v>
      </c>
      <c r="E119" s="844"/>
      <c r="F119" s="844"/>
      <c r="G119" s="844"/>
      <c r="H119" s="844"/>
      <c r="I119" s="844"/>
      <c r="J119" s="844"/>
    </row>
    <row r="120" spans="1:10" hidden="1">
      <c r="A120" s="820">
        <v>1172200</v>
      </c>
      <c r="B120" s="823" t="s">
        <v>1114</v>
      </c>
      <c r="C120" s="856">
        <v>482200</v>
      </c>
      <c r="D120" s="844">
        <v>0</v>
      </c>
      <c r="E120" s="844"/>
      <c r="F120" s="844"/>
      <c r="G120" s="844"/>
      <c r="H120" s="844"/>
      <c r="I120" s="844"/>
      <c r="J120" s="844"/>
    </row>
    <row r="121" spans="1:10" hidden="1">
      <c r="A121" s="820">
        <v>1172300</v>
      </c>
      <c r="B121" s="836" t="s">
        <v>1694</v>
      </c>
      <c r="C121" s="802" t="s">
        <v>1030</v>
      </c>
      <c r="D121" s="844">
        <v>0</v>
      </c>
      <c r="E121" s="844"/>
      <c r="F121" s="844"/>
      <c r="G121" s="844"/>
      <c r="H121" s="844"/>
      <c r="I121" s="844"/>
      <c r="J121" s="844"/>
    </row>
    <row r="122" spans="1:10" ht="25.5" hidden="1">
      <c r="A122" s="820">
        <v>1172400</v>
      </c>
      <c r="B122" s="857" t="s">
        <v>1695</v>
      </c>
      <c r="C122" s="802" t="s">
        <v>125</v>
      </c>
      <c r="D122" s="844">
        <v>0</v>
      </c>
      <c r="E122" s="844"/>
      <c r="F122" s="853"/>
      <c r="G122" s="853"/>
      <c r="H122" s="853"/>
      <c r="I122" s="853"/>
      <c r="J122" s="853"/>
    </row>
    <row r="123" spans="1:10" ht="25.5" hidden="1">
      <c r="A123" s="820">
        <v>1173000</v>
      </c>
      <c r="B123" s="855" t="s">
        <v>126</v>
      </c>
      <c r="C123" s="831" t="s">
        <v>361</v>
      </c>
      <c r="D123" s="853">
        <v>0</v>
      </c>
      <c r="E123" s="853"/>
      <c r="F123" s="853">
        <v>0</v>
      </c>
      <c r="G123" s="853">
        <v>0</v>
      </c>
      <c r="H123" s="853">
        <v>0</v>
      </c>
      <c r="I123" s="853">
        <v>0</v>
      </c>
      <c r="J123" s="853">
        <v>0</v>
      </c>
    </row>
    <row r="124" spans="1:10" ht="25.5" hidden="1">
      <c r="A124" s="851">
        <v>1173100</v>
      </c>
      <c r="B124" s="858" t="s">
        <v>127</v>
      </c>
      <c r="C124" s="802" t="s">
        <v>1099</v>
      </c>
      <c r="D124" s="853">
        <v>0</v>
      </c>
      <c r="E124" s="853"/>
      <c r="F124" s="853"/>
      <c r="G124" s="853"/>
      <c r="H124" s="853"/>
      <c r="I124" s="853"/>
      <c r="J124" s="853"/>
    </row>
    <row r="125" spans="1:10" ht="38.25" hidden="1">
      <c r="A125" s="851">
        <v>1174000</v>
      </c>
      <c r="B125" s="855" t="s">
        <v>1100</v>
      </c>
      <c r="C125" s="831" t="s">
        <v>361</v>
      </c>
      <c r="D125" s="853">
        <v>0</v>
      </c>
      <c r="E125" s="853"/>
      <c r="F125" s="853">
        <v>0</v>
      </c>
      <c r="G125" s="853">
        <v>0</v>
      </c>
      <c r="H125" s="853">
        <v>0</v>
      </c>
      <c r="I125" s="853">
        <v>0</v>
      </c>
      <c r="J125" s="853">
        <v>0</v>
      </c>
    </row>
    <row r="126" spans="1:10" ht="25.5" hidden="1">
      <c r="A126" s="851">
        <v>1174100</v>
      </c>
      <c r="B126" s="858" t="s">
        <v>1115</v>
      </c>
      <c r="C126" s="802" t="s">
        <v>1101</v>
      </c>
      <c r="D126" s="853">
        <v>0</v>
      </c>
      <c r="E126" s="853"/>
      <c r="F126" s="853"/>
      <c r="G126" s="853"/>
      <c r="H126" s="853"/>
      <c r="I126" s="853"/>
      <c r="J126" s="853"/>
    </row>
    <row r="127" spans="1:10" ht="25.5" hidden="1">
      <c r="A127" s="851">
        <v>1174200</v>
      </c>
      <c r="B127" s="857" t="s">
        <v>1696</v>
      </c>
      <c r="C127" s="802" t="s">
        <v>450</v>
      </c>
      <c r="D127" s="853">
        <v>0</v>
      </c>
      <c r="E127" s="853"/>
      <c r="F127" s="853"/>
      <c r="G127" s="853"/>
      <c r="H127" s="853"/>
      <c r="I127" s="853"/>
      <c r="J127" s="853"/>
    </row>
    <row r="128" spans="1:10" ht="51" hidden="1">
      <c r="A128" s="851">
        <v>1175000</v>
      </c>
      <c r="B128" s="855" t="s">
        <v>561</v>
      </c>
      <c r="C128" s="831" t="s">
        <v>361</v>
      </c>
      <c r="D128" s="853">
        <v>0</v>
      </c>
      <c r="E128" s="853"/>
      <c r="F128" s="853">
        <v>0</v>
      </c>
      <c r="G128" s="853">
        <v>0</v>
      </c>
      <c r="H128" s="853">
        <v>0</v>
      </c>
      <c r="I128" s="853">
        <v>0</v>
      </c>
      <c r="J128" s="853">
        <v>0</v>
      </c>
    </row>
    <row r="129" spans="1:12" ht="38.25" hidden="1">
      <c r="A129" s="851">
        <v>1175100</v>
      </c>
      <c r="B129" s="857" t="s">
        <v>1697</v>
      </c>
      <c r="C129" s="802" t="s">
        <v>228</v>
      </c>
      <c r="D129" s="853">
        <v>0</v>
      </c>
      <c r="E129" s="853"/>
      <c r="F129" s="853"/>
      <c r="G129" s="853"/>
      <c r="H129" s="853"/>
      <c r="I129" s="853"/>
      <c r="J129" s="853"/>
    </row>
    <row r="130" spans="1:12" hidden="1">
      <c r="A130" s="851">
        <v>1176000</v>
      </c>
      <c r="B130" s="855" t="s">
        <v>229</v>
      </c>
      <c r="C130" s="831" t="s">
        <v>361</v>
      </c>
      <c r="D130" s="853">
        <v>0</v>
      </c>
      <c r="E130" s="853"/>
      <c r="F130" s="853">
        <v>0</v>
      </c>
      <c r="G130" s="853">
        <v>0</v>
      </c>
      <c r="H130" s="853">
        <v>0</v>
      </c>
      <c r="I130" s="853">
        <v>0</v>
      </c>
      <c r="J130" s="853">
        <v>0</v>
      </c>
    </row>
    <row r="131" spans="1:12" hidden="1">
      <c r="A131" s="851">
        <v>1176100</v>
      </c>
      <c r="B131" s="857" t="s">
        <v>1698</v>
      </c>
      <c r="C131" s="802" t="s">
        <v>8</v>
      </c>
      <c r="D131" s="853">
        <v>0</v>
      </c>
      <c r="E131" s="853"/>
      <c r="F131" s="853"/>
      <c r="G131" s="853"/>
      <c r="H131" s="853"/>
      <c r="I131" s="853"/>
      <c r="J131" s="853"/>
    </row>
    <row r="132" spans="1:12" hidden="1">
      <c r="A132" s="851">
        <v>1177000</v>
      </c>
      <c r="B132" s="855" t="s">
        <v>591</v>
      </c>
      <c r="C132" s="831" t="s">
        <v>361</v>
      </c>
      <c r="D132" s="853">
        <v>0</v>
      </c>
      <c r="E132" s="853"/>
      <c r="F132" s="853">
        <v>0</v>
      </c>
      <c r="G132" s="853">
        <v>0</v>
      </c>
      <c r="H132" s="853">
        <v>0</v>
      </c>
      <c r="I132" s="853">
        <v>0</v>
      </c>
      <c r="J132" s="853">
        <v>0</v>
      </c>
    </row>
    <row r="133" spans="1:12" ht="13.5" hidden="1" thickBot="1">
      <c r="A133" s="845">
        <v>1177100</v>
      </c>
      <c r="B133" s="859" t="s">
        <v>1699</v>
      </c>
      <c r="C133" s="806" t="s">
        <v>260</v>
      </c>
      <c r="D133" s="860">
        <v>0</v>
      </c>
      <c r="E133" s="860"/>
      <c r="F133" s="860"/>
      <c r="G133" s="860"/>
      <c r="H133" s="860"/>
      <c r="I133" s="860"/>
      <c r="J133" s="860"/>
    </row>
    <row r="134" spans="1:12" ht="1.5" hidden="1" customHeight="1" thickBot="1">
      <c r="A134" s="861" t="s">
        <v>261</v>
      </c>
      <c r="B134" s="862" t="s">
        <v>262</v>
      </c>
      <c r="C134" s="863"/>
      <c r="D134" s="864"/>
      <c r="E134" s="864"/>
      <c r="F134" s="864"/>
      <c r="G134" s="864"/>
      <c r="H134" s="864"/>
      <c r="I134" s="864"/>
      <c r="J134" s="864"/>
    </row>
    <row r="135" spans="1:12" ht="26.25" hidden="1" thickBot="1">
      <c r="A135" s="865" t="s">
        <v>263</v>
      </c>
      <c r="B135" s="866" t="s">
        <v>652</v>
      </c>
      <c r="C135" s="867" t="s">
        <v>361</v>
      </c>
      <c r="D135" s="864">
        <v>0</v>
      </c>
      <c r="E135" s="864"/>
      <c r="F135" s="864">
        <v>0</v>
      </c>
      <c r="G135" s="864">
        <v>0</v>
      </c>
      <c r="H135" s="864">
        <v>0</v>
      </c>
      <c r="I135" s="864">
        <v>0</v>
      </c>
      <c r="J135" s="864">
        <v>0</v>
      </c>
    </row>
    <row r="136" spans="1:12" ht="13.5" hidden="1" thickBot="1">
      <c r="A136" s="868"/>
      <c r="B136" s="869" t="s">
        <v>653</v>
      </c>
      <c r="C136" s="870"/>
      <c r="D136" s="871"/>
      <c r="E136" s="871"/>
      <c r="F136" s="871"/>
      <c r="G136" s="871"/>
      <c r="H136" s="871"/>
      <c r="I136" s="871"/>
      <c r="J136" s="871"/>
    </row>
    <row r="137" spans="1:12" hidden="1">
      <c r="A137" s="861" t="s">
        <v>261</v>
      </c>
      <c r="B137" s="862" t="s">
        <v>262</v>
      </c>
      <c r="C137" s="872"/>
      <c r="D137" s="873"/>
      <c r="E137" s="873"/>
      <c r="F137" s="873"/>
      <c r="G137" s="873"/>
      <c r="H137" s="873"/>
      <c r="I137" s="873"/>
      <c r="J137" s="873"/>
    </row>
    <row r="138" spans="1:12" hidden="1">
      <c r="A138" s="874" t="s">
        <v>654</v>
      </c>
      <c r="B138" s="875" t="s">
        <v>655</v>
      </c>
      <c r="C138" s="876" t="s">
        <v>361</v>
      </c>
      <c r="D138" s="877">
        <v>0</v>
      </c>
      <c r="E138" s="877"/>
      <c r="F138" s="877">
        <v>0</v>
      </c>
      <c r="G138" s="877">
        <v>0</v>
      </c>
      <c r="H138" s="877">
        <v>0</v>
      </c>
      <c r="I138" s="877">
        <v>0</v>
      </c>
      <c r="J138" s="877">
        <v>0</v>
      </c>
    </row>
    <row r="139" spans="1:12" hidden="1">
      <c r="A139" s="878" t="s">
        <v>656</v>
      </c>
      <c r="B139" s="857" t="s">
        <v>1700</v>
      </c>
      <c r="C139" s="879" t="s">
        <v>997</v>
      </c>
      <c r="D139" s="853">
        <v>0</v>
      </c>
      <c r="E139" s="853"/>
      <c r="F139" s="853"/>
      <c r="G139" s="853"/>
      <c r="H139" s="853"/>
      <c r="I139" s="853"/>
      <c r="J139" s="853"/>
    </row>
    <row r="140" spans="1:12" hidden="1">
      <c r="A140" s="878" t="s">
        <v>998</v>
      </c>
      <c r="B140" s="857" t="s">
        <v>1701</v>
      </c>
      <c r="C140" s="879" t="s">
        <v>975</v>
      </c>
      <c r="D140" s="853">
        <v>0</v>
      </c>
      <c r="E140" s="853"/>
      <c r="F140" s="853"/>
      <c r="G140" s="853"/>
      <c r="H140" s="853"/>
      <c r="I140" s="853"/>
      <c r="J140" s="853"/>
      <c r="L140" s="632" t="s">
        <v>89</v>
      </c>
    </row>
    <row r="141" spans="1:12" ht="25.5" hidden="1">
      <c r="A141" s="878" t="s">
        <v>976</v>
      </c>
      <c r="B141" s="857" t="s">
        <v>1702</v>
      </c>
      <c r="C141" s="879" t="s">
        <v>978</v>
      </c>
      <c r="D141" s="853">
        <v>0</v>
      </c>
      <c r="E141" s="853"/>
      <c r="F141" s="853"/>
      <c r="G141" s="853"/>
      <c r="H141" s="853"/>
      <c r="I141" s="853"/>
      <c r="J141" s="853"/>
    </row>
    <row r="142" spans="1:12" hidden="1">
      <c r="A142" s="878" t="s">
        <v>979</v>
      </c>
      <c r="B142" s="857" t="s">
        <v>1703</v>
      </c>
      <c r="C142" s="879" t="s">
        <v>1110</v>
      </c>
      <c r="D142" s="853">
        <v>0</v>
      </c>
      <c r="E142" s="853"/>
      <c r="F142" s="853"/>
      <c r="G142" s="853"/>
      <c r="H142" s="853"/>
      <c r="I142" s="853"/>
      <c r="J142" s="853"/>
    </row>
    <row r="143" spans="1:12" hidden="1">
      <c r="A143" s="878" t="s">
        <v>138</v>
      </c>
      <c r="B143" s="858" t="s">
        <v>139</v>
      </c>
      <c r="C143" s="879" t="s">
        <v>140</v>
      </c>
      <c r="D143" s="853">
        <v>0</v>
      </c>
      <c r="E143" s="853"/>
      <c r="F143" s="853"/>
      <c r="G143" s="853"/>
      <c r="H143" s="853"/>
      <c r="I143" s="853"/>
      <c r="J143" s="853"/>
    </row>
    <row r="144" spans="1:12" hidden="1">
      <c r="A144" s="878" t="s">
        <v>141</v>
      </c>
      <c r="B144" s="857" t="s">
        <v>1704</v>
      </c>
      <c r="C144" s="879" t="s">
        <v>904</v>
      </c>
      <c r="D144" s="853">
        <v>0</v>
      </c>
      <c r="E144" s="853"/>
      <c r="F144" s="853"/>
      <c r="G144" s="853"/>
      <c r="H144" s="853"/>
      <c r="I144" s="853"/>
      <c r="J144" s="853"/>
    </row>
    <row r="145" spans="1:10" hidden="1">
      <c r="A145" s="878" t="s">
        <v>905</v>
      </c>
      <c r="B145" s="857" t="s">
        <v>1705</v>
      </c>
      <c r="C145" s="879" t="s">
        <v>907</v>
      </c>
      <c r="D145" s="853">
        <v>0</v>
      </c>
      <c r="E145" s="853"/>
      <c r="F145" s="853"/>
      <c r="G145" s="853"/>
      <c r="H145" s="853"/>
      <c r="I145" s="853"/>
      <c r="J145" s="853"/>
    </row>
    <row r="146" spans="1:10" hidden="1">
      <c r="A146" s="878" t="s">
        <v>659</v>
      </c>
      <c r="B146" s="857" t="s">
        <v>1706</v>
      </c>
      <c r="C146" s="879" t="s">
        <v>661</v>
      </c>
      <c r="D146" s="853">
        <v>0</v>
      </c>
      <c r="E146" s="853"/>
      <c r="F146" s="853"/>
      <c r="G146" s="853"/>
      <c r="H146" s="853"/>
      <c r="I146" s="853"/>
      <c r="J146" s="853"/>
    </row>
    <row r="147" spans="1:10" hidden="1">
      <c r="A147" s="878" t="s">
        <v>662</v>
      </c>
      <c r="B147" s="855" t="s">
        <v>663</v>
      </c>
      <c r="C147" s="880" t="s">
        <v>361</v>
      </c>
      <c r="D147" s="853">
        <v>0</v>
      </c>
      <c r="E147" s="853"/>
      <c r="F147" s="853">
        <v>0</v>
      </c>
      <c r="G147" s="853">
        <v>0</v>
      </c>
      <c r="H147" s="853">
        <v>0</v>
      </c>
      <c r="I147" s="853">
        <v>0</v>
      </c>
      <c r="J147" s="853">
        <v>0</v>
      </c>
    </row>
    <row r="148" spans="1:10" hidden="1">
      <c r="A148" s="878" t="s">
        <v>664</v>
      </c>
      <c r="B148" s="858" t="s">
        <v>665</v>
      </c>
      <c r="C148" s="879" t="s">
        <v>666</v>
      </c>
      <c r="D148" s="853">
        <v>0</v>
      </c>
      <c r="E148" s="853"/>
      <c r="F148" s="853"/>
      <c r="G148" s="853"/>
      <c r="H148" s="853"/>
      <c r="I148" s="853"/>
      <c r="J148" s="853"/>
    </row>
    <row r="149" spans="1:10" hidden="1">
      <c r="A149" s="878" t="s">
        <v>667</v>
      </c>
      <c r="B149" s="858" t="s">
        <v>668</v>
      </c>
      <c r="C149" s="879" t="s">
        <v>669</v>
      </c>
      <c r="D149" s="853">
        <v>0</v>
      </c>
      <c r="E149" s="853"/>
      <c r="F149" s="853"/>
      <c r="G149" s="853"/>
      <c r="H149" s="853"/>
      <c r="I149" s="853"/>
      <c r="J149" s="853"/>
    </row>
    <row r="150" spans="1:10" ht="25.5" hidden="1">
      <c r="A150" s="878" t="s">
        <v>670</v>
      </c>
      <c r="B150" s="857" t="s">
        <v>1707</v>
      </c>
      <c r="C150" s="879" t="s">
        <v>316</v>
      </c>
      <c r="D150" s="853">
        <v>0</v>
      </c>
      <c r="E150" s="853"/>
      <c r="F150" s="853"/>
      <c r="G150" s="853"/>
      <c r="H150" s="853"/>
      <c r="I150" s="853"/>
      <c r="J150" s="853"/>
    </row>
    <row r="151" spans="1:10" hidden="1">
      <c r="A151" s="878" t="s">
        <v>317</v>
      </c>
      <c r="B151" s="857" t="s">
        <v>1708</v>
      </c>
      <c r="C151" s="879" t="s">
        <v>319</v>
      </c>
      <c r="D151" s="853">
        <v>0</v>
      </c>
      <c r="E151" s="853"/>
      <c r="F151" s="853"/>
      <c r="G151" s="853"/>
      <c r="H151" s="853"/>
      <c r="I151" s="853"/>
      <c r="J151" s="853"/>
    </row>
    <row r="152" spans="1:10" hidden="1">
      <c r="A152" s="878" t="s">
        <v>320</v>
      </c>
      <c r="B152" s="855" t="s">
        <v>321</v>
      </c>
      <c r="C152" s="880" t="s">
        <v>361</v>
      </c>
      <c r="D152" s="853">
        <v>0</v>
      </c>
      <c r="E152" s="853"/>
      <c r="F152" s="853">
        <v>0</v>
      </c>
      <c r="G152" s="853">
        <v>0</v>
      </c>
      <c r="H152" s="853">
        <v>0</v>
      </c>
      <c r="I152" s="853">
        <v>0</v>
      </c>
      <c r="J152" s="853">
        <v>0</v>
      </c>
    </row>
    <row r="153" spans="1:10" hidden="1">
      <c r="A153" s="878" t="s">
        <v>322</v>
      </c>
      <c r="B153" s="858" t="s">
        <v>1116</v>
      </c>
      <c r="C153" s="879" t="s">
        <v>323</v>
      </c>
      <c r="D153" s="853">
        <v>0</v>
      </c>
      <c r="E153" s="853"/>
      <c r="F153" s="853"/>
      <c r="G153" s="853"/>
      <c r="H153" s="853"/>
      <c r="I153" s="853"/>
      <c r="J153" s="853"/>
    </row>
    <row r="154" spans="1:10" hidden="1">
      <c r="A154" s="881" t="s">
        <v>324</v>
      </c>
      <c r="B154" s="882" t="s">
        <v>325</v>
      </c>
      <c r="C154" s="880" t="s">
        <v>361</v>
      </c>
      <c r="D154" s="853">
        <v>0</v>
      </c>
      <c r="E154" s="853"/>
      <c r="F154" s="853">
        <v>0</v>
      </c>
      <c r="G154" s="853">
        <v>0</v>
      </c>
      <c r="H154" s="853">
        <v>0</v>
      </c>
      <c r="I154" s="853">
        <v>0</v>
      </c>
      <c r="J154" s="853">
        <v>0</v>
      </c>
    </row>
    <row r="155" spans="1:10" hidden="1">
      <c r="A155" s="878" t="s">
        <v>326</v>
      </c>
      <c r="B155" s="858" t="s">
        <v>1117</v>
      </c>
      <c r="C155" s="879" t="s">
        <v>327</v>
      </c>
      <c r="D155" s="853">
        <v>0</v>
      </c>
      <c r="E155" s="853"/>
      <c r="F155" s="853"/>
      <c r="G155" s="853"/>
      <c r="H155" s="853"/>
      <c r="I155" s="853"/>
      <c r="J155" s="853"/>
    </row>
    <row r="156" spans="1:10" hidden="1">
      <c r="A156" s="878" t="s">
        <v>328</v>
      </c>
      <c r="B156" s="858" t="s">
        <v>1118</v>
      </c>
      <c r="C156" s="879" t="s">
        <v>329</v>
      </c>
      <c r="D156" s="853">
        <v>0</v>
      </c>
      <c r="E156" s="853"/>
      <c r="F156" s="853"/>
      <c r="G156" s="853"/>
      <c r="H156" s="853"/>
      <c r="I156" s="853"/>
      <c r="J156" s="853"/>
    </row>
    <row r="157" spans="1:10">
      <c r="A157" s="878" t="s">
        <v>330</v>
      </c>
      <c r="B157" s="857" t="s">
        <v>1709</v>
      </c>
      <c r="C157" s="879" t="s">
        <v>332</v>
      </c>
      <c r="D157" s="853">
        <v>0</v>
      </c>
      <c r="E157" s="853"/>
      <c r="F157" s="853"/>
      <c r="G157" s="853"/>
      <c r="H157" s="853"/>
      <c r="I157" s="853"/>
      <c r="J157" s="853"/>
    </row>
    <row r="158" spans="1:10" ht="13.5" thickBot="1">
      <c r="A158" s="883">
        <v>1244000</v>
      </c>
      <c r="B158" s="884" t="s">
        <v>1710</v>
      </c>
      <c r="C158" s="885" t="s">
        <v>1145</v>
      </c>
      <c r="D158" s="1198">
        <v>0</v>
      </c>
      <c r="E158" s="1198"/>
      <c r="F158" s="1198"/>
      <c r="G158" s="1198"/>
      <c r="H158" s="1198"/>
      <c r="I158" s="1198"/>
      <c r="J158" s="1198"/>
    </row>
    <row r="159" spans="1:10" ht="26.25" thickBot="1">
      <c r="A159" s="886">
        <v>1000000</v>
      </c>
      <c r="B159" s="887" t="s">
        <v>1146</v>
      </c>
      <c r="C159" s="888" t="s">
        <v>361</v>
      </c>
      <c r="D159" s="1199">
        <f t="shared" ref="D159:I159" si="0">D32</f>
        <v>500</v>
      </c>
      <c r="E159" s="1199">
        <f t="shared" si="0"/>
        <v>0</v>
      </c>
      <c r="F159" s="1199">
        <f t="shared" si="0"/>
        <v>500</v>
      </c>
      <c r="G159" s="1199">
        <f t="shared" si="0"/>
        <v>200</v>
      </c>
      <c r="H159" s="1199">
        <f t="shared" si="0"/>
        <v>300</v>
      </c>
      <c r="I159" s="1199">
        <f t="shared" si="0"/>
        <v>400</v>
      </c>
      <c r="J159" s="1815">
        <f>F159</f>
        <v>500</v>
      </c>
    </row>
    <row r="160" spans="1:10" ht="11.25" customHeight="1">
      <c r="A160" s="889"/>
      <c r="B160" s="890"/>
      <c r="C160" s="891"/>
      <c r="D160" s="738"/>
      <c r="E160" s="738"/>
      <c r="F160" s="738"/>
      <c r="G160" s="738"/>
      <c r="H160" s="738"/>
      <c r="I160" s="738"/>
      <c r="J160" s="738"/>
    </row>
    <row r="161" spans="1:10" ht="12.75" customHeight="1">
      <c r="A161" s="2559"/>
      <c r="B161" s="2559"/>
      <c r="C161" s="2559"/>
      <c r="D161" s="2559"/>
      <c r="E161" s="2559"/>
      <c r="F161" s="2559"/>
      <c r="G161" s="2559"/>
      <c r="H161" s="2559"/>
      <c r="I161" s="2559"/>
      <c r="J161" s="2559"/>
    </row>
    <row r="162" spans="1:10" s="738" customFormat="1">
      <c r="A162" s="2517" t="s">
        <v>2250</v>
      </c>
      <c r="B162" s="2517"/>
      <c r="C162" s="2517"/>
      <c r="D162" s="2517"/>
      <c r="E162" s="2517"/>
      <c r="F162" s="2517"/>
      <c r="G162" s="2517"/>
      <c r="H162" s="2517"/>
      <c r="I162" s="2517"/>
      <c r="J162" s="2517"/>
    </row>
    <row r="163" spans="1:10" ht="12.75" customHeight="1">
      <c r="A163" s="2573" t="s">
        <v>1125</v>
      </c>
      <c r="B163" s="2573"/>
      <c r="C163" s="2573"/>
      <c r="D163" s="2573"/>
      <c r="E163" s="2573"/>
      <c r="F163" s="2573"/>
      <c r="G163" s="2573"/>
      <c r="H163" s="2573"/>
      <c r="I163" s="2573"/>
      <c r="J163" s="2573"/>
    </row>
    <row r="164" spans="1:10" ht="12.75" customHeight="1">
      <c r="A164" s="892" t="s">
        <v>1711</v>
      </c>
      <c r="B164" s="892"/>
      <c r="C164" s="893"/>
      <c r="D164" s="892"/>
      <c r="E164" s="892"/>
      <c r="F164" s="892"/>
      <c r="G164" s="892" t="s">
        <v>1154</v>
      </c>
      <c r="H164" s="892"/>
      <c r="I164" s="892"/>
      <c r="J164" s="892"/>
    </row>
    <row r="165" spans="1:10" ht="12.75" customHeight="1">
      <c r="A165" s="894" t="s">
        <v>1712</v>
      </c>
      <c r="B165" s="894"/>
      <c r="C165" s="894"/>
      <c r="D165" s="738"/>
      <c r="E165" s="734" t="s">
        <v>311</v>
      </c>
      <c r="F165" s="738"/>
      <c r="G165" s="734" t="s">
        <v>312</v>
      </c>
      <c r="H165" s="738"/>
      <c r="I165" s="738"/>
      <c r="J165" s="894"/>
    </row>
    <row r="166" spans="1:10" ht="12.75" customHeight="1">
      <c r="A166" s="895" t="s">
        <v>1713</v>
      </c>
      <c r="B166" s="895"/>
      <c r="C166" s="894"/>
      <c r="D166" s="895"/>
      <c r="E166" s="895"/>
      <c r="F166" s="895"/>
      <c r="G166" s="895"/>
      <c r="H166" s="895"/>
      <c r="I166" s="895"/>
      <c r="J166" s="895"/>
    </row>
    <row r="167" spans="1:10" ht="14.25">
      <c r="A167" s="892" t="s">
        <v>2120</v>
      </c>
      <c r="B167" s="892"/>
      <c r="C167" s="893"/>
      <c r="D167" s="892"/>
      <c r="E167" s="892"/>
      <c r="F167" s="892"/>
      <c r="G167" s="892" t="s">
        <v>1158</v>
      </c>
      <c r="H167" s="892"/>
      <c r="I167" s="892"/>
      <c r="J167" s="892"/>
    </row>
    <row r="168" spans="1:10" ht="14.25">
      <c r="A168" s="894" t="s">
        <v>1715</v>
      </c>
      <c r="B168" s="893" t="s">
        <v>646</v>
      </c>
      <c r="C168" s="896"/>
      <c r="D168" s="738"/>
      <c r="E168" s="734" t="s">
        <v>311</v>
      </c>
      <c r="F168" s="738"/>
      <c r="G168" s="734" t="s">
        <v>312</v>
      </c>
      <c r="H168" s="738"/>
      <c r="I168" s="738"/>
      <c r="J168" s="894"/>
    </row>
    <row r="169" spans="1:10" ht="12.75" customHeight="1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 ht="12.75" customHeight="1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  <row r="171" spans="1:10" ht="12.75" customHeight="1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  <row r="172" spans="1:10" ht="12.75" customHeight="1">
      <c r="A172" s="748"/>
      <c r="B172" s="739"/>
      <c r="C172" s="749"/>
      <c r="D172" s="738"/>
      <c r="E172" s="738"/>
      <c r="F172" s="738"/>
      <c r="G172" s="738"/>
      <c r="H172" s="738"/>
      <c r="I172" s="738"/>
      <c r="J172" s="738"/>
    </row>
  </sheetData>
  <mergeCells count="16"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  <mergeCell ref="H27:J27"/>
    <mergeCell ref="F29:F30"/>
    <mergeCell ref="G29:J29"/>
    <mergeCell ref="A163:J163"/>
    <mergeCell ref="A161:J161"/>
    <mergeCell ref="A162:J16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748" customWidth="1"/>
    <col min="2" max="2" width="46.28515625" style="739" customWidth="1"/>
    <col min="3" max="3" width="8.7109375" style="749" customWidth="1"/>
    <col min="4" max="4" width="10.7109375" style="738" customWidth="1"/>
    <col min="5" max="5" width="8.7109375" style="917" customWidth="1"/>
    <col min="6" max="6" width="9.7109375" style="738" customWidth="1"/>
    <col min="7" max="7" width="10.710937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1842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 ht="12" customHeight="1">
      <c r="A10" s="748" t="s">
        <v>476</v>
      </c>
      <c r="B10" s="951"/>
      <c r="C10" s="952"/>
      <c r="D10" s="900"/>
      <c r="E10" s="1677"/>
    </row>
    <row r="11" spans="1:10" ht="14.25" hidden="1" customHeight="1">
      <c r="B11" s="953"/>
      <c r="C11" s="954"/>
      <c r="D11" s="953"/>
      <c r="E11" s="1678"/>
      <c r="F11" s="953"/>
      <c r="G11" s="953"/>
      <c r="H11" s="955"/>
    </row>
    <row r="12" spans="1:10" ht="16.5" customHeight="1">
      <c r="A12" s="956"/>
      <c r="B12" s="949" t="s">
        <v>1154</v>
      </c>
      <c r="C12" s="950"/>
      <c r="D12" s="949"/>
      <c r="E12" s="1679"/>
      <c r="F12" s="949"/>
      <c r="G12" s="896"/>
      <c r="H12" s="957" t="s">
        <v>209</v>
      </c>
    </row>
    <row r="13" spans="1:10" ht="35.25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ht="17.25" customHeight="1">
      <c r="A14" s="2635" t="s">
        <v>1843</v>
      </c>
      <c r="B14" s="2539"/>
      <c r="F14" s="741"/>
      <c r="G14" s="741"/>
    </row>
    <row r="15" spans="1:10" ht="20.2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29.25" customHeight="1">
      <c r="A16" s="738"/>
      <c r="B16" s="2549" t="s">
        <v>1214</v>
      </c>
      <c r="C16" s="2549"/>
      <c r="D16" s="2549"/>
      <c r="E16" s="2549"/>
      <c r="F16" s="2549"/>
      <c r="G16" s="751"/>
      <c r="H16" s="962"/>
      <c r="I16" s="962"/>
      <c r="J16" s="962"/>
    </row>
    <row r="17" spans="1:10" s="748" customFormat="1" ht="21.75" customHeight="1">
      <c r="A17" s="958"/>
      <c r="B17" s="2551" t="s">
        <v>1821</v>
      </c>
      <c r="C17" s="2551"/>
      <c r="D17" s="2551"/>
      <c r="E17" s="2551"/>
      <c r="F17" s="2551"/>
      <c r="G17" s="963"/>
      <c r="H17" s="963"/>
      <c r="I17" s="963"/>
      <c r="J17" s="963"/>
    </row>
    <row r="18" spans="1:10" s="748" customFormat="1" ht="12" customHeight="1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</row>
    <row r="19" spans="1:10" s="743" customFormat="1" thickBot="1">
      <c r="A19" s="753" t="s">
        <v>220</v>
      </c>
      <c r="B19" s="964"/>
      <c r="C19" s="965"/>
      <c r="D19" s="745"/>
      <c r="E19" s="1681"/>
      <c r="G19" s="966" t="s">
        <v>1202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E20" s="1682"/>
      <c r="G20" s="968" t="s">
        <v>335</v>
      </c>
      <c r="H20" s="969">
        <v>9</v>
      </c>
      <c r="I20" s="970">
        <v>5</v>
      </c>
      <c r="J20" s="971">
        <v>1</v>
      </c>
    </row>
    <row r="21" spans="1:10" s="968" customFormat="1" ht="15" customHeight="1" thickBot="1">
      <c r="A21" s="753" t="s">
        <v>634</v>
      </c>
      <c r="C21" s="965"/>
      <c r="E21" s="1683"/>
      <c r="G21" s="968" t="s">
        <v>1184</v>
      </c>
    </row>
    <row r="22" spans="1:10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0" s="945" customFormat="1" ht="12.75" customHeight="1">
      <c r="A24" s="753" t="s">
        <v>218</v>
      </c>
      <c r="B24" s="975"/>
      <c r="C24" s="976"/>
      <c r="E24" s="1682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1686"/>
      <c r="F28" s="945"/>
      <c r="G28" s="945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0.25" customHeight="1" thickBot="1">
      <c r="A32" s="987">
        <v>1100000</v>
      </c>
      <c r="B32" s="787" t="s">
        <v>1719</v>
      </c>
      <c r="C32" s="788" t="s">
        <v>361</v>
      </c>
      <c r="D32" s="902">
        <f>D33+D42+D138</f>
        <v>0</v>
      </c>
      <c r="E32" s="1181">
        <f>E35+E45+E77+E67+E70+E76</f>
        <v>0</v>
      </c>
      <c r="F32" s="902">
        <f>F33+F42+F138</f>
        <v>0</v>
      </c>
      <c r="G32" s="902">
        <f>G33+G42+G131</f>
        <v>0</v>
      </c>
      <c r="H32" s="902">
        <f>H33+H42+H131</f>
        <v>0</v>
      </c>
      <c r="I32" s="902">
        <f>I33+I42+I131</f>
        <v>0</v>
      </c>
      <c r="J32" s="902">
        <f>F32</f>
        <v>0</v>
      </c>
    </row>
    <row r="33" spans="1:12" s="748" customFormat="1" ht="39.75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1200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1200">
        <f>J34</f>
        <v>0</v>
      </c>
    </row>
    <row r="34" spans="1:12" s="748" customFormat="1" ht="18" customHeight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1690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2" s="748" customFormat="1" ht="25.5">
      <c r="A35" s="989">
        <v>1111000</v>
      </c>
      <c r="B35" s="797" t="s">
        <v>677</v>
      </c>
      <c r="C35" s="798" t="s">
        <v>810</v>
      </c>
      <c r="D35" s="905">
        <v>0</v>
      </c>
      <c r="E35" s="914">
        <v>0</v>
      </c>
      <c r="F35" s="905">
        <f>D35+E35</f>
        <v>0</v>
      </c>
      <c r="G35" s="942">
        <v>0</v>
      </c>
      <c r="H35" s="942">
        <v>0</v>
      </c>
      <c r="I35" s="942">
        <v>0</v>
      </c>
      <c r="J35" s="905">
        <f>F35</f>
        <v>0</v>
      </c>
      <c r="K35" s="1061"/>
    </row>
    <row r="36" spans="1:12" s="748" customFormat="1" ht="24" customHeight="1" thickBot="1">
      <c r="A36" s="990">
        <v>1112000</v>
      </c>
      <c r="B36" s="801" t="s">
        <v>273</v>
      </c>
      <c r="C36" s="802" t="s">
        <v>811</v>
      </c>
      <c r="D36" s="906">
        <v>0</v>
      </c>
      <c r="E36" s="913"/>
      <c r="F36" s="913"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2" s="748" customFormat="1" ht="0.75" hidden="1" customHeight="1" thickBot="1">
      <c r="A37" s="990">
        <v>1113000</v>
      </c>
      <c r="B37" s="801" t="s">
        <v>812</v>
      </c>
      <c r="C37" s="802" t="s">
        <v>813</v>
      </c>
      <c r="D37" s="906"/>
      <c r="E37" s="913"/>
      <c r="F37" s="906"/>
      <c r="G37" s="906"/>
      <c r="H37" s="906"/>
      <c r="I37" s="906"/>
      <c r="J37" s="991">
        <v>0</v>
      </c>
    </row>
    <row r="38" spans="1:12" s="748" customFormat="1" ht="40.5" hidden="1" customHeight="1">
      <c r="A38" s="990">
        <v>1114000</v>
      </c>
      <c r="B38" s="801" t="s">
        <v>401</v>
      </c>
      <c r="C38" s="802" t="s">
        <v>402</v>
      </c>
      <c r="D38" s="906"/>
      <c r="E38" s="913"/>
      <c r="F38" s="906"/>
      <c r="G38" s="906"/>
      <c r="H38" s="906"/>
      <c r="I38" s="906"/>
      <c r="J38" s="991">
        <v>0</v>
      </c>
    </row>
    <row r="39" spans="1:12" s="748" customFormat="1" ht="12.75" hidden="1" customHeight="1">
      <c r="A39" s="990">
        <v>1115000</v>
      </c>
      <c r="B39" s="801" t="s">
        <v>619</v>
      </c>
      <c r="C39" s="802" t="s">
        <v>391</v>
      </c>
      <c r="D39" s="906"/>
      <c r="E39" s="913"/>
      <c r="F39" s="906"/>
      <c r="G39" s="906"/>
      <c r="H39" s="906"/>
      <c r="I39" s="906"/>
      <c r="J39" s="991">
        <v>0</v>
      </c>
    </row>
    <row r="40" spans="1:12" s="748" customFormat="1" ht="17.25" hidden="1" customHeight="1">
      <c r="A40" s="990">
        <v>1116000</v>
      </c>
      <c r="B40" s="801" t="s">
        <v>1034</v>
      </c>
      <c r="C40" s="802" t="s">
        <v>392</v>
      </c>
      <c r="D40" s="906"/>
      <c r="E40" s="913"/>
      <c r="F40" s="906"/>
      <c r="G40" s="906"/>
      <c r="H40" s="906"/>
      <c r="I40" s="906"/>
      <c r="J40" s="991">
        <v>0</v>
      </c>
    </row>
    <row r="41" spans="1:12" s="748" customFormat="1" ht="17.25" hidden="1" customHeight="1" thickBot="1">
      <c r="A41" s="992">
        <v>1117000</v>
      </c>
      <c r="B41" s="805" t="s">
        <v>644</v>
      </c>
      <c r="C41" s="806" t="s">
        <v>20</v>
      </c>
      <c r="D41" s="907">
        <v>0</v>
      </c>
      <c r="E41" s="912"/>
      <c r="F41" s="907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2" s="748" customFormat="1" ht="27" customHeight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1116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2" s="748" customFormat="1" ht="25.5" customHeight="1">
      <c r="A43" s="988">
        <v>1121000</v>
      </c>
      <c r="B43" s="811" t="s">
        <v>22</v>
      </c>
      <c r="C43" s="812"/>
      <c r="D43" s="905">
        <f>SUM(D44:D49)</f>
        <v>0</v>
      </c>
      <c r="E43" s="942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  <c r="L43" s="1061"/>
    </row>
    <row r="44" spans="1:12" s="748" customFormat="1" ht="15" hidden="1" customHeight="1">
      <c r="A44" s="990">
        <v>1121100</v>
      </c>
      <c r="B44" s="813" t="s">
        <v>383</v>
      </c>
      <c r="C44" s="802" t="s">
        <v>384</v>
      </c>
      <c r="D44" s="906"/>
      <c r="E44" s="913"/>
      <c r="F44" s="906"/>
      <c r="G44" s="906"/>
      <c r="H44" s="906"/>
      <c r="I44" s="906"/>
      <c r="J44" s="991">
        <v>0</v>
      </c>
    </row>
    <row r="45" spans="1:12" s="748" customFormat="1" ht="24" customHeight="1">
      <c r="A45" s="990">
        <v>1121200</v>
      </c>
      <c r="B45" s="814" t="s">
        <v>1678</v>
      </c>
      <c r="C45" s="802" t="s">
        <v>386</v>
      </c>
      <c r="D45" s="906">
        <v>0</v>
      </c>
      <c r="E45" s="913">
        <v>0</v>
      </c>
      <c r="F45" s="906">
        <f>D45+E45</f>
        <v>0</v>
      </c>
      <c r="G45" s="906">
        <v>0</v>
      </c>
      <c r="H45" s="906">
        <v>0</v>
      </c>
      <c r="I45" s="906">
        <v>0</v>
      </c>
      <c r="J45" s="991">
        <f>F45</f>
        <v>0</v>
      </c>
      <c r="K45" s="1061"/>
    </row>
    <row r="46" spans="1:12" s="748" customFormat="1" ht="20.25" customHeight="1">
      <c r="A46" s="990">
        <v>1121300</v>
      </c>
      <c r="B46" s="813" t="s">
        <v>775</v>
      </c>
      <c r="C46" s="802" t="s">
        <v>387</v>
      </c>
      <c r="D46" s="906">
        <v>0</v>
      </c>
      <c r="E46" s="913">
        <v>0</v>
      </c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2" s="748" customFormat="1" ht="0.75" customHeight="1">
      <c r="A47" s="990">
        <v>1121400</v>
      </c>
      <c r="B47" s="813" t="s">
        <v>776</v>
      </c>
      <c r="C47" s="802" t="s">
        <v>388</v>
      </c>
      <c r="D47" s="906">
        <v>0</v>
      </c>
      <c r="E47" s="913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2" s="748" customFormat="1" hidden="1">
      <c r="A48" s="990">
        <v>1121500</v>
      </c>
      <c r="B48" s="813" t="s">
        <v>69</v>
      </c>
      <c r="C48" s="802" t="s">
        <v>389</v>
      </c>
      <c r="D48" s="905"/>
      <c r="E48" s="913"/>
      <c r="F48" s="905"/>
      <c r="G48" s="905"/>
      <c r="H48" s="905"/>
      <c r="I48" s="905"/>
      <c r="J48" s="991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06"/>
      <c r="E49" s="913"/>
      <c r="F49" s="906"/>
      <c r="G49" s="906"/>
      <c r="H49" s="906"/>
      <c r="I49" s="906"/>
      <c r="J49" s="991">
        <v>0</v>
      </c>
    </row>
    <row r="50" spans="1:10" s="748" customFormat="1" ht="12.75" hidden="1" customHeight="1" thickBot="1">
      <c r="A50" s="994">
        <v>1121700</v>
      </c>
      <c r="B50" s="817" t="s">
        <v>71</v>
      </c>
      <c r="C50" s="806" t="s">
        <v>772</v>
      </c>
      <c r="D50" s="907"/>
      <c r="E50" s="912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4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13"/>
      <c r="F52" s="906"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06"/>
      <c r="E53" s="913"/>
      <c r="F53" s="906"/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12"/>
      <c r="F54" s="907"/>
      <c r="G54" s="907"/>
      <c r="H54" s="907"/>
      <c r="I54" s="907"/>
      <c r="J54" s="991">
        <v>0</v>
      </c>
    </row>
    <row r="55" spans="1:10" s="748" customFormat="1" ht="28.5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4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>
      <c r="A56" s="995">
        <v>1123100</v>
      </c>
      <c r="B56" s="813" t="s">
        <v>149</v>
      </c>
      <c r="C56" s="798" t="s">
        <v>368</v>
      </c>
      <c r="D56" s="906"/>
      <c r="E56" s="913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13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13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13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0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13"/>
      <c r="F60" s="906"/>
      <c r="G60" s="906"/>
      <c r="H60" s="906"/>
      <c r="I60" s="906"/>
      <c r="J60" s="991">
        <f t="shared" si="0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06"/>
      <c r="E61" s="913"/>
      <c r="F61" s="906"/>
      <c r="G61" s="906"/>
      <c r="H61" s="906"/>
      <c r="I61" s="906"/>
      <c r="J61" s="991">
        <f t="shared" si="0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13"/>
      <c r="F62" s="906">
        <v>0</v>
      </c>
      <c r="G62" s="906">
        <v>0</v>
      </c>
      <c r="H62" s="906">
        <v>0</v>
      </c>
      <c r="I62" s="906">
        <v>0</v>
      </c>
      <c r="J62" s="991">
        <f t="shared" si="0"/>
        <v>0</v>
      </c>
    </row>
    <row r="63" spans="1:10" s="748" customFormat="1" ht="29.25" customHeight="1" thickBot="1">
      <c r="A63" s="993">
        <v>1123800</v>
      </c>
      <c r="B63" s="817" t="s">
        <v>189</v>
      </c>
      <c r="C63" s="806" t="s">
        <v>374</v>
      </c>
      <c r="D63" s="907">
        <v>0</v>
      </c>
      <c r="E63" s="912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0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>D65</f>
        <v>0</v>
      </c>
      <c r="E64" s="914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991">
        <f t="shared" si="0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07"/>
      <c r="E65" s="912"/>
      <c r="F65" s="907"/>
      <c r="G65" s="907"/>
      <c r="H65" s="907"/>
      <c r="I65" s="907"/>
      <c r="J65" s="991">
        <f t="shared" si="0"/>
        <v>0</v>
      </c>
    </row>
    <row r="66" spans="1:10" s="748" customFormat="1" ht="28.5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4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>
      <c r="A67" s="995">
        <v>1125100</v>
      </c>
      <c r="B67" s="813" t="s">
        <v>191</v>
      </c>
      <c r="C67" s="798" t="s">
        <v>929</v>
      </c>
      <c r="D67" s="906">
        <v>0</v>
      </c>
      <c r="E67" s="913">
        <v>0</v>
      </c>
      <c r="F67" s="906">
        <f>D67+E67</f>
        <v>0</v>
      </c>
      <c r="G67" s="906">
        <v>0</v>
      </c>
      <c r="H67" s="906">
        <v>0</v>
      </c>
      <c r="I67" s="906">
        <v>0</v>
      </c>
      <c r="J67" s="991">
        <f t="shared" ref="J67:J73" si="1">F67</f>
        <v>0</v>
      </c>
    </row>
    <row r="68" spans="1:10" s="748" customFormat="1" ht="0.75" customHeight="1" thickBot="1">
      <c r="A68" s="993">
        <v>1125200</v>
      </c>
      <c r="B68" s="817" t="s">
        <v>709</v>
      </c>
      <c r="C68" s="806" t="s">
        <v>1041</v>
      </c>
      <c r="D68" s="907">
        <v>0</v>
      </c>
      <c r="E68" s="912"/>
      <c r="F68" s="907">
        <v>0</v>
      </c>
      <c r="G68" s="907">
        <v>0</v>
      </c>
      <c r="H68" s="907">
        <v>0</v>
      </c>
      <c r="I68" s="907">
        <v>0</v>
      </c>
      <c r="J68" s="991">
        <f t="shared" si="1"/>
        <v>0</v>
      </c>
    </row>
    <row r="69" spans="1:10" s="748" customFormat="1" ht="19.5" customHeight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4">
        <f>E77</f>
        <v>0</v>
      </c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991">
        <f t="shared" si="1"/>
        <v>0</v>
      </c>
    </row>
    <row r="70" spans="1:10" s="748" customFormat="1" ht="25.5" customHeight="1">
      <c r="A70" s="988">
        <v>1126100</v>
      </c>
      <c r="B70" s="813" t="s">
        <v>993</v>
      </c>
      <c r="C70" s="798" t="s">
        <v>1043</v>
      </c>
      <c r="D70" s="920">
        <v>0</v>
      </c>
      <c r="E70" s="921">
        <v>0</v>
      </c>
      <c r="F70" s="920">
        <f>D70+E70</f>
        <v>0</v>
      </c>
      <c r="G70" s="920">
        <v>0</v>
      </c>
      <c r="H70" s="920">
        <v>0</v>
      </c>
      <c r="I70" s="920">
        <v>0</v>
      </c>
      <c r="J70" s="1030">
        <f t="shared" si="1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13"/>
      <c r="F71" s="906"/>
      <c r="G71" s="906"/>
      <c r="H71" s="906"/>
      <c r="I71" s="906"/>
      <c r="J71" s="991">
        <f t="shared" si="1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13"/>
      <c r="F72" s="906"/>
      <c r="G72" s="906"/>
      <c r="H72" s="906"/>
      <c r="I72" s="906"/>
      <c r="J72" s="991">
        <f t="shared" si="1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13"/>
      <c r="F73" s="906">
        <v>0</v>
      </c>
      <c r="G73" s="906">
        <v>0</v>
      </c>
      <c r="H73" s="906">
        <v>0</v>
      </c>
      <c r="I73" s="906">
        <v>0</v>
      </c>
      <c r="J73" s="991">
        <f t="shared" si="1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13"/>
      <c r="F74" s="906"/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/>
      <c r="E75" s="913"/>
      <c r="F75" s="906"/>
      <c r="G75" s="906"/>
      <c r="H75" s="906"/>
      <c r="I75" s="906"/>
      <c r="J75" s="991">
        <f>F75</f>
        <v>0</v>
      </c>
    </row>
    <row r="76" spans="1:10" s="748" customFormat="1" ht="26.25" customHeight="1">
      <c r="A76" s="990">
        <v>1126700</v>
      </c>
      <c r="B76" s="823" t="s">
        <v>231</v>
      </c>
      <c r="C76" s="802" t="s">
        <v>398</v>
      </c>
      <c r="D76" s="920">
        <v>0</v>
      </c>
      <c r="E76" s="921">
        <v>0</v>
      </c>
      <c r="F76" s="920">
        <f>D76+E76</f>
        <v>0</v>
      </c>
      <c r="G76" s="920">
        <v>0</v>
      </c>
      <c r="H76" s="920">
        <v>0</v>
      </c>
      <c r="I76" s="920">
        <v>0</v>
      </c>
      <c r="J76" s="1030">
        <f>F76</f>
        <v>0</v>
      </c>
    </row>
    <row r="77" spans="1:10" s="748" customFormat="1" ht="19.5" customHeight="1" thickBot="1">
      <c r="A77" s="994">
        <v>1126800</v>
      </c>
      <c r="B77" s="825" t="s">
        <v>483</v>
      </c>
      <c r="C77" s="806" t="s">
        <v>399</v>
      </c>
      <c r="D77" s="915">
        <v>0</v>
      </c>
      <c r="E77" s="916">
        <v>0</v>
      </c>
      <c r="F77" s="915">
        <f>D77+E77</f>
        <v>0</v>
      </c>
      <c r="G77" s="915">
        <v>0</v>
      </c>
      <c r="H77" s="915">
        <v>0</v>
      </c>
      <c r="I77" s="915">
        <v>0</v>
      </c>
      <c r="J77" s="1030">
        <f>F77</f>
        <v>0</v>
      </c>
    </row>
    <row r="78" spans="1:10" s="748" customFormat="1" ht="14.25">
      <c r="A78" s="996">
        <v>1130000</v>
      </c>
      <c r="B78" s="827" t="s">
        <v>296</v>
      </c>
      <c r="C78" s="794" t="s">
        <v>361</v>
      </c>
      <c r="D78" s="911">
        <v>0</v>
      </c>
      <c r="E78" s="914"/>
      <c r="F78" s="911"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t="0.75" customHeight="1" thickBot="1">
      <c r="A79" s="996">
        <v>1130100</v>
      </c>
      <c r="B79" s="823" t="s">
        <v>484</v>
      </c>
      <c r="C79" s="798" t="s">
        <v>297</v>
      </c>
      <c r="D79" s="906"/>
      <c r="E79" s="913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13"/>
      <c r="F80" s="906"/>
      <c r="G80" s="906"/>
      <c r="H80" s="906"/>
      <c r="I80" s="906"/>
      <c r="J80" s="991">
        <v>0</v>
      </c>
    </row>
    <row r="81" spans="1:10" s="748" customFormat="1" ht="14.25" hidden="1" customHeight="1">
      <c r="A81" s="996">
        <v>1130300</v>
      </c>
      <c r="B81" s="823" t="s">
        <v>486</v>
      </c>
      <c r="C81" s="802" t="s">
        <v>299</v>
      </c>
      <c r="D81" s="906"/>
      <c r="E81" s="913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05"/>
      <c r="E82" s="942"/>
      <c r="F82" s="905"/>
      <c r="G82" s="905"/>
      <c r="H82" s="905"/>
      <c r="I82" s="905"/>
      <c r="J82" s="991">
        <v>0</v>
      </c>
    </row>
    <row r="83" spans="1:10" s="748" customFormat="1" ht="0.75" hidden="1" customHeight="1">
      <c r="A83" s="990">
        <v>1131000</v>
      </c>
      <c r="B83" s="830" t="s">
        <v>301</v>
      </c>
      <c r="C83" s="831" t="s">
        <v>361</v>
      </c>
      <c r="D83" s="906"/>
      <c r="E83" s="913"/>
      <c r="F83" s="906"/>
      <c r="G83" s="906"/>
      <c r="H83" s="906"/>
      <c r="I83" s="906"/>
      <c r="J83" s="991">
        <v>0</v>
      </c>
    </row>
    <row r="84" spans="1:10" s="748" customFormat="1" ht="0.75" hidden="1" customHeight="1">
      <c r="A84" s="990">
        <v>1131100</v>
      </c>
      <c r="B84" s="823" t="s">
        <v>592</v>
      </c>
      <c r="C84" s="798" t="s">
        <v>302</v>
      </c>
      <c r="D84" s="906"/>
      <c r="E84" s="913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13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12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4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06"/>
      <c r="E88" s="913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13"/>
      <c r="F89" s="906"/>
      <c r="G89" s="906"/>
      <c r="H89" s="906"/>
      <c r="I89" s="906"/>
      <c r="J89" s="991">
        <v>0</v>
      </c>
    </row>
    <row r="90" spans="1:10" s="748" customFormat="1" ht="26.25" hidden="1" customHeight="1">
      <c r="A90" s="997">
        <v>1143000</v>
      </c>
      <c r="B90" s="823" t="s">
        <v>44</v>
      </c>
      <c r="C90" s="802" t="s">
        <v>45</v>
      </c>
      <c r="D90" s="906"/>
      <c r="E90" s="913"/>
      <c r="F90" s="906"/>
      <c r="G90" s="906"/>
      <c r="H90" s="906"/>
      <c r="I90" s="906"/>
      <c r="J90" s="991">
        <v>0</v>
      </c>
    </row>
    <row r="91" spans="1:10" s="748" customFormat="1" ht="29.25" hidden="1" customHeight="1">
      <c r="A91" s="993">
        <v>1144000</v>
      </c>
      <c r="B91" s="825" t="s">
        <v>46</v>
      </c>
      <c r="C91" s="806" t="s">
        <v>442</v>
      </c>
      <c r="D91" s="907"/>
      <c r="E91" s="912"/>
      <c r="F91" s="907"/>
      <c r="G91" s="907"/>
      <c r="H91" s="907"/>
      <c r="I91" s="907"/>
      <c r="J91" s="991">
        <v>0</v>
      </c>
    </row>
    <row r="92" spans="1:10" s="748" customFormat="1" ht="16.5" hidden="1" customHeight="1">
      <c r="A92" s="998">
        <v>1150000</v>
      </c>
      <c r="B92" s="999" t="s">
        <v>736</v>
      </c>
      <c r="C92" s="794" t="s">
        <v>361</v>
      </c>
      <c r="D92" s="911">
        <v>0</v>
      </c>
      <c r="E92" s="914"/>
      <c r="F92" s="911">
        <v>0</v>
      </c>
      <c r="G92" s="911">
        <v>0</v>
      </c>
      <c r="H92" s="911">
        <v>0</v>
      </c>
      <c r="I92" s="911">
        <v>0</v>
      </c>
      <c r="J92" s="991">
        <v>0</v>
      </c>
    </row>
    <row r="93" spans="1:10" s="748" customFormat="1" ht="31.5" hidden="1" customHeight="1">
      <c r="A93" s="1000">
        <v>1151000</v>
      </c>
      <c r="B93" s="1001" t="s">
        <v>686</v>
      </c>
      <c r="C93" s="794" t="s">
        <v>361</v>
      </c>
      <c r="D93" s="1002">
        <v>0</v>
      </c>
      <c r="E93" s="1051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31.5" hidden="1" customHeight="1">
      <c r="A94" s="1000">
        <v>1151100</v>
      </c>
      <c r="B94" s="1003" t="s">
        <v>267</v>
      </c>
      <c r="C94" s="1004">
        <v>461100</v>
      </c>
      <c r="D94" s="1002"/>
      <c r="E94" s="1051"/>
      <c r="F94" s="1002"/>
      <c r="G94" s="1002"/>
      <c r="H94" s="1002"/>
      <c r="I94" s="1002"/>
      <c r="J94" s="991">
        <v>0</v>
      </c>
    </row>
    <row r="95" spans="1:10" s="748" customFormat="1" ht="31.5" hidden="1" customHeight="1">
      <c r="A95" s="1000">
        <v>1151200</v>
      </c>
      <c r="B95" s="1003" t="s">
        <v>641</v>
      </c>
      <c r="C95" s="1004">
        <v>461200</v>
      </c>
      <c r="D95" s="923"/>
      <c r="E95" s="924"/>
      <c r="F95" s="923"/>
      <c r="G95" s="923"/>
      <c r="H95" s="923"/>
      <c r="I95" s="923"/>
      <c r="J95" s="991">
        <v>0</v>
      </c>
    </row>
    <row r="96" spans="1:10" s="748" customFormat="1" ht="31.5" hidden="1" customHeight="1">
      <c r="A96" s="1000">
        <v>1152000</v>
      </c>
      <c r="B96" s="1005" t="s">
        <v>521</v>
      </c>
      <c r="C96" s="1006" t="s">
        <v>361</v>
      </c>
      <c r="D96" s="1007">
        <v>0</v>
      </c>
      <c r="E96" s="1185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0" s="748" customFormat="1" ht="31.5" hidden="1" customHeight="1">
      <c r="A97" s="1000">
        <v>1152100</v>
      </c>
      <c r="B97" s="1008" t="s">
        <v>544</v>
      </c>
      <c r="C97" s="1004">
        <v>462100</v>
      </c>
      <c r="D97" s="920"/>
      <c r="E97" s="921"/>
      <c r="F97" s="920"/>
      <c r="G97" s="1009"/>
      <c r="H97" s="1009"/>
      <c r="I97" s="906"/>
      <c r="J97" s="991">
        <v>0</v>
      </c>
    </row>
    <row r="98" spans="1:10" s="748" customFormat="1" ht="31.5" hidden="1" customHeight="1">
      <c r="A98" s="1010">
        <v>1152200</v>
      </c>
      <c r="B98" s="1011" t="s">
        <v>765</v>
      </c>
      <c r="C98" s="1012">
        <v>462200</v>
      </c>
      <c r="D98" s="915"/>
      <c r="E98" s="916"/>
      <c r="F98" s="915"/>
      <c r="G98" s="1013"/>
      <c r="H98" s="1013"/>
      <c r="I98" s="907"/>
      <c r="J98" s="991">
        <v>0</v>
      </c>
    </row>
    <row r="99" spans="1:10" s="748" customFormat="1" ht="31.5" hidden="1" customHeight="1">
      <c r="A99" s="998">
        <v>1153000</v>
      </c>
      <c r="B99" s="1014" t="s">
        <v>766</v>
      </c>
      <c r="C99" s="1015" t="s">
        <v>361</v>
      </c>
      <c r="D99" s="1016">
        <v>0</v>
      </c>
      <c r="E99" s="118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0" s="748" customFormat="1" ht="31.5" hidden="1" customHeight="1">
      <c r="A100" s="1000">
        <v>1153100</v>
      </c>
      <c r="B100" s="1008" t="s">
        <v>767</v>
      </c>
      <c r="C100" s="1004">
        <v>463100</v>
      </c>
      <c r="D100" s="1007"/>
      <c r="E100" s="1185"/>
      <c r="F100" s="1007"/>
      <c r="G100" s="1007"/>
      <c r="H100" s="1007"/>
      <c r="I100" s="1007"/>
      <c r="J100" s="991">
        <v>0</v>
      </c>
    </row>
    <row r="101" spans="1:10" s="748" customFormat="1" ht="31.5" hidden="1" customHeight="1">
      <c r="A101" s="1000">
        <v>1153200</v>
      </c>
      <c r="B101" s="1008" t="s">
        <v>101</v>
      </c>
      <c r="C101" s="1004">
        <v>463200</v>
      </c>
      <c r="D101" s="1007"/>
      <c r="E101" s="1185"/>
      <c r="F101" s="1007"/>
      <c r="G101" s="1007"/>
      <c r="H101" s="1007"/>
      <c r="I101" s="1007"/>
      <c r="J101" s="991">
        <v>0</v>
      </c>
    </row>
    <row r="102" spans="1:10" s="748" customFormat="1" ht="31.5" hidden="1" customHeight="1">
      <c r="A102" s="1000">
        <v>1153300</v>
      </c>
      <c r="B102" s="1008" t="s">
        <v>504</v>
      </c>
      <c r="C102" s="1004">
        <v>463300</v>
      </c>
      <c r="D102" s="1007"/>
      <c r="E102" s="1185"/>
      <c r="F102" s="1007"/>
      <c r="G102" s="1007"/>
      <c r="H102" s="1007"/>
      <c r="I102" s="1007"/>
      <c r="J102" s="991">
        <v>0</v>
      </c>
    </row>
    <row r="103" spans="1:10" s="748" customFormat="1" ht="31.5" hidden="1" customHeight="1">
      <c r="A103" s="1000">
        <v>1153400</v>
      </c>
      <c r="B103" s="1008" t="s">
        <v>505</v>
      </c>
      <c r="C103" s="1004">
        <v>463400</v>
      </c>
      <c r="D103" s="1007"/>
      <c r="E103" s="1185"/>
      <c r="F103" s="1007"/>
      <c r="G103" s="1007"/>
      <c r="H103" s="1007"/>
      <c r="I103" s="1007"/>
      <c r="J103" s="991">
        <v>0</v>
      </c>
    </row>
    <row r="104" spans="1:10" s="748" customFormat="1" ht="31.5" hidden="1" customHeight="1">
      <c r="A104" s="1000">
        <v>1153500</v>
      </c>
      <c r="B104" s="1017" t="s">
        <v>506</v>
      </c>
      <c r="C104" s="1004">
        <v>463500</v>
      </c>
      <c r="D104" s="1007"/>
      <c r="E104" s="1185"/>
      <c r="F104" s="1007"/>
      <c r="G104" s="1007"/>
      <c r="H104" s="1007"/>
      <c r="I104" s="1007"/>
      <c r="J104" s="991">
        <v>0</v>
      </c>
    </row>
    <row r="105" spans="1:10" s="748" customFormat="1" ht="31.5" hidden="1" customHeight="1">
      <c r="A105" s="1000">
        <v>1153700</v>
      </c>
      <c r="B105" s="1017" t="s">
        <v>507</v>
      </c>
      <c r="C105" s="1004">
        <v>463700</v>
      </c>
      <c r="D105" s="1007"/>
      <c r="E105" s="1185"/>
      <c r="F105" s="1007"/>
      <c r="G105" s="1007"/>
      <c r="H105" s="1007"/>
      <c r="I105" s="1007"/>
      <c r="J105" s="991">
        <v>0</v>
      </c>
    </row>
    <row r="106" spans="1:10" s="748" customFormat="1" ht="31.5" hidden="1" customHeight="1">
      <c r="A106" s="1000">
        <v>1153800</v>
      </c>
      <c r="B106" s="1017" t="s">
        <v>1005</v>
      </c>
      <c r="C106" s="1004">
        <v>463800</v>
      </c>
      <c r="D106" s="1007"/>
      <c r="E106" s="1185"/>
      <c r="F106" s="1007"/>
      <c r="G106" s="1007"/>
      <c r="H106" s="1007"/>
      <c r="I106" s="1007"/>
      <c r="J106" s="991">
        <v>0</v>
      </c>
    </row>
    <row r="107" spans="1:10" s="748" customFormat="1" ht="31.5" hidden="1" customHeight="1">
      <c r="A107" s="1000">
        <v>1153900</v>
      </c>
      <c r="B107" s="1017" t="s">
        <v>1006</v>
      </c>
      <c r="C107" s="1004">
        <v>463900</v>
      </c>
      <c r="D107" s="1007"/>
      <c r="E107" s="1185"/>
      <c r="F107" s="1007"/>
      <c r="G107" s="1007"/>
      <c r="H107" s="1007"/>
      <c r="I107" s="1007"/>
      <c r="J107" s="991">
        <v>0</v>
      </c>
    </row>
    <row r="108" spans="1:10" s="748" customFormat="1" ht="31.5" hidden="1" customHeight="1">
      <c r="A108" s="1000">
        <v>1154000</v>
      </c>
      <c r="B108" s="1018" t="s">
        <v>1007</v>
      </c>
      <c r="C108" s="1006" t="s">
        <v>361</v>
      </c>
      <c r="D108" s="1007">
        <v>0</v>
      </c>
      <c r="E108" s="1185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0" s="748" customFormat="1" ht="31.5" hidden="1" customHeight="1">
      <c r="A109" s="1000">
        <v>1154100</v>
      </c>
      <c r="B109" s="1017" t="s">
        <v>211</v>
      </c>
      <c r="C109" s="1004">
        <v>465100</v>
      </c>
      <c r="D109" s="1019"/>
      <c r="E109" s="1187"/>
      <c r="F109" s="1019"/>
      <c r="G109" s="1020"/>
      <c r="H109" s="1020"/>
      <c r="I109" s="1021"/>
      <c r="J109" s="991">
        <v>0</v>
      </c>
    </row>
    <row r="110" spans="1:10" s="748" customFormat="1" ht="31.5" hidden="1" customHeight="1">
      <c r="A110" s="1000">
        <v>1154200</v>
      </c>
      <c r="B110" s="1017" t="s">
        <v>212</v>
      </c>
      <c r="C110" s="1004">
        <v>465200</v>
      </c>
      <c r="D110" s="1019"/>
      <c r="E110" s="1187"/>
      <c r="F110" s="1019"/>
      <c r="G110" s="1020"/>
      <c r="H110" s="1020"/>
      <c r="I110" s="1021"/>
      <c r="J110" s="991">
        <v>0</v>
      </c>
    </row>
    <row r="111" spans="1:10" s="748" customFormat="1" ht="31.5" hidden="1" customHeight="1">
      <c r="A111" s="1000">
        <v>1154300</v>
      </c>
      <c r="B111" s="1017" t="s">
        <v>213</v>
      </c>
      <c r="C111" s="1004">
        <v>465300</v>
      </c>
      <c r="D111" s="1019"/>
      <c r="E111" s="1187"/>
      <c r="F111" s="1019"/>
      <c r="G111" s="1020"/>
      <c r="H111" s="1020"/>
      <c r="I111" s="1021"/>
      <c r="J111" s="991">
        <v>0</v>
      </c>
    </row>
    <row r="112" spans="1:10" s="748" customFormat="1" ht="31.5" hidden="1" customHeight="1">
      <c r="A112" s="1000">
        <v>1154500</v>
      </c>
      <c r="B112" s="1017" t="s">
        <v>67</v>
      </c>
      <c r="C112" s="1004">
        <v>465500</v>
      </c>
      <c r="D112" s="1019"/>
      <c r="E112" s="1187"/>
      <c r="F112" s="1019"/>
      <c r="G112" s="1020"/>
      <c r="H112" s="1020"/>
      <c r="I112" s="1021"/>
      <c r="J112" s="991">
        <v>0</v>
      </c>
    </row>
    <row r="113" spans="1:10" s="748" customFormat="1" ht="31.5" hidden="1" customHeight="1">
      <c r="A113" s="1000">
        <v>1154600</v>
      </c>
      <c r="B113" s="1017" t="s">
        <v>68</v>
      </c>
      <c r="C113" s="1004">
        <v>465600</v>
      </c>
      <c r="D113" s="920"/>
      <c r="E113" s="921"/>
      <c r="F113" s="920"/>
      <c r="G113" s="1009"/>
      <c r="H113" s="1009"/>
      <c r="I113" s="906"/>
      <c r="J113" s="991">
        <v>0</v>
      </c>
    </row>
    <row r="114" spans="1:10" s="748" customFormat="1" ht="31.5" hidden="1" customHeight="1">
      <c r="A114" s="1010">
        <v>1154700</v>
      </c>
      <c r="B114" s="1022" t="s">
        <v>78</v>
      </c>
      <c r="C114" s="806" t="s">
        <v>79</v>
      </c>
      <c r="D114" s="915"/>
      <c r="E114" s="916"/>
      <c r="F114" s="915"/>
      <c r="G114" s="1013"/>
      <c r="H114" s="1013"/>
      <c r="I114" s="907"/>
      <c r="J114" s="991">
        <v>0</v>
      </c>
    </row>
    <row r="115" spans="1:10" s="748" customFormat="1" ht="25.5" hidden="1" customHeight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t="26.25" hidden="1" customHeight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6.25" hidden="1" customHeight="1">
      <c r="A117" s="995">
        <v>1161100</v>
      </c>
      <c r="B117" s="801" t="s">
        <v>1720</v>
      </c>
      <c r="C117" s="822">
        <v>471100</v>
      </c>
      <c r="D117" s="920"/>
      <c r="E117" s="921"/>
      <c r="F117" s="920"/>
      <c r="G117" s="920"/>
      <c r="H117" s="920"/>
      <c r="I117" s="920"/>
      <c r="J117" s="991">
        <v>0</v>
      </c>
    </row>
    <row r="118" spans="1:10" s="748" customFormat="1" ht="26.25" hidden="1" customHeight="1">
      <c r="A118" s="995">
        <v>1161200</v>
      </c>
      <c r="B118" s="836" t="s">
        <v>1682</v>
      </c>
      <c r="C118" s="822">
        <v>471200</v>
      </c>
      <c r="D118" s="920"/>
      <c r="E118" s="921"/>
      <c r="F118" s="920"/>
      <c r="G118" s="920"/>
      <c r="H118" s="920"/>
      <c r="I118" s="920"/>
      <c r="J118" s="991">
        <v>0</v>
      </c>
    </row>
    <row r="119" spans="1:10" s="748" customFormat="1" ht="26.25" hidden="1" customHeight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6.25" hidden="1" customHeight="1">
      <c r="A120" s="995">
        <v>1162100</v>
      </c>
      <c r="B120" s="836" t="s">
        <v>1683</v>
      </c>
      <c r="C120" s="802" t="s">
        <v>130</v>
      </c>
      <c r="D120" s="920"/>
      <c r="E120" s="921"/>
      <c r="F120" s="920"/>
      <c r="G120" s="920"/>
      <c r="H120" s="920"/>
      <c r="I120" s="920"/>
      <c r="J120" s="991">
        <v>0</v>
      </c>
    </row>
    <row r="121" spans="1:10" s="748" customFormat="1" ht="26.25" hidden="1" customHeight="1">
      <c r="A121" s="995">
        <v>1162200</v>
      </c>
      <c r="B121" s="836" t="s">
        <v>1684</v>
      </c>
      <c r="C121" s="802" t="s">
        <v>24</v>
      </c>
      <c r="D121" s="920"/>
      <c r="E121" s="921"/>
      <c r="F121" s="920"/>
      <c r="G121" s="920"/>
      <c r="H121" s="920"/>
      <c r="I121" s="920"/>
      <c r="J121" s="991">
        <v>0</v>
      </c>
    </row>
    <row r="122" spans="1:10" s="748" customFormat="1" ht="26.25" hidden="1" customHeight="1">
      <c r="A122" s="995">
        <v>1162300</v>
      </c>
      <c r="B122" s="836" t="s">
        <v>1685</v>
      </c>
      <c r="C122" s="802" t="s">
        <v>26</v>
      </c>
      <c r="D122" s="920"/>
      <c r="E122" s="921"/>
      <c r="F122" s="920"/>
      <c r="G122" s="920"/>
      <c r="H122" s="920"/>
      <c r="I122" s="920"/>
      <c r="J122" s="991">
        <v>0</v>
      </c>
    </row>
    <row r="123" spans="1:10" s="748" customFormat="1" ht="26.25" hidden="1" customHeight="1">
      <c r="A123" s="995">
        <v>1162400</v>
      </c>
      <c r="B123" s="836" t="s">
        <v>1686</v>
      </c>
      <c r="C123" s="802" t="s">
        <v>838</v>
      </c>
      <c r="D123" s="920"/>
      <c r="E123" s="921"/>
      <c r="F123" s="920"/>
      <c r="G123" s="920"/>
      <c r="H123" s="920"/>
      <c r="I123" s="920"/>
      <c r="J123" s="991">
        <v>0</v>
      </c>
    </row>
    <row r="124" spans="1:10" s="748" customFormat="1" ht="26.25" hidden="1" customHeight="1">
      <c r="A124" s="995">
        <v>1162500</v>
      </c>
      <c r="B124" s="836" t="s">
        <v>1687</v>
      </c>
      <c r="C124" s="802" t="s">
        <v>840</v>
      </c>
      <c r="D124" s="920"/>
      <c r="E124" s="921"/>
      <c r="F124" s="920"/>
      <c r="G124" s="920"/>
      <c r="H124" s="920"/>
      <c r="I124" s="920"/>
      <c r="J124" s="991">
        <v>0</v>
      </c>
    </row>
    <row r="125" spans="1:10" s="748" customFormat="1" ht="26.25" hidden="1" customHeight="1">
      <c r="A125" s="995">
        <v>1162600</v>
      </c>
      <c r="B125" s="836" t="s">
        <v>1688</v>
      </c>
      <c r="C125" s="802" t="s">
        <v>514</v>
      </c>
      <c r="D125" s="920"/>
      <c r="E125" s="921"/>
      <c r="F125" s="920"/>
      <c r="G125" s="920"/>
      <c r="H125" s="920"/>
      <c r="I125" s="920"/>
      <c r="J125" s="991">
        <v>0</v>
      </c>
    </row>
    <row r="126" spans="1:10" s="748" customFormat="1" ht="26.25" hidden="1" customHeight="1">
      <c r="A126" s="995">
        <v>1162700</v>
      </c>
      <c r="B126" s="801" t="s">
        <v>1689</v>
      </c>
      <c r="C126" s="802" t="s">
        <v>516</v>
      </c>
      <c r="D126" s="920"/>
      <c r="E126" s="921"/>
      <c r="F126" s="920"/>
      <c r="G126" s="920"/>
      <c r="H126" s="920"/>
      <c r="I126" s="920"/>
      <c r="J126" s="991">
        <v>0</v>
      </c>
    </row>
    <row r="127" spans="1:10" s="748" customFormat="1" ht="26.25" hidden="1" customHeight="1">
      <c r="A127" s="995">
        <v>1162800</v>
      </c>
      <c r="B127" s="836" t="s">
        <v>1690</v>
      </c>
      <c r="C127" s="802" t="s">
        <v>878</v>
      </c>
      <c r="D127" s="1009"/>
      <c r="E127" s="1052"/>
      <c r="F127" s="1009"/>
      <c r="G127" s="1009"/>
      <c r="H127" s="1009"/>
      <c r="I127" s="1009"/>
      <c r="J127" s="991">
        <v>0</v>
      </c>
    </row>
    <row r="128" spans="1:10" s="748" customFormat="1" ht="26.25" hidden="1" customHeight="1">
      <c r="A128" s="1024">
        <v>1162900</v>
      </c>
      <c r="B128" s="836" t="s">
        <v>1691</v>
      </c>
      <c r="C128" s="802" t="s">
        <v>880</v>
      </c>
      <c r="D128" s="1009"/>
      <c r="E128" s="1052"/>
      <c r="F128" s="1009"/>
      <c r="G128" s="1009"/>
      <c r="H128" s="1009"/>
      <c r="I128" s="1009"/>
      <c r="J128" s="991">
        <v>0</v>
      </c>
    </row>
    <row r="129" spans="1:10" s="748" customFormat="1" ht="26.25" hidden="1" customHeight="1">
      <c r="A129" s="1024">
        <v>1163000</v>
      </c>
      <c r="B129" s="842" t="s">
        <v>58</v>
      </c>
      <c r="C129" s="831" t="s">
        <v>361</v>
      </c>
      <c r="D129" s="1009">
        <v>0</v>
      </c>
      <c r="E129" s="1052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26.25" hidden="1" customHeight="1">
      <c r="A130" s="1025">
        <v>1163100</v>
      </c>
      <c r="B130" s="825" t="s">
        <v>804</v>
      </c>
      <c r="C130" s="806" t="s">
        <v>805</v>
      </c>
      <c r="D130" s="1013"/>
      <c r="E130" s="1053"/>
      <c r="F130" s="1013"/>
      <c r="G130" s="1013"/>
      <c r="H130" s="1013"/>
      <c r="I130" s="1013"/>
      <c r="J130" s="991">
        <v>0</v>
      </c>
    </row>
    <row r="131" spans="1:10" s="748" customFormat="1" ht="16.5" hidden="1" customHeight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54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6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1.5" hidden="1" customHeight="1">
      <c r="A133" s="1024">
        <v>1171100</v>
      </c>
      <c r="B133" s="801" t="s">
        <v>1692</v>
      </c>
      <c r="C133" s="798" t="s">
        <v>482</v>
      </c>
      <c r="D133" s="1009"/>
      <c r="E133" s="1052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52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54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13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13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1009">
        <v>0</v>
      </c>
      <c r="E138" s="913"/>
      <c r="F138" s="1009"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0.75" hidden="1" customHeight="1" thickBot="1">
      <c r="A139" s="995">
        <v>1172400</v>
      </c>
      <c r="B139" s="857" t="s">
        <v>1695</v>
      </c>
      <c r="C139" s="802" t="s">
        <v>125</v>
      </c>
      <c r="D139" s="925"/>
      <c r="E139" s="913"/>
      <c r="F139" s="925"/>
      <c r="G139" s="925"/>
      <c r="H139" s="925"/>
      <c r="I139" s="925"/>
      <c r="J139" s="991">
        <v>0</v>
      </c>
    </row>
    <row r="140" spans="1:10" s="748" customFormat="1" ht="27" hidden="1" customHeight="1">
      <c r="A140" s="995">
        <v>1173000</v>
      </c>
      <c r="B140" s="855" t="s">
        <v>126</v>
      </c>
      <c r="C140" s="831" t="s">
        <v>361</v>
      </c>
      <c r="D140" s="925">
        <v>0</v>
      </c>
      <c r="E140" s="926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4.75" hidden="1" customHeight="1">
      <c r="A141" s="1024">
        <v>1173100</v>
      </c>
      <c r="B141" s="858" t="s">
        <v>127</v>
      </c>
      <c r="C141" s="802" t="s">
        <v>1099</v>
      </c>
      <c r="D141" s="925"/>
      <c r="E141" s="913"/>
      <c r="F141" s="925"/>
      <c r="G141" s="925"/>
      <c r="H141" s="925"/>
      <c r="I141" s="925"/>
      <c r="J141" s="991">
        <v>0</v>
      </c>
    </row>
    <row r="142" spans="1:10" s="748" customFormat="1" ht="42" hidden="1" customHeight="1">
      <c r="A142" s="1024">
        <v>1174000</v>
      </c>
      <c r="B142" s="855" t="s">
        <v>1100</v>
      </c>
      <c r="C142" s="831" t="s">
        <v>361</v>
      </c>
      <c r="D142" s="925">
        <v>0</v>
      </c>
      <c r="E142" s="926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9.25" hidden="1" customHeight="1">
      <c r="A143" s="1024">
        <v>1174100</v>
      </c>
      <c r="B143" s="858" t="s">
        <v>1115</v>
      </c>
      <c r="C143" s="802" t="s">
        <v>1101</v>
      </c>
      <c r="D143" s="925"/>
      <c r="E143" s="926"/>
      <c r="F143" s="925"/>
      <c r="G143" s="925"/>
      <c r="H143" s="925"/>
      <c r="I143" s="925"/>
      <c r="J143" s="991">
        <v>0</v>
      </c>
    </row>
    <row r="144" spans="1:10" s="748" customFormat="1" ht="27.75" hidden="1" customHeight="1">
      <c r="A144" s="1024">
        <v>1174200</v>
      </c>
      <c r="B144" s="857" t="s">
        <v>1696</v>
      </c>
      <c r="C144" s="802" t="s">
        <v>450</v>
      </c>
      <c r="D144" s="925"/>
      <c r="E144" s="926"/>
      <c r="F144" s="925"/>
      <c r="G144" s="925"/>
      <c r="H144" s="925"/>
      <c r="I144" s="925"/>
      <c r="J144" s="991">
        <v>0</v>
      </c>
    </row>
    <row r="145" spans="1:10" s="748" customFormat="1" ht="42" hidden="1" customHeight="1">
      <c r="A145" s="1024">
        <v>1175000</v>
      </c>
      <c r="B145" s="855" t="s">
        <v>561</v>
      </c>
      <c r="C145" s="831" t="s">
        <v>361</v>
      </c>
      <c r="D145" s="925">
        <v>0</v>
      </c>
      <c r="E145" s="926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0" s="748" customFormat="1" ht="42" hidden="1" customHeight="1">
      <c r="A146" s="1024">
        <v>1175100</v>
      </c>
      <c r="B146" s="857" t="s">
        <v>1697</v>
      </c>
      <c r="C146" s="802" t="s">
        <v>228</v>
      </c>
      <c r="D146" s="925"/>
      <c r="E146" s="926"/>
      <c r="F146" s="925"/>
      <c r="G146" s="925"/>
      <c r="H146" s="925"/>
      <c r="I146" s="925"/>
      <c r="J146" s="991">
        <v>0</v>
      </c>
    </row>
    <row r="147" spans="1:10" s="748" customFormat="1" ht="21" hidden="1" customHeight="1">
      <c r="A147" s="1024">
        <v>1176000</v>
      </c>
      <c r="B147" s="855" t="s">
        <v>229</v>
      </c>
      <c r="C147" s="831" t="s">
        <v>361</v>
      </c>
      <c r="D147" s="925">
        <v>0</v>
      </c>
      <c r="E147" s="926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0" s="748" customFormat="1" ht="3.75" hidden="1" customHeight="1">
      <c r="A148" s="1024">
        <v>1176100</v>
      </c>
      <c r="B148" s="857" t="s">
        <v>1698</v>
      </c>
      <c r="C148" s="802" t="s">
        <v>8</v>
      </c>
      <c r="D148" s="925"/>
      <c r="E148" s="913"/>
      <c r="F148" s="925"/>
      <c r="G148" s="925"/>
      <c r="H148" s="925"/>
      <c r="I148" s="925"/>
      <c r="J148" s="991">
        <v>0</v>
      </c>
    </row>
    <row r="149" spans="1:10" s="748" customFormat="1" ht="1.5" hidden="1" customHeight="1" thickBot="1">
      <c r="A149" s="1024">
        <v>1177000</v>
      </c>
      <c r="B149" s="855" t="s">
        <v>591</v>
      </c>
      <c r="C149" s="831" t="s">
        <v>361</v>
      </c>
      <c r="D149" s="925">
        <v>0</v>
      </c>
      <c r="E149" s="926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0" s="748" customFormat="1" ht="42" hidden="1" customHeight="1">
      <c r="A150" s="1025">
        <v>1177100</v>
      </c>
      <c r="B150" s="859" t="s">
        <v>1699</v>
      </c>
      <c r="C150" s="806" t="s">
        <v>260</v>
      </c>
      <c r="D150" s="1013"/>
      <c r="E150" s="1053"/>
      <c r="F150" s="1013"/>
      <c r="G150" s="1013"/>
      <c r="H150" s="1013"/>
      <c r="I150" s="1013"/>
      <c r="J150" s="991">
        <v>0</v>
      </c>
    </row>
    <row r="151" spans="1:10" s="748" customFormat="1" ht="29.25" hidden="1" customHeight="1" thickBot="1">
      <c r="A151" s="1028" t="s">
        <v>263</v>
      </c>
      <c r="B151" s="866" t="s">
        <v>652</v>
      </c>
      <c r="C151" s="867" t="s">
        <v>361</v>
      </c>
      <c r="D151" s="1201">
        <f>D152</f>
        <v>0</v>
      </c>
      <c r="E151" s="1768"/>
      <c r="F151" s="1201">
        <f>F152</f>
        <v>0</v>
      </c>
      <c r="G151" s="1201">
        <f>G152</f>
        <v>0</v>
      </c>
      <c r="H151" s="1201">
        <f>H152</f>
        <v>0</v>
      </c>
      <c r="I151" s="1201">
        <f>I152</f>
        <v>0</v>
      </c>
      <c r="J151" s="991">
        <f>F152</f>
        <v>0</v>
      </c>
    </row>
    <row r="152" spans="1:10" s="748" customFormat="1" hidden="1">
      <c r="A152" s="1026" t="s">
        <v>654</v>
      </c>
      <c r="B152" s="875" t="s">
        <v>655</v>
      </c>
      <c r="C152" s="794" t="s">
        <v>361</v>
      </c>
      <c r="D152" s="1027">
        <f>SUM(D153:D155)</f>
        <v>0</v>
      </c>
      <c r="E152" s="1054"/>
      <c r="F152" s="1027">
        <f>SUM(F153:F155)</f>
        <v>0</v>
      </c>
      <c r="G152" s="1027">
        <f>SUM(G153:G155)</f>
        <v>0</v>
      </c>
      <c r="H152" s="1027">
        <f>+SUM(H153:H155)</f>
        <v>0</v>
      </c>
      <c r="I152" s="1027">
        <f>SUM(I153:I155)</f>
        <v>0</v>
      </c>
      <c r="J152" s="991">
        <f>F152</f>
        <v>0</v>
      </c>
    </row>
    <row r="153" spans="1:10" s="748" customFormat="1" hidden="1">
      <c r="A153" s="1024" t="s">
        <v>656</v>
      </c>
      <c r="B153" s="857" t="s">
        <v>1700</v>
      </c>
      <c r="C153" s="1031" t="s">
        <v>997</v>
      </c>
      <c r="D153" s="925"/>
      <c r="E153" s="913"/>
      <c r="F153" s="925"/>
      <c r="G153" s="925"/>
      <c r="H153" s="925"/>
      <c r="I153" s="925"/>
      <c r="J153" s="991">
        <f>F153</f>
        <v>0</v>
      </c>
    </row>
    <row r="154" spans="1:10" s="748" customFormat="1" hidden="1">
      <c r="A154" s="1024" t="s">
        <v>998</v>
      </c>
      <c r="B154" s="857" t="s">
        <v>1701</v>
      </c>
      <c r="C154" s="1031" t="s">
        <v>975</v>
      </c>
      <c r="D154" s="925"/>
      <c r="E154" s="913"/>
      <c r="F154" s="925"/>
      <c r="G154" s="925"/>
      <c r="H154" s="925"/>
      <c r="I154" s="925"/>
      <c r="J154" s="991">
        <f>F154</f>
        <v>0</v>
      </c>
    </row>
    <row r="155" spans="1:10" s="748" customFormat="1" ht="26.25" hidden="1" thickBot="1">
      <c r="A155" s="1024" t="s">
        <v>976</v>
      </c>
      <c r="B155" s="857" t="s">
        <v>1702</v>
      </c>
      <c r="C155" s="1031" t="s">
        <v>978</v>
      </c>
      <c r="D155" s="1189">
        <v>0</v>
      </c>
      <c r="E155" s="1622"/>
      <c r="F155" s="1189">
        <v>0</v>
      </c>
      <c r="G155" s="1191">
        <v>0</v>
      </c>
      <c r="H155" s="1192">
        <v>0</v>
      </c>
      <c r="I155" s="1192">
        <v>0</v>
      </c>
      <c r="J155" s="1193">
        <f>F155</f>
        <v>0</v>
      </c>
    </row>
    <row r="156" spans="1:10" s="748" customFormat="1" ht="0.75" hidden="1" customHeight="1">
      <c r="A156" s="1033" t="s">
        <v>979</v>
      </c>
      <c r="B156" s="857" t="s">
        <v>1703</v>
      </c>
      <c r="C156" s="1031" t="s">
        <v>1110</v>
      </c>
      <c r="D156" s="925"/>
      <c r="E156" s="913"/>
      <c r="F156" s="925"/>
      <c r="G156" s="925"/>
      <c r="H156" s="925"/>
      <c r="I156" s="925"/>
      <c r="J156" s="991">
        <v>0</v>
      </c>
    </row>
    <row r="157" spans="1:10" s="748" customFormat="1" ht="43.5" hidden="1" customHeight="1">
      <c r="A157" s="1033" t="s">
        <v>138</v>
      </c>
      <c r="B157" s="858" t="s">
        <v>139</v>
      </c>
      <c r="C157" s="1031" t="s">
        <v>140</v>
      </c>
      <c r="D157" s="925"/>
      <c r="E157" s="913"/>
      <c r="F157" s="925"/>
      <c r="G157" s="925"/>
      <c r="H157" s="925"/>
      <c r="I157" s="925"/>
      <c r="J157" s="991">
        <v>0</v>
      </c>
    </row>
    <row r="158" spans="1:10" s="748" customFormat="1" ht="43.5" hidden="1" customHeight="1">
      <c r="A158" s="1033" t="s">
        <v>141</v>
      </c>
      <c r="B158" s="857" t="s">
        <v>1704</v>
      </c>
      <c r="C158" s="1031" t="s">
        <v>904</v>
      </c>
      <c r="D158" s="925"/>
      <c r="E158" s="913"/>
      <c r="F158" s="925"/>
      <c r="G158" s="925"/>
      <c r="H158" s="925"/>
      <c r="I158" s="925"/>
      <c r="J158" s="991">
        <v>0</v>
      </c>
    </row>
    <row r="159" spans="1:10" s="748" customFormat="1" ht="43.5" hidden="1" customHeight="1">
      <c r="A159" s="1033" t="s">
        <v>905</v>
      </c>
      <c r="B159" s="857" t="s">
        <v>1705</v>
      </c>
      <c r="C159" s="1031" t="s">
        <v>907</v>
      </c>
      <c r="D159" s="925"/>
      <c r="E159" s="913"/>
      <c r="F159" s="925"/>
      <c r="G159" s="925"/>
      <c r="H159" s="925"/>
      <c r="I159" s="925"/>
      <c r="J159" s="991">
        <v>0</v>
      </c>
    </row>
    <row r="160" spans="1:10" s="748" customFormat="1" ht="43.5" hidden="1" customHeight="1">
      <c r="A160" s="1034" t="s">
        <v>806</v>
      </c>
      <c r="B160" s="1035" t="s">
        <v>1706</v>
      </c>
      <c r="C160" s="1036" t="s">
        <v>661</v>
      </c>
      <c r="D160" s="925"/>
      <c r="E160" s="913"/>
      <c r="F160" s="925"/>
      <c r="G160" s="925"/>
      <c r="H160" s="925"/>
      <c r="I160" s="925"/>
      <c r="J160" s="991">
        <v>0</v>
      </c>
    </row>
    <row r="161" spans="1:10" s="748" customFormat="1" ht="43.5" hidden="1" customHeight="1">
      <c r="A161" s="1000" t="s">
        <v>807</v>
      </c>
      <c r="B161" s="1037" t="s">
        <v>1074</v>
      </c>
      <c r="C161" s="1004" t="s">
        <v>1075</v>
      </c>
      <c r="D161" s="925"/>
      <c r="E161" s="913"/>
      <c r="F161" s="925"/>
      <c r="G161" s="925"/>
      <c r="H161" s="925"/>
      <c r="I161" s="925"/>
      <c r="J161" s="991">
        <v>0</v>
      </c>
    </row>
    <row r="162" spans="1:10" s="748" customFormat="1" ht="43.5" hidden="1" customHeight="1">
      <c r="A162" s="1000" t="s">
        <v>1076</v>
      </c>
      <c r="B162" s="1037" t="s">
        <v>1077</v>
      </c>
      <c r="C162" s="1004" t="s">
        <v>1078</v>
      </c>
      <c r="D162" s="925"/>
      <c r="E162" s="913"/>
      <c r="F162" s="925"/>
      <c r="G162" s="925"/>
      <c r="H162" s="925"/>
      <c r="I162" s="925"/>
      <c r="J162" s="991">
        <v>0</v>
      </c>
    </row>
    <row r="163" spans="1:10" s="748" customFormat="1" ht="43.5" hidden="1" customHeight="1">
      <c r="A163" s="1038" t="s">
        <v>662</v>
      </c>
      <c r="B163" s="1039" t="s">
        <v>663</v>
      </c>
      <c r="C163" s="1040" t="s">
        <v>361</v>
      </c>
      <c r="D163" s="925">
        <v>0</v>
      </c>
      <c r="E163" s="926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t="43.5" hidden="1" customHeight="1">
      <c r="A164" s="1033" t="s">
        <v>664</v>
      </c>
      <c r="B164" s="858" t="s">
        <v>665</v>
      </c>
      <c r="C164" s="1031" t="s">
        <v>666</v>
      </c>
      <c r="D164" s="925"/>
      <c r="E164" s="913"/>
      <c r="F164" s="925"/>
      <c r="G164" s="925"/>
      <c r="H164" s="925"/>
      <c r="I164" s="925"/>
      <c r="J164" s="991">
        <v>0</v>
      </c>
    </row>
    <row r="165" spans="1:10" ht="43.5" hidden="1" customHeight="1">
      <c r="A165" s="1033" t="s">
        <v>667</v>
      </c>
      <c r="B165" s="858" t="s">
        <v>668</v>
      </c>
      <c r="C165" s="1031" t="s">
        <v>669</v>
      </c>
      <c r="D165" s="925"/>
      <c r="E165" s="913"/>
      <c r="F165" s="925"/>
      <c r="G165" s="925"/>
      <c r="H165" s="925"/>
      <c r="I165" s="925"/>
      <c r="J165" s="991">
        <v>0</v>
      </c>
    </row>
    <row r="166" spans="1:10" ht="43.5" hidden="1" customHeight="1">
      <c r="A166" s="1033" t="s">
        <v>670</v>
      </c>
      <c r="B166" s="857" t="s">
        <v>1707</v>
      </c>
      <c r="C166" s="1031" t="s">
        <v>316</v>
      </c>
      <c r="D166" s="925"/>
      <c r="E166" s="913"/>
      <c r="F166" s="925"/>
      <c r="G166" s="925"/>
      <c r="H166" s="925"/>
      <c r="I166" s="925"/>
      <c r="J166" s="991">
        <v>0</v>
      </c>
    </row>
    <row r="167" spans="1:10" ht="43.5" hidden="1" customHeight="1">
      <c r="A167" s="1033" t="s">
        <v>317</v>
      </c>
      <c r="B167" s="857" t="s">
        <v>1708</v>
      </c>
      <c r="C167" s="1031" t="s">
        <v>319</v>
      </c>
      <c r="D167" s="925"/>
      <c r="E167" s="913"/>
      <c r="F167" s="925"/>
      <c r="G167" s="925"/>
      <c r="H167" s="925"/>
      <c r="I167" s="925"/>
      <c r="J167" s="991">
        <v>0</v>
      </c>
    </row>
    <row r="168" spans="1:10" ht="43.5" hidden="1" customHeight="1">
      <c r="A168" s="1033" t="s">
        <v>320</v>
      </c>
      <c r="B168" s="855" t="s">
        <v>321</v>
      </c>
      <c r="C168" s="843" t="s">
        <v>361</v>
      </c>
      <c r="D168" s="925">
        <v>0</v>
      </c>
      <c r="E168" s="926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t="43.5" hidden="1" customHeight="1">
      <c r="A169" s="1033" t="s">
        <v>322</v>
      </c>
      <c r="B169" s="858" t="s">
        <v>1116</v>
      </c>
      <c r="C169" s="1031" t="s">
        <v>323</v>
      </c>
      <c r="D169" s="925"/>
      <c r="E169" s="913"/>
      <c r="F169" s="925"/>
      <c r="G169" s="925"/>
      <c r="H169" s="925"/>
      <c r="I169" s="925"/>
      <c r="J169" s="991">
        <v>0</v>
      </c>
    </row>
    <row r="170" spans="1:10" ht="43.5" hidden="1" customHeight="1">
      <c r="A170" s="1041" t="s">
        <v>324</v>
      </c>
      <c r="B170" s="882" t="s">
        <v>1079</v>
      </c>
      <c r="C170" s="843" t="s">
        <v>361</v>
      </c>
      <c r="D170" s="925">
        <v>0</v>
      </c>
      <c r="E170" s="926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t="43.5" hidden="1" customHeight="1">
      <c r="A171" s="1033" t="s">
        <v>326</v>
      </c>
      <c r="B171" s="858" t="s">
        <v>1117</v>
      </c>
      <c r="C171" s="1031" t="s">
        <v>327</v>
      </c>
      <c r="D171" s="925"/>
      <c r="E171" s="926"/>
      <c r="F171" s="925"/>
      <c r="G171" s="925"/>
      <c r="H171" s="925"/>
      <c r="I171" s="925"/>
      <c r="J171" s="991">
        <v>0</v>
      </c>
    </row>
    <row r="172" spans="1:10" ht="43.5" hidden="1" customHeight="1">
      <c r="A172" s="1033" t="s">
        <v>328</v>
      </c>
      <c r="B172" s="858" t="s">
        <v>1118</v>
      </c>
      <c r="C172" s="1031" t="s">
        <v>329</v>
      </c>
      <c r="D172" s="925"/>
      <c r="E172" s="926"/>
      <c r="F172" s="925"/>
      <c r="G172" s="925"/>
      <c r="H172" s="925"/>
      <c r="I172" s="925"/>
      <c r="J172" s="925"/>
    </row>
    <row r="173" spans="1:10" ht="43.5" hidden="1" customHeight="1">
      <c r="A173" s="1033" t="s">
        <v>330</v>
      </c>
      <c r="B173" s="857" t="s">
        <v>1709</v>
      </c>
      <c r="C173" s="1031" t="s">
        <v>332</v>
      </c>
      <c r="D173" s="925"/>
      <c r="E173" s="926"/>
      <c r="F173" s="925"/>
      <c r="G173" s="925"/>
      <c r="H173" s="925"/>
      <c r="I173" s="925"/>
      <c r="J173" s="925"/>
    </row>
    <row r="174" spans="1:10" ht="43.5" hidden="1" customHeight="1">
      <c r="A174" s="1042">
        <v>1244000</v>
      </c>
      <c r="B174" s="1043" t="s">
        <v>1721</v>
      </c>
      <c r="C174" s="1036" t="s">
        <v>1145</v>
      </c>
      <c r="D174" s="943"/>
      <c r="E174" s="1602"/>
      <c r="F174" s="943"/>
      <c r="G174" s="943"/>
      <c r="H174" s="943"/>
      <c r="I174" s="943"/>
      <c r="J174" s="943"/>
    </row>
    <row r="175" spans="1:10" ht="21.75" customHeight="1" thickBot="1">
      <c r="A175" s="1044">
        <v>1000000</v>
      </c>
      <c r="B175" s="1045" t="s">
        <v>1081</v>
      </c>
      <c r="C175" s="1046" t="s">
        <v>361</v>
      </c>
      <c r="D175" s="1029">
        <f>D32+D151</f>
        <v>0</v>
      </c>
      <c r="E175" s="1188">
        <f>E32</f>
        <v>0</v>
      </c>
      <c r="F175" s="1029">
        <f>F32+F151</f>
        <v>0</v>
      </c>
      <c r="G175" s="1029">
        <f>G32+G151</f>
        <v>0</v>
      </c>
      <c r="H175" s="1029">
        <f>H32+H151</f>
        <v>0</v>
      </c>
      <c r="I175" s="1029">
        <f>I32+I151</f>
        <v>0</v>
      </c>
      <c r="J175" s="1029">
        <f>J32+J151</f>
        <v>0</v>
      </c>
    </row>
    <row r="176" spans="1:10" ht="18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 ht="18.75" customHeight="1">
      <c r="A177" s="2517" t="s">
        <v>1822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17" t="s">
        <v>1125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 ht="14.25">
      <c r="A179" s="2517" t="s">
        <v>1734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1215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 t="s">
        <v>1713</v>
      </c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>
      <c r="A183" s="2517" t="s">
        <v>1219</v>
      </c>
      <c r="B183" s="2517"/>
      <c r="C183" s="2517"/>
      <c r="D183" s="2517"/>
      <c r="E183" s="2517"/>
      <c r="F183" s="2517"/>
      <c r="G183" s="2517"/>
      <c r="H183" s="2517"/>
      <c r="I183" s="2517"/>
      <c r="J183" s="2517"/>
    </row>
    <row r="184" spans="1:10" ht="14.25">
      <c r="A184" s="2529" t="s">
        <v>1735</v>
      </c>
      <c r="B184" s="2529"/>
      <c r="C184" s="2529"/>
      <c r="D184" s="2529"/>
      <c r="E184" s="2529"/>
      <c r="F184" s="2529"/>
      <c r="G184" s="2529"/>
      <c r="H184" s="2529"/>
      <c r="I184" s="2529"/>
      <c r="J184" s="2529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FFFF00"/>
  </sheetPr>
  <dimension ref="A1:O216"/>
  <sheetViews>
    <sheetView topLeftCell="A70" workbookViewId="0">
      <selection activeCell="M176" sqref="M176"/>
    </sheetView>
  </sheetViews>
  <sheetFormatPr defaultRowHeight="12.75"/>
  <cols>
    <col min="1" max="1" width="8.28515625" style="1061" customWidth="1"/>
    <col min="2" max="2" width="46.28515625" style="2230" customWidth="1"/>
    <col min="3" max="3" width="8.7109375" style="1769" customWidth="1"/>
    <col min="4" max="4" width="11" style="917" customWidth="1"/>
    <col min="5" max="5" width="11.42578125" style="917" customWidth="1"/>
    <col min="6" max="6" width="11.28515625" style="917" customWidth="1"/>
    <col min="7" max="7" width="12.42578125" style="917" customWidth="1"/>
    <col min="8" max="8" width="11.7109375" style="917" customWidth="1"/>
    <col min="9" max="9" width="11.5703125" style="917" customWidth="1"/>
    <col min="10" max="10" width="11.28515625" style="917" customWidth="1"/>
    <col min="11" max="16384" width="9.140625" style="917"/>
  </cols>
  <sheetData>
    <row r="1" spans="1:10">
      <c r="I1" s="2231" t="s">
        <v>941</v>
      </c>
    </row>
    <row r="2" spans="1:10" ht="10.5" customHeight="1">
      <c r="F2" s="1682"/>
      <c r="G2" s="1682"/>
      <c r="H2" s="1682"/>
      <c r="I2" s="1682"/>
    </row>
    <row r="3" spans="1:10" ht="9.75" customHeight="1">
      <c r="H3" s="2232" t="s">
        <v>895</v>
      </c>
    </row>
    <row r="4" spans="1:10">
      <c r="G4" s="1682" t="s">
        <v>1035</v>
      </c>
    </row>
    <row r="5" spans="1:10">
      <c r="H5" s="1681" t="s">
        <v>175</v>
      </c>
    </row>
    <row r="6" spans="1:10" ht="14.25" customHeight="1">
      <c r="B6" s="1676" t="s">
        <v>35</v>
      </c>
      <c r="C6" s="2233"/>
      <c r="D6" s="1676"/>
      <c r="E6" s="1676"/>
      <c r="G6" s="1679" t="s">
        <v>1024</v>
      </c>
      <c r="H6" s="2229"/>
    </row>
    <row r="7" spans="1:10">
      <c r="B7" s="917"/>
      <c r="C7" s="2234"/>
    </row>
    <row r="8" spans="1:10" ht="12" customHeight="1">
      <c r="A8" s="1061" t="s">
        <v>2263</v>
      </c>
      <c r="F8" s="1770"/>
      <c r="G8" s="1770"/>
    </row>
    <row r="9" spans="1:10" s="1061" customFormat="1" ht="9.75" customHeight="1">
      <c r="A9" s="2568" t="s">
        <v>1129</v>
      </c>
      <c r="B9" s="2568"/>
      <c r="C9" s="2568"/>
      <c r="D9" s="2568"/>
      <c r="E9" s="2568"/>
    </row>
    <row r="10" spans="1:10">
      <c r="A10" s="1061" t="s">
        <v>476</v>
      </c>
      <c r="B10" s="2235"/>
      <c r="C10" s="2236"/>
      <c r="D10" s="1677"/>
      <c r="E10" s="1677"/>
    </row>
    <row r="11" spans="1:10" ht="14.25" customHeight="1">
      <c r="B11" s="1678"/>
      <c r="C11" s="2237"/>
      <c r="D11" s="1678"/>
      <c r="E11" s="1678"/>
      <c r="F11" s="1678"/>
      <c r="G11" s="1678"/>
      <c r="H11" s="1941"/>
    </row>
    <row r="12" spans="1:10" ht="11.25" customHeight="1">
      <c r="A12" s="2238" t="s">
        <v>477</v>
      </c>
      <c r="B12" s="1679" t="s">
        <v>1156</v>
      </c>
      <c r="C12" s="2234"/>
      <c r="D12" s="1679"/>
      <c r="E12" s="1679"/>
      <c r="F12" s="1679"/>
      <c r="G12" s="2229"/>
      <c r="H12" s="2239" t="s">
        <v>209</v>
      </c>
    </row>
    <row r="13" spans="1:10" ht="30" customHeight="1">
      <c r="A13" s="1680" t="s">
        <v>615</v>
      </c>
      <c r="B13" s="1680"/>
      <c r="C13" s="2237"/>
      <c r="D13" s="1680"/>
      <c r="E13" s="1680"/>
      <c r="F13" s="1680"/>
      <c r="G13" s="2227"/>
    </row>
    <row r="14" spans="1:10">
      <c r="A14" s="2545" t="s">
        <v>2282</v>
      </c>
      <c r="B14" s="2546"/>
      <c r="F14" s="1770"/>
      <c r="G14" s="1770"/>
    </row>
    <row r="15" spans="1:10" ht="21.75" customHeight="1">
      <c r="A15" s="2240"/>
      <c r="B15" s="2637" t="s">
        <v>616</v>
      </c>
      <c r="C15" s="2637"/>
      <c r="D15" s="2637"/>
      <c r="E15" s="2637"/>
      <c r="F15" s="2241"/>
      <c r="G15" s="2241"/>
      <c r="H15" s="2241"/>
      <c r="I15" s="2241"/>
      <c r="J15" s="2241"/>
    </row>
    <row r="16" spans="1:10" ht="18" customHeight="1">
      <c r="A16" s="917"/>
      <c r="B16" s="2638" t="s">
        <v>259</v>
      </c>
      <c r="C16" s="2638"/>
      <c r="D16" s="2638"/>
      <c r="E16" s="2638"/>
      <c r="F16" s="2638"/>
      <c r="G16" s="2242"/>
      <c r="H16" s="2242"/>
      <c r="I16" s="2242"/>
      <c r="J16" s="2242"/>
    </row>
    <row r="17" spans="1:10" s="1061" customFormat="1" ht="21.75" hidden="1" customHeight="1">
      <c r="A17" s="1680"/>
      <c r="B17" s="2639" t="s">
        <v>2249</v>
      </c>
      <c r="C17" s="2639"/>
      <c r="D17" s="2639"/>
      <c r="E17" s="2639"/>
      <c r="F17" s="2639"/>
      <c r="G17" s="2243"/>
      <c r="H17" s="2243"/>
      <c r="I17" s="2243"/>
      <c r="J17" s="2243"/>
    </row>
    <row r="18" spans="1:10" s="1061" customFormat="1" ht="21.75" customHeight="1">
      <c r="A18" s="2227"/>
      <c r="B18" s="2639"/>
      <c r="C18" s="2639"/>
      <c r="D18" s="2639"/>
      <c r="E18" s="2639"/>
      <c r="F18" s="2639"/>
      <c r="G18" s="2244"/>
      <c r="H18" s="2244"/>
      <c r="I18" s="2245"/>
      <c r="J18" s="2245"/>
    </row>
    <row r="19" spans="1:10" s="2248" customFormat="1" thickBot="1">
      <c r="A19" s="1963" t="s">
        <v>219</v>
      </c>
      <c r="B19" s="2246"/>
      <c r="C19" s="2247"/>
      <c r="D19" s="1681"/>
      <c r="E19" s="1681"/>
      <c r="G19" s="2249" t="s">
        <v>651</v>
      </c>
      <c r="H19" s="2250"/>
      <c r="I19" s="2250"/>
      <c r="J19" s="2250"/>
    </row>
    <row r="20" spans="1:10" s="1682" customFormat="1" ht="15.75" customHeight="1" thickBot="1">
      <c r="A20" s="1963" t="s">
        <v>89</v>
      </c>
      <c r="B20" s="1683"/>
      <c r="C20" s="2247"/>
      <c r="G20" s="1683" t="s">
        <v>335</v>
      </c>
      <c r="H20" s="2251">
        <v>9</v>
      </c>
      <c r="I20" s="2252">
        <v>5</v>
      </c>
      <c r="J20" s="2253">
        <v>1</v>
      </c>
    </row>
    <row r="21" spans="1:10" s="1683" customFormat="1" ht="15" customHeight="1" thickBot="1">
      <c r="A21" s="1963" t="s">
        <v>634</v>
      </c>
      <c r="C21" s="2247"/>
      <c r="G21" s="1683" t="s">
        <v>1186</v>
      </c>
    </row>
    <row r="22" spans="1:10" s="1683" customFormat="1" ht="9.75" customHeight="1" thickBot="1">
      <c r="A22" s="1963" t="s">
        <v>557</v>
      </c>
      <c r="C22" s="2254"/>
      <c r="D22" s="2255"/>
      <c r="G22" s="1683" t="s">
        <v>558</v>
      </c>
    </row>
    <row r="23" spans="1:10" s="1682" customFormat="1" ht="15.75" customHeight="1" thickBot="1">
      <c r="A23" s="1963" t="s">
        <v>735</v>
      </c>
      <c r="B23" s="1683"/>
      <c r="C23" s="2247"/>
      <c r="G23" s="1683" t="s">
        <v>954</v>
      </c>
      <c r="I23" s="2256"/>
    </row>
    <row r="24" spans="1:10" s="1682" customFormat="1" ht="12.75" customHeight="1">
      <c r="A24" s="1963" t="s">
        <v>218</v>
      </c>
      <c r="B24" s="2257"/>
      <c r="C24" s="2258"/>
      <c r="F24" s="2259"/>
      <c r="G24" s="1683" t="s">
        <v>956</v>
      </c>
    </row>
    <row r="25" spans="1:10" s="1682" customFormat="1" ht="15.75" customHeight="1" thickBot="1">
      <c r="A25" s="2260" t="s">
        <v>308</v>
      </c>
      <c r="B25" s="2249"/>
      <c r="C25" s="2258"/>
      <c r="D25" s="1684"/>
      <c r="E25" s="1684"/>
      <c r="G25" s="1683" t="s">
        <v>234</v>
      </c>
      <c r="I25" s="2259"/>
    </row>
    <row r="26" spans="1:10" s="2259" customFormat="1" ht="15.75" customHeight="1" thickBot="1">
      <c r="A26" s="1963" t="s">
        <v>116</v>
      </c>
      <c r="B26" s="1683"/>
      <c r="C26" s="2258"/>
      <c r="D26" s="2261"/>
      <c r="E26" s="1682"/>
      <c r="G26" s="2259" t="s">
        <v>1718</v>
      </c>
      <c r="H26" s="2262"/>
      <c r="I26" s="2263"/>
      <c r="J26" s="2264"/>
    </row>
    <row r="27" spans="1:10" s="2259" customFormat="1" ht="16.5" customHeight="1" thickBot="1">
      <c r="A27" s="1963" t="s">
        <v>642</v>
      </c>
      <c r="B27" s="1683"/>
      <c r="C27" s="2258"/>
      <c r="E27" s="1685" t="s">
        <v>746</v>
      </c>
      <c r="G27" s="1683" t="s">
        <v>422</v>
      </c>
      <c r="I27" s="1682"/>
      <c r="J27" s="1682"/>
    </row>
    <row r="28" spans="1:10" s="2259" customFormat="1" ht="16.5" customHeight="1" thickBot="1">
      <c r="A28" s="1962"/>
      <c r="B28" s="1682"/>
      <c r="C28" s="2265"/>
      <c r="E28" s="1686"/>
      <c r="F28" s="1682"/>
      <c r="G28" s="1682"/>
      <c r="H28" s="2636">
        <v>900272000499</v>
      </c>
      <c r="I28" s="2636"/>
      <c r="J28" s="2636"/>
    </row>
    <row r="29" spans="1:10" s="1061" customFormat="1" ht="35.25" customHeight="1" thickBot="1">
      <c r="A29" s="2266" t="s">
        <v>409</v>
      </c>
      <c r="B29" s="2267" t="s">
        <v>643</v>
      </c>
      <c r="C29" s="1657"/>
      <c r="D29" s="2267" t="s">
        <v>425</v>
      </c>
      <c r="E29" s="1687"/>
      <c r="F29" s="2640" t="s">
        <v>365</v>
      </c>
      <c r="G29" s="2642" t="s">
        <v>366</v>
      </c>
      <c r="H29" s="2643"/>
      <c r="I29" s="2643"/>
      <c r="J29" s="2644"/>
    </row>
    <row r="30" spans="1:10" s="1061" customFormat="1" ht="78" customHeight="1" thickBot="1">
      <c r="A30" s="2268"/>
      <c r="B30" s="2269" t="s">
        <v>351</v>
      </c>
      <c r="C30" s="2220" t="s">
        <v>675</v>
      </c>
      <c r="D30" s="2192" t="s">
        <v>802</v>
      </c>
      <c r="E30" s="1688" t="s">
        <v>981</v>
      </c>
      <c r="F30" s="2641"/>
      <c r="G30" s="2192" t="s">
        <v>982</v>
      </c>
      <c r="H30" s="2192" t="s">
        <v>983</v>
      </c>
      <c r="I30" s="2192" t="s">
        <v>984</v>
      </c>
      <c r="J30" s="2192" t="s">
        <v>985</v>
      </c>
    </row>
    <row r="31" spans="1:10" s="2275" customFormat="1" ht="21" customHeight="1" thickBot="1">
      <c r="A31" s="2270" t="s">
        <v>986</v>
      </c>
      <c r="B31" s="2221" t="s">
        <v>987</v>
      </c>
      <c r="C31" s="2271" t="s">
        <v>988</v>
      </c>
      <c r="D31" s="1689" t="s">
        <v>745</v>
      </c>
      <c r="E31" s="1689" t="s">
        <v>746</v>
      </c>
      <c r="F31" s="1689" t="s">
        <v>676</v>
      </c>
      <c r="G31" s="2272">
        <v>4</v>
      </c>
      <c r="H31" s="2273">
        <v>5</v>
      </c>
      <c r="I31" s="2274">
        <v>6</v>
      </c>
      <c r="J31" s="2273">
        <v>7</v>
      </c>
    </row>
    <row r="32" spans="1:10" s="1910" customFormat="1" ht="20.25" customHeight="1" thickBot="1">
      <c r="A32" s="2276">
        <v>1100000</v>
      </c>
      <c r="B32" s="2277" t="s">
        <v>1719</v>
      </c>
      <c r="C32" s="2278" t="s">
        <v>361</v>
      </c>
      <c r="D32" s="1181">
        <f>D33+D42+D105</f>
        <v>0</v>
      </c>
      <c r="E32" s="1181">
        <f>E105</f>
        <v>0</v>
      </c>
      <c r="F32" s="1181">
        <f>F33+F42+F138+F105</f>
        <v>0</v>
      </c>
      <c r="G32" s="1181">
        <f>G33+G42+G131+G105</f>
        <v>0</v>
      </c>
      <c r="H32" s="1181">
        <f>H33+H42+H131+H105</f>
        <v>0</v>
      </c>
      <c r="I32" s="1181">
        <f>I33+I42+I131+I105</f>
        <v>0</v>
      </c>
      <c r="J32" s="1181">
        <f>J33+J42+J131+J105</f>
        <v>0</v>
      </c>
    </row>
    <row r="33" spans="1:10" s="1061" customFormat="1" ht="42.75" customHeight="1" thickBot="1">
      <c r="A33" s="2276">
        <v>1110000</v>
      </c>
      <c r="B33" s="2279" t="s">
        <v>1677</v>
      </c>
      <c r="C33" s="2278" t="s">
        <v>361</v>
      </c>
      <c r="D33" s="1200">
        <f>D34</f>
        <v>0</v>
      </c>
      <c r="E33" s="1200"/>
      <c r="F33" s="1200">
        <f>F34</f>
        <v>0</v>
      </c>
      <c r="G33" s="1200">
        <f>G34</f>
        <v>0</v>
      </c>
      <c r="H33" s="1200">
        <f>H34</f>
        <v>0</v>
      </c>
      <c r="I33" s="1200">
        <f>I34</f>
        <v>0</v>
      </c>
      <c r="J33" s="1200">
        <f>J34</f>
        <v>0</v>
      </c>
    </row>
    <row r="34" spans="1:10" s="1061" customFormat="1" ht="14.25" hidden="1">
      <c r="A34" s="2280">
        <v>1110000</v>
      </c>
      <c r="B34" s="2281" t="s">
        <v>809</v>
      </c>
      <c r="C34" s="2282" t="s">
        <v>361</v>
      </c>
      <c r="D34" s="1690">
        <f>SUM(D35:D41)</f>
        <v>0</v>
      </c>
      <c r="E34" s="1690"/>
      <c r="F34" s="1690">
        <f>SUM(F35:F41)</f>
        <v>0</v>
      </c>
      <c r="G34" s="1690">
        <f>SUM(G35:G41)</f>
        <v>0</v>
      </c>
      <c r="H34" s="1690">
        <f>SUM(H35:H41)</f>
        <v>0</v>
      </c>
      <c r="I34" s="1690">
        <f>SUM(I35:I41)</f>
        <v>0</v>
      </c>
      <c r="J34" s="1690">
        <f>SUM(J35:J41)</f>
        <v>0</v>
      </c>
    </row>
    <row r="35" spans="1:10" s="1061" customFormat="1" ht="25.5" hidden="1">
      <c r="A35" s="1607">
        <v>1111000</v>
      </c>
      <c r="B35" s="1608" t="s">
        <v>677</v>
      </c>
      <c r="C35" s="1609" t="s">
        <v>810</v>
      </c>
      <c r="D35" s="2283">
        <v>0</v>
      </c>
      <c r="E35" s="2284"/>
      <c r="F35" s="2283">
        <f>D35+E35</f>
        <v>0</v>
      </c>
      <c r="G35" s="942">
        <v>0</v>
      </c>
      <c r="H35" s="942">
        <v>0</v>
      </c>
      <c r="I35" s="942">
        <v>0</v>
      </c>
      <c r="J35" s="942">
        <f>F35</f>
        <v>0</v>
      </c>
    </row>
    <row r="36" spans="1:10" s="1061" customFormat="1" ht="25.5" hidden="1">
      <c r="A36" s="2285">
        <v>1112000</v>
      </c>
      <c r="B36" s="2286" t="s">
        <v>273</v>
      </c>
      <c r="C36" s="2287" t="s">
        <v>811</v>
      </c>
      <c r="D36" s="913">
        <v>0</v>
      </c>
      <c r="E36" s="913"/>
      <c r="F36" s="913">
        <v>0</v>
      </c>
      <c r="G36" s="913">
        <v>0</v>
      </c>
      <c r="H36" s="913">
        <v>0</v>
      </c>
      <c r="I36" s="913">
        <v>0</v>
      </c>
      <c r="J36" s="913">
        <f>F36</f>
        <v>0</v>
      </c>
    </row>
    <row r="37" spans="1:10" s="1061" customFormat="1" ht="25.5" hidden="1">
      <c r="A37" s="2285">
        <v>1113000</v>
      </c>
      <c r="B37" s="2286" t="s">
        <v>812</v>
      </c>
      <c r="C37" s="2287" t="s">
        <v>813</v>
      </c>
      <c r="D37" s="913"/>
      <c r="E37" s="913"/>
      <c r="F37" s="913"/>
      <c r="G37" s="913"/>
      <c r="H37" s="913"/>
      <c r="I37" s="913"/>
      <c r="J37" s="1621">
        <v>0</v>
      </c>
    </row>
    <row r="38" spans="1:10" s="1061" customFormat="1" ht="38.25" hidden="1">
      <c r="A38" s="2285">
        <v>1114000</v>
      </c>
      <c r="B38" s="2286" t="s">
        <v>401</v>
      </c>
      <c r="C38" s="2287" t="s">
        <v>402</v>
      </c>
      <c r="D38" s="913"/>
      <c r="E38" s="913"/>
      <c r="F38" s="913"/>
      <c r="G38" s="913"/>
      <c r="H38" s="913"/>
      <c r="I38" s="913"/>
      <c r="J38" s="1621">
        <v>0</v>
      </c>
    </row>
    <row r="39" spans="1:10" s="1061" customFormat="1" hidden="1">
      <c r="A39" s="2285">
        <v>1115000</v>
      </c>
      <c r="B39" s="2286" t="s">
        <v>619</v>
      </c>
      <c r="C39" s="2287" t="s">
        <v>391</v>
      </c>
      <c r="D39" s="913"/>
      <c r="E39" s="913"/>
      <c r="F39" s="913"/>
      <c r="G39" s="913"/>
      <c r="H39" s="913"/>
      <c r="I39" s="913"/>
      <c r="J39" s="1621">
        <v>0</v>
      </c>
    </row>
    <row r="40" spans="1:10" s="1061" customFormat="1" ht="25.5" hidden="1">
      <c r="A40" s="2285">
        <v>1116000</v>
      </c>
      <c r="B40" s="2286" t="s">
        <v>1034</v>
      </c>
      <c r="C40" s="2287" t="s">
        <v>392</v>
      </c>
      <c r="D40" s="913"/>
      <c r="E40" s="913"/>
      <c r="F40" s="913"/>
      <c r="G40" s="913"/>
      <c r="H40" s="913"/>
      <c r="I40" s="913"/>
      <c r="J40" s="1621">
        <v>0</v>
      </c>
    </row>
    <row r="41" spans="1:10" s="1061" customFormat="1" ht="13.5" hidden="1" thickBot="1">
      <c r="A41" s="2288">
        <v>1117000</v>
      </c>
      <c r="B41" s="2289" t="s">
        <v>644</v>
      </c>
      <c r="C41" s="1620" t="s">
        <v>20</v>
      </c>
      <c r="D41" s="912">
        <v>0</v>
      </c>
      <c r="E41" s="912"/>
      <c r="F41" s="912">
        <f>D41+E41</f>
        <v>0</v>
      </c>
      <c r="G41" s="912">
        <v>0</v>
      </c>
      <c r="H41" s="912">
        <v>0</v>
      </c>
      <c r="I41" s="912">
        <v>0</v>
      </c>
      <c r="J41" s="1621">
        <f>F41</f>
        <v>0</v>
      </c>
    </row>
    <row r="42" spans="1:10" s="1061" customFormat="1" ht="29.25" hidden="1" thickBot="1">
      <c r="A42" s="2290">
        <v>1120000</v>
      </c>
      <c r="B42" s="2291" t="s">
        <v>21</v>
      </c>
      <c r="C42" s="2278" t="s">
        <v>361</v>
      </c>
      <c r="D42" s="1116">
        <f>D43+D55+D66+D69+D51+D64</f>
        <v>0</v>
      </c>
      <c r="E42" s="1116"/>
      <c r="F42" s="1116">
        <f>F43+F55+F66+F69+F51+F64</f>
        <v>0</v>
      </c>
      <c r="G42" s="1116">
        <f>G43+G51+G55+G64+G66+G69</f>
        <v>0</v>
      </c>
      <c r="H42" s="1116">
        <f>H43+H51+H55+H64+H66+H69</f>
        <v>0</v>
      </c>
      <c r="I42" s="1116">
        <f>I43+I51+I55+I64+I66+I69</f>
        <v>0</v>
      </c>
      <c r="J42" s="1621">
        <f>F42</f>
        <v>0</v>
      </c>
    </row>
    <row r="43" spans="1:10" s="1061" customFormat="1" ht="14.25" hidden="1">
      <c r="A43" s="2280">
        <v>1121000</v>
      </c>
      <c r="B43" s="2292" t="s">
        <v>22</v>
      </c>
      <c r="C43" s="2293"/>
      <c r="D43" s="942">
        <f>SUM(D44:D49)</f>
        <v>0</v>
      </c>
      <c r="E43" s="942"/>
      <c r="F43" s="942">
        <f>SUM(F44:F49)</f>
        <v>0</v>
      </c>
      <c r="G43" s="942">
        <f>SUM(G44:G49)</f>
        <v>0</v>
      </c>
      <c r="H43" s="942">
        <f>SUM(H44:H49)</f>
        <v>0</v>
      </c>
      <c r="I43" s="942">
        <f>SUM(I44:I49)</f>
        <v>0</v>
      </c>
      <c r="J43" s="1621">
        <f>SUM(J44:J49)</f>
        <v>0</v>
      </c>
    </row>
    <row r="44" spans="1:10" s="1061" customFormat="1" ht="25.5" hidden="1">
      <c r="A44" s="2285">
        <v>1121100</v>
      </c>
      <c r="B44" s="1808" t="s">
        <v>383</v>
      </c>
      <c r="C44" s="2287" t="s">
        <v>384</v>
      </c>
      <c r="D44" s="913"/>
      <c r="E44" s="913"/>
      <c r="F44" s="913"/>
      <c r="G44" s="913"/>
      <c r="H44" s="913"/>
      <c r="I44" s="913"/>
      <c r="J44" s="1621">
        <v>0</v>
      </c>
    </row>
    <row r="45" spans="1:10" s="1061" customFormat="1" hidden="1">
      <c r="A45" s="2285">
        <v>1121200</v>
      </c>
      <c r="B45" s="2294" t="s">
        <v>1678</v>
      </c>
      <c r="C45" s="2287" t="s">
        <v>386</v>
      </c>
      <c r="D45" s="913">
        <v>0</v>
      </c>
      <c r="E45" s="913">
        <v>0</v>
      </c>
      <c r="F45" s="913">
        <f>E45+D45</f>
        <v>0</v>
      </c>
      <c r="G45" s="913">
        <v>0</v>
      </c>
      <c r="H45" s="913">
        <v>0</v>
      </c>
      <c r="I45" s="913">
        <v>0</v>
      </c>
      <c r="J45" s="1621">
        <f>F45</f>
        <v>0</v>
      </c>
    </row>
    <row r="46" spans="1:10" s="1061" customFormat="1" hidden="1">
      <c r="A46" s="2285">
        <v>1121300</v>
      </c>
      <c r="B46" s="1808" t="s">
        <v>775</v>
      </c>
      <c r="C46" s="2287" t="s">
        <v>387</v>
      </c>
      <c r="D46" s="913">
        <v>0</v>
      </c>
      <c r="E46" s="913"/>
      <c r="F46" s="913">
        <f>D46+E46</f>
        <v>0</v>
      </c>
      <c r="G46" s="913">
        <v>0</v>
      </c>
      <c r="H46" s="913">
        <v>0</v>
      </c>
      <c r="I46" s="913">
        <v>0</v>
      </c>
      <c r="J46" s="1621">
        <f>F46</f>
        <v>0</v>
      </c>
    </row>
    <row r="47" spans="1:10" s="1061" customFormat="1" hidden="1">
      <c r="A47" s="2285">
        <v>1121400</v>
      </c>
      <c r="B47" s="1808" t="s">
        <v>776</v>
      </c>
      <c r="C47" s="2287" t="s">
        <v>388</v>
      </c>
      <c r="D47" s="913">
        <v>0</v>
      </c>
      <c r="E47" s="913"/>
      <c r="F47" s="913">
        <f>D47+E47</f>
        <v>0</v>
      </c>
      <c r="G47" s="913">
        <v>0</v>
      </c>
      <c r="H47" s="913">
        <v>0</v>
      </c>
      <c r="I47" s="913">
        <v>0</v>
      </c>
      <c r="J47" s="1621">
        <f>F47</f>
        <v>0</v>
      </c>
    </row>
    <row r="48" spans="1:10" s="1061" customFormat="1" hidden="1">
      <c r="A48" s="2285">
        <v>1121500</v>
      </c>
      <c r="B48" s="1808" t="s">
        <v>69</v>
      </c>
      <c r="C48" s="2287" t="s">
        <v>389</v>
      </c>
      <c r="D48" s="942">
        <v>0</v>
      </c>
      <c r="E48" s="913"/>
      <c r="F48" s="942"/>
      <c r="G48" s="942"/>
      <c r="H48" s="942">
        <v>0</v>
      </c>
      <c r="I48" s="942">
        <v>0</v>
      </c>
      <c r="J48" s="1621">
        <v>0</v>
      </c>
    </row>
    <row r="49" spans="1:10" s="1061" customFormat="1" hidden="1">
      <c r="A49" s="2285">
        <v>1121600</v>
      </c>
      <c r="B49" s="1808" t="s">
        <v>70</v>
      </c>
      <c r="C49" s="2287" t="s">
        <v>390</v>
      </c>
      <c r="D49" s="913"/>
      <c r="E49" s="913"/>
      <c r="F49" s="913"/>
      <c r="G49" s="913"/>
      <c r="H49" s="913"/>
      <c r="I49" s="913"/>
      <c r="J49" s="1621">
        <v>0</v>
      </c>
    </row>
    <row r="50" spans="1:10" s="1061" customFormat="1" ht="13.5" hidden="1" thickBot="1">
      <c r="A50" s="2295">
        <v>1121700</v>
      </c>
      <c r="B50" s="2296" t="s">
        <v>71</v>
      </c>
      <c r="C50" s="1620" t="s">
        <v>772</v>
      </c>
      <c r="D50" s="912"/>
      <c r="E50" s="912"/>
      <c r="F50" s="912"/>
      <c r="G50" s="912"/>
      <c r="H50" s="912"/>
      <c r="I50" s="912"/>
      <c r="J50" s="1621">
        <v>0</v>
      </c>
    </row>
    <row r="51" spans="1:10" s="1061" customFormat="1" ht="28.5" hidden="1">
      <c r="A51" s="2280">
        <v>1122000</v>
      </c>
      <c r="B51" s="2297" t="s">
        <v>773</v>
      </c>
      <c r="C51" s="2282" t="s">
        <v>361</v>
      </c>
      <c r="D51" s="914">
        <f>D52</f>
        <v>0</v>
      </c>
      <c r="E51" s="914"/>
      <c r="F51" s="914">
        <f>F52</f>
        <v>0</v>
      </c>
      <c r="G51" s="914">
        <f>G52</f>
        <v>0</v>
      </c>
      <c r="H51" s="914">
        <f>H52</f>
        <v>0</v>
      </c>
      <c r="I51" s="914">
        <f>I52</f>
        <v>0</v>
      </c>
      <c r="J51" s="1621">
        <f>J52</f>
        <v>0</v>
      </c>
    </row>
    <row r="52" spans="1:10" s="1061" customFormat="1" hidden="1">
      <c r="A52" s="2298">
        <v>1122100</v>
      </c>
      <c r="B52" s="1808" t="s">
        <v>72</v>
      </c>
      <c r="C52" s="1609" t="s">
        <v>774</v>
      </c>
      <c r="D52" s="913">
        <v>0</v>
      </c>
      <c r="E52" s="913"/>
      <c r="F52" s="913">
        <v>0</v>
      </c>
      <c r="G52" s="913">
        <v>0</v>
      </c>
      <c r="H52" s="913">
        <v>0</v>
      </c>
      <c r="I52" s="913">
        <v>0</v>
      </c>
      <c r="J52" s="1621">
        <f>F52</f>
        <v>0</v>
      </c>
    </row>
    <row r="53" spans="1:10" s="1061" customFormat="1" hidden="1">
      <c r="A53" s="2298">
        <v>1122200</v>
      </c>
      <c r="B53" s="1808" t="s">
        <v>490</v>
      </c>
      <c r="C53" s="2287" t="s">
        <v>1031</v>
      </c>
      <c r="D53" s="913"/>
      <c r="E53" s="913"/>
      <c r="F53" s="913"/>
      <c r="G53" s="913"/>
      <c r="H53" s="913"/>
      <c r="I53" s="913"/>
      <c r="J53" s="1621">
        <v>0</v>
      </c>
    </row>
    <row r="54" spans="1:10" s="1061" customFormat="1" ht="13.5" hidden="1" thickBot="1">
      <c r="A54" s="2290">
        <v>1122300</v>
      </c>
      <c r="B54" s="2296" t="s">
        <v>148</v>
      </c>
      <c r="C54" s="1620" t="s">
        <v>1032</v>
      </c>
      <c r="D54" s="912"/>
      <c r="E54" s="912"/>
      <c r="F54" s="912"/>
      <c r="G54" s="912"/>
      <c r="H54" s="912"/>
      <c r="I54" s="912"/>
      <c r="J54" s="1621">
        <v>0</v>
      </c>
    </row>
    <row r="55" spans="1:10" s="1061" customFormat="1" ht="28.5" hidden="1">
      <c r="A55" s="2280">
        <v>1123000</v>
      </c>
      <c r="B55" s="2297" t="s">
        <v>56</v>
      </c>
      <c r="C55" s="2282" t="s">
        <v>361</v>
      </c>
      <c r="D55" s="914">
        <f>SUM(D56:D63)</f>
        <v>0</v>
      </c>
      <c r="E55" s="914"/>
      <c r="F55" s="914">
        <f>SUM(F56:F63)</f>
        <v>0</v>
      </c>
      <c r="G55" s="914">
        <f>SUM(G56:G63)</f>
        <v>0</v>
      </c>
      <c r="H55" s="914">
        <f>SUM(H56:H63)</f>
        <v>0</v>
      </c>
      <c r="I55" s="914">
        <f>SUM(I56:I63)</f>
        <v>0</v>
      </c>
      <c r="J55" s="1621">
        <f>F55</f>
        <v>0</v>
      </c>
    </row>
    <row r="56" spans="1:10" s="1061" customFormat="1" hidden="1">
      <c r="A56" s="2298">
        <v>1123100</v>
      </c>
      <c r="B56" s="1808" t="s">
        <v>149</v>
      </c>
      <c r="C56" s="1609" t="s">
        <v>368</v>
      </c>
      <c r="D56" s="913"/>
      <c r="E56" s="913"/>
      <c r="F56" s="913"/>
      <c r="G56" s="913"/>
      <c r="H56" s="913"/>
      <c r="I56" s="913"/>
      <c r="J56" s="1621">
        <f>F56</f>
        <v>0</v>
      </c>
    </row>
    <row r="57" spans="1:10" s="1061" customFormat="1" hidden="1">
      <c r="A57" s="2298">
        <v>1123200</v>
      </c>
      <c r="B57" s="1808" t="s">
        <v>150</v>
      </c>
      <c r="C57" s="2287" t="s">
        <v>369</v>
      </c>
      <c r="D57" s="913">
        <v>0</v>
      </c>
      <c r="E57" s="913"/>
      <c r="F57" s="913">
        <v>0</v>
      </c>
      <c r="G57" s="913">
        <v>0</v>
      </c>
      <c r="H57" s="913">
        <v>0</v>
      </c>
      <c r="I57" s="913">
        <v>0</v>
      </c>
      <c r="J57" s="1621">
        <f>F57</f>
        <v>0</v>
      </c>
    </row>
    <row r="58" spans="1:10" s="1061" customFormat="1" ht="25.5" hidden="1">
      <c r="A58" s="2298">
        <v>1123300</v>
      </c>
      <c r="B58" s="1808" t="s">
        <v>151</v>
      </c>
      <c r="C58" s="2287" t="s">
        <v>370</v>
      </c>
      <c r="D58" s="913"/>
      <c r="E58" s="913"/>
      <c r="F58" s="913"/>
      <c r="G58" s="913"/>
      <c r="H58" s="913"/>
      <c r="I58" s="913"/>
      <c r="J58" s="1621"/>
    </row>
    <row r="59" spans="1:10" s="1061" customFormat="1" hidden="1">
      <c r="A59" s="2298">
        <v>1123400</v>
      </c>
      <c r="B59" s="1808" t="s">
        <v>559</v>
      </c>
      <c r="C59" s="2287" t="s">
        <v>371</v>
      </c>
      <c r="D59" s="913">
        <v>0</v>
      </c>
      <c r="E59" s="913"/>
      <c r="F59" s="913">
        <v>0</v>
      </c>
      <c r="G59" s="913">
        <v>0</v>
      </c>
      <c r="H59" s="913">
        <v>0</v>
      </c>
      <c r="I59" s="913">
        <v>0</v>
      </c>
      <c r="J59" s="1621">
        <f t="shared" ref="J59:J65" si="0">F59</f>
        <v>0</v>
      </c>
    </row>
    <row r="60" spans="1:10" s="1061" customFormat="1" hidden="1">
      <c r="A60" s="2298">
        <v>1123500</v>
      </c>
      <c r="B60" s="2299" t="s">
        <v>560</v>
      </c>
      <c r="C60" s="2300">
        <v>423500</v>
      </c>
      <c r="D60" s="913"/>
      <c r="E60" s="913"/>
      <c r="F60" s="913"/>
      <c r="G60" s="913"/>
      <c r="H60" s="913"/>
      <c r="I60" s="913"/>
      <c r="J60" s="1621">
        <f t="shared" si="0"/>
        <v>0</v>
      </c>
    </row>
    <row r="61" spans="1:10" s="1061" customFormat="1" hidden="1">
      <c r="A61" s="2298">
        <v>1123600</v>
      </c>
      <c r="B61" s="1808" t="s">
        <v>187</v>
      </c>
      <c r="C61" s="2287" t="s">
        <v>372</v>
      </c>
      <c r="D61" s="913"/>
      <c r="E61" s="913"/>
      <c r="F61" s="913"/>
      <c r="G61" s="913"/>
      <c r="H61" s="913"/>
      <c r="I61" s="913"/>
      <c r="J61" s="1621">
        <f t="shared" si="0"/>
        <v>0</v>
      </c>
    </row>
    <row r="62" spans="1:10" s="1061" customFormat="1" hidden="1">
      <c r="A62" s="2298">
        <v>1123700</v>
      </c>
      <c r="B62" s="1808" t="s">
        <v>188</v>
      </c>
      <c r="C62" s="2287" t="s">
        <v>373</v>
      </c>
      <c r="D62" s="913">
        <v>0</v>
      </c>
      <c r="E62" s="913"/>
      <c r="F62" s="913">
        <v>0</v>
      </c>
      <c r="G62" s="913">
        <v>0</v>
      </c>
      <c r="H62" s="913">
        <v>0</v>
      </c>
      <c r="I62" s="913">
        <v>0</v>
      </c>
      <c r="J62" s="1621">
        <f t="shared" si="0"/>
        <v>0</v>
      </c>
    </row>
    <row r="63" spans="1:10" s="1061" customFormat="1" ht="25.5" hidden="1" customHeight="1">
      <c r="A63" s="2290">
        <v>1123800</v>
      </c>
      <c r="B63" s="2296" t="s">
        <v>189</v>
      </c>
      <c r="C63" s="1620" t="s">
        <v>374</v>
      </c>
      <c r="D63" s="912">
        <v>0</v>
      </c>
      <c r="E63" s="912">
        <v>0</v>
      </c>
      <c r="F63" s="912">
        <f>D63+E63</f>
        <v>0</v>
      </c>
      <c r="G63" s="912">
        <v>0</v>
      </c>
      <c r="H63" s="912">
        <v>0</v>
      </c>
      <c r="I63" s="912">
        <v>0</v>
      </c>
      <c r="J63" s="1621">
        <f t="shared" si="0"/>
        <v>0</v>
      </c>
    </row>
    <row r="64" spans="1:10" s="1061" customFormat="1" ht="28.5" hidden="1">
      <c r="A64" s="2280">
        <v>1124000</v>
      </c>
      <c r="B64" s="2297" t="s">
        <v>214</v>
      </c>
      <c r="C64" s="2282" t="s">
        <v>361</v>
      </c>
      <c r="D64" s="914">
        <f t="shared" ref="D64:I64" si="1">D65</f>
        <v>0</v>
      </c>
      <c r="E64" s="914">
        <f t="shared" si="1"/>
        <v>0</v>
      </c>
      <c r="F64" s="914">
        <f t="shared" si="1"/>
        <v>0</v>
      </c>
      <c r="G64" s="914">
        <f t="shared" si="1"/>
        <v>0</v>
      </c>
      <c r="H64" s="914">
        <f t="shared" si="1"/>
        <v>0</v>
      </c>
      <c r="I64" s="914">
        <f t="shared" si="1"/>
        <v>0</v>
      </c>
      <c r="J64" s="1621">
        <f t="shared" si="0"/>
        <v>0</v>
      </c>
    </row>
    <row r="65" spans="1:10" s="1061" customFormat="1" ht="13.5" hidden="1" thickBot="1">
      <c r="A65" s="2290">
        <v>1124100</v>
      </c>
      <c r="B65" s="2296" t="s">
        <v>190</v>
      </c>
      <c r="C65" s="1620" t="s">
        <v>215</v>
      </c>
      <c r="D65" s="912">
        <v>0</v>
      </c>
      <c r="E65" s="912">
        <v>0</v>
      </c>
      <c r="F65" s="912">
        <f>D65+E65</f>
        <v>0</v>
      </c>
      <c r="G65" s="912"/>
      <c r="H65" s="912"/>
      <c r="I65" s="912">
        <v>0</v>
      </c>
      <c r="J65" s="1621">
        <f t="shared" si="0"/>
        <v>0</v>
      </c>
    </row>
    <row r="66" spans="1:10" s="1061" customFormat="1" ht="28.5" hidden="1">
      <c r="A66" s="2280">
        <v>1125000</v>
      </c>
      <c r="B66" s="2297" t="s">
        <v>928</v>
      </c>
      <c r="C66" s="2282" t="s">
        <v>361</v>
      </c>
      <c r="D66" s="914">
        <f>D67+D68</f>
        <v>0</v>
      </c>
      <c r="E66" s="914"/>
      <c r="F66" s="914">
        <f>F67+F68</f>
        <v>0</v>
      </c>
      <c r="G66" s="914">
        <f>G67+G68</f>
        <v>0</v>
      </c>
      <c r="H66" s="914">
        <f>H67+H68</f>
        <v>0</v>
      </c>
      <c r="I66" s="914">
        <f>I67+I68</f>
        <v>0</v>
      </c>
      <c r="J66" s="1621">
        <f>J67+J68</f>
        <v>0</v>
      </c>
    </row>
    <row r="67" spans="1:10" s="1061" customFormat="1" ht="25.5" hidden="1">
      <c r="A67" s="2298">
        <v>1125100</v>
      </c>
      <c r="B67" s="1808" t="s">
        <v>191</v>
      </c>
      <c r="C67" s="1609" t="s">
        <v>929</v>
      </c>
      <c r="D67" s="913"/>
      <c r="E67" s="913"/>
      <c r="F67" s="913"/>
      <c r="G67" s="913"/>
      <c r="H67" s="913"/>
      <c r="I67" s="913"/>
      <c r="J67" s="1621">
        <f t="shared" ref="J67:J73" si="2">F67</f>
        <v>0</v>
      </c>
    </row>
    <row r="68" spans="1:10" s="1061" customFormat="1" ht="26.25" hidden="1" thickBot="1">
      <c r="A68" s="2290">
        <v>1125200</v>
      </c>
      <c r="B68" s="2296" t="s">
        <v>709</v>
      </c>
      <c r="C68" s="1620" t="s">
        <v>1041</v>
      </c>
      <c r="D68" s="912">
        <v>0</v>
      </c>
      <c r="E68" s="912"/>
      <c r="F68" s="912">
        <v>0</v>
      </c>
      <c r="G68" s="912">
        <v>0</v>
      </c>
      <c r="H68" s="912">
        <v>0</v>
      </c>
      <c r="I68" s="912">
        <v>0</v>
      </c>
      <c r="J68" s="1621">
        <f t="shared" si="2"/>
        <v>0</v>
      </c>
    </row>
    <row r="69" spans="1:10" s="1061" customFormat="1" ht="14.25" hidden="1">
      <c r="A69" s="2280">
        <v>1126000</v>
      </c>
      <c r="B69" s="2297" t="s">
        <v>1042</v>
      </c>
      <c r="C69" s="2282" t="s">
        <v>361</v>
      </c>
      <c r="D69" s="914">
        <f>SUM(D70:D77)</f>
        <v>0</v>
      </c>
      <c r="E69" s="914"/>
      <c r="F69" s="914">
        <f>F70+F76</f>
        <v>0</v>
      </c>
      <c r="G69" s="914">
        <f>G70+G76</f>
        <v>0</v>
      </c>
      <c r="H69" s="914">
        <f>H70+H76</f>
        <v>0</v>
      </c>
      <c r="I69" s="914">
        <f>I70+I76</f>
        <v>0</v>
      </c>
      <c r="J69" s="1621">
        <f t="shared" si="2"/>
        <v>0</v>
      </c>
    </row>
    <row r="70" spans="1:10" s="1061" customFormat="1">
      <c r="A70" s="2280">
        <v>1126100</v>
      </c>
      <c r="B70" s="1808" t="s">
        <v>993</v>
      </c>
      <c r="C70" s="1609" t="s">
        <v>1043</v>
      </c>
      <c r="D70" s="913">
        <v>0</v>
      </c>
      <c r="E70" s="913"/>
      <c r="F70" s="913">
        <f>D70+E70</f>
        <v>0</v>
      </c>
      <c r="G70" s="913">
        <v>0</v>
      </c>
      <c r="H70" s="913">
        <v>0</v>
      </c>
      <c r="I70" s="913">
        <v>0</v>
      </c>
      <c r="J70" s="1621">
        <f t="shared" si="2"/>
        <v>0</v>
      </c>
    </row>
    <row r="71" spans="1:10" s="1061" customFormat="1" ht="12" customHeight="1">
      <c r="A71" s="2280">
        <v>1126200</v>
      </c>
      <c r="B71" s="1808" t="s">
        <v>994</v>
      </c>
      <c r="C71" s="2287" t="s">
        <v>1044</v>
      </c>
      <c r="D71" s="913"/>
      <c r="E71" s="913"/>
      <c r="F71" s="913"/>
      <c r="G71" s="913"/>
      <c r="H71" s="913"/>
      <c r="I71" s="913"/>
      <c r="J71" s="1621">
        <f t="shared" si="2"/>
        <v>0</v>
      </c>
    </row>
    <row r="72" spans="1:10" s="1061" customFormat="1" hidden="1">
      <c r="A72" s="2280">
        <v>1126300</v>
      </c>
      <c r="B72" s="1808" t="s">
        <v>393</v>
      </c>
      <c r="C72" s="2287" t="s">
        <v>394</v>
      </c>
      <c r="D72" s="913"/>
      <c r="E72" s="913"/>
      <c r="F72" s="913"/>
      <c r="G72" s="913"/>
      <c r="H72" s="913"/>
      <c r="I72" s="913"/>
      <c r="J72" s="1621">
        <f t="shared" si="2"/>
        <v>0</v>
      </c>
    </row>
    <row r="73" spans="1:10" s="1061" customFormat="1" hidden="1">
      <c r="A73" s="2285">
        <v>1126400</v>
      </c>
      <c r="B73" s="2301" t="s">
        <v>995</v>
      </c>
      <c r="C73" s="2287" t="s">
        <v>395</v>
      </c>
      <c r="D73" s="913">
        <v>0</v>
      </c>
      <c r="E73" s="913"/>
      <c r="F73" s="913">
        <v>0</v>
      </c>
      <c r="G73" s="913">
        <v>0</v>
      </c>
      <c r="H73" s="913">
        <v>0</v>
      </c>
      <c r="I73" s="913">
        <v>0</v>
      </c>
      <c r="J73" s="1621">
        <f t="shared" si="2"/>
        <v>0</v>
      </c>
    </row>
    <row r="74" spans="1:10" s="1061" customFormat="1" ht="25.5" hidden="1">
      <c r="A74" s="2288">
        <v>1126500</v>
      </c>
      <c r="B74" s="2302" t="s">
        <v>953</v>
      </c>
      <c r="C74" s="2287" t="s">
        <v>396</v>
      </c>
      <c r="D74" s="913"/>
      <c r="E74" s="913"/>
      <c r="F74" s="913"/>
      <c r="G74" s="913"/>
      <c r="H74" s="913"/>
      <c r="I74" s="913"/>
      <c r="J74" s="1621">
        <v>0</v>
      </c>
    </row>
    <row r="75" spans="1:10" s="1061" customFormat="1" hidden="1">
      <c r="A75" s="2285">
        <v>1126600</v>
      </c>
      <c r="B75" s="2301" t="s">
        <v>230</v>
      </c>
      <c r="C75" s="2287" t="s">
        <v>397</v>
      </c>
      <c r="D75" s="913"/>
      <c r="E75" s="913"/>
      <c r="F75" s="913"/>
      <c r="G75" s="913"/>
      <c r="H75" s="913"/>
      <c r="I75" s="913"/>
      <c r="J75" s="1621">
        <f>F75</f>
        <v>0</v>
      </c>
    </row>
    <row r="76" spans="1:10" s="1061" customFormat="1">
      <c r="A76" s="2285">
        <v>1126700</v>
      </c>
      <c r="B76" s="2301" t="s">
        <v>231</v>
      </c>
      <c r="C76" s="2287" t="s">
        <v>398</v>
      </c>
      <c r="D76" s="913">
        <v>0</v>
      </c>
      <c r="E76" s="913"/>
      <c r="F76" s="913">
        <f>D76+E76</f>
        <v>0</v>
      </c>
      <c r="G76" s="913">
        <v>0</v>
      </c>
      <c r="H76" s="913">
        <v>0</v>
      </c>
      <c r="I76" s="913">
        <v>0</v>
      </c>
      <c r="J76" s="1621">
        <f>F76</f>
        <v>0</v>
      </c>
    </row>
    <row r="77" spans="1:10" s="1061" customFormat="1" ht="13.5" thickBot="1">
      <c r="A77" s="2295">
        <v>1126800</v>
      </c>
      <c r="B77" s="2303" t="s">
        <v>483</v>
      </c>
      <c r="C77" s="1620" t="s">
        <v>399</v>
      </c>
      <c r="D77" s="912">
        <v>0</v>
      </c>
      <c r="E77" s="912">
        <v>0</v>
      </c>
      <c r="F77" s="912">
        <v>0</v>
      </c>
      <c r="G77" s="912">
        <v>0</v>
      </c>
      <c r="H77" s="912">
        <v>0</v>
      </c>
      <c r="I77" s="912">
        <v>0</v>
      </c>
      <c r="J77" s="1621">
        <f>F77</f>
        <v>0</v>
      </c>
    </row>
    <row r="78" spans="1:10" s="1061" customFormat="1" ht="14.25" hidden="1">
      <c r="A78" s="2304">
        <v>1130000</v>
      </c>
      <c r="B78" s="2305" t="s">
        <v>296</v>
      </c>
      <c r="C78" s="2282" t="s">
        <v>361</v>
      </c>
      <c r="D78" s="914">
        <v>0</v>
      </c>
      <c r="E78" s="914"/>
      <c r="F78" s="914">
        <v>0</v>
      </c>
      <c r="G78" s="914">
        <v>0</v>
      </c>
      <c r="H78" s="914">
        <v>0</v>
      </c>
      <c r="I78" s="914">
        <v>0</v>
      </c>
      <c r="J78" s="1621">
        <v>0</v>
      </c>
    </row>
    <row r="79" spans="1:10" s="1061" customFormat="1" hidden="1">
      <c r="A79" s="2304">
        <v>1130100</v>
      </c>
      <c r="B79" s="2301" t="s">
        <v>484</v>
      </c>
      <c r="C79" s="1609" t="s">
        <v>297</v>
      </c>
      <c r="D79" s="913"/>
      <c r="E79" s="913"/>
      <c r="F79" s="913"/>
      <c r="G79" s="913"/>
      <c r="H79" s="913"/>
      <c r="I79" s="913"/>
      <c r="J79" s="1621">
        <v>0</v>
      </c>
    </row>
    <row r="80" spans="1:10" s="1061" customFormat="1" hidden="1">
      <c r="A80" s="2304">
        <v>1130200</v>
      </c>
      <c r="B80" s="2301" t="s">
        <v>485</v>
      </c>
      <c r="C80" s="2287" t="s">
        <v>298</v>
      </c>
      <c r="D80" s="913"/>
      <c r="E80" s="913"/>
      <c r="F80" s="913"/>
      <c r="G80" s="913"/>
      <c r="H80" s="913"/>
      <c r="I80" s="913"/>
      <c r="J80" s="1621">
        <v>0</v>
      </c>
    </row>
    <row r="81" spans="1:10" s="1061" customFormat="1" hidden="1">
      <c r="A81" s="2304">
        <v>1130300</v>
      </c>
      <c r="B81" s="2301" t="s">
        <v>486</v>
      </c>
      <c r="C81" s="2287" t="s">
        <v>299</v>
      </c>
      <c r="D81" s="913"/>
      <c r="E81" s="913"/>
      <c r="F81" s="913"/>
      <c r="G81" s="913"/>
      <c r="H81" s="913"/>
      <c r="I81" s="913"/>
      <c r="J81" s="1621">
        <v>0</v>
      </c>
    </row>
    <row r="82" spans="1:10" s="1061" customFormat="1" hidden="1">
      <c r="A82" s="2304">
        <v>1130400</v>
      </c>
      <c r="B82" s="2306" t="s">
        <v>487</v>
      </c>
      <c r="C82" s="2307" t="s">
        <v>300</v>
      </c>
      <c r="D82" s="942"/>
      <c r="E82" s="942"/>
      <c r="F82" s="942"/>
      <c r="G82" s="942"/>
      <c r="H82" s="942"/>
      <c r="I82" s="942"/>
      <c r="J82" s="1621">
        <v>0</v>
      </c>
    </row>
    <row r="83" spans="1:10" s="1061" customFormat="1" ht="14.25" hidden="1">
      <c r="A83" s="2285">
        <v>1131000</v>
      </c>
      <c r="B83" s="2308" t="s">
        <v>301</v>
      </c>
      <c r="C83" s="2309" t="s">
        <v>361</v>
      </c>
      <c r="D83" s="913"/>
      <c r="E83" s="913"/>
      <c r="F83" s="913"/>
      <c r="G83" s="913"/>
      <c r="H83" s="913"/>
      <c r="I83" s="913"/>
      <c r="J83" s="1621">
        <v>0</v>
      </c>
    </row>
    <row r="84" spans="1:10" s="1061" customFormat="1" ht="25.5" hidden="1">
      <c r="A84" s="2285">
        <v>1131100</v>
      </c>
      <c r="B84" s="2301" t="s">
        <v>592</v>
      </c>
      <c r="C84" s="1609" t="s">
        <v>302</v>
      </c>
      <c r="D84" s="913"/>
      <c r="E84" s="913"/>
      <c r="F84" s="913"/>
      <c r="G84" s="913"/>
      <c r="H84" s="913"/>
      <c r="I84" s="913"/>
      <c r="J84" s="1621">
        <v>0</v>
      </c>
    </row>
    <row r="85" spans="1:10" s="1061" customFormat="1" hidden="1">
      <c r="A85" s="2285">
        <v>1131200</v>
      </c>
      <c r="B85" s="2301" t="s">
        <v>593</v>
      </c>
      <c r="C85" s="2287" t="s">
        <v>303</v>
      </c>
      <c r="D85" s="913"/>
      <c r="E85" s="913"/>
      <c r="F85" s="913"/>
      <c r="G85" s="913"/>
      <c r="H85" s="913"/>
      <c r="I85" s="913"/>
      <c r="J85" s="1621">
        <v>0</v>
      </c>
    </row>
    <row r="86" spans="1:10" s="1061" customFormat="1" ht="13.5" hidden="1" thickBot="1">
      <c r="A86" s="2285">
        <v>1131300</v>
      </c>
      <c r="B86" s="2303" t="s">
        <v>594</v>
      </c>
      <c r="C86" s="1620" t="s">
        <v>304</v>
      </c>
      <c r="D86" s="912"/>
      <c r="E86" s="912"/>
      <c r="F86" s="912"/>
      <c r="G86" s="912"/>
      <c r="H86" s="912"/>
      <c r="I86" s="912"/>
      <c r="J86" s="1621">
        <v>0</v>
      </c>
    </row>
    <row r="87" spans="1:10" s="1061" customFormat="1" ht="13.5" customHeight="1">
      <c r="A87" s="2310">
        <v>1140000</v>
      </c>
      <c r="B87" s="2305" t="s">
        <v>305</v>
      </c>
      <c r="C87" s="2282" t="s">
        <v>361</v>
      </c>
      <c r="D87" s="914">
        <v>0</v>
      </c>
      <c r="E87" s="914"/>
      <c r="F87" s="914">
        <v>0</v>
      </c>
      <c r="G87" s="914">
        <v>0</v>
      </c>
      <c r="H87" s="914">
        <v>0</v>
      </c>
      <c r="I87" s="914">
        <v>0</v>
      </c>
      <c r="J87" s="1621">
        <v>0</v>
      </c>
    </row>
    <row r="88" spans="1:10" s="1061" customFormat="1" ht="24.75" hidden="1" customHeight="1">
      <c r="A88" s="2310">
        <v>1141000</v>
      </c>
      <c r="B88" s="2301" t="s">
        <v>306</v>
      </c>
      <c r="C88" s="1609" t="s">
        <v>1013</v>
      </c>
      <c r="D88" s="913"/>
      <c r="E88" s="913"/>
      <c r="F88" s="913"/>
      <c r="G88" s="913"/>
      <c r="H88" s="913"/>
      <c r="I88" s="913"/>
      <c r="J88" s="1621">
        <v>0</v>
      </c>
    </row>
    <row r="89" spans="1:10" s="1061" customFormat="1" ht="25.5" hidden="1">
      <c r="A89" s="2310">
        <v>1142000</v>
      </c>
      <c r="B89" s="2301" t="s">
        <v>42</v>
      </c>
      <c r="C89" s="2287" t="s">
        <v>43</v>
      </c>
      <c r="D89" s="913"/>
      <c r="E89" s="913"/>
      <c r="F89" s="913"/>
      <c r="G89" s="913"/>
      <c r="H89" s="913"/>
      <c r="I89" s="913"/>
      <c r="J89" s="1621">
        <v>0</v>
      </c>
    </row>
    <row r="90" spans="1:10" s="1061" customFormat="1" ht="25.5" hidden="1">
      <c r="A90" s="2310">
        <v>1143000</v>
      </c>
      <c r="B90" s="2301" t="s">
        <v>44</v>
      </c>
      <c r="C90" s="2287" t="s">
        <v>45</v>
      </c>
      <c r="D90" s="913"/>
      <c r="E90" s="913"/>
      <c r="F90" s="913"/>
      <c r="G90" s="913"/>
      <c r="H90" s="913"/>
      <c r="I90" s="913"/>
      <c r="J90" s="1621">
        <v>0</v>
      </c>
    </row>
    <row r="91" spans="1:10" s="1061" customFormat="1" ht="26.25" hidden="1" thickBot="1">
      <c r="A91" s="2290">
        <v>1144000</v>
      </c>
      <c r="B91" s="2303" t="s">
        <v>46</v>
      </c>
      <c r="C91" s="1620" t="s">
        <v>442</v>
      </c>
      <c r="D91" s="912"/>
      <c r="E91" s="912"/>
      <c r="F91" s="912"/>
      <c r="G91" s="912"/>
      <c r="H91" s="912"/>
      <c r="I91" s="912"/>
      <c r="J91" s="1621">
        <v>0</v>
      </c>
    </row>
    <row r="92" spans="1:10" s="1061" customFormat="1" ht="14.25" hidden="1">
      <c r="A92" s="2311">
        <v>1150000</v>
      </c>
      <c r="B92" s="2312" t="s">
        <v>736</v>
      </c>
      <c r="C92" s="2282" t="s">
        <v>361</v>
      </c>
      <c r="D92" s="914">
        <v>0</v>
      </c>
      <c r="E92" s="914"/>
      <c r="F92" s="914">
        <v>0</v>
      </c>
      <c r="G92" s="914">
        <v>0</v>
      </c>
      <c r="H92" s="914">
        <v>0</v>
      </c>
      <c r="I92" s="914">
        <v>0</v>
      </c>
      <c r="J92" s="1621">
        <v>0</v>
      </c>
    </row>
    <row r="93" spans="1:10" s="1061" customFormat="1" ht="25.5" hidden="1">
      <c r="A93" s="2313">
        <v>1151000</v>
      </c>
      <c r="B93" s="2314" t="s">
        <v>686</v>
      </c>
      <c r="C93" s="2282" t="s">
        <v>361</v>
      </c>
      <c r="D93" s="1051">
        <v>0</v>
      </c>
      <c r="E93" s="1051"/>
      <c r="F93" s="1051">
        <v>0</v>
      </c>
      <c r="G93" s="1051">
        <v>0</v>
      </c>
      <c r="H93" s="1051">
        <v>0</v>
      </c>
      <c r="I93" s="1051">
        <v>0</v>
      </c>
      <c r="J93" s="1621">
        <v>0</v>
      </c>
    </row>
    <row r="94" spans="1:10" s="1061" customFormat="1" ht="25.5" hidden="1">
      <c r="A94" s="2313">
        <v>1151100</v>
      </c>
      <c r="B94" s="2315" t="s">
        <v>267</v>
      </c>
      <c r="C94" s="2316">
        <v>461100</v>
      </c>
      <c r="D94" s="1051"/>
      <c r="E94" s="1051"/>
      <c r="F94" s="1051"/>
      <c r="G94" s="1051"/>
      <c r="H94" s="1051"/>
      <c r="I94" s="1051"/>
      <c r="J94" s="1621">
        <v>0</v>
      </c>
    </row>
    <row r="95" spans="1:10" s="1061" customFormat="1" ht="25.5" hidden="1">
      <c r="A95" s="2313">
        <v>1151200</v>
      </c>
      <c r="B95" s="2315" t="s">
        <v>641</v>
      </c>
      <c r="C95" s="2316">
        <v>461200</v>
      </c>
      <c r="D95" s="924"/>
      <c r="E95" s="924"/>
      <c r="F95" s="924"/>
      <c r="G95" s="924"/>
      <c r="H95" s="924"/>
      <c r="I95" s="924"/>
      <c r="J95" s="1621">
        <v>0</v>
      </c>
    </row>
    <row r="96" spans="1:10" s="1061" customFormat="1" ht="25.5" hidden="1">
      <c r="A96" s="2313">
        <v>1152000</v>
      </c>
      <c r="B96" s="2317" t="s">
        <v>521</v>
      </c>
      <c r="C96" s="2318" t="s">
        <v>361</v>
      </c>
      <c r="D96" s="1185">
        <v>0</v>
      </c>
      <c r="E96" s="1185"/>
      <c r="F96" s="1185">
        <v>0</v>
      </c>
      <c r="G96" s="1185">
        <v>0</v>
      </c>
      <c r="H96" s="1185">
        <v>0</v>
      </c>
      <c r="I96" s="1185">
        <v>0</v>
      </c>
      <c r="J96" s="1621">
        <v>0</v>
      </c>
    </row>
    <row r="97" spans="1:10" s="1061" customFormat="1" ht="25.5" hidden="1">
      <c r="A97" s="2313">
        <v>1152100</v>
      </c>
      <c r="B97" s="2319" t="s">
        <v>544</v>
      </c>
      <c r="C97" s="2316">
        <v>462100</v>
      </c>
      <c r="D97" s="921"/>
      <c r="E97" s="921"/>
      <c r="F97" s="921"/>
      <c r="G97" s="1052"/>
      <c r="H97" s="1052"/>
      <c r="I97" s="913"/>
      <c r="J97" s="1621">
        <v>0</v>
      </c>
    </row>
    <row r="98" spans="1:10" s="1061" customFormat="1" ht="26.25" hidden="1" thickBot="1">
      <c r="A98" s="1618">
        <v>1152200</v>
      </c>
      <c r="B98" s="2320" t="s">
        <v>765</v>
      </c>
      <c r="C98" s="2321">
        <v>462200</v>
      </c>
      <c r="D98" s="916"/>
      <c r="E98" s="916"/>
      <c r="F98" s="916"/>
      <c r="G98" s="1053"/>
      <c r="H98" s="1053"/>
      <c r="I98" s="912"/>
      <c r="J98" s="1621">
        <v>0</v>
      </c>
    </row>
    <row r="99" spans="1:10" s="1061" customFormat="1" ht="25.5" hidden="1">
      <c r="A99" s="2311">
        <v>1153000</v>
      </c>
      <c r="B99" s="2322" t="s">
        <v>766</v>
      </c>
      <c r="C99" s="2323" t="s">
        <v>361</v>
      </c>
      <c r="D99" s="1186">
        <v>0</v>
      </c>
      <c r="E99" s="1186"/>
      <c r="F99" s="1186">
        <v>0</v>
      </c>
      <c r="G99" s="1186">
        <v>0</v>
      </c>
      <c r="H99" s="1186">
        <v>0</v>
      </c>
      <c r="I99" s="1186">
        <v>0</v>
      </c>
      <c r="J99" s="1621">
        <v>0</v>
      </c>
    </row>
    <row r="100" spans="1:10" s="1061" customFormat="1" ht="25.5" hidden="1">
      <c r="A100" s="2313">
        <v>1153100</v>
      </c>
      <c r="B100" s="2319" t="s">
        <v>767</v>
      </c>
      <c r="C100" s="2316">
        <v>463100</v>
      </c>
      <c r="D100" s="1185"/>
      <c r="E100" s="1185"/>
      <c r="F100" s="1185"/>
      <c r="G100" s="1185"/>
      <c r="H100" s="1185"/>
      <c r="I100" s="1185"/>
      <c r="J100" s="1621">
        <v>0</v>
      </c>
    </row>
    <row r="101" spans="1:10" s="1061" customFormat="1" hidden="1">
      <c r="A101" s="2313">
        <v>1153200</v>
      </c>
      <c r="B101" s="2319" t="s">
        <v>101</v>
      </c>
      <c r="C101" s="2316">
        <v>463200</v>
      </c>
      <c r="D101" s="1185"/>
      <c r="E101" s="1185"/>
      <c r="F101" s="1185"/>
      <c r="G101" s="1185"/>
      <c r="H101" s="1185"/>
      <c r="I101" s="1185"/>
      <c r="J101" s="1621">
        <v>0</v>
      </c>
    </row>
    <row r="102" spans="1:10" s="1061" customFormat="1" ht="38.25" hidden="1">
      <c r="A102" s="2313">
        <v>1153300</v>
      </c>
      <c r="B102" s="2319" t="s">
        <v>504</v>
      </c>
      <c r="C102" s="2316">
        <v>463300</v>
      </c>
      <c r="D102" s="1185"/>
      <c r="E102" s="1185"/>
      <c r="F102" s="1185"/>
      <c r="G102" s="1185"/>
      <c r="H102" s="1185"/>
      <c r="I102" s="1185"/>
      <c r="J102" s="1621">
        <v>0</v>
      </c>
    </row>
    <row r="103" spans="1:10" s="1061" customFormat="1" ht="38.25" hidden="1">
      <c r="A103" s="2313">
        <v>1153400</v>
      </c>
      <c r="B103" s="2319" t="s">
        <v>505</v>
      </c>
      <c r="C103" s="2316">
        <v>463400</v>
      </c>
      <c r="D103" s="1185"/>
      <c r="E103" s="1185"/>
      <c r="F103" s="1185"/>
      <c r="G103" s="1185"/>
      <c r="H103" s="1185"/>
      <c r="I103" s="1185"/>
      <c r="J103" s="1621">
        <v>0</v>
      </c>
    </row>
    <row r="104" spans="1:10" s="1061" customFormat="1" hidden="1">
      <c r="A104" s="2313">
        <v>1153500</v>
      </c>
      <c r="B104" s="2324" t="s">
        <v>506</v>
      </c>
      <c r="C104" s="2316">
        <v>463500</v>
      </c>
      <c r="D104" s="1185"/>
      <c r="E104" s="1185"/>
      <c r="F104" s="1185"/>
      <c r="G104" s="1185"/>
      <c r="H104" s="1185"/>
      <c r="I104" s="1185"/>
      <c r="J104" s="1621">
        <v>0</v>
      </c>
    </row>
    <row r="105" spans="1:10" s="1061" customFormat="1" ht="0.75" customHeight="1">
      <c r="A105" s="2313">
        <v>1153700</v>
      </c>
      <c r="B105" s="2324" t="s">
        <v>507</v>
      </c>
      <c r="C105" s="2300">
        <v>463700</v>
      </c>
      <c r="D105" s="1185">
        <v>0</v>
      </c>
      <c r="E105" s="1185">
        <v>0</v>
      </c>
      <c r="F105" s="1185">
        <f>D105+E105</f>
        <v>0</v>
      </c>
      <c r="G105" s="1185">
        <v>0</v>
      </c>
      <c r="H105" s="1185">
        <v>0</v>
      </c>
      <c r="I105" s="1185">
        <v>0</v>
      </c>
      <c r="J105" s="1270">
        <f>F105</f>
        <v>0</v>
      </c>
    </row>
    <row r="106" spans="1:10" s="1061" customFormat="1" ht="38.25" hidden="1">
      <c r="A106" s="2313">
        <v>1153800</v>
      </c>
      <c r="B106" s="2324" t="s">
        <v>1005</v>
      </c>
      <c r="C106" s="2316">
        <v>463800</v>
      </c>
      <c r="D106" s="1185"/>
      <c r="E106" s="1185"/>
      <c r="F106" s="1185"/>
      <c r="G106" s="1185"/>
      <c r="H106" s="1185"/>
      <c r="I106" s="1185"/>
      <c r="J106" s="1621">
        <v>0</v>
      </c>
    </row>
    <row r="107" spans="1:10" s="1061" customFormat="1" hidden="1">
      <c r="A107" s="2313">
        <v>1153900</v>
      </c>
      <c r="B107" s="2324" t="s">
        <v>1006</v>
      </c>
      <c r="C107" s="2316">
        <v>463900</v>
      </c>
      <c r="D107" s="1185"/>
      <c r="E107" s="1185"/>
      <c r="F107" s="1185"/>
      <c r="G107" s="1185"/>
      <c r="H107" s="1185"/>
      <c r="I107" s="1185"/>
      <c r="J107" s="1621">
        <v>0</v>
      </c>
    </row>
    <row r="108" spans="1:10" s="1061" customFormat="1" ht="25.5" hidden="1">
      <c r="A108" s="2313">
        <v>1154000</v>
      </c>
      <c r="B108" s="2325" t="s">
        <v>1007</v>
      </c>
      <c r="C108" s="2318" t="s">
        <v>361</v>
      </c>
      <c r="D108" s="1185">
        <v>0</v>
      </c>
      <c r="E108" s="1185"/>
      <c r="F108" s="1185">
        <v>0</v>
      </c>
      <c r="G108" s="1185">
        <v>0</v>
      </c>
      <c r="H108" s="1185">
        <v>0</v>
      </c>
      <c r="I108" s="1185">
        <v>0</v>
      </c>
      <c r="J108" s="1621">
        <v>0</v>
      </c>
    </row>
    <row r="109" spans="1:10" s="1061" customFormat="1" ht="25.5" hidden="1">
      <c r="A109" s="2313">
        <v>1154100</v>
      </c>
      <c r="B109" s="2324" t="s">
        <v>211</v>
      </c>
      <c r="C109" s="2316">
        <v>465100</v>
      </c>
      <c r="D109" s="1187"/>
      <c r="E109" s="1187"/>
      <c r="F109" s="1187"/>
      <c r="G109" s="2326"/>
      <c r="H109" s="2326"/>
      <c r="I109" s="2327"/>
      <c r="J109" s="1621">
        <v>0</v>
      </c>
    </row>
    <row r="110" spans="1:10" s="1061" customFormat="1" hidden="1">
      <c r="A110" s="2313">
        <v>1154200</v>
      </c>
      <c r="B110" s="2324" t="s">
        <v>212</v>
      </c>
      <c r="C110" s="2316">
        <v>465200</v>
      </c>
      <c r="D110" s="1187"/>
      <c r="E110" s="1187"/>
      <c r="F110" s="1187"/>
      <c r="G110" s="2326"/>
      <c r="H110" s="2326"/>
      <c r="I110" s="2327"/>
      <c r="J110" s="1621">
        <v>0</v>
      </c>
    </row>
    <row r="111" spans="1:10" s="1061" customFormat="1" hidden="1">
      <c r="A111" s="2313">
        <v>1154300</v>
      </c>
      <c r="B111" s="2324" t="s">
        <v>213</v>
      </c>
      <c r="C111" s="2316">
        <v>465300</v>
      </c>
      <c r="D111" s="1187"/>
      <c r="E111" s="1187"/>
      <c r="F111" s="1187"/>
      <c r="G111" s="2326"/>
      <c r="H111" s="2326"/>
      <c r="I111" s="2327"/>
      <c r="J111" s="1621">
        <v>0</v>
      </c>
    </row>
    <row r="112" spans="1:10" s="1061" customFormat="1" ht="38.25" hidden="1">
      <c r="A112" s="2313">
        <v>1154500</v>
      </c>
      <c r="B112" s="2324" t="s">
        <v>67</v>
      </c>
      <c r="C112" s="2316">
        <v>465500</v>
      </c>
      <c r="D112" s="1187"/>
      <c r="E112" s="1187"/>
      <c r="F112" s="1187"/>
      <c r="G112" s="2326"/>
      <c r="H112" s="2326"/>
      <c r="I112" s="2327"/>
      <c r="J112" s="1621">
        <v>0</v>
      </c>
    </row>
    <row r="113" spans="1:10" s="1061" customFormat="1" ht="38.25" hidden="1">
      <c r="A113" s="2313">
        <v>1154600</v>
      </c>
      <c r="B113" s="2324" t="s">
        <v>68</v>
      </c>
      <c r="C113" s="2316">
        <v>465600</v>
      </c>
      <c r="D113" s="921"/>
      <c r="E113" s="921"/>
      <c r="F113" s="921"/>
      <c r="G113" s="1052"/>
      <c r="H113" s="1052"/>
      <c r="I113" s="913"/>
      <c r="J113" s="1621">
        <v>0</v>
      </c>
    </row>
    <row r="114" spans="1:10" s="1061" customFormat="1" ht="13.5" hidden="1" thickBot="1">
      <c r="A114" s="1618">
        <v>1154700</v>
      </c>
      <c r="B114" s="1619" t="s">
        <v>78</v>
      </c>
      <c r="C114" s="1620" t="s">
        <v>79</v>
      </c>
      <c r="D114" s="916"/>
      <c r="E114" s="916"/>
      <c r="F114" s="916"/>
      <c r="G114" s="1053"/>
      <c r="H114" s="1053"/>
      <c r="I114" s="912"/>
      <c r="J114" s="1621">
        <v>0</v>
      </c>
    </row>
    <row r="115" spans="1:10" s="1061" customFormat="1" ht="25.5" hidden="1">
      <c r="A115" s="2328">
        <v>1160000</v>
      </c>
      <c r="B115" s="2329" t="s">
        <v>80</v>
      </c>
      <c r="C115" s="2282" t="s">
        <v>361</v>
      </c>
      <c r="D115" s="919">
        <v>0</v>
      </c>
      <c r="E115" s="919"/>
      <c r="F115" s="919">
        <v>0</v>
      </c>
      <c r="G115" s="919">
        <v>0</v>
      </c>
      <c r="H115" s="919">
        <v>0</v>
      </c>
      <c r="I115" s="919">
        <v>0</v>
      </c>
      <c r="J115" s="1621">
        <v>0</v>
      </c>
    </row>
    <row r="116" spans="1:10" s="1061" customFormat="1" hidden="1">
      <c r="A116" s="2298">
        <v>1161000</v>
      </c>
      <c r="B116" s="2330" t="s">
        <v>81</v>
      </c>
      <c r="C116" s="2331" t="s">
        <v>361</v>
      </c>
      <c r="D116" s="921">
        <v>0</v>
      </c>
      <c r="E116" s="921"/>
      <c r="F116" s="921">
        <v>0</v>
      </c>
      <c r="G116" s="921">
        <v>0</v>
      </c>
      <c r="H116" s="921">
        <v>0</v>
      </c>
      <c r="I116" s="921">
        <v>0</v>
      </c>
      <c r="J116" s="1621">
        <v>0</v>
      </c>
    </row>
    <row r="117" spans="1:10" s="1061" customFormat="1" ht="25.5" hidden="1">
      <c r="A117" s="2298">
        <v>1161100</v>
      </c>
      <c r="B117" s="2286" t="s">
        <v>1720</v>
      </c>
      <c r="C117" s="2300">
        <v>471100</v>
      </c>
      <c r="D117" s="921"/>
      <c r="E117" s="921"/>
      <c r="F117" s="921"/>
      <c r="G117" s="921"/>
      <c r="H117" s="921"/>
      <c r="I117" s="921"/>
      <c r="J117" s="1621">
        <v>0</v>
      </c>
    </row>
    <row r="118" spans="1:10" s="1061" customFormat="1" ht="25.5" hidden="1">
      <c r="A118" s="2298">
        <v>1161200</v>
      </c>
      <c r="B118" s="2332" t="s">
        <v>1682</v>
      </c>
      <c r="C118" s="2300">
        <v>471200</v>
      </c>
      <c r="D118" s="921"/>
      <c r="E118" s="921"/>
      <c r="F118" s="921"/>
      <c r="G118" s="921"/>
      <c r="H118" s="921"/>
      <c r="I118" s="921"/>
      <c r="J118" s="1621">
        <v>0</v>
      </c>
    </row>
    <row r="119" spans="1:10" s="1061" customFormat="1" ht="25.5" hidden="1">
      <c r="A119" s="2298">
        <v>1162000</v>
      </c>
      <c r="B119" s="2330" t="s">
        <v>1136</v>
      </c>
      <c r="C119" s="2331" t="s">
        <v>361</v>
      </c>
      <c r="D119" s="921">
        <v>0</v>
      </c>
      <c r="E119" s="921"/>
      <c r="F119" s="921">
        <v>0</v>
      </c>
      <c r="G119" s="921">
        <v>0</v>
      </c>
      <c r="H119" s="921">
        <v>0</v>
      </c>
      <c r="I119" s="921">
        <v>0</v>
      </c>
      <c r="J119" s="1621">
        <v>0</v>
      </c>
    </row>
    <row r="120" spans="1:10" s="1061" customFormat="1" ht="25.5" hidden="1">
      <c r="A120" s="2298">
        <v>1162100</v>
      </c>
      <c r="B120" s="2332" t="s">
        <v>1683</v>
      </c>
      <c r="C120" s="2287" t="s">
        <v>130</v>
      </c>
      <c r="D120" s="921"/>
      <c r="E120" s="921"/>
      <c r="F120" s="921"/>
      <c r="G120" s="921"/>
      <c r="H120" s="921"/>
      <c r="I120" s="921"/>
      <c r="J120" s="1621">
        <v>0</v>
      </c>
    </row>
    <row r="121" spans="1:10" s="1061" customFormat="1" hidden="1">
      <c r="A121" s="2298">
        <v>1162200</v>
      </c>
      <c r="B121" s="2332" t="s">
        <v>1684</v>
      </c>
      <c r="C121" s="2287" t="s">
        <v>24</v>
      </c>
      <c r="D121" s="921"/>
      <c r="E121" s="921"/>
      <c r="F121" s="921"/>
      <c r="G121" s="921"/>
      <c r="H121" s="921"/>
      <c r="I121" s="921"/>
      <c r="J121" s="1621">
        <v>0</v>
      </c>
    </row>
    <row r="122" spans="1:10" s="1061" customFormat="1" ht="25.5" hidden="1">
      <c r="A122" s="2298">
        <v>1162300</v>
      </c>
      <c r="B122" s="2332" t="s">
        <v>1685</v>
      </c>
      <c r="C122" s="2287" t="s">
        <v>26</v>
      </c>
      <c r="D122" s="921"/>
      <c r="E122" s="921"/>
      <c r="F122" s="921"/>
      <c r="G122" s="921"/>
      <c r="H122" s="921"/>
      <c r="I122" s="921"/>
      <c r="J122" s="1621">
        <v>0</v>
      </c>
    </row>
    <row r="123" spans="1:10" s="1061" customFormat="1" hidden="1">
      <c r="A123" s="2298">
        <v>1162400</v>
      </c>
      <c r="B123" s="2332" t="s">
        <v>1686</v>
      </c>
      <c r="C123" s="2287" t="s">
        <v>838</v>
      </c>
      <c r="D123" s="921"/>
      <c r="E123" s="921"/>
      <c r="F123" s="921"/>
      <c r="G123" s="921"/>
      <c r="H123" s="921"/>
      <c r="I123" s="921"/>
      <c r="J123" s="1621">
        <v>0</v>
      </c>
    </row>
    <row r="124" spans="1:10" s="1061" customFormat="1" ht="25.5" hidden="1">
      <c r="A124" s="2298">
        <v>1162500</v>
      </c>
      <c r="B124" s="2332" t="s">
        <v>1687</v>
      </c>
      <c r="C124" s="2287" t="s">
        <v>840</v>
      </c>
      <c r="D124" s="921"/>
      <c r="E124" s="921"/>
      <c r="F124" s="921"/>
      <c r="G124" s="921"/>
      <c r="H124" s="921"/>
      <c r="I124" s="921"/>
      <c r="J124" s="1621">
        <v>0</v>
      </c>
    </row>
    <row r="125" spans="1:10" s="1061" customFormat="1">
      <c r="A125" s="2298">
        <v>1162600</v>
      </c>
      <c r="B125" s="2332" t="s">
        <v>1688</v>
      </c>
      <c r="C125" s="2287" t="s">
        <v>514</v>
      </c>
      <c r="D125" s="921"/>
      <c r="E125" s="921"/>
      <c r="F125" s="921"/>
      <c r="G125" s="921"/>
      <c r="H125" s="921"/>
      <c r="I125" s="921"/>
      <c r="J125" s="1621">
        <v>0</v>
      </c>
    </row>
    <row r="126" spans="1:10" s="1061" customFormat="1" ht="25.5">
      <c r="A126" s="2298">
        <v>1162700</v>
      </c>
      <c r="B126" s="2286" t="s">
        <v>1689</v>
      </c>
      <c r="C126" s="2287" t="s">
        <v>516</v>
      </c>
      <c r="D126" s="921"/>
      <c r="E126" s="921"/>
      <c r="F126" s="921"/>
      <c r="G126" s="921"/>
      <c r="H126" s="921"/>
      <c r="I126" s="921"/>
      <c r="J126" s="1621">
        <v>0</v>
      </c>
    </row>
    <row r="127" spans="1:10" s="1061" customFormat="1">
      <c r="A127" s="2298">
        <v>1162800</v>
      </c>
      <c r="B127" s="2332" t="s">
        <v>1690</v>
      </c>
      <c r="C127" s="2287" t="s">
        <v>878</v>
      </c>
      <c r="D127" s="1052"/>
      <c r="E127" s="1052"/>
      <c r="F127" s="1052"/>
      <c r="G127" s="1052"/>
      <c r="H127" s="1052"/>
      <c r="I127" s="1052"/>
      <c r="J127" s="1621">
        <v>0</v>
      </c>
    </row>
    <row r="128" spans="1:10" s="1061" customFormat="1">
      <c r="A128" s="2333">
        <v>1162900</v>
      </c>
      <c r="B128" s="2332" t="s">
        <v>1691</v>
      </c>
      <c r="C128" s="2287" t="s">
        <v>880</v>
      </c>
      <c r="D128" s="1052"/>
      <c r="E128" s="1052"/>
      <c r="F128" s="1052"/>
      <c r="G128" s="1052"/>
      <c r="H128" s="1052"/>
      <c r="I128" s="1052"/>
      <c r="J128" s="1621">
        <v>0</v>
      </c>
    </row>
    <row r="129" spans="1:10" s="1061" customFormat="1">
      <c r="A129" s="2333">
        <v>1163000</v>
      </c>
      <c r="B129" s="2330" t="s">
        <v>58</v>
      </c>
      <c r="C129" s="2309" t="s">
        <v>361</v>
      </c>
      <c r="D129" s="1052">
        <v>0</v>
      </c>
      <c r="E129" s="1052"/>
      <c r="F129" s="1052">
        <v>0</v>
      </c>
      <c r="G129" s="1052">
        <v>0</v>
      </c>
      <c r="H129" s="1052">
        <v>0</v>
      </c>
      <c r="I129" s="1052">
        <v>0</v>
      </c>
      <c r="J129" s="1621">
        <v>0</v>
      </c>
    </row>
    <row r="130" spans="1:10" s="1061" customFormat="1" ht="10.5" customHeight="1" thickBot="1">
      <c r="A130" s="2334">
        <v>1163100</v>
      </c>
      <c r="B130" s="2303" t="s">
        <v>804</v>
      </c>
      <c r="C130" s="1620" t="s">
        <v>805</v>
      </c>
      <c r="D130" s="1053"/>
      <c r="E130" s="1053"/>
      <c r="F130" s="1053"/>
      <c r="G130" s="1053"/>
      <c r="H130" s="1053"/>
      <c r="I130" s="1053"/>
      <c r="J130" s="1621">
        <v>0</v>
      </c>
    </row>
    <row r="131" spans="1:10" s="1061" customFormat="1" hidden="1">
      <c r="A131" s="2335">
        <v>1170000</v>
      </c>
      <c r="B131" s="2336" t="s">
        <v>881</v>
      </c>
      <c r="C131" s="2282" t="s">
        <v>361</v>
      </c>
      <c r="D131" s="1054">
        <f>D135</f>
        <v>0</v>
      </c>
      <c r="E131" s="1054"/>
      <c r="F131" s="1054">
        <f>F135</f>
        <v>0</v>
      </c>
      <c r="G131" s="1054">
        <f>G135</f>
        <v>0</v>
      </c>
      <c r="H131" s="1054">
        <f>H135</f>
        <v>0</v>
      </c>
      <c r="I131" s="1054">
        <f>I135</f>
        <v>0</v>
      </c>
      <c r="J131" s="1621">
        <f>J135</f>
        <v>0</v>
      </c>
    </row>
    <row r="132" spans="1:10" s="1061" customFormat="1" ht="38.25" hidden="1">
      <c r="A132" s="2333">
        <v>1171000</v>
      </c>
      <c r="B132" s="2337" t="s">
        <v>216</v>
      </c>
      <c r="C132" s="2282" t="s">
        <v>361</v>
      </c>
      <c r="D132" s="926">
        <v>0</v>
      </c>
      <c r="E132" s="926"/>
      <c r="F132" s="926">
        <v>0</v>
      </c>
      <c r="G132" s="926">
        <v>0</v>
      </c>
      <c r="H132" s="926">
        <v>0</v>
      </c>
      <c r="I132" s="926">
        <v>0</v>
      </c>
      <c r="J132" s="1621">
        <v>0</v>
      </c>
    </row>
    <row r="133" spans="1:10" s="1061" customFormat="1" ht="38.25" hidden="1">
      <c r="A133" s="2333">
        <v>1171100</v>
      </c>
      <c r="B133" s="2286" t="s">
        <v>1692</v>
      </c>
      <c r="C133" s="1609" t="s">
        <v>482</v>
      </c>
      <c r="D133" s="1052"/>
      <c r="E133" s="1052"/>
      <c r="F133" s="1052"/>
      <c r="G133" s="1052"/>
      <c r="H133" s="1052"/>
      <c r="I133" s="1052"/>
      <c r="J133" s="1621">
        <v>0</v>
      </c>
    </row>
    <row r="134" spans="1:10" s="1061" customFormat="1" ht="25.5" hidden="1">
      <c r="A134" s="2333">
        <v>1171200</v>
      </c>
      <c r="B134" s="2332" t="s">
        <v>1693</v>
      </c>
      <c r="C134" s="2338" t="s">
        <v>354</v>
      </c>
      <c r="D134" s="1052"/>
      <c r="E134" s="1052"/>
      <c r="F134" s="1052"/>
      <c r="G134" s="1052"/>
      <c r="H134" s="1052"/>
      <c r="I134" s="1052"/>
      <c r="J134" s="1621">
        <v>0</v>
      </c>
    </row>
    <row r="135" spans="1:10" s="1061" customFormat="1" ht="51" hidden="1">
      <c r="A135" s="2298">
        <v>1172000</v>
      </c>
      <c r="B135" s="2339" t="s">
        <v>1027</v>
      </c>
      <c r="C135" s="2309" t="s">
        <v>361</v>
      </c>
      <c r="D135" s="1054">
        <f>D137+D138</f>
        <v>0</v>
      </c>
      <c r="E135" s="1054"/>
      <c r="F135" s="1054">
        <f>F137+F138</f>
        <v>0</v>
      </c>
      <c r="G135" s="1054">
        <f>G137+G138</f>
        <v>0</v>
      </c>
      <c r="H135" s="1054">
        <f>H137+H138</f>
        <v>0</v>
      </c>
      <c r="I135" s="1054">
        <f>I137+I138</f>
        <v>0</v>
      </c>
      <c r="J135" s="1621">
        <f>F135</f>
        <v>0</v>
      </c>
    </row>
    <row r="136" spans="1:10" s="1061" customFormat="1" hidden="1">
      <c r="A136" s="2298">
        <v>1172100</v>
      </c>
      <c r="B136" s="2301" t="s">
        <v>1113</v>
      </c>
      <c r="C136" s="1609" t="s">
        <v>1028</v>
      </c>
      <c r="D136" s="1052"/>
      <c r="E136" s="913"/>
      <c r="F136" s="1052"/>
      <c r="G136" s="1052"/>
      <c r="H136" s="1052"/>
      <c r="I136" s="1052"/>
      <c r="J136" s="1621">
        <v>0</v>
      </c>
    </row>
    <row r="137" spans="1:10" s="1061" customFormat="1" hidden="1">
      <c r="A137" s="2298">
        <v>1172200</v>
      </c>
      <c r="B137" s="2301" t="s">
        <v>1114</v>
      </c>
      <c r="C137" s="2340">
        <v>482200</v>
      </c>
      <c r="D137" s="1052">
        <v>0</v>
      </c>
      <c r="E137" s="913"/>
      <c r="F137" s="1052">
        <v>0</v>
      </c>
      <c r="G137" s="1052">
        <v>0</v>
      </c>
      <c r="H137" s="1052">
        <v>0</v>
      </c>
      <c r="I137" s="1052">
        <v>0</v>
      </c>
      <c r="J137" s="1621">
        <f>F137</f>
        <v>0</v>
      </c>
    </row>
    <row r="138" spans="1:10" s="1061" customFormat="1" hidden="1">
      <c r="A138" s="2298">
        <v>1172300</v>
      </c>
      <c r="B138" s="2332" t="s">
        <v>1694</v>
      </c>
      <c r="C138" s="2287" t="s">
        <v>1030</v>
      </c>
      <c r="D138" s="1052">
        <v>0</v>
      </c>
      <c r="E138" s="913"/>
      <c r="F138" s="1052">
        <v>0</v>
      </c>
      <c r="G138" s="1052">
        <v>0</v>
      </c>
      <c r="H138" s="1052">
        <v>0</v>
      </c>
      <c r="I138" s="1052">
        <v>0</v>
      </c>
      <c r="J138" s="1621">
        <f>F138</f>
        <v>0</v>
      </c>
    </row>
    <row r="139" spans="1:10" s="1061" customFormat="1" ht="25.5" hidden="1">
      <c r="A139" s="2298">
        <v>1172400</v>
      </c>
      <c r="B139" s="940" t="s">
        <v>1695</v>
      </c>
      <c r="C139" s="2287" t="s">
        <v>125</v>
      </c>
      <c r="D139" s="926"/>
      <c r="E139" s="913"/>
      <c r="F139" s="926"/>
      <c r="G139" s="926"/>
      <c r="H139" s="926"/>
      <c r="I139" s="926"/>
      <c r="J139" s="1621">
        <v>0</v>
      </c>
    </row>
    <row r="140" spans="1:10" s="1061" customFormat="1" ht="25.5" hidden="1">
      <c r="A140" s="2298">
        <v>1173000</v>
      </c>
      <c r="B140" s="2339" t="s">
        <v>126</v>
      </c>
      <c r="C140" s="2309" t="s">
        <v>361</v>
      </c>
      <c r="D140" s="926">
        <v>0</v>
      </c>
      <c r="E140" s="926"/>
      <c r="F140" s="926">
        <v>0</v>
      </c>
      <c r="G140" s="926">
        <v>0</v>
      </c>
      <c r="H140" s="926">
        <v>0</v>
      </c>
      <c r="I140" s="926">
        <v>0</v>
      </c>
      <c r="J140" s="1621">
        <v>0</v>
      </c>
    </row>
    <row r="141" spans="1:10" s="1061" customFormat="1" ht="25.5" hidden="1">
      <c r="A141" s="2333">
        <v>1173100</v>
      </c>
      <c r="B141" s="2341" t="s">
        <v>127</v>
      </c>
      <c r="C141" s="2287" t="s">
        <v>1099</v>
      </c>
      <c r="D141" s="926"/>
      <c r="E141" s="913"/>
      <c r="F141" s="926"/>
      <c r="G141" s="926"/>
      <c r="H141" s="926"/>
      <c r="I141" s="926"/>
      <c r="J141" s="1621">
        <v>0</v>
      </c>
    </row>
    <row r="142" spans="1:10" s="1061" customFormat="1" ht="38.25" hidden="1">
      <c r="A142" s="2333">
        <v>1174000</v>
      </c>
      <c r="B142" s="2339" t="s">
        <v>1100</v>
      </c>
      <c r="C142" s="2309" t="s">
        <v>361</v>
      </c>
      <c r="D142" s="926">
        <v>0</v>
      </c>
      <c r="E142" s="926"/>
      <c r="F142" s="926">
        <v>0</v>
      </c>
      <c r="G142" s="926">
        <v>0</v>
      </c>
      <c r="H142" s="926">
        <v>0</v>
      </c>
      <c r="I142" s="926">
        <v>0</v>
      </c>
      <c r="J142" s="1621">
        <v>0</v>
      </c>
    </row>
    <row r="143" spans="1:10" s="1061" customFormat="1" ht="25.5" hidden="1">
      <c r="A143" s="2333">
        <v>1174100</v>
      </c>
      <c r="B143" s="2341" t="s">
        <v>1115</v>
      </c>
      <c r="C143" s="2287" t="s">
        <v>1101</v>
      </c>
      <c r="D143" s="926"/>
      <c r="E143" s="926"/>
      <c r="F143" s="926"/>
      <c r="G143" s="926"/>
      <c r="H143" s="926"/>
      <c r="I143" s="926"/>
      <c r="J143" s="1621">
        <v>0</v>
      </c>
    </row>
    <row r="144" spans="1:10" s="1061" customFormat="1" ht="25.5" hidden="1">
      <c r="A144" s="2333">
        <v>1174200</v>
      </c>
      <c r="B144" s="940" t="s">
        <v>1696</v>
      </c>
      <c r="C144" s="2287" t="s">
        <v>450</v>
      </c>
      <c r="D144" s="926"/>
      <c r="E144" s="926"/>
      <c r="F144" s="926"/>
      <c r="G144" s="926"/>
      <c r="H144" s="926"/>
      <c r="I144" s="926"/>
      <c r="J144" s="1621">
        <v>0</v>
      </c>
    </row>
    <row r="145" spans="1:15" s="1061" customFormat="1" ht="51" hidden="1">
      <c r="A145" s="2333">
        <v>1175000</v>
      </c>
      <c r="B145" s="2339" t="s">
        <v>561</v>
      </c>
      <c r="C145" s="2309" t="s">
        <v>361</v>
      </c>
      <c r="D145" s="926">
        <v>0</v>
      </c>
      <c r="E145" s="926"/>
      <c r="F145" s="926">
        <v>0</v>
      </c>
      <c r="G145" s="926">
        <v>0</v>
      </c>
      <c r="H145" s="926">
        <v>0</v>
      </c>
      <c r="I145" s="926">
        <v>0</v>
      </c>
      <c r="J145" s="1621">
        <v>0</v>
      </c>
    </row>
    <row r="146" spans="1:15" s="1061" customFormat="1" ht="38.25">
      <c r="A146" s="2333">
        <v>1175100</v>
      </c>
      <c r="B146" s="940" t="s">
        <v>1697</v>
      </c>
      <c r="C146" s="2287" t="s">
        <v>228</v>
      </c>
      <c r="D146" s="926"/>
      <c r="E146" s="926"/>
      <c r="F146" s="926"/>
      <c r="G146" s="926"/>
      <c r="H146" s="926"/>
      <c r="I146" s="926"/>
      <c r="J146" s="1621">
        <v>0</v>
      </c>
    </row>
    <row r="147" spans="1:15" s="1061" customFormat="1">
      <c r="A147" s="2333">
        <v>1176000</v>
      </c>
      <c r="B147" s="2339" t="s">
        <v>229</v>
      </c>
      <c r="C147" s="2309" t="s">
        <v>361</v>
      </c>
      <c r="D147" s="926">
        <v>0</v>
      </c>
      <c r="E147" s="926"/>
      <c r="F147" s="926">
        <v>0</v>
      </c>
      <c r="G147" s="926">
        <v>0</v>
      </c>
      <c r="H147" s="926">
        <v>0</v>
      </c>
      <c r="I147" s="926">
        <v>0</v>
      </c>
      <c r="J147" s="1621">
        <v>0</v>
      </c>
    </row>
    <row r="148" spans="1:15" s="1061" customFormat="1">
      <c r="A148" s="2333">
        <v>1176100</v>
      </c>
      <c r="B148" s="940" t="s">
        <v>1698</v>
      </c>
      <c r="C148" s="2287" t="s">
        <v>8</v>
      </c>
      <c r="D148" s="926"/>
      <c r="E148" s="913"/>
      <c r="F148" s="926"/>
      <c r="G148" s="926"/>
      <c r="H148" s="926"/>
      <c r="I148" s="926"/>
      <c r="J148" s="1621">
        <v>0</v>
      </c>
    </row>
    <row r="149" spans="1:15" s="1061" customFormat="1">
      <c r="A149" s="2333">
        <v>1177000</v>
      </c>
      <c r="B149" s="2339" t="s">
        <v>591</v>
      </c>
      <c r="C149" s="2309" t="s">
        <v>361</v>
      </c>
      <c r="D149" s="926">
        <v>0</v>
      </c>
      <c r="E149" s="926"/>
      <c r="F149" s="926">
        <v>0</v>
      </c>
      <c r="G149" s="926">
        <v>0</v>
      </c>
      <c r="H149" s="926">
        <v>0</v>
      </c>
      <c r="I149" s="926">
        <v>0</v>
      </c>
      <c r="J149" s="1621">
        <v>0</v>
      </c>
    </row>
    <row r="150" spans="1:15" s="1061" customFormat="1" ht="13.5" thickBot="1">
      <c r="A150" s="2334">
        <v>1177100</v>
      </c>
      <c r="B150" s="2342" t="s">
        <v>1699</v>
      </c>
      <c r="C150" s="1620" t="s">
        <v>260</v>
      </c>
      <c r="D150" s="1053"/>
      <c r="E150" s="1053"/>
      <c r="F150" s="1053"/>
      <c r="G150" s="1053"/>
      <c r="H150" s="1053"/>
      <c r="I150" s="1053"/>
      <c r="J150" s="1621">
        <v>0</v>
      </c>
    </row>
    <row r="151" spans="1:15" s="1061" customFormat="1" ht="26.25" thickBot="1">
      <c r="A151" s="2343" t="s">
        <v>263</v>
      </c>
      <c r="B151" s="2344" t="s">
        <v>652</v>
      </c>
      <c r="C151" s="2345" t="s">
        <v>361</v>
      </c>
      <c r="D151" s="1188">
        <f>D152</f>
        <v>5354</v>
      </c>
      <c r="E151" s="1188"/>
      <c r="F151" s="1188">
        <f>F152</f>
        <v>5354</v>
      </c>
      <c r="G151" s="1188">
        <f>G152</f>
        <v>0</v>
      </c>
      <c r="H151" s="1188">
        <f>H152</f>
        <v>5354</v>
      </c>
      <c r="I151" s="1188">
        <f>I152</f>
        <v>5354</v>
      </c>
      <c r="J151" s="1270">
        <f>F152</f>
        <v>5354</v>
      </c>
    </row>
    <row r="152" spans="1:15" s="1061" customFormat="1" ht="19.5" customHeight="1">
      <c r="A152" s="2335" t="s">
        <v>654</v>
      </c>
      <c r="B152" s="2346" t="s">
        <v>655</v>
      </c>
      <c r="C152" s="2282" t="s">
        <v>361</v>
      </c>
      <c r="D152" s="919">
        <f>SUM(D153:D155)</f>
        <v>5354</v>
      </c>
      <c r="E152" s="919"/>
      <c r="F152" s="919">
        <f>SUM(F153:F155)</f>
        <v>5354</v>
      </c>
      <c r="G152" s="919">
        <f>SUM(G153:G155)</f>
        <v>0</v>
      </c>
      <c r="H152" s="919">
        <f>+SUM(H153:H155)</f>
        <v>5354</v>
      </c>
      <c r="I152" s="919">
        <f>SUM(I153:I155)</f>
        <v>5354</v>
      </c>
      <c r="J152" s="1270">
        <f>F152</f>
        <v>5354</v>
      </c>
    </row>
    <row r="153" spans="1:15" s="1061" customFormat="1">
      <c r="A153" s="2333" t="s">
        <v>656</v>
      </c>
      <c r="B153" s="940" t="s">
        <v>1700</v>
      </c>
      <c r="C153" s="2347" t="s">
        <v>997</v>
      </c>
      <c r="D153" s="924"/>
      <c r="E153" s="921"/>
      <c r="F153" s="924"/>
      <c r="G153" s="924"/>
      <c r="H153" s="924"/>
      <c r="I153" s="924"/>
      <c r="J153" s="1270">
        <f>F153</f>
        <v>0</v>
      </c>
    </row>
    <row r="154" spans="1:15" s="1061" customFormat="1" ht="23.25" customHeight="1">
      <c r="A154" s="2333" t="s">
        <v>998</v>
      </c>
      <c r="B154" s="940" t="s">
        <v>1701</v>
      </c>
      <c r="C154" s="2347" t="s">
        <v>975</v>
      </c>
      <c r="D154" s="924">
        <v>5354</v>
      </c>
      <c r="E154" s="921">
        <v>0</v>
      </c>
      <c r="F154" s="924">
        <f>D154+E154</f>
        <v>5354</v>
      </c>
      <c r="G154" s="924">
        <v>0</v>
      </c>
      <c r="H154" s="924">
        <v>5354</v>
      </c>
      <c r="I154" s="924">
        <v>5354</v>
      </c>
      <c r="J154" s="1270">
        <f>F154</f>
        <v>5354</v>
      </c>
      <c r="K154" s="2571" t="s">
        <v>2335</v>
      </c>
      <c r="L154" s="2568"/>
      <c r="M154" s="2568"/>
      <c r="N154" s="2568"/>
      <c r="O154" s="2568"/>
    </row>
    <row r="155" spans="1:15" s="1061" customFormat="1" ht="25.5">
      <c r="A155" s="2333" t="s">
        <v>976</v>
      </c>
      <c r="B155" s="940" t="s">
        <v>1702</v>
      </c>
      <c r="C155" s="2347" t="s">
        <v>978</v>
      </c>
      <c r="D155" s="2348">
        <v>0</v>
      </c>
      <c r="E155" s="1820">
        <v>0</v>
      </c>
      <c r="F155" s="2348">
        <f>D155+E155</f>
        <v>0</v>
      </c>
      <c r="G155" s="1694">
        <v>0</v>
      </c>
      <c r="H155" s="1694">
        <v>0</v>
      </c>
      <c r="I155" s="1694">
        <v>0</v>
      </c>
      <c r="J155" s="1695">
        <f>F155</f>
        <v>0</v>
      </c>
    </row>
    <row r="156" spans="1:15" s="1061" customFormat="1" ht="0.75" customHeight="1">
      <c r="A156" s="2349" t="s">
        <v>979</v>
      </c>
      <c r="B156" s="940" t="s">
        <v>1703</v>
      </c>
      <c r="C156" s="2347" t="s">
        <v>1110</v>
      </c>
      <c r="D156" s="926"/>
      <c r="E156" s="913"/>
      <c r="F156" s="926"/>
      <c r="G156" s="926"/>
      <c r="H156" s="926"/>
      <c r="I156" s="926"/>
      <c r="J156" s="1621">
        <v>0</v>
      </c>
    </row>
    <row r="157" spans="1:15" s="1061" customFormat="1" hidden="1">
      <c r="A157" s="2349" t="s">
        <v>138</v>
      </c>
      <c r="B157" s="2341" t="s">
        <v>139</v>
      </c>
      <c r="C157" s="2347" t="s">
        <v>140</v>
      </c>
      <c r="D157" s="926"/>
      <c r="E157" s="913"/>
      <c r="F157" s="926"/>
      <c r="G157" s="926"/>
      <c r="H157" s="926"/>
      <c r="I157" s="926"/>
      <c r="J157" s="1621">
        <v>0</v>
      </c>
    </row>
    <row r="158" spans="1:15" s="1061" customFormat="1" hidden="1">
      <c r="A158" s="2349" t="s">
        <v>141</v>
      </c>
      <c r="B158" s="940" t="s">
        <v>1704</v>
      </c>
      <c r="C158" s="2347" t="s">
        <v>904</v>
      </c>
      <c r="D158" s="926"/>
      <c r="E158" s="913"/>
      <c r="F158" s="926"/>
      <c r="G158" s="926"/>
      <c r="H158" s="926"/>
      <c r="I158" s="926"/>
      <c r="J158" s="1621">
        <v>0</v>
      </c>
    </row>
    <row r="159" spans="1:15" s="1061" customFormat="1" hidden="1">
      <c r="A159" s="2349" t="s">
        <v>905</v>
      </c>
      <c r="B159" s="940" t="s">
        <v>1705</v>
      </c>
      <c r="C159" s="2347" t="s">
        <v>907</v>
      </c>
      <c r="D159" s="926"/>
      <c r="E159" s="913"/>
      <c r="F159" s="926"/>
      <c r="G159" s="926"/>
      <c r="H159" s="926"/>
      <c r="I159" s="926"/>
      <c r="J159" s="1621">
        <v>0</v>
      </c>
    </row>
    <row r="160" spans="1:15" s="1061" customFormat="1" hidden="1">
      <c r="A160" s="2350" t="s">
        <v>806</v>
      </c>
      <c r="B160" s="2351" t="s">
        <v>1706</v>
      </c>
      <c r="C160" s="2352" t="s">
        <v>661</v>
      </c>
      <c r="D160" s="926"/>
      <c r="E160" s="913"/>
      <c r="F160" s="926"/>
      <c r="G160" s="926"/>
      <c r="H160" s="926"/>
      <c r="I160" s="926"/>
      <c r="J160" s="1621">
        <v>0</v>
      </c>
    </row>
    <row r="161" spans="1:10" s="1061" customFormat="1" hidden="1">
      <c r="A161" s="2313" t="s">
        <v>807</v>
      </c>
      <c r="B161" s="2353" t="s">
        <v>1074</v>
      </c>
      <c r="C161" s="2316" t="s">
        <v>1075</v>
      </c>
      <c r="D161" s="926"/>
      <c r="E161" s="913"/>
      <c r="F161" s="926"/>
      <c r="G161" s="926"/>
      <c r="H161" s="926"/>
      <c r="I161" s="926"/>
      <c r="J161" s="1621">
        <v>0</v>
      </c>
    </row>
    <row r="162" spans="1:10" s="1061" customFormat="1" hidden="1">
      <c r="A162" s="2313" t="s">
        <v>1076</v>
      </c>
      <c r="B162" s="2353" t="s">
        <v>1077</v>
      </c>
      <c r="C162" s="2316" t="s">
        <v>1078</v>
      </c>
      <c r="D162" s="926"/>
      <c r="E162" s="913"/>
      <c r="F162" s="926"/>
      <c r="G162" s="926"/>
      <c r="H162" s="926"/>
      <c r="I162" s="926"/>
      <c r="J162" s="1621">
        <v>0</v>
      </c>
    </row>
    <row r="163" spans="1:10" s="1061" customFormat="1" hidden="1">
      <c r="A163" s="2354" t="s">
        <v>662</v>
      </c>
      <c r="B163" s="2355" t="s">
        <v>663</v>
      </c>
      <c r="C163" s="2356" t="s">
        <v>361</v>
      </c>
      <c r="D163" s="926">
        <v>0</v>
      </c>
      <c r="E163" s="926"/>
      <c r="F163" s="926">
        <v>0</v>
      </c>
      <c r="G163" s="926">
        <v>0</v>
      </c>
      <c r="H163" s="926">
        <v>0</v>
      </c>
      <c r="I163" s="926">
        <v>0</v>
      </c>
      <c r="J163" s="1621">
        <v>0</v>
      </c>
    </row>
    <row r="164" spans="1:10" hidden="1">
      <c r="A164" s="2349" t="s">
        <v>664</v>
      </c>
      <c r="B164" s="2341" t="s">
        <v>665</v>
      </c>
      <c r="C164" s="2347" t="s">
        <v>666</v>
      </c>
      <c r="D164" s="926"/>
      <c r="E164" s="913"/>
      <c r="F164" s="926"/>
      <c r="G164" s="926"/>
      <c r="H164" s="926"/>
      <c r="I164" s="926"/>
      <c r="J164" s="1621">
        <v>0</v>
      </c>
    </row>
    <row r="165" spans="1:10" hidden="1">
      <c r="A165" s="2349" t="s">
        <v>667</v>
      </c>
      <c r="B165" s="2341" t="s">
        <v>668</v>
      </c>
      <c r="C165" s="2347" t="s">
        <v>669</v>
      </c>
      <c r="D165" s="926"/>
      <c r="E165" s="913"/>
      <c r="F165" s="926"/>
      <c r="G165" s="926"/>
      <c r="H165" s="926"/>
      <c r="I165" s="926"/>
      <c r="J165" s="1621">
        <v>0</v>
      </c>
    </row>
    <row r="166" spans="1:10" ht="25.5" hidden="1">
      <c r="A166" s="2349" t="s">
        <v>670</v>
      </c>
      <c r="B166" s="940" t="s">
        <v>1707</v>
      </c>
      <c r="C166" s="2347" t="s">
        <v>316</v>
      </c>
      <c r="D166" s="926"/>
      <c r="E166" s="913"/>
      <c r="F166" s="926"/>
      <c r="G166" s="926"/>
      <c r="H166" s="926"/>
      <c r="I166" s="926"/>
      <c r="J166" s="1621">
        <v>0</v>
      </c>
    </row>
    <row r="167" spans="1:10" hidden="1">
      <c r="A167" s="2349" t="s">
        <v>317</v>
      </c>
      <c r="B167" s="940" t="s">
        <v>1708</v>
      </c>
      <c r="C167" s="2347" t="s">
        <v>319</v>
      </c>
      <c r="D167" s="926"/>
      <c r="E167" s="913"/>
      <c r="F167" s="926"/>
      <c r="G167" s="926"/>
      <c r="H167" s="926"/>
      <c r="I167" s="926"/>
      <c r="J167" s="1621">
        <v>0</v>
      </c>
    </row>
    <row r="168" spans="1:10" hidden="1">
      <c r="A168" s="2349" t="s">
        <v>320</v>
      </c>
      <c r="B168" s="2339" t="s">
        <v>321</v>
      </c>
      <c r="C168" s="2331" t="s">
        <v>361</v>
      </c>
      <c r="D168" s="926">
        <v>0</v>
      </c>
      <c r="E168" s="926"/>
      <c r="F168" s="926">
        <v>0</v>
      </c>
      <c r="G168" s="926">
        <v>0</v>
      </c>
      <c r="H168" s="926">
        <v>0</v>
      </c>
      <c r="I168" s="926">
        <v>0</v>
      </c>
      <c r="J168" s="1621">
        <v>0</v>
      </c>
    </row>
    <row r="169" spans="1:10" hidden="1">
      <c r="A169" s="2349" t="s">
        <v>322</v>
      </c>
      <c r="B169" s="2341" t="s">
        <v>1116</v>
      </c>
      <c r="C169" s="2347" t="s">
        <v>323</v>
      </c>
      <c r="D169" s="926"/>
      <c r="E169" s="913"/>
      <c r="F169" s="926"/>
      <c r="G169" s="926"/>
      <c r="H169" s="926"/>
      <c r="I169" s="926"/>
      <c r="J169" s="1621">
        <v>0</v>
      </c>
    </row>
    <row r="170" spans="1:10" hidden="1">
      <c r="A170" s="2357" t="s">
        <v>324</v>
      </c>
      <c r="B170" s="2358" t="s">
        <v>1079</v>
      </c>
      <c r="C170" s="2331" t="s">
        <v>361</v>
      </c>
      <c r="D170" s="926">
        <v>0</v>
      </c>
      <c r="E170" s="926"/>
      <c r="F170" s="926">
        <v>0</v>
      </c>
      <c r="G170" s="926">
        <v>0</v>
      </c>
      <c r="H170" s="926">
        <v>0</v>
      </c>
      <c r="I170" s="926">
        <v>0</v>
      </c>
      <c r="J170" s="1621">
        <v>0</v>
      </c>
    </row>
    <row r="171" spans="1:10" hidden="1">
      <c r="A171" s="2349" t="s">
        <v>326</v>
      </c>
      <c r="B171" s="2341" t="s">
        <v>1117</v>
      </c>
      <c r="C171" s="2347" t="s">
        <v>327</v>
      </c>
      <c r="D171" s="926"/>
      <c r="E171" s="926"/>
      <c r="F171" s="926"/>
      <c r="G171" s="926"/>
      <c r="H171" s="926"/>
      <c r="I171" s="926"/>
      <c r="J171" s="1621">
        <v>0</v>
      </c>
    </row>
    <row r="172" spans="1:10" hidden="1">
      <c r="A172" s="2349" t="s">
        <v>328</v>
      </c>
      <c r="B172" s="2341" t="s">
        <v>1118</v>
      </c>
      <c r="C172" s="2347" t="s">
        <v>329</v>
      </c>
      <c r="D172" s="926"/>
      <c r="E172" s="926"/>
      <c r="F172" s="926"/>
      <c r="G172" s="926"/>
      <c r="H172" s="926"/>
      <c r="I172" s="926"/>
      <c r="J172" s="926"/>
    </row>
    <row r="173" spans="1:10" hidden="1">
      <c r="A173" s="2349" t="s">
        <v>330</v>
      </c>
      <c r="B173" s="940" t="s">
        <v>1709</v>
      </c>
      <c r="C173" s="2347" t="s">
        <v>332</v>
      </c>
      <c r="D173" s="926"/>
      <c r="E173" s="926"/>
      <c r="F173" s="926"/>
      <c r="G173" s="926"/>
      <c r="H173" s="926"/>
      <c r="I173" s="926"/>
      <c r="J173" s="926"/>
    </row>
    <row r="174" spans="1:10" ht="13.5" thickBot="1">
      <c r="A174" s="2359">
        <v>1244000</v>
      </c>
      <c r="B174" s="2360" t="s">
        <v>1721</v>
      </c>
      <c r="C174" s="2352" t="s">
        <v>1145</v>
      </c>
      <c r="D174" s="1602"/>
      <c r="E174" s="1602"/>
      <c r="F174" s="1602"/>
      <c r="G174" s="1602"/>
      <c r="H174" s="1602"/>
      <c r="I174" s="1602"/>
      <c r="J174" s="1602"/>
    </row>
    <row r="175" spans="1:10" ht="29.25" customHeight="1" thickBot="1">
      <c r="A175" s="2361">
        <v>1000000</v>
      </c>
      <c r="B175" s="2362" t="s">
        <v>1081</v>
      </c>
      <c r="C175" s="2363" t="s">
        <v>361</v>
      </c>
      <c r="D175" s="1188">
        <f>D32+D151</f>
        <v>5354</v>
      </c>
      <c r="E175" s="1188">
        <f>E32</f>
        <v>0</v>
      </c>
      <c r="F175" s="1188">
        <f>F32+F151</f>
        <v>5354</v>
      </c>
      <c r="G175" s="1188">
        <f>G32+G151</f>
        <v>0</v>
      </c>
      <c r="H175" s="1188">
        <f>H32+H151</f>
        <v>5354</v>
      </c>
      <c r="I175" s="1188">
        <f>I32+I151</f>
        <v>5354</v>
      </c>
      <c r="J175" s="1188">
        <f>J32+J151</f>
        <v>5354</v>
      </c>
    </row>
    <row r="176" spans="1:10" ht="29.25" customHeight="1">
      <c r="A176" s="2364"/>
      <c r="B176" s="2365"/>
      <c r="C176" s="2366"/>
      <c r="D176" s="2228"/>
      <c r="E176" s="2645"/>
      <c r="F176" s="2646"/>
      <c r="G176" s="2646"/>
      <c r="H176" s="2646"/>
      <c r="I176" s="2646"/>
      <c r="J176" s="2646"/>
    </row>
    <row r="177" spans="1:10">
      <c r="A177" s="2647"/>
      <c r="B177" s="2647"/>
      <c r="C177" s="2647"/>
      <c r="D177" s="2647"/>
      <c r="E177" s="2647"/>
      <c r="F177" s="2647"/>
      <c r="G177" s="2647"/>
      <c r="H177" s="2647"/>
      <c r="I177" s="2647"/>
      <c r="J177" s="2647"/>
    </row>
    <row r="178" spans="1:10">
      <c r="A178" s="2647" t="s">
        <v>2250</v>
      </c>
      <c r="B178" s="2647"/>
      <c r="C178" s="2647"/>
      <c r="D178" s="2647"/>
      <c r="E178" s="2647"/>
      <c r="F178" s="2647"/>
      <c r="G178" s="2647"/>
      <c r="H178" s="2647"/>
      <c r="I178" s="2647"/>
      <c r="J178" s="2647"/>
    </row>
    <row r="179" spans="1:10" ht="14.25">
      <c r="A179" s="2647" t="s">
        <v>1737</v>
      </c>
      <c r="B179" s="2647"/>
      <c r="C179" s="2647"/>
      <c r="D179" s="2647"/>
      <c r="E179" s="2647"/>
      <c r="F179" s="2647"/>
      <c r="G179" s="2647"/>
      <c r="H179" s="2647"/>
      <c r="I179" s="2647"/>
      <c r="J179" s="2647"/>
    </row>
    <row r="180" spans="1:10">
      <c r="A180" s="2649" t="s">
        <v>1002</v>
      </c>
      <c r="B180" s="2649"/>
      <c r="C180" s="2649"/>
      <c r="D180" s="2649"/>
      <c r="E180" s="2649"/>
      <c r="F180" s="2649"/>
      <c r="G180" s="2649"/>
      <c r="H180" s="2649"/>
      <c r="I180" s="2649"/>
      <c r="J180" s="2649"/>
    </row>
    <row r="181" spans="1:10" ht="14.25">
      <c r="A181" s="2651"/>
      <c r="B181" s="2651"/>
      <c r="C181" s="2651"/>
      <c r="D181" s="2651"/>
      <c r="E181" s="2651"/>
      <c r="F181" s="2651"/>
      <c r="G181" s="2651"/>
      <c r="H181" s="2651"/>
      <c r="I181" s="2651"/>
      <c r="J181" s="2651"/>
    </row>
    <row r="182" spans="1:10">
      <c r="A182" s="2647" t="s">
        <v>1003</v>
      </c>
      <c r="B182" s="2647"/>
      <c r="C182" s="2647"/>
      <c r="D182" s="2647"/>
      <c r="E182" s="2647"/>
      <c r="F182" s="2647"/>
      <c r="G182" s="2647"/>
      <c r="H182" s="2647"/>
      <c r="I182" s="2647"/>
      <c r="J182" s="2647"/>
    </row>
    <row r="183" spans="1:10" ht="14.25">
      <c r="A183" s="1958" t="s">
        <v>2120</v>
      </c>
      <c r="B183" s="1958"/>
      <c r="C183" s="2367"/>
      <c r="D183" s="1958"/>
      <c r="E183" s="1958"/>
      <c r="F183" s="1958"/>
      <c r="G183" s="1958" t="s">
        <v>1158</v>
      </c>
      <c r="H183" s="1958"/>
      <c r="I183" s="1958"/>
      <c r="J183" s="1958"/>
    </row>
    <row r="184" spans="1:10" ht="14.25">
      <c r="A184" s="2368" t="s">
        <v>1715</v>
      </c>
      <c r="B184" s="2367" t="s">
        <v>646</v>
      </c>
      <c r="C184" s="2229"/>
      <c r="E184" s="1959" t="s">
        <v>311</v>
      </c>
      <c r="G184" s="1959" t="s">
        <v>312</v>
      </c>
      <c r="J184" s="2368"/>
    </row>
    <row r="185" spans="1:10">
      <c r="A185" s="2568"/>
      <c r="B185" s="2568"/>
      <c r="C185" s="2568"/>
      <c r="D185" s="2568"/>
      <c r="E185" s="2568"/>
      <c r="F185" s="2568"/>
      <c r="G185" s="2568"/>
      <c r="H185" s="2568"/>
      <c r="I185" s="2568"/>
      <c r="J185" s="2568"/>
    </row>
    <row r="186" spans="1:10">
      <c r="A186" s="2632"/>
      <c r="B186" s="2632"/>
      <c r="C186" s="2632"/>
      <c r="D186" s="2632"/>
      <c r="E186" s="2632"/>
      <c r="F186" s="2632"/>
      <c r="G186" s="2632"/>
      <c r="H186" s="2632"/>
      <c r="I186" s="2632"/>
      <c r="J186" s="2632"/>
    </row>
    <row r="187" spans="1:10">
      <c r="A187" s="2632"/>
      <c r="B187" s="2632"/>
      <c r="C187" s="2632"/>
      <c r="D187" s="2632"/>
      <c r="E187" s="2632"/>
      <c r="F187" s="2632"/>
      <c r="G187" s="2632"/>
      <c r="H187" s="2632"/>
      <c r="I187" s="2632"/>
      <c r="J187" s="2632"/>
    </row>
    <row r="188" spans="1:10">
      <c r="A188" s="2632"/>
      <c r="B188" s="2632"/>
      <c r="C188" s="2632"/>
      <c r="D188" s="2632"/>
      <c r="E188" s="2632"/>
      <c r="F188" s="2632"/>
      <c r="G188" s="2632"/>
      <c r="H188" s="2632"/>
      <c r="I188" s="2632"/>
      <c r="J188" s="2632"/>
    </row>
    <row r="189" spans="1:10">
      <c r="A189" s="2632"/>
      <c r="B189" s="2632"/>
      <c r="C189" s="2632"/>
      <c r="D189" s="2632"/>
      <c r="E189" s="2632"/>
      <c r="F189" s="2632"/>
      <c r="G189" s="2632"/>
      <c r="H189" s="2632"/>
      <c r="I189" s="2632"/>
      <c r="J189" s="2632"/>
    </row>
    <row r="190" spans="1:10">
      <c r="A190" s="1767"/>
      <c r="B190" s="1767"/>
      <c r="C190" s="1767"/>
      <c r="D190" s="1767"/>
      <c r="E190" s="1767"/>
      <c r="F190" s="1767"/>
      <c r="G190" s="1767"/>
      <c r="H190" s="1767"/>
      <c r="I190" s="1767"/>
      <c r="J190" s="1767"/>
    </row>
    <row r="191" spans="1:10">
      <c r="A191" s="2632"/>
      <c r="B191" s="2632"/>
      <c r="C191" s="2632"/>
      <c r="D191" s="2632"/>
      <c r="E191" s="2632"/>
      <c r="F191" s="2632"/>
      <c r="G191" s="2632"/>
      <c r="H191" s="2632"/>
      <c r="I191" s="2632"/>
      <c r="J191" s="2632"/>
    </row>
    <row r="192" spans="1:10">
      <c r="A192" s="2632"/>
      <c r="B192" s="2632"/>
      <c r="C192" s="2632"/>
      <c r="D192" s="2632"/>
      <c r="E192" s="2632"/>
      <c r="F192" s="2632"/>
      <c r="G192" s="2632"/>
      <c r="H192" s="2632"/>
      <c r="I192" s="2632"/>
      <c r="J192" s="2632"/>
    </row>
    <row r="193" spans="1:10">
      <c r="A193" s="2632"/>
      <c r="B193" s="2632"/>
      <c r="C193" s="2632"/>
      <c r="D193" s="2632"/>
      <c r="E193" s="2632"/>
      <c r="F193" s="2632"/>
      <c r="G193" s="2632"/>
      <c r="H193" s="2632"/>
      <c r="I193" s="2632"/>
      <c r="J193" s="2632"/>
    </row>
    <row r="194" spans="1:10">
      <c r="A194" s="2632"/>
      <c r="B194" s="2632"/>
      <c r="C194" s="2632"/>
      <c r="D194" s="2632"/>
      <c r="E194" s="2632"/>
      <c r="F194" s="2632"/>
      <c r="G194" s="2632"/>
      <c r="H194" s="2632"/>
      <c r="I194" s="2632"/>
      <c r="J194" s="2632"/>
    </row>
    <row r="195" spans="1:10">
      <c r="A195" s="1767"/>
      <c r="B195" s="1767"/>
      <c r="C195" s="1767"/>
      <c r="D195" s="1767"/>
      <c r="E195" s="1767"/>
      <c r="F195" s="1767"/>
      <c r="G195" s="1767"/>
      <c r="H195" s="1767"/>
      <c r="I195" s="1767"/>
      <c r="J195" s="1767"/>
    </row>
    <row r="196" spans="1:10">
      <c r="A196" s="2632"/>
      <c r="B196" s="2632"/>
      <c r="C196" s="2632"/>
      <c r="D196" s="2632"/>
      <c r="E196" s="2632"/>
      <c r="F196" s="2632"/>
      <c r="G196" s="2632"/>
      <c r="H196" s="2632"/>
      <c r="I196" s="2632"/>
      <c r="J196" s="2632"/>
    </row>
    <row r="197" spans="1:10">
      <c r="A197" s="1767"/>
      <c r="B197" s="1767"/>
      <c r="C197" s="1767"/>
      <c r="D197" s="1767"/>
      <c r="E197" s="1767"/>
      <c r="F197" s="2369"/>
      <c r="G197" s="2369"/>
      <c r="H197" s="2369"/>
      <c r="I197" s="2369"/>
      <c r="J197" s="2369"/>
    </row>
    <row r="198" spans="1:10">
      <c r="A198" s="2632"/>
      <c r="B198" s="2632"/>
      <c r="C198" s="2632"/>
      <c r="D198" s="2632"/>
      <c r="E198" s="2632"/>
      <c r="F198" s="2632"/>
      <c r="G198" s="2632"/>
      <c r="H198" s="2632"/>
      <c r="I198" s="2632"/>
      <c r="J198" s="2632"/>
    </row>
    <row r="199" spans="1:10">
      <c r="A199" s="1767"/>
      <c r="B199" s="1767"/>
      <c r="C199" s="1767"/>
      <c r="D199" s="1767"/>
      <c r="E199" s="1767"/>
      <c r="F199" s="1767"/>
      <c r="G199" s="1767"/>
      <c r="H199" s="1767"/>
      <c r="I199" s="1767"/>
      <c r="J199" s="1767"/>
    </row>
    <row r="200" spans="1:10">
      <c r="A200" s="2632"/>
      <c r="B200" s="2632"/>
      <c r="C200" s="2632"/>
      <c r="D200" s="2632"/>
      <c r="E200" s="2632"/>
      <c r="F200" s="2632"/>
      <c r="G200" s="2632"/>
      <c r="H200" s="2632"/>
      <c r="I200" s="2632"/>
      <c r="J200" s="2632"/>
    </row>
    <row r="201" spans="1:10" ht="62.25" customHeight="1">
      <c r="A201" s="1767"/>
      <c r="B201" s="1767"/>
      <c r="C201" s="1767"/>
      <c r="D201" s="1767"/>
      <c r="E201" s="1767"/>
      <c r="F201" s="1767"/>
      <c r="G201" s="1767"/>
      <c r="H201" s="1767"/>
      <c r="I201" s="1767"/>
      <c r="J201" s="1767"/>
    </row>
    <row r="202" spans="1:10">
      <c r="A202" s="2632" t="s">
        <v>53</v>
      </c>
      <c r="B202" s="2632"/>
      <c r="C202" s="2632"/>
      <c r="D202" s="2632"/>
      <c r="E202" s="2632"/>
      <c r="F202" s="2632"/>
      <c r="G202" s="2632"/>
      <c r="H202" s="2632"/>
      <c r="I202" s="2632"/>
      <c r="J202" s="2632"/>
    </row>
    <row r="203" spans="1:10">
      <c r="A203" s="2650" t="s">
        <v>1724</v>
      </c>
      <c r="B203" s="2650"/>
      <c r="C203" s="2650"/>
      <c r="D203" s="2650"/>
      <c r="E203" s="2650"/>
      <c r="F203" s="2650"/>
      <c r="G203" s="2650"/>
      <c r="H203" s="2650"/>
      <c r="I203" s="2650"/>
      <c r="J203" s="2650"/>
    </row>
    <row r="204" spans="1:10">
      <c r="A204" s="2650" t="s">
        <v>1725</v>
      </c>
      <c r="B204" s="2650"/>
      <c r="C204" s="2650"/>
      <c r="D204" s="2650"/>
      <c r="E204" s="2650"/>
      <c r="F204" s="2650"/>
      <c r="G204" s="2650"/>
      <c r="H204" s="2650"/>
      <c r="I204" s="2650"/>
      <c r="J204" s="2650"/>
    </row>
    <row r="205" spans="1:10">
      <c r="A205" s="2650" t="s">
        <v>1726</v>
      </c>
      <c r="B205" s="2650"/>
      <c r="C205" s="2650"/>
      <c r="D205" s="2650"/>
      <c r="E205" s="2650"/>
      <c r="F205" s="2650"/>
      <c r="G205" s="2650"/>
      <c r="H205" s="2650"/>
      <c r="I205" s="2650"/>
      <c r="J205" s="2650"/>
    </row>
    <row r="206" spans="1:10">
      <c r="A206" s="1767" t="s">
        <v>942</v>
      </c>
      <c r="B206" s="1691"/>
      <c r="C206" s="1691"/>
      <c r="D206" s="1691"/>
      <c r="E206" s="1691"/>
      <c r="F206" s="1691"/>
      <c r="G206" s="1691"/>
      <c r="H206" s="1691"/>
      <c r="I206" s="1691"/>
      <c r="J206" s="1691"/>
    </row>
    <row r="207" spans="1:10">
      <c r="A207" s="2650" t="s">
        <v>1727</v>
      </c>
      <c r="B207" s="2650"/>
      <c r="C207" s="2650"/>
      <c r="D207" s="2650"/>
      <c r="E207" s="2650"/>
      <c r="F207" s="2650"/>
      <c r="G207" s="2650"/>
      <c r="H207" s="2650"/>
      <c r="I207" s="2650"/>
      <c r="J207" s="2650"/>
    </row>
    <row r="208" spans="1:10">
      <c r="A208" s="2647" t="s">
        <v>679</v>
      </c>
      <c r="B208" s="2647"/>
      <c r="C208" s="2647"/>
      <c r="D208" s="2647"/>
      <c r="E208" s="2647"/>
      <c r="F208" s="2647"/>
      <c r="G208" s="2647"/>
      <c r="H208" s="2647"/>
      <c r="I208" s="2647"/>
      <c r="J208" s="2647"/>
    </row>
    <row r="209" spans="1:10">
      <c r="A209" s="2648" t="s">
        <v>1125</v>
      </c>
      <c r="B209" s="2648"/>
      <c r="C209" s="2648"/>
      <c r="D209" s="2648"/>
      <c r="E209" s="2648"/>
      <c r="F209" s="2648"/>
      <c r="G209" s="2648"/>
      <c r="H209" s="2648"/>
      <c r="I209" s="2648"/>
      <c r="J209" s="2648"/>
    </row>
    <row r="210" spans="1:10" ht="14.25">
      <c r="A210" s="2648" t="s">
        <v>1728</v>
      </c>
      <c r="B210" s="2648"/>
      <c r="C210" s="2648"/>
      <c r="D210" s="2648"/>
      <c r="E210" s="2648"/>
      <c r="F210" s="2648"/>
      <c r="G210" s="2648"/>
      <c r="H210" s="2648"/>
      <c r="I210" s="2648"/>
      <c r="J210" s="2648"/>
    </row>
    <row r="211" spans="1:10">
      <c r="A211" s="2649" t="s">
        <v>1002</v>
      </c>
      <c r="B211" s="2649"/>
      <c r="C211" s="2649"/>
      <c r="D211" s="2649"/>
      <c r="E211" s="2649"/>
      <c r="F211" s="2649"/>
      <c r="G211" s="2649"/>
      <c r="H211" s="2649"/>
      <c r="I211" s="2649"/>
      <c r="J211" s="2649"/>
    </row>
    <row r="212" spans="1:10" ht="14.25">
      <c r="A212" s="2652" t="s">
        <v>1729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8" t="s">
        <v>1003</v>
      </c>
      <c r="B213" s="2648"/>
      <c r="C213" s="2648"/>
      <c r="D213" s="2648"/>
      <c r="E213" s="2648"/>
      <c r="F213" s="2648"/>
      <c r="G213" s="2648"/>
      <c r="H213" s="2648"/>
      <c r="I213" s="2648"/>
      <c r="J213" s="2648"/>
    </row>
    <row r="214" spans="1:10">
      <c r="A214" s="2648" t="s">
        <v>1004</v>
      </c>
      <c r="B214" s="2648"/>
      <c r="C214" s="2648"/>
      <c r="D214" s="2648"/>
      <c r="E214" s="2648"/>
      <c r="F214" s="2648"/>
      <c r="G214" s="2648"/>
      <c r="H214" s="2648"/>
      <c r="I214" s="2648"/>
      <c r="J214" s="2648"/>
    </row>
    <row r="215" spans="1:10" ht="14.25">
      <c r="A215" s="2653" t="s">
        <v>1723</v>
      </c>
      <c r="B215" s="2653"/>
      <c r="C215" s="2653"/>
      <c r="D215" s="2653"/>
      <c r="E215" s="2653"/>
      <c r="F215" s="2653"/>
      <c r="G215" s="2653"/>
      <c r="H215" s="2653"/>
      <c r="I215" s="2653"/>
      <c r="J215" s="2653"/>
    </row>
    <row r="216" spans="1:10">
      <c r="A216" s="2568"/>
      <c r="B216" s="2568"/>
      <c r="C216" s="2568"/>
      <c r="D216" s="2568"/>
      <c r="E216" s="2568"/>
      <c r="F216" s="2568"/>
      <c r="G216" s="2568"/>
      <c r="H216" s="2568"/>
      <c r="I216" s="2568"/>
      <c r="J216" s="2568"/>
    </row>
  </sheetData>
  <mergeCells count="42">
    <mergeCell ref="A212:J212"/>
    <mergeCell ref="A213:J213"/>
    <mergeCell ref="A214:J214"/>
    <mergeCell ref="A215:J215"/>
    <mergeCell ref="A216:J216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A187:J187"/>
    <mergeCell ref="F29:F30"/>
    <mergeCell ref="G29:J29"/>
    <mergeCell ref="E176:J176"/>
    <mergeCell ref="A177:J177"/>
    <mergeCell ref="A178:J178"/>
    <mergeCell ref="A179:J179"/>
    <mergeCell ref="H28:J28"/>
    <mergeCell ref="A9:E9"/>
    <mergeCell ref="A14:B14"/>
    <mergeCell ref="B15:E15"/>
    <mergeCell ref="B16:F16"/>
    <mergeCell ref="B17:F1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J216"/>
  <sheetViews>
    <sheetView topLeftCell="A55" workbookViewId="0">
      <selection activeCell="I151" sqref="I151"/>
    </sheetView>
  </sheetViews>
  <sheetFormatPr defaultRowHeight="12.75"/>
  <cols>
    <col min="1" max="1" width="7.425781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9.28515625" style="917" customWidth="1"/>
    <col min="6" max="6" width="9.8554687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2316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 ht="14.25" customHeight="1">
      <c r="B11" s="953"/>
      <c r="C11" s="954"/>
      <c r="D11" s="953"/>
      <c r="E11" s="1678"/>
      <c r="F11" s="953"/>
      <c r="G11" s="953"/>
      <c r="H11" s="955"/>
    </row>
    <row r="12" spans="1:10" ht="11.25" customHeight="1">
      <c r="A12" s="956" t="s">
        <v>477</v>
      </c>
      <c r="B12" s="949" t="s">
        <v>1156</v>
      </c>
      <c r="C12" s="950"/>
      <c r="D12" s="949"/>
      <c r="E12" s="167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21" customHeight="1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 ht="21.75" hidden="1" customHeigh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0" s="748" customFormat="1" ht="12" customHeight="1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</row>
    <row r="19" spans="1:10" s="743" customFormat="1" thickBot="1">
      <c r="A19" s="753" t="s">
        <v>221</v>
      </c>
      <c r="B19" s="964"/>
      <c r="C19" s="965"/>
      <c r="D19" s="745"/>
      <c r="E19" s="1681"/>
      <c r="G19" s="966" t="s">
        <v>651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E20" s="1682"/>
      <c r="G20" s="968" t="s">
        <v>335</v>
      </c>
      <c r="H20" s="969">
        <v>9</v>
      </c>
      <c r="I20" s="970">
        <v>5</v>
      </c>
      <c r="J20" s="971">
        <v>1</v>
      </c>
    </row>
    <row r="21" spans="1:10" s="968" customFormat="1" ht="15" customHeight="1" thickBot="1">
      <c r="A21" s="753" t="s">
        <v>634</v>
      </c>
      <c r="C21" s="965"/>
      <c r="E21" s="1683"/>
      <c r="G21" s="968" t="s">
        <v>1185</v>
      </c>
    </row>
    <row r="22" spans="1:10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0" s="945" customFormat="1" ht="12.75" customHeight="1">
      <c r="A24" s="753" t="s">
        <v>218</v>
      </c>
      <c r="B24" s="975"/>
      <c r="C24" s="976"/>
      <c r="E24" s="1682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1686"/>
      <c r="F28" s="945"/>
      <c r="G28" s="945"/>
      <c r="H28" s="2561">
        <v>900272140022</v>
      </c>
      <c r="I28" s="2561"/>
      <c r="J28" s="2561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59.2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0.25" customHeight="1" thickBot="1">
      <c r="A32" s="987">
        <v>1100000</v>
      </c>
      <c r="B32" s="787" t="s">
        <v>1719</v>
      </c>
      <c r="C32" s="788" t="s">
        <v>361</v>
      </c>
      <c r="D32" s="902">
        <f>D105+D34+D42</f>
        <v>34196.35</v>
      </c>
      <c r="E32" s="1181">
        <f>E68+E35+E77+E45+E65+E46+E70+E75+E76+E63+E105</f>
        <v>-1680</v>
      </c>
      <c r="F32" s="902">
        <f>D32+E32</f>
        <v>32516.35</v>
      </c>
      <c r="G32" s="902">
        <f>+G105+G33+G42</f>
        <v>10150</v>
      </c>
      <c r="H32" s="902">
        <f>H33+H42+H131+H105</f>
        <v>21095</v>
      </c>
      <c r="I32" s="902">
        <f>I33+I42+I131+I105</f>
        <v>30711.35</v>
      </c>
      <c r="J32" s="902">
        <f>F32</f>
        <v>32516.35</v>
      </c>
    </row>
    <row r="33" spans="1:10" s="748" customFormat="1" ht="25.5" customHeight="1" thickBot="1">
      <c r="A33" s="987">
        <v>1110000</v>
      </c>
      <c r="B33" s="790" t="s">
        <v>1677</v>
      </c>
      <c r="C33" s="788" t="s">
        <v>361</v>
      </c>
      <c r="D33" s="903">
        <f>D34</f>
        <v>15500</v>
      </c>
      <c r="E33" s="1200"/>
      <c r="F33" s="903">
        <f>F34</f>
        <v>15500</v>
      </c>
      <c r="G33" s="903">
        <f>G34</f>
        <v>4700</v>
      </c>
      <c r="H33" s="903">
        <f>H34</f>
        <v>10000</v>
      </c>
      <c r="I33" s="903">
        <f>I34</f>
        <v>14500</v>
      </c>
      <c r="J33" s="903">
        <f>J34</f>
        <v>15500</v>
      </c>
    </row>
    <row r="34" spans="1:10" s="748" customFormat="1" ht="22.5" customHeight="1">
      <c r="A34" s="988">
        <v>1110000</v>
      </c>
      <c r="B34" s="793" t="s">
        <v>809</v>
      </c>
      <c r="C34" s="794" t="s">
        <v>361</v>
      </c>
      <c r="D34" s="904">
        <f>SUM(D35:D41)</f>
        <v>15500</v>
      </c>
      <c r="E34" s="1690"/>
      <c r="F34" s="904">
        <f>SUM(F35:F41)</f>
        <v>15500</v>
      </c>
      <c r="G34" s="904">
        <f>SUM(G35:G41)</f>
        <v>4700</v>
      </c>
      <c r="H34" s="904">
        <f>SUM(H35:H41)</f>
        <v>10000</v>
      </c>
      <c r="I34" s="904">
        <f>SUM(I35:I41)</f>
        <v>14500</v>
      </c>
      <c r="J34" s="904">
        <f>SUM(J35:J41)</f>
        <v>15500</v>
      </c>
    </row>
    <row r="35" spans="1:10" s="748" customFormat="1" ht="25.5">
      <c r="A35" s="989">
        <v>1111000</v>
      </c>
      <c r="B35" s="797" t="s">
        <v>677</v>
      </c>
      <c r="C35" s="798" t="s">
        <v>810</v>
      </c>
      <c r="D35" s="922">
        <v>15500</v>
      </c>
      <c r="E35" s="919">
        <v>0</v>
      </c>
      <c r="F35" s="922">
        <f>D35+E35</f>
        <v>15500</v>
      </c>
      <c r="G35" s="922">
        <v>4700</v>
      </c>
      <c r="H35" s="922">
        <v>10000</v>
      </c>
      <c r="I35" s="922">
        <v>14500</v>
      </c>
      <c r="J35" s="922">
        <f>F35</f>
        <v>15500</v>
      </c>
    </row>
    <row r="36" spans="1:10" s="748" customFormat="1" ht="24" customHeight="1">
      <c r="A36" s="990">
        <v>1112000</v>
      </c>
      <c r="B36" s="801" t="s">
        <v>273</v>
      </c>
      <c r="C36" s="802" t="s">
        <v>811</v>
      </c>
      <c r="D36" s="920">
        <v>0</v>
      </c>
      <c r="E36" s="921"/>
      <c r="F36" s="920">
        <v>0</v>
      </c>
      <c r="G36" s="920">
        <v>0</v>
      </c>
      <c r="H36" s="920">
        <v>0</v>
      </c>
      <c r="I36" s="920">
        <v>0</v>
      </c>
      <c r="J36" s="920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20"/>
      <c r="E37" s="921"/>
      <c r="F37" s="920"/>
      <c r="G37" s="920"/>
      <c r="H37" s="920"/>
      <c r="I37" s="920"/>
      <c r="J37" s="1030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20"/>
      <c r="E38" s="921"/>
      <c r="F38" s="920"/>
      <c r="G38" s="920"/>
      <c r="H38" s="920"/>
      <c r="I38" s="920"/>
      <c r="J38" s="1030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20"/>
      <c r="E39" s="921"/>
      <c r="F39" s="920"/>
      <c r="G39" s="920"/>
      <c r="H39" s="920"/>
      <c r="I39" s="920"/>
      <c r="J39" s="1030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20"/>
      <c r="E40" s="921"/>
      <c r="F40" s="920"/>
      <c r="G40" s="920"/>
      <c r="H40" s="920"/>
      <c r="I40" s="920"/>
      <c r="J40" s="1030">
        <v>0</v>
      </c>
    </row>
    <row r="41" spans="1:10" s="748" customFormat="1" ht="22.5" customHeight="1" thickBot="1">
      <c r="A41" s="992">
        <v>1117000</v>
      </c>
      <c r="B41" s="805" t="s">
        <v>644</v>
      </c>
      <c r="C41" s="806" t="s">
        <v>20</v>
      </c>
      <c r="D41" s="915">
        <v>0</v>
      </c>
      <c r="E41" s="916">
        <v>0</v>
      </c>
      <c r="F41" s="915">
        <f>D41+E41</f>
        <v>0</v>
      </c>
      <c r="G41" s="915">
        <v>0</v>
      </c>
      <c r="H41" s="915">
        <v>0</v>
      </c>
      <c r="I41" s="915">
        <v>0</v>
      </c>
      <c r="J41" s="1030">
        <f>F41</f>
        <v>0</v>
      </c>
    </row>
    <row r="42" spans="1:10" s="748" customFormat="1" ht="29.25" thickBot="1">
      <c r="A42" s="993">
        <v>1120000</v>
      </c>
      <c r="B42" s="809" t="s">
        <v>21</v>
      </c>
      <c r="C42" s="788" t="s">
        <v>361</v>
      </c>
      <c r="D42" s="909">
        <f>D43+D55+D66+D69+D51+D64</f>
        <v>2600</v>
      </c>
      <c r="E42" s="1184"/>
      <c r="F42" s="909">
        <f>F43+F55+F66+F69+F51+F64</f>
        <v>2600</v>
      </c>
      <c r="G42" s="909">
        <f>G43+G51+G55+G64+G66+G69</f>
        <v>450</v>
      </c>
      <c r="H42" s="909">
        <f>H43+H51+H55+H64+H66+H69</f>
        <v>1095</v>
      </c>
      <c r="I42" s="909">
        <f>I43+I51+I55+I64+I66+I69</f>
        <v>1795</v>
      </c>
      <c r="J42" s="1030">
        <f>F42</f>
        <v>2600</v>
      </c>
    </row>
    <row r="43" spans="1:10" s="748" customFormat="1" ht="14.25" hidden="1">
      <c r="A43" s="988">
        <v>1121000</v>
      </c>
      <c r="B43" s="811" t="s">
        <v>22</v>
      </c>
      <c r="C43" s="812"/>
      <c r="D43" s="910">
        <f>SUM(D44:D49)</f>
        <v>1350</v>
      </c>
      <c r="E43" s="922"/>
      <c r="F43" s="910">
        <f>SUM(F44:F49)</f>
        <v>1350</v>
      </c>
      <c r="G43" s="910">
        <f>SUM(G44:G49)</f>
        <v>350</v>
      </c>
      <c r="H43" s="910">
        <f>SUM(H44:H49)</f>
        <v>700</v>
      </c>
      <c r="I43" s="910">
        <f>SUM(I44:I49)</f>
        <v>1250</v>
      </c>
      <c r="J43" s="1030">
        <f>SUM(J44:J49)</f>
        <v>1350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20"/>
      <c r="E44" s="921"/>
      <c r="F44" s="920"/>
      <c r="G44" s="920"/>
      <c r="H44" s="920"/>
      <c r="I44" s="920"/>
      <c r="J44" s="1030">
        <v>0</v>
      </c>
    </row>
    <row r="45" spans="1:10" s="748" customFormat="1" ht="24" customHeight="1">
      <c r="A45" s="990">
        <v>1121200</v>
      </c>
      <c r="B45" s="814" t="s">
        <v>1678</v>
      </c>
      <c r="C45" s="802" t="s">
        <v>386</v>
      </c>
      <c r="D45" s="920">
        <v>1100</v>
      </c>
      <c r="E45" s="921">
        <v>0</v>
      </c>
      <c r="F45" s="920">
        <f>D45+E45</f>
        <v>1100</v>
      </c>
      <c r="G45" s="920">
        <v>300</v>
      </c>
      <c r="H45" s="920">
        <v>600</v>
      </c>
      <c r="I45" s="920">
        <v>1100</v>
      </c>
      <c r="J45" s="1030">
        <f>F45</f>
        <v>1100</v>
      </c>
    </row>
    <row r="46" spans="1:10" s="748" customFormat="1" ht="25.5" customHeight="1">
      <c r="A46" s="990">
        <v>1121300</v>
      </c>
      <c r="B46" s="813" t="s">
        <v>775</v>
      </c>
      <c r="C46" s="802" t="s">
        <v>387</v>
      </c>
      <c r="D46" s="920">
        <v>250</v>
      </c>
      <c r="E46" s="921">
        <v>0</v>
      </c>
      <c r="F46" s="920">
        <f>D46+E46</f>
        <v>250</v>
      </c>
      <c r="G46" s="920">
        <v>50</v>
      </c>
      <c r="H46" s="920">
        <v>100</v>
      </c>
      <c r="I46" s="920">
        <v>150</v>
      </c>
      <c r="J46" s="1030">
        <f>F46</f>
        <v>250</v>
      </c>
    </row>
    <row r="47" spans="1:10" s="748" customFormat="1" ht="21" customHeight="1">
      <c r="A47" s="990">
        <v>1121400</v>
      </c>
      <c r="B47" s="813" t="s">
        <v>776</v>
      </c>
      <c r="C47" s="802" t="s">
        <v>388</v>
      </c>
      <c r="D47" s="920">
        <v>0</v>
      </c>
      <c r="E47" s="921"/>
      <c r="F47" s="920">
        <f>D47+E47</f>
        <v>0</v>
      </c>
      <c r="G47" s="920">
        <v>0</v>
      </c>
      <c r="H47" s="920">
        <v>0</v>
      </c>
      <c r="I47" s="920">
        <v>0</v>
      </c>
      <c r="J47" s="1030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10"/>
      <c r="E48" s="921"/>
      <c r="F48" s="920">
        <f>D48+E48</f>
        <v>0</v>
      </c>
      <c r="G48" s="910"/>
      <c r="H48" s="910"/>
      <c r="I48" s="910"/>
      <c r="J48" s="1030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20"/>
      <c r="E49" s="921"/>
      <c r="F49" s="920">
        <f>D49+E49</f>
        <v>0</v>
      </c>
      <c r="G49" s="920"/>
      <c r="H49" s="920"/>
      <c r="I49" s="920"/>
      <c r="J49" s="1030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15"/>
      <c r="E50" s="916"/>
      <c r="F50" s="915"/>
      <c r="G50" s="915"/>
      <c r="H50" s="915"/>
      <c r="I50" s="915"/>
      <c r="J50" s="1030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8">
        <f>D52</f>
        <v>0</v>
      </c>
      <c r="E51" s="919"/>
      <c r="F51" s="918">
        <f>F52</f>
        <v>0</v>
      </c>
      <c r="G51" s="918">
        <f>G52</f>
        <v>0</v>
      </c>
      <c r="H51" s="918">
        <f>H52</f>
        <v>0</v>
      </c>
      <c r="I51" s="918">
        <f>I52</f>
        <v>0</v>
      </c>
      <c r="J51" s="1030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20">
        <v>0</v>
      </c>
      <c r="E52" s="921"/>
      <c r="F52" s="920">
        <f>D52+E52</f>
        <v>0</v>
      </c>
      <c r="G52" s="920">
        <v>0</v>
      </c>
      <c r="H52" s="920">
        <v>0</v>
      </c>
      <c r="I52" s="920">
        <v>0</v>
      </c>
      <c r="J52" s="1030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20"/>
      <c r="E53" s="921"/>
      <c r="F53" s="920"/>
      <c r="G53" s="920"/>
      <c r="H53" s="920"/>
      <c r="I53" s="920"/>
      <c r="J53" s="1030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15"/>
      <c r="E54" s="916"/>
      <c r="F54" s="915"/>
      <c r="G54" s="915"/>
      <c r="H54" s="915"/>
      <c r="I54" s="915"/>
      <c r="J54" s="1030">
        <v>0</v>
      </c>
    </row>
    <row r="55" spans="1:10" s="748" customFormat="1" ht="27.75" customHeight="1">
      <c r="A55" s="988">
        <v>1123000</v>
      </c>
      <c r="B55" s="818" t="s">
        <v>56</v>
      </c>
      <c r="C55" s="794" t="s">
        <v>361</v>
      </c>
      <c r="D55" s="918">
        <f>SUM(D56:D63)</f>
        <v>550</v>
      </c>
      <c r="E55" s="919"/>
      <c r="F55" s="918">
        <f>SUM(F56:F63)</f>
        <v>550</v>
      </c>
      <c r="G55" s="918">
        <f>SUM(G56:G63)</f>
        <v>100</v>
      </c>
      <c r="H55" s="918">
        <f>SUM(H56:H63)</f>
        <v>250</v>
      </c>
      <c r="I55" s="918">
        <f>SUM(I56:I63)</f>
        <v>400</v>
      </c>
      <c r="J55" s="1030">
        <f>F55</f>
        <v>550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20"/>
      <c r="E56" s="921"/>
      <c r="F56" s="920"/>
      <c r="G56" s="920"/>
      <c r="H56" s="920"/>
      <c r="I56" s="920"/>
      <c r="J56" s="1030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20">
        <v>0</v>
      </c>
      <c r="E57" s="921"/>
      <c r="F57" s="920">
        <v>0</v>
      </c>
      <c r="G57" s="920">
        <v>0</v>
      </c>
      <c r="H57" s="920">
        <v>0</v>
      </c>
      <c r="I57" s="920">
        <v>0</v>
      </c>
      <c r="J57" s="1030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20"/>
      <c r="E58" s="921"/>
      <c r="F58" s="920"/>
      <c r="G58" s="920"/>
      <c r="H58" s="920"/>
      <c r="I58" s="920"/>
      <c r="J58" s="1030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20">
        <v>0</v>
      </c>
      <c r="E59" s="921"/>
      <c r="F59" s="920">
        <v>0</v>
      </c>
      <c r="G59" s="920">
        <v>0</v>
      </c>
      <c r="H59" s="920">
        <v>0</v>
      </c>
      <c r="I59" s="920">
        <v>0</v>
      </c>
      <c r="J59" s="1030">
        <f t="shared" ref="J59:J64" si="0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20"/>
      <c r="E60" s="921"/>
      <c r="F60" s="920"/>
      <c r="G60" s="920"/>
      <c r="H60" s="920"/>
      <c r="I60" s="920"/>
      <c r="J60" s="1030">
        <f t="shared" si="0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20"/>
      <c r="E61" s="921"/>
      <c r="F61" s="920"/>
      <c r="G61" s="920"/>
      <c r="H61" s="920"/>
      <c r="I61" s="920"/>
      <c r="J61" s="1030">
        <f t="shared" si="0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20">
        <v>0</v>
      </c>
      <c r="E62" s="921"/>
      <c r="F62" s="920">
        <v>0</v>
      </c>
      <c r="G62" s="920">
        <v>0</v>
      </c>
      <c r="H62" s="920">
        <v>0</v>
      </c>
      <c r="I62" s="920">
        <v>0</v>
      </c>
      <c r="J62" s="1030">
        <f t="shared" si="0"/>
        <v>0</v>
      </c>
    </row>
    <row r="63" spans="1:10" s="748" customFormat="1" ht="24.75" customHeight="1" thickBot="1">
      <c r="A63" s="993">
        <v>1123800</v>
      </c>
      <c r="B63" s="817" t="s">
        <v>189</v>
      </c>
      <c r="C63" s="806" t="s">
        <v>374</v>
      </c>
      <c r="D63" s="915">
        <v>550</v>
      </c>
      <c r="E63" s="916">
        <v>0</v>
      </c>
      <c r="F63" s="915">
        <f>D63+E63</f>
        <v>550</v>
      </c>
      <c r="G63" s="915">
        <v>100</v>
      </c>
      <c r="H63" s="915">
        <v>250</v>
      </c>
      <c r="I63" s="915">
        <v>400</v>
      </c>
      <c r="J63" s="1030">
        <f t="shared" si="0"/>
        <v>550</v>
      </c>
    </row>
    <row r="64" spans="1:10" s="748" customFormat="1" ht="28.5">
      <c r="A64" s="988">
        <v>1124000</v>
      </c>
      <c r="B64" s="818" t="s">
        <v>214</v>
      </c>
      <c r="C64" s="794" t="s">
        <v>361</v>
      </c>
      <c r="D64" s="918">
        <f>D65</f>
        <v>85</v>
      </c>
      <c r="E64" s="919"/>
      <c r="F64" s="918">
        <f>F65</f>
        <v>85</v>
      </c>
      <c r="G64" s="918">
        <f>G65</f>
        <v>0</v>
      </c>
      <c r="H64" s="918">
        <f>H65</f>
        <v>0</v>
      </c>
      <c r="I64" s="918">
        <f>I65</f>
        <v>0</v>
      </c>
      <c r="J64" s="1030">
        <f t="shared" si="0"/>
        <v>85</v>
      </c>
    </row>
    <row r="65" spans="1:10" s="748" customFormat="1" ht="18" customHeight="1" thickBot="1">
      <c r="A65" s="993">
        <v>1124100</v>
      </c>
      <c r="B65" s="817" t="s">
        <v>190</v>
      </c>
      <c r="C65" s="806" t="s">
        <v>215</v>
      </c>
      <c r="D65" s="915">
        <v>85</v>
      </c>
      <c r="E65" s="916">
        <v>0</v>
      </c>
      <c r="F65" s="918">
        <f>D65+E65</f>
        <v>85</v>
      </c>
      <c r="G65" s="915">
        <v>0</v>
      </c>
      <c r="H65" s="915">
        <v>0</v>
      </c>
      <c r="I65" s="915">
        <v>0</v>
      </c>
      <c r="J65" s="1030">
        <f>F65</f>
        <v>85</v>
      </c>
    </row>
    <row r="66" spans="1:10" s="748" customFormat="1" ht="28.5" hidden="1">
      <c r="A66" s="988">
        <v>1125000</v>
      </c>
      <c r="B66" s="818" t="s">
        <v>928</v>
      </c>
      <c r="C66" s="794" t="s">
        <v>361</v>
      </c>
      <c r="D66" s="918">
        <f>D67+D68</f>
        <v>0</v>
      </c>
      <c r="E66" s="919"/>
      <c r="F66" s="918">
        <f>F67+F68</f>
        <v>0</v>
      </c>
      <c r="G66" s="918">
        <f>G67+G68</f>
        <v>0</v>
      </c>
      <c r="H66" s="918">
        <f>H67+H68</f>
        <v>0</v>
      </c>
      <c r="I66" s="918">
        <f>I67+I68</f>
        <v>0</v>
      </c>
      <c r="J66" s="1030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20"/>
      <c r="E67" s="921">
        <v>0</v>
      </c>
      <c r="F67" s="920">
        <f>D67+E67</f>
        <v>0</v>
      </c>
      <c r="G67" s="920"/>
      <c r="H67" s="920"/>
      <c r="I67" s="920">
        <v>0</v>
      </c>
      <c r="J67" s="1030">
        <f t="shared" ref="J67:J73" si="1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15">
        <v>0</v>
      </c>
      <c r="E68" s="916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1030">
        <f t="shared" si="1"/>
        <v>0</v>
      </c>
    </row>
    <row r="69" spans="1:10" s="748" customFormat="1" ht="19.5" customHeight="1">
      <c r="A69" s="988">
        <v>1126000</v>
      </c>
      <c r="B69" s="818" t="s">
        <v>1042</v>
      </c>
      <c r="C69" s="794" t="s">
        <v>361</v>
      </c>
      <c r="D69" s="918">
        <f>SUM(D70:D77)</f>
        <v>615</v>
      </c>
      <c r="E69" s="919">
        <f>E77</f>
        <v>0</v>
      </c>
      <c r="F69" s="918">
        <f>D69+E69</f>
        <v>615</v>
      </c>
      <c r="G69" s="918">
        <f>SUM(G70:G77)</f>
        <v>0</v>
      </c>
      <c r="H69" s="918">
        <f>SUM(H70:H77)</f>
        <v>145</v>
      </c>
      <c r="I69" s="918">
        <f>SUM(I70:I77)</f>
        <v>145</v>
      </c>
      <c r="J69" s="1030">
        <f t="shared" si="1"/>
        <v>615</v>
      </c>
    </row>
    <row r="70" spans="1:10" s="748" customFormat="1" ht="18" customHeight="1">
      <c r="A70" s="988">
        <v>1126100</v>
      </c>
      <c r="B70" s="813" t="s">
        <v>993</v>
      </c>
      <c r="C70" s="798" t="s">
        <v>1043</v>
      </c>
      <c r="D70" s="920">
        <v>25</v>
      </c>
      <c r="E70" s="921">
        <v>0</v>
      </c>
      <c r="F70" s="920">
        <f>D70+E70</f>
        <v>25</v>
      </c>
      <c r="G70" s="920">
        <v>0</v>
      </c>
      <c r="H70" s="920">
        <v>25</v>
      </c>
      <c r="I70" s="920">
        <v>25</v>
      </c>
      <c r="J70" s="1030">
        <f t="shared" si="1"/>
        <v>25</v>
      </c>
    </row>
    <row r="71" spans="1:10" s="748" customFormat="1">
      <c r="A71" s="988">
        <v>1126200</v>
      </c>
      <c r="B71" s="813" t="s">
        <v>994</v>
      </c>
      <c r="C71" s="802" t="s">
        <v>1044</v>
      </c>
      <c r="D71" s="920"/>
      <c r="E71" s="921"/>
      <c r="F71" s="920"/>
      <c r="G71" s="920"/>
      <c r="H71" s="920"/>
      <c r="I71" s="920"/>
      <c r="J71" s="1030">
        <f t="shared" si="1"/>
        <v>0</v>
      </c>
    </row>
    <row r="72" spans="1:10" s="748" customFormat="1" ht="0.75" customHeight="1">
      <c r="A72" s="988">
        <v>1126300</v>
      </c>
      <c r="B72" s="813" t="s">
        <v>393</v>
      </c>
      <c r="C72" s="802" t="s">
        <v>394</v>
      </c>
      <c r="D72" s="920"/>
      <c r="E72" s="921"/>
      <c r="F72" s="920"/>
      <c r="G72" s="920"/>
      <c r="H72" s="920"/>
      <c r="I72" s="920"/>
      <c r="J72" s="1030">
        <f t="shared" si="1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20">
        <v>0</v>
      </c>
      <c r="E73" s="921"/>
      <c r="F73" s="920">
        <v>0</v>
      </c>
      <c r="G73" s="920">
        <v>0</v>
      </c>
      <c r="H73" s="920">
        <v>0</v>
      </c>
      <c r="I73" s="920">
        <v>0</v>
      </c>
      <c r="J73" s="1030">
        <f t="shared" si="1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20"/>
      <c r="E74" s="921"/>
      <c r="F74" s="920"/>
      <c r="G74" s="920"/>
      <c r="H74" s="920"/>
      <c r="I74" s="920"/>
      <c r="J74" s="1030">
        <v>0</v>
      </c>
    </row>
    <row r="75" spans="1:10" s="748" customFormat="1" ht="21" customHeight="1">
      <c r="A75" s="990">
        <v>1126600</v>
      </c>
      <c r="B75" s="823" t="s">
        <v>230</v>
      </c>
      <c r="C75" s="802" t="s">
        <v>397</v>
      </c>
      <c r="D75" s="920">
        <v>20</v>
      </c>
      <c r="E75" s="921">
        <v>0</v>
      </c>
      <c r="F75" s="920">
        <f>D75+E75</f>
        <v>20</v>
      </c>
      <c r="G75" s="920">
        <v>0</v>
      </c>
      <c r="H75" s="920">
        <v>20</v>
      </c>
      <c r="I75" s="920">
        <v>20</v>
      </c>
      <c r="J75" s="1030">
        <f>F75</f>
        <v>20</v>
      </c>
    </row>
    <row r="76" spans="1:10" s="748" customFormat="1" ht="20.25" customHeight="1">
      <c r="A76" s="990">
        <v>1126700</v>
      </c>
      <c r="B76" s="823" t="s">
        <v>231</v>
      </c>
      <c r="C76" s="802" t="s">
        <v>398</v>
      </c>
      <c r="D76" s="920">
        <v>100</v>
      </c>
      <c r="E76" s="921">
        <v>0</v>
      </c>
      <c r="F76" s="920">
        <f>D76+E76</f>
        <v>100</v>
      </c>
      <c r="G76" s="920">
        <v>0</v>
      </c>
      <c r="H76" s="920">
        <v>100</v>
      </c>
      <c r="I76" s="920">
        <v>100</v>
      </c>
      <c r="J76" s="1030">
        <f>F76</f>
        <v>100</v>
      </c>
    </row>
    <row r="77" spans="1:10" s="748" customFormat="1" ht="20.25" customHeight="1" thickBot="1">
      <c r="A77" s="994">
        <v>1126800</v>
      </c>
      <c r="B77" s="825" t="s">
        <v>483</v>
      </c>
      <c r="C77" s="806" t="s">
        <v>399</v>
      </c>
      <c r="D77" s="915">
        <v>470</v>
      </c>
      <c r="E77" s="916">
        <v>0</v>
      </c>
      <c r="F77" s="920">
        <f>D77+E77</f>
        <v>470</v>
      </c>
      <c r="G77" s="915">
        <v>0</v>
      </c>
      <c r="H77" s="915">
        <v>0</v>
      </c>
      <c r="I77" s="915">
        <v>0</v>
      </c>
      <c r="J77" s="1030">
        <f>F77</f>
        <v>470</v>
      </c>
    </row>
    <row r="78" spans="1:10" s="748" customFormat="1" ht="14.25">
      <c r="A78" s="996">
        <v>1130000</v>
      </c>
      <c r="B78" s="827" t="s">
        <v>296</v>
      </c>
      <c r="C78" s="794" t="s">
        <v>361</v>
      </c>
      <c r="D78" s="918">
        <v>0</v>
      </c>
      <c r="E78" s="919"/>
      <c r="F78" s="918">
        <v>0</v>
      </c>
      <c r="G78" s="918">
        <v>0</v>
      </c>
      <c r="H78" s="918">
        <v>0</v>
      </c>
      <c r="I78" s="918">
        <v>0</v>
      </c>
      <c r="J78" s="1030">
        <v>0</v>
      </c>
    </row>
    <row r="79" spans="1:10" s="748" customFormat="1" ht="15" customHeight="1">
      <c r="A79" s="996">
        <v>1130100</v>
      </c>
      <c r="B79" s="823" t="s">
        <v>484</v>
      </c>
      <c r="C79" s="798" t="s">
        <v>297</v>
      </c>
      <c r="D79" s="920"/>
      <c r="E79" s="921"/>
      <c r="F79" s="920"/>
      <c r="G79" s="920"/>
      <c r="H79" s="920"/>
      <c r="I79" s="920"/>
      <c r="J79" s="1030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20"/>
      <c r="E80" s="921"/>
      <c r="F80" s="920"/>
      <c r="G80" s="920"/>
      <c r="H80" s="920"/>
      <c r="I80" s="920"/>
      <c r="J80" s="1030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20"/>
      <c r="E81" s="921"/>
      <c r="F81" s="920"/>
      <c r="G81" s="920"/>
      <c r="H81" s="920"/>
      <c r="I81" s="920"/>
      <c r="J81" s="1030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10"/>
      <c r="E82" s="922"/>
      <c r="F82" s="910"/>
      <c r="G82" s="910"/>
      <c r="H82" s="910"/>
      <c r="I82" s="910"/>
      <c r="J82" s="1030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20"/>
      <c r="E83" s="921"/>
      <c r="F83" s="920"/>
      <c r="G83" s="920"/>
      <c r="H83" s="920"/>
      <c r="I83" s="920"/>
      <c r="J83" s="1030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20"/>
      <c r="E84" s="921"/>
      <c r="F84" s="920"/>
      <c r="G84" s="920"/>
      <c r="H84" s="920"/>
      <c r="I84" s="920"/>
      <c r="J84" s="1030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20"/>
      <c r="E85" s="921"/>
      <c r="F85" s="920"/>
      <c r="G85" s="920"/>
      <c r="H85" s="920"/>
      <c r="I85" s="920"/>
      <c r="J85" s="1030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15"/>
      <c r="E86" s="916"/>
      <c r="F86" s="915"/>
      <c r="G86" s="915"/>
      <c r="H86" s="915"/>
      <c r="I86" s="915"/>
      <c r="J86" s="1030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8">
        <v>0</v>
      </c>
      <c r="E87" s="919"/>
      <c r="F87" s="918">
        <v>0</v>
      </c>
      <c r="G87" s="918">
        <v>0</v>
      </c>
      <c r="H87" s="918">
        <v>0</v>
      </c>
      <c r="I87" s="918">
        <v>0</v>
      </c>
      <c r="J87" s="1030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20"/>
      <c r="E88" s="921"/>
      <c r="F88" s="920"/>
      <c r="G88" s="920"/>
      <c r="H88" s="920"/>
      <c r="I88" s="920"/>
      <c r="J88" s="1030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20"/>
      <c r="E89" s="921"/>
      <c r="F89" s="920"/>
      <c r="G89" s="920"/>
      <c r="H89" s="920"/>
      <c r="I89" s="920"/>
      <c r="J89" s="1030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20"/>
      <c r="E90" s="921"/>
      <c r="F90" s="920"/>
      <c r="G90" s="920"/>
      <c r="H90" s="920"/>
      <c r="I90" s="920"/>
      <c r="J90" s="1030">
        <v>0</v>
      </c>
    </row>
    <row r="91" spans="1:10" s="748" customFormat="1" ht="0.75" hidden="1" customHeight="1" thickBot="1">
      <c r="A91" s="993">
        <v>1144000</v>
      </c>
      <c r="B91" s="825" t="s">
        <v>46</v>
      </c>
      <c r="C91" s="806" t="s">
        <v>442</v>
      </c>
      <c r="D91" s="915"/>
      <c r="E91" s="916"/>
      <c r="F91" s="915"/>
      <c r="G91" s="915"/>
      <c r="H91" s="915"/>
      <c r="I91" s="915"/>
      <c r="J91" s="1030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8">
        <v>0</v>
      </c>
      <c r="E92" s="919"/>
      <c r="F92" s="918">
        <v>0</v>
      </c>
      <c r="G92" s="918">
        <v>0</v>
      </c>
      <c r="H92" s="918">
        <v>0</v>
      </c>
      <c r="I92" s="918">
        <v>0</v>
      </c>
      <c r="J92" s="1030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923">
        <v>0</v>
      </c>
      <c r="E93" s="924"/>
      <c r="F93" s="923">
        <v>0</v>
      </c>
      <c r="G93" s="923">
        <v>0</v>
      </c>
      <c r="H93" s="923">
        <v>0</v>
      </c>
      <c r="I93" s="923">
        <v>0</v>
      </c>
      <c r="J93" s="1030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923"/>
      <c r="E94" s="924"/>
      <c r="F94" s="923"/>
      <c r="G94" s="923"/>
      <c r="H94" s="923"/>
      <c r="I94" s="923"/>
      <c r="J94" s="1030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4"/>
      <c r="F95" s="923"/>
      <c r="G95" s="923"/>
      <c r="H95" s="923"/>
      <c r="I95" s="923"/>
      <c r="J95" s="1030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185"/>
      <c r="F96" s="1007">
        <v>0</v>
      </c>
      <c r="G96" s="1007">
        <v>0</v>
      </c>
      <c r="H96" s="1007">
        <v>0</v>
      </c>
      <c r="I96" s="1007">
        <v>0</v>
      </c>
      <c r="J96" s="1030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1"/>
      <c r="F97" s="920"/>
      <c r="G97" s="920"/>
      <c r="H97" s="920"/>
      <c r="I97" s="920"/>
      <c r="J97" s="1030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6"/>
      <c r="F98" s="915"/>
      <c r="G98" s="915"/>
      <c r="H98" s="915"/>
      <c r="I98" s="915"/>
      <c r="J98" s="1030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186"/>
      <c r="F99" s="1016">
        <v>0</v>
      </c>
      <c r="G99" s="1016">
        <v>0</v>
      </c>
      <c r="H99" s="1016">
        <v>0</v>
      </c>
      <c r="I99" s="1016">
        <v>0</v>
      </c>
      <c r="J99" s="1030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185"/>
      <c r="F100" s="1007"/>
      <c r="G100" s="1007"/>
      <c r="H100" s="1007"/>
      <c r="I100" s="1007"/>
      <c r="J100" s="1030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185"/>
      <c r="F101" s="1007"/>
      <c r="G101" s="1007"/>
      <c r="H101" s="1007"/>
      <c r="I101" s="1007"/>
      <c r="J101" s="1030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185"/>
      <c r="F102" s="1007"/>
      <c r="G102" s="1007"/>
      <c r="H102" s="1007"/>
      <c r="I102" s="1007"/>
      <c r="J102" s="1030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185"/>
      <c r="F103" s="1007"/>
      <c r="G103" s="1007"/>
      <c r="H103" s="1007"/>
      <c r="I103" s="1007"/>
      <c r="J103" s="1030">
        <v>0</v>
      </c>
    </row>
    <row r="104" spans="1:10" s="748" customFormat="1" ht="14.25" customHeight="1">
      <c r="A104" s="1000">
        <v>1153500</v>
      </c>
      <c r="B104" s="1017" t="s">
        <v>506</v>
      </c>
      <c r="C104" s="1004">
        <v>463500</v>
      </c>
      <c r="D104" s="1007"/>
      <c r="E104" s="1185"/>
      <c r="F104" s="1007"/>
      <c r="G104" s="1007"/>
      <c r="H104" s="1007"/>
      <c r="I104" s="1007"/>
      <c r="J104" s="1030">
        <v>0</v>
      </c>
    </row>
    <row r="105" spans="1:10" s="748" customFormat="1" ht="30" customHeight="1" thickBot="1">
      <c r="A105" s="1000">
        <v>1153700</v>
      </c>
      <c r="B105" s="1017" t="s">
        <v>507</v>
      </c>
      <c r="C105" s="822">
        <v>463700</v>
      </c>
      <c r="D105" s="1007">
        <v>16096.35</v>
      </c>
      <c r="E105" s="1185">
        <v>-1680</v>
      </c>
      <c r="F105" s="1007">
        <f>D105+E105</f>
        <v>14416.35</v>
      </c>
      <c r="G105" s="1007">
        <v>5000</v>
      </c>
      <c r="H105" s="1007">
        <v>10000</v>
      </c>
      <c r="I105" s="1007">
        <v>14416.35</v>
      </c>
      <c r="J105" s="1030">
        <f>F105</f>
        <v>14416.35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185"/>
      <c r="F106" s="1007"/>
      <c r="G106" s="1007"/>
      <c r="H106" s="1007"/>
      <c r="I106" s="1007"/>
      <c r="J106" s="1030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185"/>
      <c r="F107" s="1007"/>
      <c r="G107" s="1007"/>
      <c r="H107" s="1007"/>
      <c r="I107" s="1007"/>
      <c r="J107" s="1030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185"/>
      <c r="F108" s="1007">
        <v>0</v>
      </c>
      <c r="G108" s="1007">
        <v>0</v>
      </c>
      <c r="H108" s="1007">
        <v>0</v>
      </c>
      <c r="I108" s="1007">
        <v>0</v>
      </c>
      <c r="J108" s="1030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187"/>
      <c r="F109" s="1019"/>
      <c r="G109" s="1019"/>
      <c r="H109" s="1019"/>
      <c r="I109" s="1019"/>
      <c r="J109" s="1030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187"/>
      <c r="F110" s="1019"/>
      <c r="G110" s="1019"/>
      <c r="H110" s="1019"/>
      <c r="I110" s="1019"/>
      <c r="J110" s="1030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187"/>
      <c r="F111" s="1019"/>
      <c r="G111" s="1019"/>
      <c r="H111" s="1019"/>
      <c r="I111" s="1019"/>
      <c r="J111" s="1030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187"/>
      <c r="F112" s="1019"/>
      <c r="G112" s="1019"/>
      <c r="H112" s="1019"/>
      <c r="I112" s="1019"/>
      <c r="J112" s="1030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1"/>
      <c r="F113" s="920"/>
      <c r="G113" s="920"/>
      <c r="H113" s="920"/>
      <c r="I113" s="920"/>
      <c r="J113" s="1030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6"/>
      <c r="F114" s="915"/>
      <c r="G114" s="915"/>
      <c r="H114" s="915"/>
      <c r="I114" s="915"/>
      <c r="J114" s="1030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8">
        <v>0</v>
      </c>
      <c r="G115" s="918">
        <v>0</v>
      </c>
      <c r="H115" s="918">
        <v>0</v>
      </c>
      <c r="I115" s="918">
        <v>0</v>
      </c>
      <c r="J115" s="1030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0">
        <v>0</v>
      </c>
      <c r="G116" s="920">
        <v>0</v>
      </c>
      <c r="H116" s="920">
        <v>0</v>
      </c>
      <c r="I116" s="920">
        <v>0</v>
      </c>
      <c r="J116" s="1030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1"/>
      <c r="F117" s="920"/>
      <c r="G117" s="920"/>
      <c r="H117" s="920"/>
      <c r="I117" s="920"/>
      <c r="J117" s="1030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1"/>
      <c r="F118" s="920"/>
      <c r="G118" s="920"/>
      <c r="H118" s="920"/>
      <c r="I118" s="920"/>
      <c r="J118" s="1030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0">
        <v>0</v>
      </c>
      <c r="G119" s="920">
        <v>0</v>
      </c>
      <c r="H119" s="920">
        <v>0</v>
      </c>
      <c r="I119" s="920">
        <v>0</v>
      </c>
      <c r="J119" s="1030">
        <v>0</v>
      </c>
    </row>
    <row r="120" spans="1:10" s="748" customFormat="1" ht="6.75" hidden="1" customHeight="1" thickBot="1">
      <c r="A120" s="995">
        <v>1162100</v>
      </c>
      <c r="B120" s="836" t="s">
        <v>1683</v>
      </c>
      <c r="C120" s="802" t="s">
        <v>130</v>
      </c>
      <c r="D120" s="920"/>
      <c r="E120" s="921"/>
      <c r="F120" s="920"/>
      <c r="G120" s="920"/>
      <c r="H120" s="920"/>
      <c r="I120" s="920"/>
      <c r="J120" s="1030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0"/>
      <c r="G121" s="920"/>
      <c r="H121" s="920"/>
      <c r="I121" s="920"/>
      <c r="J121" s="1030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0"/>
      <c r="G122" s="920"/>
      <c r="H122" s="920"/>
      <c r="I122" s="920"/>
      <c r="J122" s="1030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0"/>
      <c r="G123" s="920"/>
      <c r="H123" s="920"/>
      <c r="I123" s="920"/>
      <c r="J123" s="1030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0"/>
      <c r="G124" s="920"/>
      <c r="H124" s="920"/>
      <c r="I124" s="920"/>
      <c r="J124" s="1030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0"/>
      <c r="G125" s="920"/>
      <c r="H125" s="920"/>
      <c r="I125" s="920"/>
      <c r="J125" s="1030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1"/>
      <c r="F126" s="920"/>
      <c r="G126" s="920"/>
      <c r="H126" s="920"/>
      <c r="I126" s="920"/>
      <c r="J126" s="1030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920"/>
      <c r="E127" s="921"/>
      <c r="F127" s="920"/>
      <c r="G127" s="920"/>
      <c r="H127" s="920"/>
      <c r="I127" s="920"/>
      <c r="J127" s="1030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920"/>
      <c r="E128" s="921"/>
      <c r="F128" s="920"/>
      <c r="G128" s="920"/>
      <c r="H128" s="920"/>
      <c r="I128" s="920"/>
      <c r="J128" s="1030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920">
        <v>0</v>
      </c>
      <c r="E129" s="921"/>
      <c r="F129" s="920">
        <v>0</v>
      </c>
      <c r="G129" s="920">
        <v>0</v>
      </c>
      <c r="H129" s="920">
        <v>0</v>
      </c>
      <c r="I129" s="920">
        <v>0</v>
      </c>
      <c r="J129" s="1030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915"/>
      <c r="E130" s="916"/>
      <c r="F130" s="915"/>
      <c r="G130" s="915"/>
      <c r="H130" s="915"/>
      <c r="I130" s="915"/>
      <c r="J130" s="1030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918">
        <f>D135</f>
        <v>0</v>
      </c>
      <c r="E131" s="919"/>
      <c r="F131" s="918">
        <f>F135</f>
        <v>0</v>
      </c>
      <c r="G131" s="918">
        <f>G135</f>
        <v>0</v>
      </c>
      <c r="H131" s="918">
        <f>H135</f>
        <v>0</v>
      </c>
      <c r="I131" s="918">
        <f>I135</f>
        <v>0</v>
      </c>
      <c r="J131" s="1030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3">
        <v>0</v>
      </c>
      <c r="E132" s="924"/>
      <c r="F132" s="923">
        <v>0</v>
      </c>
      <c r="G132" s="923">
        <v>0</v>
      </c>
      <c r="H132" s="923">
        <v>0</v>
      </c>
      <c r="I132" s="923">
        <v>0</v>
      </c>
      <c r="J132" s="1030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920"/>
      <c r="E133" s="921"/>
      <c r="F133" s="920"/>
      <c r="G133" s="920"/>
      <c r="H133" s="920"/>
      <c r="I133" s="920"/>
      <c r="J133" s="1030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920"/>
      <c r="E134" s="921"/>
      <c r="F134" s="920"/>
      <c r="G134" s="920"/>
      <c r="H134" s="920"/>
      <c r="I134" s="920"/>
      <c r="J134" s="1030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918">
        <f>D137+D138</f>
        <v>0</v>
      </c>
      <c r="E135" s="919"/>
      <c r="F135" s="918">
        <f>F137+F138</f>
        <v>0</v>
      </c>
      <c r="G135" s="918">
        <f>G137+G138</f>
        <v>0</v>
      </c>
      <c r="H135" s="918">
        <f>H137+H138</f>
        <v>0</v>
      </c>
      <c r="I135" s="918">
        <f>I137+I138</f>
        <v>0</v>
      </c>
      <c r="J135" s="1030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920"/>
      <c r="E136" s="921"/>
      <c r="F136" s="920"/>
      <c r="G136" s="920"/>
      <c r="H136" s="920"/>
      <c r="I136" s="920"/>
      <c r="J136" s="1030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920">
        <v>0</v>
      </c>
      <c r="E137" s="921"/>
      <c r="F137" s="920">
        <v>0</v>
      </c>
      <c r="G137" s="920">
        <v>0</v>
      </c>
      <c r="H137" s="920">
        <v>0</v>
      </c>
      <c r="I137" s="920">
        <v>0</v>
      </c>
      <c r="J137" s="1030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920">
        <v>0</v>
      </c>
      <c r="E138" s="921"/>
      <c r="F138" s="920">
        <v>0</v>
      </c>
      <c r="G138" s="920">
        <v>0</v>
      </c>
      <c r="H138" s="920">
        <v>0</v>
      </c>
      <c r="I138" s="920">
        <v>0</v>
      </c>
      <c r="J138" s="1030">
        <f>F138</f>
        <v>0</v>
      </c>
    </row>
    <row r="139" spans="1:10" s="748" customFormat="1" ht="25.5" hidden="1">
      <c r="A139" s="995">
        <v>1172400</v>
      </c>
      <c r="B139" s="857" t="s">
        <v>1695</v>
      </c>
      <c r="C139" s="802" t="s">
        <v>125</v>
      </c>
      <c r="D139" s="923"/>
      <c r="E139" s="921"/>
      <c r="F139" s="923"/>
      <c r="G139" s="923"/>
      <c r="H139" s="923"/>
      <c r="I139" s="923"/>
      <c r="J139" s="1030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3">
        <v>0</v>
      </c>
      <c r="E140" s="924"/>
      <c r="F140" s="923">
        <v>0</v>
      </c>
      <c r="G140" s="923">
        <v>0</v>
      </c>
      <c r="H140" s="923">
        <v>0</v>
      </c>
      <c r="I140" s="923">
        <v>0</v>
      </c>
      <c r="J140" s="1030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3"/>
      <c r="E141" s="921"/>
      <c r="F141" s="923"/>
      <c r="G141" s="923"/>
      <c r="H141" s="923"/>
      <c r="I141" s="923"/>
      <c r="J141" s="1030">
        <v>0</v>
      </c>
    </row>
    <row r="142" spans="1:10" s="748" customFormat="1" ht="39" hidden="1" thickBot="1">
      <c r="A142" s="1024">
        <v>1174000</v>
      </c>
      <c r="B142" s="855" t="s">
        <v>1100</v>
      </c>
      <c r="C142" s="831" t="s">
        <v>361</v>
      </c>
      <c r="D142" s="923">
        <v>0</v>
      </c>
      <c r="E142" s="924"/>
      <c r="F142" s="923">
        <v>0</v>
      </c>
      <c r="G142" s="923">
        <v>0</v>
      </c>
      <c r="H142" s="923">
        <v>0</v>
      </c>
      <c r="I142" s="923">
        <v>0</v>
      </c>
      <c r="J142" s="1030">
        <v>0</v>
      </c>
    </row>
    <row r="143" spans="1:10" s="748" customFormat="1" ht="26.25" hidden="1" thickBot="1">
      <c r="A143" s="1024">
        <v>1174100</v>
      </c>
      <c r="B143" s="858" t="s">
        <v>1115</v>
      </c>
      <c r="C143" s="802" t="s">
        <v>1101</v>
      </c>
      <c r="D143" s="923"/>
      <c r="E143" s="924"/>
      <c r="F143" s="923"/>
      <c r="G143" s="923"/>
      <c r="H143" s="923"/>
      <c r="I143" s="923"/>
      <c r="J143" s="1030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923"/>
      <c r="E144" s="924"/>
      <c r="F144" s="923"/>
      <c r="G144" s="923"/>
      <c r="H144" s="923"/>
      <c r="I144" s="923"/>
      <c r="J144" s="1030">
        <v>0</v>
      </c>
    </row>
    <row r="145" spans="1:10" s="748" customFormat="1" ht="51.75" hidden="1" thickBot="1">
      <c r="A145" s="1024">
        <v>1175000</v>
      </c>
      <c r="B145" s="855" t="s">
        <v>561</v>
      </c>
      <c r="C145" s="831" t="s">
        <v>361</v>
      </c>
      <c r="D145" s="923">
        <v>0</v>
      </c>
      <c r="E145" s="924"/>
      <c r="F145" s="923">
        <v>0</v>
      </c>
      <c r="G145" s="923">
        <v>0</v>
      </c>
      <c r="H145" s="923">
        <v>0</v>
      </c>
      <c r="I145" s="923">
        <v>0</v>
      </c>
      <c r="J145" s="1030">
        <v>0</v>
      </c>
    </row>
    <row r="146" spans="1:10" s="748" customFormat="1" ht="39" hidden="1" thickBot="1">
      <c r="A146" s="1024">
        <v>1175100</v>
      </c>
      <c r="B146" s="857" t="s">
        <v>1697</v>
      </c>
      <c r="C146" s="802" t="s">
        <v>228</v>
      </c>
      <c r="D146" s="923"/>
      <c r="E146" s="924"/>
      <c r="F146" s="923"/>
      <c r="G146" s="923"/>
      <c r="H146" s="923"/>
      <c r="I146" s="923"/>
      <c r="J146" s="1030">
        <v>0</v>
      </c>
    </row>
    <row r="147" spans="1:10" s="748" customFormat="1" ht="13.5" hidden="1" thickBot="1">
      <c r="A147" s="1024">
        <v>1176000</v>
      </c>
      <c r="B147" s="855" t="s">
        <v>229</v>
      </c>
      <c r="C147" s="831" t="s">
        <v>361</v>
      </c>
      <c r="D147" s="923">
        <v>0</v>
      </c>
      <c r="E147" s="924"/>
      <c r="F147" s="923">
        <v>0</v>
      </c>
      <c r="G147" s="923">
        <v>0</v>
      </c>
      <c r="H147" s="923">
        <v>0</v>
      </c>
      <c r="I147" s="923">
        <v>0</v>
      </c>
      <c r="J147" s="1030">
        <v>0</v>
      </c>
    </row>
    <row r="148" spans="1:10" s="748" customFormat="1" ht="13.5" hidden="1" thickBot="1">
      <c r="A148" s="1024">
        <v>1176100</v>
      </c>
      <c r="B148" s="857" t="s">
        <v>1698</v>
      </c>
      <c r="C148" s="802" t="s">
        <v>8</v>
      </c>
      <c r="D148" s="923"/>
      <c r="E148" s="921"/>
      <c r="F148" s="923"/>
      <c r="G148" s="923"/>
      <c r="H148" s="923"/>
      <c r="I148" s="923"/>
      <c r="J148" s="1030">
        <v>0</v>
      </c>
    </row>
    <row r="149" spans="1:10" s="748" customFormat="1" ht="13.5" hidden="1" thickBot="1">
      <c r="A149" s="1024">
        <v>1177000</v>
      </c>
      <c r="B149" s="855" t="s">
        <v>591</v>
      </c>
      <c r="C149" s="831" t="s">
        <v>361</v>
      </c>
      <c r="D149" s="923">
        <v>0</v>
      </c>
      <c r="E149" s="924"/>
      <c r="F149" s="923">
        <v>0</v>
      </c>
      <c r="G149" s="923">
        <v>0</v>
      </c>
      <c r="H149" s="923">
        <v>0</v>
      </c>
      <c r="I149" s="923">
        <v>0</v>
      </c>
      <c r="J149" s="1030">
        <v>0</v>
      </c>
    </row>
    <row r="150" spans="1:10" s="748" customFormat="1" ht="13.5" hidden="1" thickBot="1">
      <c r="A150" s="1025">
        <v>1177100</v>
      </c>
      <c r="B150" s="859" t="s">
        <v>1699</v>
      </c>
      <c r="C150" s="806" t="s">
        <v>260</v>
      </c>
      <c r="D150" s="915"/>
      <c r="E150" s="916"/>
      <c r="F150" s="915"/>
      <c r="G150" s="915"/>
      <c r="H150" s="915"/>
      <c r="I150" s="915"/>
      <c r="J150" s="1030">
        <v>0</v>
      </c>
    </row>
    <row r="151" spans="1:10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>D152</f>
        <v>350</v>
      </c>
      <c r="E151" s="1188"/>
      <c r="F151" s="1029">
        <f>F152</f>
        <v>387</v>
      </c>
      <c r="G151" s="1029">
        <f>G152</f>
        <v>0</v>
      </c>
      <c r="H151" s="1029">
        <f>H152</f>
        <v>0</v>
      </c>
      <c r="I151" s="1029">
        <f>I152</f>
        <v>350</v>
      </c>
      <c r="J151" s="1030">
        <f>F152</f>
        <v>387</v>
      </c>
    </row>
    <row r="152" spans="1:10" s="748" customFormat="1" ht="20.25" customHeight="1">
      <c r="A152" s="1026" t="s">
        <v>654</v>
      </c>
      <c r="B152" s="875" t="s">
        <v>655</v>
      </c>
      <c r="C152" s="794" t="s">
        <v>361</v>
      </c>
      <c r="D152" s="918">
        <f>SUM(D153:D155)</f>
        <v>350</v>
      </c>
      <c r="E152" s="919"/>
      <c r="F152" s="918">
        <f>SUM(F153:F155)</f>
        <v>387</v>
      </c>
      <c r="G152" s="918">
        <f>SUM(G153:G155)</f>
        <v>0</v>
      </c>
      <c r="H152" s="918">
        <f>+SUM(H153:H155)</f>
        <v>0</v>
      </c>
      <c r="I152" s="918">
        <f>SUM(I153:I155)</f>
        <v>350</v>
      </c>
      <c r="J152" s="1030">
        <f>F152</f>
        <v>387</v>
      </c>
    </row>
    <row r="153" spans="1:10" s="748" customFormat="1">
      <c r="A153" s="1024" t="s">
        <v>656</v>
      </c>
      <c r="B153" s="857" t="s">
        <v>1700</v>
      </c>
      <c r="C153" s="1031" t="s">
        <v>997</v>
      </c>
      <c r="D153" s="923"/>
      <c r="E153" s="921"/>
      <c r="F153" s="923"/>
      <c r="G153" s="923"/>
      <c r="H153" s="923"/>
      <c r="I153" s="923"/>
      <c r="J153" s="1030">
        <f>F153</f>
        <v>0</v>
      </c>
    </row>
    <row r="154" spans="1:10" s="748" customFormat="1">
      <c r="A154" s="1024" t="s">
        <v>998</v>
      </c>
      <c r="B154" s="857" t="s">
        <v>1701</v>
      </c>
      <c r="C154" s="1031" t="s">
        <v>975</v>
      </c>
      <c r="D154" s="923">
        <v>0</v>
      </c>
      <c r="E154" s="921"/>
      <c r="F154" s="923">
        <v>0</v>
      </c>
      <c r="G154" s="923">
        <v>0</v>
      </c>
      <c r="H154" s="923">
        <v>0</v>
      </c>
      <c r="I154" s="923">
        <v>0</v>
      </c>
      <c r="J154" s="1030">
        <f>F154</f>
        <v>0</v>
      </c>
    </row>
    <row r="155" spans="1:10" s="748" customFormat="1" ht="25.5">
      <c r="A155" s="1024" t="s">
        <v>976</v>
      </c>
      <c r="B155" s="857" t="s">
        <v>1702</v>
      </c>
      <c r="C155" s="1031" t="s">
        <v>978</v>
      </c>
      <c r="D155" s="1592">
        <v>350</v>
      </c>
      <c r="E155" s="2385">
        <v>37</v>
      </c>
      <c r="F155" s="1592">
        <f>D155+E155</f>
        <v>387</v>
      </c>
      <c r="G155" s="1274">
        <v>0</v>
      </c>
      <c r="H155" s="1593">
        <v>0</v>
      </c>
      <c r="I155" s="1593">
        <v>350</v>
      </c>
      <c r="J155" s="1276">
        <f>F155</f>
        <v>387</v>
      </c>
    </row>
    <row r="156" spans="1:10" s="748" customFormat="1">
      <c r="A156" s="1033" t="s">
        <v>979</v>
      </c>
      <c r="B156" s="857" t="s">
        <v>1703</v>
      </c>
      <c r="C156" s="1031" t="s">
        <v>1110</v>
      </c>
      <c r="D156" s="923"/>
      <c r="E156" s="921"/>
      <c r="F156" s="923"/>
      <c r="G156" s="923"/>
      <c r="H156" s="923"/>
      <c r="I156" s="923"/>
      <c r="J156" s="1030">
        <v>0</v>
      </c>
    </row>
    <row r="157" spans="1:10" s="748" customFormat="1" ht="1.5" customHeight="1">
      <c r="A157" s="1033" t="s">
        <v>138</v>
      </c>
      <c r="B157" s="858" t="s">
        <v>139</v>
      </c>
      <c r="C157" s="1031" t="s">
        <v>140</v>
      </c>
      <c r="D157" s="923"/>
      <c r="E157" s="921"/>
      <c r="F157" s="923"/>
      <c r="G157" s="923"/>
      <c r="H157" s="923"/>
      <c r="I157" s="923"/>
      <c r="J157" s="1030">
        <v>0</v>
      </c>
    </row>
    <row r="158" spans="1:10" s="748" customFormat="1" hidden="1">
      <c r="A158" s="1033" t="s">
        <v>141</v>
      </c>
      <c r="B158" s="857" t="s">
        <v>1704</v>
      </c>
      <c r="C158" s="1031" t="s">
        <v>904</v>
      </c>
      <c r="D158" s="923"/>
      <c r="E158" s="921"/>
      <c r="F158" s="923"/>
      <c r="G158" s="923"/>
      <c r="H158" s="923"/>
      <c r="I158" s="923"/>
      <c r="J158" s="1030">
        <v>0</v>
      </c>
    </row>
    <row r="159" spans="1:10" s="748" customFormat="1" hidden="1">
      <c r="A159" s="1033" t="s">
        <v>905</v>
      </c>
      <c r="B159" s="857" t="s">
        <v>1705</v>
      </c>
      <c r="C159" s="1031" t="s">
        <v>907</v>
      </c>
      <c r="D159" s="923"/>
      <c r="E159" s="921"/>
      <c r="F159" s="923"/>
      <c r="G159" s="923"/>
      <c r="H159" s="923"/>
      <c r="I159" s="923"/>
      <c r="J159" s="1030">
        <v>0</v>
      </c>
    </row>
    <row r="160" spans="1:10" s="748" customFormat="1" hidden="1">
      <c r="A160" s="1034" t="s">
        <v>806</v>
      </c>
      <c r="B160" s="1035" t="s">
        <v>1706</v>
      </c>
      <c r="C160" s="1036" t="s">
        <v>661</v>
      </c>
      <c r="D160" s="923"/>
      <c r="E160" s="921"/>
      <c r="F160" s="923"/>
      <c r="G160" s="923"/>
      <c r="H160" s="923"/>
      <c r="I160" s="923"/>
      <c r="J160" s="1030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3"/>
      <c r="E161" s="921"/>
      <c r="F161" s="923"/>
      <c r="G161" s="923"/>
      <c r="H161" s="923"/>
      <c r="I161" s="923"/>
      <c r="J161" s="1030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3"/>
      <c r="E162" s="921"/>
      <c r="F162" s="923"/>
      <c r="G162" s="923"/>
      <c r="H162" s="923"/>
      <c r="I162" s="923"/>
      <c r="J162" s="1030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3">
        <v>0</v>
      </c>
      <c r="E163" s="924"/>
      <c r="F163" s="923">
        <v>0</v>
      </c>
      <c r="G163" s="923">
        <v>0</v>
      </c>
      <c r="H163" s="923">
        <v>0</v>
      </c>
      <c r="I163" s="923">
        <v>0</v>
      </c>
      <c r="J163" s="1030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3"/>
      <c r="E164" s="921"/>
      <c r="F164" s="923"/>
      <c r="G164" s="923"/>
      <c r="H164" s="923"/>
      <c r="I164" s="923"/>
      <c r="J164" s="1030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3"/>
      <c r="E165" s="921"/>
      <c r="F165" s="923"/>
      <c r="G165" s="923"/>
      <c r="H165" s="923"/>
      <c r="I165" s="923"/>
      <c r="J165" s="1030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3"/>
      <c r="E166" s="921"/>
      <c r="F166" s="923"/>
      <c r="G166" s="923"/>
      <c r="H166" s="923"/>
      <c r="I166" s="923"/>
      <c r="J166" s="1030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3"/>
      <c r="E167" s="921"/>
      <c r="F167" s="923"/>
      <c r="G167" s="923"/>
      <c r="H167" s="923"/>
      <c r="I167" s="923"/>
      <c r="J167" s="1030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3">
        <v>0</v>
      </c>
      <c r="E168" s="924"/>
      <c r="F168" s="923">
        <v>0</v>
      </c>
      <c r="G168" s="923">
        <v>0</v>
      </c>
      <c r="H168" s="923">
        <v>0</v>
      </c>
      <c r="I168" s="923">
        <v>0</v>
      </c>
      <c r="J168" s="1030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3"/>
      <c r="E169" s="921"/>
      <c r="F169" s="923"/>
      <c r="G169" s="923"/>
      <c r="H169" s="923"/>
      <c r="I169" s="923"/>
      <c r="J169" s="1030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3">
        <v>0</v>
      </c>
      <c r="E170" s="924"/>
      <c r="F170" s="923">
        <v>0</v>
      </c>
      <c r="G170" s="923">
        <v>0</v>
      </c>
      <c r="H170" s="923">
        <v>0</v>
      </c>
      <c r="I170" s="923">
        <v>0</v>
      </c>
      <c r="J170" s="1030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3"/>
      <c r="E171" s="924"/>
      <c r="F171" s="923"/>
      <c r="G171" s="923"/>
      <c r="H171" s="923"/>
      <c r="I171" s="923"/>
      <c r="J171" s="1030">
        <v>0</v>
      </c>
    </row>
    <row r="172" spans="1:10">
      <c r="A172" s="1033" t="s">
        <v>328</v>
      </c>
      <c r="B172" s="858" t="s">
        <v>1118</v>
      </c>
      <c r="C172" s="1031" t="s">
        <v>329</v>
      </c>
      <c r="D172" s="923"/>
      <c r="E172" s="924"/>
      <c r="F172" s="923"/>
      <c r="G172" s="923"/>
      <c r="H172" s="923"/>
      <c r="I172" s="923"/>
      <c r="J172" s="923"/>
    </row>
    <row r="173" spans="1:10">
      <c r="A173" s="1033" t="s">
        <v>330</v>
      </c>
      <c r="B173" s="857" t="s">
        <v>1709</v>
      </c>
      <c r="C173" s="1031" t="s">
        <v>332</v>
      </c>
      <c r="D173" s="923"/>
      <c r="E173" s="924"/>
      <c r="F173" s="923"/>
      <c r="G173" s="923"/>
      <c r="H173" s="923"/>
      <c r="I173" s="923"/>
      <c r="J173" s="923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1007"/>
      <c r="E174" s="1185"/>
      <c r="F174" s="1007"/>
      <c r="G174" s="1007"/>
      <c r="H174" s="1007"/>
      <c r="I174" s="1007"/>
      <c r="J174" s="1007"/>
    </row>
    <row r="175" spans="1:10" ht="13.5" thickBot="1">
      <c r="A175" s="1044">
        <v>1000000</v>
      </c>
      <c r="B175" s="1045" t="s">
        <v>1081</v>
      </c>
      <c r="C175" s="1046" t="s">
        <v>361</v>
      </c>
      <c r="D175" s="1029">
        <f>D32+D151</f>
        <v>34546.35</v>
      </c>
      <c r="E175" s="1188">
        <f>E32</f>
        <v>-1680</v>
      </c>
      <c r="F175" s="1029">
        <f>F32+F151</f>
        <v>32903.35</v>
      </c>
      <c r="G175" s="1029">
        <f>G32+G151</f>
        <v>10150</v>
      </c>
      <c r="H175" s="1029">
        <f>H32+H151</f>
        <v>21095</v>
      </c>
      <c r="I175" s="1029">
        <f>I32+I151</f>
        <v>31061.35</v>
      </c>
      <c r="J175" s="1188">
        <f>F175</f>
        <v>32903.35</v>
      </c>
    </row>
    <row r="176" spans="1:10" ht="14.25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1736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 ht="10.5" customHeight="1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 hidden="1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/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/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/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/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/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/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/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/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>
      <c r="A210" s="2564"/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/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/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/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/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>
      <c r="A215" s="2569"/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914" t="s">
        <v>2110</v>
      </c>
      <c r="C5" s="2458" t="s">
        <v>1891</v>
      </c>
      <c r="D5" s="1916" t="s">
        <v>2111</v>
      </c>
      <c r="E5" s="1916" t="s">
        <v>2112</v>
      </c>
      <c r="F5" s="1916" t="s">
        <v>2113</v>
      </c>
    </row>
    <row r="6" spans="2:6">
      <c r="B6" s="1915" t="s">
        <v>1894</v>
      </c>
      <c r="C6" s="2459"/>
      <c r="D6" s="1916">
        <v>1</v>
      </c>
      <c r="E6" s="1916">
        <v>2</v>
      </c>
      <c r="F6" s="1916">
        <v>3</v>
      </c>
    </row>
    <row r="7" spans="2:6" ht="82.5" customHeight="1">
      <c r="B7" s="1916">
        <v>1</v>
      </c>
      <c r="C7" s="1917" t="s">
        <v>1904</v>
      </c>
      <c r="D7" s="1919">
        <v>6500</v>
      </c>
      <c r="E7" s="1932">
        <v>4320</v>
      </c>
      <c r="F7" s="1919" t="s">
        <v>361</v>
      </c>
    </row>
    <row r="8" spans="2:6" ht="72.75" customHeight="1">
      <c r="B8" s="1916">
        <v>2</v>
      </c>
      <c r="C8" s="1917" t="s">
        <v>2114</v>
      </c>
      <c r="D8" s="1919">
        <v>134200</v>
      </c>
      <c r="E8" s="1932">
        <v>126000</v>
      </c>
      <c r="F8" s="1919" t="s">
        <v>361</v>
      </c>
    </row>
    <row r="9" spans="2:6" ht="25.5" customHeight="1">
      <c r="B9" s="1916">
        <v>3</v>
      </c>
      <c r="C9" s="1917" t="s">
        <v>2115</v>
      </c>
      <c r="D9" s="1919" t="s">
        <v>361</v>
      </c>
      <c r="E9" s="1932">
        <v>16850</v>
      </c>
      <c r="F9" s="1919">
        <v>24917</v>
      </c>
    </row>
    <row r="10" spans="2:6" ht="42" customHeight="1">
      <c r="B10" s="1916">
        <v>4</v>
      </c>
      <c r="C10" s="1917" t="s">
        <v>1908</v>
      </c>
      <c r="D10" s="1919">
        <v>79130</v>
      </c>
      <c r="E10" s="1932">
        <v>105000</v>
      </c>
      <c r="F10" s="1920">
        <v>81340</v>
      </c>
    </row>
    <row r="11" spans="2:6" ht="48" customHeight="1">
      <c r="B11" s="1916">
        <v>5</v>
      </c>
      <c r="C11" s="1917" t="s">
        <v>2116</v>
      </c>
      <c r="D11" s="1918"/>
      <c r="E11" s="1918"/>
      <c r="F11" s="1916"/>
    </row>
    <row r="12" spans="2:6" ht="51" customHeight="1">
      <c r="B12" s="1916">
        <v>6</v>
      </c>
      <c r="C12" s="1917" t="s">
        <v>2117</v>
      </c>
      <c r="D12" s="1918"/>
      <c r="E12" s="1918"/>
      <c r="F12" s="1918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941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895</v>
      </c>
    </row>
    <row r="4" spans="1:10" ht="20.25" customHeight="1">
      <c r="G4" s="173" t="s">
        <v>1035</v>
      </c>
    </row>
    <row r="5" spans="1:10" ht="13.5" customHeight="1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 ht="12.75" customHeight="1">
      <c r="B7" s="163"/>
      <c r="C7" s="178"/>
    </row>
    <row r="8" spans="1:10" ht="20.25" customHeight="1">
      <c r="A8" s="28" t="s">
        <v>1177</v>
      </c>
      <c r="F8" s="179"/>
      <c r="G8" s="179"/>
    </row>
    <row r="9" spans="1:10" s="28" customFormat="1" ht="10.5" customHeight="1">
      <c r="A9" s="2578" t="s">
        <v>1129</v>
      </c>
      <c r="B9" s="2578"/>
      <c r="C9" s="2578"/>
      <c r="D9" s="2578"/>
      <c r="E9" s="2578"/>
    </row>
    <row r="10" spans="1:10" ht="11.25" customHeight="1">
      <c r="A10" s="28" t="s">
        <v>476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477</v>
      </c>
      <c r="B12" s="177"/>
      <c r="C12" s="178"/>
      <c r="D12" s="177"/>
      <c r="E12" s="177"/>
      <c r="F12" s="177"/>
      <c r="G12" s="170"/>
      <c r="H12" s="187" t="s">
        <v>209</v>
      </c>
    </row>
    <row r="13" spans="1:10" ht="20.25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547</v>
      </c>
      <c r="B14" s="191" t="s">
        <v>1176</v>
      </c>
      <c r="F14" s="179"/>
      <c r="G14" s="179"/>
    </row>
    <row r="15" spans="1:10" ht="20.25" customHeight="1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20.25" customHeight="1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21.75" customHeight="1">
      <c r="A17" s="188"/>
      <c r="B17" s="2654" t="s">
        <v>1223</v>
      </c>
      <c r="C17" s="2654"/>
      <c r="D17" s="2609"/>
      <c r="E17" s="2609"/>
      <c r="F17" s="2609"/>
      <c r="G17" s="195"/>
      <c r="H17" s="195"/>
      <c r="I17" s="195"/>
      <c r="J17" s="195"/>
    </row>
    <row r="18" spans="1:10" s="28" customFormat="1" ht="20.25" hidden="1" customHeight="1">
      <c r="A18" s="189"/>
      <c r="B18" s="2654"/>
      <c r="C18" s="2654"/>
      <c r="D18" s="2654"/>
      <c r="E18" s="2654"/>
      <c r="F18" s="2654"/>
      <c r="G18" s="37"/>
      <c r="H18" s="37"/>
      <c r="I18" s="35"/>
      <c r="J18" s="35"/>
    </row>
    <row r="19" spans="1:10" s="201" customFormat="1" ht="20.25" customHeight="1" thickBot="1">
      <c r="A19" s="38" t="s">
        <v>1015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ht="12" customHeight="1" thickBot="1">
      <c r="A20" s="38" t="s">
        <v>258</v>
      </c>
      <c r="B20" s="204"/>
      <c r="C20" s="199"/>
      <c r="G20" s="204" t="s">
        <v>335</v>
      </c>
      <c r="H20" s="205" t="s">
        <v>441</v>
      </c>
      <c r="I20" s="206">
        <v>5</v>
      </c>
      <c r="J20" s="207">
        <v>1</v>
      </c>
    </row>
    <row r="21" spans="1:10" s="204" customFormat="1" ht="12.75" customHeight="1" thickBot="1">
      <c r="A21" s="38" t="s">
        <v>634</v>
      </c>
      <c r="C21" s="199"/>
      <c r="G21" s="204" t="s">
        <v>556</v>
      </c>
    </row>
    <row r="22" spans="1:10" s="204" customFormat="1" ht="12" customHeight="1" thickBot="1">
      <c r="A22" s="38" t="s">
        <v>557</v>
      </c>
      <c r="C22" s="208"/>
      <c r="D22" s="209"/>
      <c r="G22" s="204" t="s">
        <v>558</v>
      </c>
    </row>
    <row r="23" spans="1:10" s="173" customFormat="1" ht="12" customHeigh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1.25" customHeight="1">
      <c r="A24" s="38" t="s">
        <v>955</v>
      </c>
      <c r="B24" s="211"/>
      <c r="C24" s="212"/>
      <c r="F24" s="213"/>
      <c r="G24" s="204" t="s">
        <v>956</v>
      </c>
    </row>
    <row r="25" spans="1:10" s="173" customFormat="1" ht="18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9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0.5" customHeight="1" thickBot="1">
      <c r="A27" s="38" t="s">
        <v>642</v>
      </c>
      <c r="B27" s="204"/>
      <c r="C27" s="212"/>
      <c r="E27" s="219"/>
      <c r="G27" s="204" t="s">
        <v>422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97.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0.25" customHeight="1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266</v>
      </c>
      <c r="C32" s="69" t="s">
        <v>361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808</v>
      </c>
      <c r="C33" s="69" t="s">
        <v>361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809</v>
      </c>
      <c r="C34" s="74" t="s">
        <v>361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677</v>
      </c>
      <c r="C35" s="77" t="s">
        <v>810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273</v>
      </c>
      <c r="C36" s="81" t="s">
        <v>811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812</v>
      </c>
      <c r="C37" s="81" t="s">
        <v>813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619</v>
      </c>
      <c r="C39" s="81" t="s">
        <v>391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1034</v>
      </c>
      <c r="C40" s="83" t="s">
        <v>392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644</v>
      </c>
      <c r="C41" s="86" t="s">
        <v>20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21</v>
      </c>
      <c r="C42" s="69" t="s">
        <v>361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383</v>
      </c>
      <c r="C44" s="83" t="s">
        <v>384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385</v>
      </c>
      <c r="C45" s="81" t="s">
        <v>386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775</v>
      </c>
      <c r="C46" s="83" t="s">
        <v>387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776</v>
      </c>
      <c r="C47" s="81" t="s">
        <v>388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69</v>
      </c>
      <c r="C48" s="83" t="s">
        <v>389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70</v>
      </c>
      <c r="C49" s="81" t="s">
        <v>390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71</v>
      </c>
      <c r="C50" s="86" t="s">
        <v>772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773</v>
      </c>
      <c r="C51" s="74" t="s">
        <v>361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72</v>
      </c>
      <c r="C52" s="99" t="s">
        <v>774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490</v>
      </c>
      <c r="C53" s="83" t="s">
        <v>1031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148</v>
      </c>
      <c r="C54" s="100" t="s">
        <v>1032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56</v>
      </c>
      <c r="C55" s="74" t="s">
        <v>361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149</v>
      </c>
      <c r="C56" s="99" t="s">
        <v>368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150</v>
      </c>
      <c r="C57" s="83" t="s">
        <v>369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151</v>
      </c>
      <c r="C58" s="83" t="s">
        <v>370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559</v>
      </c>
      <c r="C59" s="83" t="s">
        <v>371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560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187</v>
      </c>
      <c r="C61" s="81" t="s">
        <v>372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188</v>
      </c>
      <c r="C62" s="83" t="s">
        <v>373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189</v>
      </c>
      <c r="C63" s="100" t="s">
        <v>374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214</v>
      </c>
      <c r="C64" s="74" t="s">
        <v>361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928</v>
      </c>
      <c r="C66" s="74" t="s">
        <v>361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191</v>
      </c>
      <c r="C67" s="99" t="s">
        <v>929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709</v>
      </c>
      <c r="C68" s="100" t="s">
        <v>1041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1042</v>
      </c>
      <c r="C69" s="74" t="s">
        <v>361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993</v>
      </c>
      <c r="C70" s="77" t="s">
        <v>1043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994</v>
      </c>
      <c r="C71" s="83" t="s">
        <v>1044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393</v>
      </c>
      <c r="C72" s="83" t="s">
        <v>394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995</v>
      </c>
      <c r="C73" s="81" t="s">
        <v>395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953</v>
      </c>
      <c r="C74" s="83" t="s">
        <v>396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230</v>
      </c>
      <c r="C75" s="81" t="s">
        <v>397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231</v>
      </c>
      <c r="C76" s="83" t="s">
        <v>398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483</v>
      </c>
      <c r="C77" s="86" t="s">
        <v>399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296</v>
      </c>
      <c r="C78" s="74" t="s">
        <v>361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301</v>
      </c>
      <c r="C83" s="111" t="s">
        <v>361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305</v>
      </c>
      <c r="C87" s="74" t="s">
        <v>361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306</v>
      </c>
      <c r="C88" s="99" t="s">
        <v>1013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42</v>
      </c>
      <c r="C89" s="83" t="s">
        <v>43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44</v>
      </c>
      <c r="C90" s="83" t="s">
        <v>45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46</v>
      </c>
      <c r="C91" s="86" t="s">
        <v>442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736</v>
      </c>
      <c r="C92" s="74" t="s">
        <v>361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686</v>
      </c>
      <c r="C93" s="74" t="s">
        <v>361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521</v>
      </c>
      <c r="C96" s="230" t="s">
        <v>361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544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765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766</v>
      </c>
      <c r="C99" s="236" t="s">
        <v>361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507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1005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1006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1007</v>
      </c>
      <c r="C108" s="230" t="s">
        <v>361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211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212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213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67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68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78</v>
      </c>
      <c r="C114" s="86" t="s">
        <v>79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80</v>
      </c>
      <c r="C115" s="74" t="s">
        <v>361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81</v>
      </c>
      <c r="C116" s="123" t="s">
        <v>361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1136</v>
      </c>
      <c r="C119" s="123" t="s">
        <v>361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1137</v>
      </c>
      <c r="C120" s="83" t="s">
        <v>130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837</v>
      </c>
      <c r="C123" s="83" t="s">
        <v>838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839</v>
      </c>
      <c r="C124" s="83" t="s">
        <v>840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877</v>
      </c>
      <c r="C127" s="83" t="s">
        <v>878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879</v>
      </c>
      <c r="C128" s="83" t="s">
        <v>880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58</v>
      </c>
      <c r="C129" s="111" t="s">
        <v>361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804</v>
      </c>
      <c r="C130" s="86" t="s">
        <v>805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881</v>
      </c>
      <c r="C131" s="74" t="s">
        <v>361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216</v>
      </c>
      <c r="C132" s="74" t="s">
        <v>361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1027</v>
      </c>
      <c r="C135" s="111" t="s">
        <v>361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1113</v>
      </c>
      <c r="C136" s="99" t="s">
        <v>1028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1114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1029</v>
      </c>
      <c r="C138" s="83" t="s">
        <v>1030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124</v>
      </c>
      <c r="C139" s="83" t="s">
        <v>125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126</v>
      </c>
      <c r="C140" s="111" t="s">
        <v>361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127</v>
      </c>
      <c r="C141" s="83" t="s">
        <v>1099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1100</v>
      </c>
      <c r="C142" s="111" t="s">
        <v>361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1115</v>
      </c>
      <c r="C143" s="83" t="s">
        <v>1101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449</v>
      </c>
      <c r="C144" s="83" t="s">
        <v>450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561</v>
      </c>
      <c r="C145" s="111" t="s">
        <v>361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229</v>
      </c>
      <c r="C147" s="111" t="s">
        <v>361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591</v>
      </c>
      <c r="C149" s="111" t="s">
        <v>361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722</v>
      </c>
      <c r="C150" s="86" t="s">
        <v>260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263</v>
      </c>
      <c r="B151" s="143" t="s">
        <v>652</v>
      </c>
      <c r="C151" s="144" t="s">
        <v>361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654</v>
      </c>
      <c r="B152" s="150" t="s">
        <v>655</v>
      </c>
      <c r="C152" s="74" t="s">
        <v>361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656</v>
      </c>
      <c r="B153" s="134" t="s">
        <v>996</v>
      </c>
      <c r="C153" s="241" t="s">
        <v>997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998</v>
      </c>
      <c r="B154" s="134" t="s">
        <v>974</v>
      </c>
      <c r="C154" s="241" t="s">
        <v>975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976</v>
      </c>
      <c r="B155" s="134" t="s">
        <v>977</v>
      </c>
      <c r="C155" s="241" t="s">
        <v>978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979</v>
      </c>
      <c r="B156" s="134" t="s">
        <v>1109</v>
      </c>
      <c r="C156" s="241" t="s">
        <v>1110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138</v>
      </c>
      <c r="B157" s="135" t="s">
        <v>139</v>
      </c>
      <c r="C157" s="241" t="s">
        <v>140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141</v>
      </c>
      <c r="B158" s="134" t="s">
        <v>965</v>
      </c>
      <c r="C158" s="241" t="s">
        <v>904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905</v>
      </c>
      <c r="B159" s="134" t="s">
        <v>906</v>
      </c>
      <c r="C159" s="241" t="s">
        <v>907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806</v>
      </c>
      <c r="B160" s="243" t="s">
        <v>660</v>
      </c>
      <c r="C160" s="244" t="s">
        <v>661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807</v>
      </c>
      <c r="B161" s="245" t="s">
        <v>1074</v>
      </c>
      <c r="C161" s="228" t="s">
        <v>1075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1076</v>
      </c>
      <c r="B162" s="245" t="s">
        <v>1077</v>
      </c>
      <c r="C162" s="228" t="s">
        <v>1078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662</v>
      </c>
      <c r="B163" s="246" t="s">
        <v>663</v>
      </c>
      <c r="C163" s="247" t="s">
        <v>361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664</v>
      </c>
      <c r="B164" s="135" t="s">
        <v>665</v>
      </c>
      <c r="C164" s="241" t="s">
        <v>666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667</v>
      </c>
      <c r="B165" s="135" t="s">
        <v>668</v>
      </c>
      <c r="C165" s="241" t="s">
        <v>669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670</v>
      </c>
      <c r="B166" s="134" t="s">
        <v>315</v>
      </c>
      <c r="C166" s="241" t="s">
        <v>316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317</v>
      </c>
      <c r="B167" s="134" t="s">
        <v>318</v>
      </c>
      <c r="C167" s="241" t="s">
        <v>319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320</v>
      </c>
      <c r="B168" s="132" t="s">
        <v>321</v>
      </c>
      <c r="C168" s="123" t="s">
        <v>361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322</v>
      </c>
      <c r="B169" s="135" t="s">
        <v>1116</v>
      </c>
      <c r="C169" s="241" t="s">
        <v>323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324</v>
      </c>
      <c r="B170" s="155" t="s">
        <v>1079</v>
      </c>
      <c r="C170" s="123" t="s">
        <v>361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326</v>
      </c>
      <c r="B171" s="135" t="s">
        <v>1117</v>
      </c>
      <c r="C171" s="241" t="s">
        <v>327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328</v>
      </c>
      <c r="B172" s="135" t="s">
        <v>1118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1080</v>
      </c>
      <c r="C174" s="244" t="s">
        <v>1145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1081</v>
      </c>
      <c r="C175" s="248" t="s">
        <v>361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589" t="s">
        <v>1216</v>
      </c>
      <c r="B176" s="2589"/>
      <c r="C176" s="2589"/>
      <c r="D176" s="2589"/>
      <c r="E176" s="2589"/>
      <c r="F176" s="2589"/>
      <c r="G176" s="2589"/>
      <c r="H176" s="2589"/>
      <c r="I176" s="2589"/>
      <c r="J176" s="2589"/>
    </row>
    <row r="177" spans="1:10" ht="9.75" customHeight="1">
      <c r="A177" s="2586" t="s">
        <v>1125</v>
      </c>
      <c r="B177" s="2586"/>
      <c r="C177" s="2586"/>
      <c r="D177" s="2586"/>
      <c r="E177" s="2586"/>
      <c r="F177" s="2586"/>
      <c r="G177" s="2586"/>
      <c r="H177" s="2586"/>
      <c r="I177" s="2586"/>
      <c r="J177" s="2586"/>
    </row>
    <row r="178" spans="1:10" ht="20.25" customHeight="1">
      <c r="A178" s="2586" t="s">
        <v>1175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3.5" customHeight="1">
      <c r="A179" s="2587" t="s">
        <v>1002</v>
      </c>
      <c r="B179" s="2587"/>
      <c r="C179" s="2587"/>
      <c r="D179" s="2587"/>
      <c r="E179" s="2587"/>
      <c r="F179" s="2587"/>
      <c r="G179" s="2587"/>
      <c r="H179" s="2587"/>
      <c r="I179" s="2587"/>
      <c r="J179" s="2587"/>
    </row>
    <row r="180" spans="1:10" ht="20.25" customHeight="1">
      <c r="A180" s="2588" t="s">
        <v>313</v>
      </c>
      <c r="B180" s="2588"/>
      <c r="C180" s="2588"/>
      <c r="D180" s="2588"/>
      <c r="E180" s="2588"/>
      <c r="F180" s="2588"/>
      <c r="G180" s="2588"/>
      <c r="H180" s="2588"/>
      <c r="I180" s="2588"/>
      <c r="J180" s="2588"/>
    </row>
    <row r="181" spans="1:10" ht="4.5" customHeight="1">
      <c r="A181" s="2586" t="s">
        <v>1003</v>
      </c>
      <c r="B181" s="2586"/>
      <c r="C181" s="2586"/>
      <c r="D181" s="2586"/>
      <c r="E181" s="2586"/>
      <c r="F181" s="2586"/>
      <c r="G181" s="2586"/>
      <c r="H181" s="2586"/>
      <c r="I181" s="2586"/>
      <c r="J181" s="2586"/>
    </row>
    <row r="182" spans="1:10" ht="20.25" customHeight="1">
      <c r="A182" s="2586" t="s">
        <v>147</v>
      </c>
      <c r="B182" s="2586"/>
      <c r="C182" s="2586"/>
      <c r="D182" s="2586"/>
      <c r="E182" s="2586"/>
      <c r="F182" s="2586"/>
      <c r="G182" s="2586"/>
      <c r="H182" s="2586"/>
      <c r="I182" s="2586"/>
      <c r="J182" s="2586"/>
    </row>
    <row r="183" spans="1:10" ht="20.25" customHeight="1">
      <c r="A183" s="2591" t="s">
        <v>1130</v>
      </c>
      <c r="B183" s="2591"/>
      <c r="C183" s="2591"/>
      <c r="D183" s="2591"/>
      <c r="E183" s="2591"/>
      <c r="F183" s="2591"/>
      <c r="G183" s="2591"/>
      <c r="H183" s="2591"/>
      <c r="I183" s="2591"/>
      <c r="J183" s="2591"/>
    </row>
    <row r="184" spans="1:10" ht="20.25" customHeight="1">
      <c r="A184" s="2578"/>
      <c r="B184" s="2578"/>
      <c r="C184" s="2578"/>
      <c r="D184" s="2578"/>
      <c r="E184" s="2578"/>
      <c r="F184" s="2578"/>
      <c r="G184" s="2578"/>
      <c r="H184" s="2578"/>
      <c r="I184" s="2578"/>
      <c r="J184" s="2578"/>
    </row>
  </sheetData>
  <mergeCells count="15">
    <mergeCell ref="A183:J183"/>
    <mergeCell ref="A184:J184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216"/>
  <sheetViews>
    <sheetView topLeftCell="A22" workbookViewId="0">
      <selection activeCell="E21" sqref="E21"/>
    </sheetView>
  </sheetViews>
  <sheetFormatPr defaultRowHeight="12.75"/>
  <cols>
    <col min="1" max="1" width="8.28515625" style="748" customWidth="1"/>
    <col min="2" max="2" width="46.28515625" style="739" customWidth="1"/>
    <col min="3" max="3" width="8.7109375" style="749" customWidth="1"/>
    <col min="4" max="4" width="11" style="738" customWidth="1"/>
    <col min="5" max="5" width="9.85546875" style="917" customWidth="1"/>
    <col min="6" max="6" width="9.710937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2338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 ht="14.25" customHeight="1">
      <c r="B11" s="953"/>
      <c r="C11" s="954"/>
      <c r="D11" s="953"/>
      <c r="E11" s="1678"/>
      <c r="F11" s="953"/>
      <c r="G11" s="953"/>
      <c r="H11" s="955"/>
    </row>
    <row r="12" spans="1:10" ht="11.25" customHeight="1">
      <c r="A12" s="956" t="s">
        <v>477</v>
      </c>
      <c r="B12" s="949" t="s">
        <v>1156</v>
      </c>
      <c r="C12" s="950"/>
      <c r="D12" s="949"/>
      <c r="E12" s="167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2332</v>
      </c>
      <c r="B14" s="2546"/>
      <c r="C14" s="1769"/>
      <c r="F14" s="1770"/>
      <c r="G14" s="1770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 ht="21.75" hidden="1" customHeigh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0" s="748" customFormat="1" ht="21.75" customHeight="1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</row>
    <row r="19" spans="1:10" s="743" customFormat="1" thickBot="1">
      <c r="A19" s="753" t="s">
        <v>2339</v>
      </c>
      <c r="B19" s="964"/>
      <c r="C19" s="965"/>
      <c r="D19" s="745"/>
      <c r="E19" s="1681"/>
      <c r="G19" s="966" t="s">
        <v>651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E20" s="1682"/>
      <c r="G20" s="968" t="s">
        <v>335</v>
      </c>
      <c r="H20" s="969">
        <v>9</v>
      </c>
      <c r="I20" s="970">
        <v>5</v>
      </c>
      <c r="J20" s="971">
        <v>1</v>
      </c>
    </row>
    <row r="21" spans="1:10" s="968" customFormat="1" ht="15" customHeight="1" thickBot="1">
      <c r="A21" s="753" t="s">
        <v>634</v>
      </c>
      <c r="C21" s="965"/>
      <c r="E21" s="1683"/>
      <c r="G21" s="968" t="s">
        <v>1186</v>
      </c>
    </row>
    <row r="22" spans="1:10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0" s="945" customFormat="1" ht="12.75" customHeight="1">
      <c r="A24" s="753" t="s">
        <v>218</v>
      </c>
      <c r="B24" s="975"/>
      <c r="C24" s="976"/>
      <c r="E24" s="1682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1686"/>
      <c r="F28" s="945"/>
      <c r="G28" s="945"/>
      <c r="H28" s="2561">
        <v>900272190027</v>
      </c>
      <c r="I28" s="2561"/>
      <c r="J28" s="2561"/>
    </row>
    <row r="29" spans="1:10" s="748" customFormat="1" ht="48.7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78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0.25" customHeight="1" thickBot="1">
      <c r="A32" s="987">
        <v>1100000</v>
      </c>
      <c r="B32" s="787" t="s">
        <v>1719</v>
      </c>
      <c r="C32" s="788" t="s">
        <v>361</v>
      </c>
      <c r="D32" s="902">
        <f>D33+D42+D105</f>
        <v>5200</v>
      </c>
      <c r="E32" s="1181">
        <f>E105</f>
        <v>0</v>
      </c>
      <c r="F32" s="902">
        <f>F33+F42+F138+F105</f>
        <v>5200</v>
      </c>
      <c r="G32" s="902">
        <f>G33+G42+G131+G105</f>
        <v>2100</v>
      </c>
      <c r="H32" s="902">
        <f>H33+H42+H131+H105</f>
        <v>4200</v>
      </c>
      <c r="I32" s="902">
        <f>I33+I42+I131+I105</f>
        <v>5200</v>
      </c>
      <c r="J32" s="1181">
        <f>J33+J42+J131+J105</f>
        <v>5200</v>
      </c>
    </row>
    <row r="33" spans="1:10" s="748" customFormat="1" ht="42.75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1200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1690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38">
        <v>0</v>
      </c>
      <c r="E35" s="2284"/>
      <c r="F35" s="938">
        <f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906">
        <v>0</v>
      </c>
      <c r="E36" s="913"/>
      <c r="F36" s="906"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06"/>
      <c r="E37" s="913"/>
      <c r="F37" s="906"/>
      <c r="G37" s="906"/>
      <c r="H37" s="906"/>
      <c r="I37" s="906"/>
      <c r="J37" s="991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06"/>
      <c r="E38" s="913"/>
      <c r="F38" s="906"/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13"/>
      <c r="F39" s="906"/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13"/>
      <c r="F40" s="906"/>
      <c r="G40" s="906"/>
      <c r="H40" s="906"/>
      <c r="I40" s="906"/>
      <c r="J40" s="991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12"/>
      <c r="F41" s="907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1116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4.25" hidden="1">
      <c r="A43" s="988">
        <v>1121000</v>
      </c>
      <c r="B43" s="811" t="s">
        <v>22</v>
      </c>
      <c r="C43" s="812"/>
      <c r="D43" s="905">
        <f>SUM(D44:D49)</f>
        <v>0</v>
      </c>
      <c r="E43" s="942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13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13">
        <v>0</v>
      </c>
      <c r="F45" s="906">
        <f>E45+D45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13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06">
        <v>0</v>
      </c>
      <c r="E47" s="913"/>
      <c r="F47" s="906">
        <f>D47+E47</f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>
        <v>0</v>
      </c>
      <c r="E48" s="913"/>
      <c r="F48" s="905"/>
      <c r="G48" s="905"/>
      <c r="H48" s="905">
        <v>0</v>
      </c>
      <c r="I48" s="905">
        <v>0</v>
      </c>
      <c r="J48" s="991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06"/>
      <c r="E49" s="913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12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4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13"/>
      <c r="F52" s="906"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06"/>
      <c r="E53" s="913"/>
      <c r="F53" s="906"/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12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4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06"/>
      <c r="E56" s="913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13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13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13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0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13"/>
      <c r="F60" s="906"/>
      <c r="G60" s="906"/>
      <c r="H60" s="906"/>
      <c r="I60" s="906"/>
      <c r="J60" s="991">
        <f t="shared" si="0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06"/>
      <c r="E61" s="913"/>
      <c r="F61" s="906"/>
      <c r="G61" s="906"/>
      <c r="H61" s="906"/>
      <c r="I61" s="906"/>
      <c r="J61" s="991">
        <f t="shared" si="0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13"/>
      <c r="F62" s="906">
        <v>0</v>
      </c>
      <c r="G62" s="906">
        <v>0</v>
      </c>
      <c r="H62" s="906">
        <v>0</v>
      </c>
      <c r="I62" s="906">
        <v>0</v>
      </c>
      <c r="J62" s="991">
        <f t="shared" si="0"/>
        <v>0</v>
      </c>
    </row>
    <row r="63" spans="1:10" s="748" customFormat="1" ht="25.5" hidden="1" customHeight="1">
      <c r="A63" s="993">
        <v>1123800</v>
      </c>
      <c r="B63" s="817" t="s">
        <v>189</v>
      </c>
      <c r="C63" s="806" t="s">
        <v>374</v>
      </c>
      <c r="D63" s="907">
        <v>0</v>
      </c>
      <c r="E63" s="912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0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 t="shared" ref="D64:I64" si="1">D65</f>
        <v>0</v>
      </c>
      <c r="E64" s="914">
        <f t="shared" si="1"/>
        <v>0</v>
      </c>
      <c r="F64" s="911">
        <f t="shared" si="1"/>
        <v>0</v>
      </c>
      <c r="G64" s="911">
        <f t="shared" si="1"/>
        <v>0</v>
      </c>
      <c r="H64" s="911">
        <f t="shared" si="1"/>
        <v>0</v>
      </c>
      <c r="I64" s="911">
        <f t="shared" si="1"/>
        <v>0</v>
      </c>
      <c r="J64" s="991">
        <f t="shared" si="0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07">
        <v>0</v>
      </c>
      <c r="E65" s="912">
        <v>0</v>
      </c>
      <c r="F65" s="907">
        <f>D65+E65</f>
        <v>0</v>
      </c>
      <c r="G65" s="907"/>
      <c r="H65" s="907"/>
      <c r="I65" s="907">
        <v>0</v>
      </c>
      <c r="J65" s="991">
        <f t="shared" si="0"/>
        <v>0</v>
      </c>
    </row>
    <row r="66" spans="1:10" s="748" customFormat="1" ht="28.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4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/>
      <c r="E67" s="913"/>
      <c r="F67" s="906"/>
      <c r="G67" s="906"/>
      <c r="H67" s="906"/>
      <c r="I67" s="906"/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12"/>
      <c r="F68" s="907"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4"/>
      <c r="F69" s="911">
        <f>F70+F76</f>
        <v>0</v>
      </c>
      <c r="G69" s="911">
        <f>G70+G76</f>
        <v>0</v>
      </c>
      <c r="H69" s="911">
        <f>H70+H76</f>
        <v>0</v>
      </c>
      <c r="I69" s="911">
        <f>I70+I76</f>
        <v>0</v>
      </c>
      <c r="J69" s="991">
        <f t="shared" si="2"/>
        <v>0</v>
      </c>
    </row>
    <row r="70" spans="1:10" s="748" customFormat="1">
      <c r="A70" s="988">
        <v>1126100</v>
      </c>
      <c r="B70" s="813" t="s">
        <v>993</v>
      </c>
      <c r="C70" s="798" t="s">
        <v>1043</v>
      </c>
      <c r="D70" s="906">
        <v>0</v>
      </c>
      <c r="E70" s="913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t="12" customHeight="1">
      <c r="A71" s="988">
        <v>1126200</v>
      </c>
      <c r="B71" s="813" t="s">
        <v>994</v>
      </c>
      <c r="C71" s="802" t="s">
        <v>1044</v>
      </c>
      <c r="D71" s="906"/>
      <c r="E71" s="913"/>
      <c r="F71" s="906"/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13"/>
      <c r="F72" s="906"/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13"/>
      <c r="F73" s="906"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13"/>
      <c r="F74" s="906"/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/>
      <c r="E75" s="913"/>
      <c r="F75" s="906"/>
      <c r="G75" s="906"/>
      <c r="H75" s="906"/>
      <c r="I75" s="906"/>
      <c r="J75" s="991">
        <f>F75</f>
        <v>0</v>
      </c>
    </row>
    <row r="76" spans="1:10" s="748" customFormat="1">
      <c r="A76" s="990">
        <v>1126700</v>
      </c>
      <c r="B76" s="823" t="s">
        <v>231</v>
      </c>
      <c r="C76" s="802" t="s">
        <v>398</v>
      </c>
      <c r="D76" s="906">
        <v>0</v>
      </c>
      <c r="E76" s="913"/>
      <c r="F76" s="906">
        <f>D76+E76</f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thickBot="1">
      <c r="A77" s="994">
        <v>1126800</v>
      </c>
      <c r="B77" s="825" t="s">
        <v>483</v>
      </c>
      <c r="C77" s="806" t="s">
        <v>399</v>
      </c>
      <c r="D77" s="907">
        <v>0</v>
      </c>
      <c r="E77" s="912">
        <v>0</v>
      </c>
      <c r="F77" s="907"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4"/>
      <c r="F78" s="911"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13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13"/>
      <c r="F80" s="906"/>
      <c r="G80" s="906"/>
      <c r="H80" s="906"/>
      <c r="I80" s="906"/>
      <c r="J80" s="991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06"/>
      <c r="E81" s="913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05"/>
      <c r="E82" s="942"/>
      <c r="F82" s="905"/>
      <c r="G82" s="905"/>
      <c r="H82" s="905"/>
      <c r="I82" s="905"/>
      <c r="J82" s="991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06"/>
      <c r="E83" s="913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13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13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12"/>
      <c r="F86" s="907"/>
      <c r="G86" s="907"/>
      <c r="H86" s="907"/>
      <c r="I86" s="907"/>
      <c r="J86" s="991">
        <v>0</v>
      </c>
    </row>
    <row r="87" spans="1:10" s="748" customFormat="1" ht="13.5" customHeight="1">
      <c r="A87" s="997">
        <v>1140000</v>
      </c>
      <c r="B87" s="827" t="s">
        <v>305</v>
      </c>
      <c r="C87" s="794" t="s">
        <v>361</v>
      </c>
      <c r="D87" s="911">
        <v>0</v>
      </c>
      <c r="E87" s="914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24.75" hidden="1" customHeight="1">
      <c r="A88" s="997">
        <v>1141000</v>
      </c>
      <c r="B88" s="823" t="s">
        <v>306</v>
      </c>
      <c r="C88" s="798" t="s">
        <v>1013</v>
      </c>
      <c r="D88" s="906"/>
      <c r="E88" s="913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13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13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12"/>
      <c r="F91" s="907"/>
      <c r="G91" s="907"/>
      <c r="H91" s="907"/>
      <c r="I91" s="907"/>
      <c r="J91" s="991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1">
        <v>0</v>
      </c>
      <c r="E92" s="914"/>
      <c r="F92" s="911">
        <v>0</v>
      </c>
      <c r="G92" s="911">
        <v>0</v>
      </c>
      <c r="H92" s="911">
        <v>0</v>
      </c>
      <c r="I92" s="911">
        <v>0</v>
      </c>
      <c r="J92" s="991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002">
        <v>0</v>
      </c>
      <c r="E93" s="1051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51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4"/>
      <c r="F95" s="923"/>
      <c r="G95" s="923"/>
      <c r="H95" s="923"/>
      <c r="I95" s="923"/>
      <c r="J95" s="991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185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1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1"/>
      <c r="F97" s="920"/>
      <c r="G97" s="1009"/>
      <c r="H97" s="1009"/>
      <c r="I97" s="906"/>
      <c r="J97" s="991">
        <v>0</v>
      </c>
    </row>
    <row r="98" spans="1:11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6"/>
      <c r="F98" s="915"/>
      <c r="G98" s="1013"/>
      <c r="H98" s="1013"/>
      <c r="I98" s="907"/>
      <c r="J98" s="991">
        <v>0</v>
      </c>
    </row>
    <row r="99" spans="1:11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18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1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185"/>
      <c r="F100" s="1007"/>
      <c r="G100" s="1007"/>
      <c r="H100" s="1007"/>
      <c r="I100" s="1007"/>
      <c r="J100" s="991">
        <v>0</v>
      </c>
    </row>
    <row r="101" spans="1:11" s="748" customFormat="1" hidden="1">
      <c r="A101" s="1000">
        <v>1153200</v>
      </c>
      <c r="B101" s="1008" t="s">
        <v>101</v>
      </c>
      <c r="C101" s="1004">
        <v>463200</v>
      </c>
      <c r="D101" s="1007"/>
      <c r="E101" s="1185"/>
      <c r="F101" s="1007"/>
      <c r="G101" s="1007"/>
      <c r="H101" s="1007"/>
      <c r="I101" s="1007"/>
      <c r="J101" s="991">
        <v>0</v>
      </c>
    </row>
    <row r="102" spans="1:11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185"/>
      <c r="F102" s="1007"/>
      <c r="G102" s="1007"/>
      <c r="H102" s="1007"/>
      <c r="I102" s="1007"/>
      <c r="J102" s="991">
        <v>0</v>
      </c>
    </row>
    <row r="103" spans="1:11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185"/>
      <c r="F103" s="1007"/>
      <c r="G103" s="1007"/>
      <c r="H103" s="1007"/>
      <c r="I103" s="1007"/>
      <c r="J103" s="991">
        <v>0</v>
      </c>
    </row>
    <row r="104" spans="1:11" s="748" customFormat="1" hidden="1">
      <c r="A104" s="1000">
        <v>1153500</v>
      </c>
      <c r="B104" s="1017" t="s">
        <v>506</v>
      </c>
      <c r="C104" s="1004">
        <v>463500</v>
      </c>
      <c r="D104" s="1007"/>
      <c r="E104" s="1185"/>
      <c r="F104" s="1007"/>
      <c r="G104" s="1007"/>
      <c r="H104" s="1007"/>
      <c r="I104" s="1007"/>
      <c r="J104" s="991">
        <v>0</v>
      </c>
    </row>
    <row r="105" spans="1:11" s="748" customFormat="1" ht="32.25" customHeight="1">
      <c r="A105" s="1000">
        <v>1153700</v>
      </c>
      <c r="B105" s="1017" t="s">
        <v>507</v>
      </c>
      <c r="C105" s="822">
        <v>463700</v>
      </c>
      <c r="D105" s="1185">
        <v>5200</v>
      </c>
      <c r="E105" s="1185">
        <v>0</v>
      </c>
      <c r="F105" s="1185">
        <f>D105+E105</f>
        <v>5200</v>
      </c>
      <c r="G105" s="1007">
        <v>2100</v>
      </c>
      <c r="H105" s="1007">
        <v>4200</v>
      </c>
      <c r="I105" s="1007">
        <v>5200</v>
      </c>
      <c r="J105" s="1030">
        <f>F105</f>
        <v>5200</v>
      </c>
      <c r="K105" s="1061"/>
    </row>
    <row r="106" spans="1:11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185"/>
      <c r="F106" s="1007"/>
      <c r="G106" s="1007"/>
      <c r="H106" s="1007"/>
      <c r="I106" s="1007"/>
      <c r="J106" s="991">
        <v>0</v>
      </c>
    </row>
    <row r="107" spans="1:11" s="748" customFormat="1" ht="1.5" hidden="1" customHeight="1">
      <c r="A107" s="1000">
        <v>1153900</v>
      </c>
      <c r="B107" s="1017" t="s">
        <v>1006</v>
      </c>
      <c r="C107" s="1004">
        <v>463900</v>
      </c>
      <c r="D107" s="1007"/>
      <c r="E107" s="1185"/>
      <c r="F107" s="1007"/>
      <c r="G107" s="1007"/>
      <c r="H107" s="1007"/>
      <c r="I107" s="1007"/>
      <c r="J107" s="991">
        <v>0</v>
      </c>
    </row>
    <row r="108" spans="1:11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185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1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187"/>
      <c r="F109" s="1019"/>
      <c r="G109" s="1020"/>
      <c r="H109" s="1020"/>
      <c r="I109" s="1021"/>
      <c r="J109" s="991">
        <v>0</v>
      </c>
    </row>
    <row r="110" spans="1:11" s="748" customFormat="1" hidden="1">
      <c r="A110" s="1000">
        <v>1154200</v>
      </c>
      <c r="B110" s="1017" t="s">
        <v>212</v>
      </c>
      <c r="C110" s="1004">
        <v>465200</v>
      </c>
      <c r="D110" s="1019"/>
      <c r="E110" s="1187"/>
      <c r="F110" s="1019"/>
      <c r="G110" s="1020"/>
      <c r="H110" s="1020"/>
      <c r="I110" s="1021"/>
      <c r="J110" s="991">
        <v>0</v>
      </c>
    </row>
    <row r="111" spans="1:11" s="748" customFormat="1" hidden="1">
      <c r="A111" s="1000">
        <v>1154300</v>
      </c>
      <c r="B111" s="1017" t="s">
        <v>213</v>
      </c>
      <c r="C111" s="1004">
        <v>465300</v>
      </c>
      <c r="D111" s="1019"/>
      <c r="E111" s="1187"/>
      <c r="F111" s="1019"/>
      <c r="G111" s="1020"/>
      <c r="H111" s="1020"/>
      <c r="I111" s="1021"/>
      <c r="J111" s="991">
        <v>0</v>
      </c>
    </row>
    <row r="112" spans="1:11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187"/>
      <c r="F112" s="1019"/>
      <c r="G112" s="1020"/>
      <c r="H112" s="1020"/>
      <c r="I112" s="1021"/>
      <c r="J112" s="991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1"/>
      <c r="F113" s="920"/>
      <c r="G113" s="1009"/>
      <c r="H113" s="1009"/>
      <c r="I113" s="906"/>
      <c r="J113" s="991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6"/>
      <c r="F114" s="915"/>
      <c r="G114" s="1013"/>
      <c r="H114" s="1013"/>
      <c r="I114" s="907"/>
      <c r="J114" s="991">
        <v>0</v>
      </c>
    </row>
    <row r="115" spans="1:10" s="748" customFormat="1" ht="18.75" hidden="1" customHeight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t="3" hidden="1" customHeight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1"/>
      <c r="F117" s="920"/>
      <c r="G117" s="920"/>
      <c r="H117" s="920"/>
      <c r="I117" s="920"/>
      <c r="J117" s="991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1"/>
      <c r="F118" s="920"/>
      <c r="G118" s="920"/>
      <c r="H118" s="920"/>
      <c r="I118" s="920"/>
      <c r="J118" s="991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1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1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52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52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52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5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54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6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1009"/>
      <c r="E133" s="1052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52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54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13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13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1009">
        <v>0</v>
      </c>
      <c r="E138" s="913"/>
      <c r="F138" s="1009"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25.5" hidden="1">
      <c r="A139" s="995">
        <v>1172400</v>
      </c>
      <c r="B139" s="857" t="s">
        <v>1695</v>
      </c>
      <c r="C139" s="802" t="s">
        <v>125</v>
      </c>
      <c r="D139" s="925"/>
      <c r="E139" s="913"/>
      <c r="F139" s="925"/>
      <c r="G139" s="925"/>
      <c r="H139" s="925"/>
      <c r="I139" s="925"/>
      <c r="J139" s="991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5">
        <v>0</v>
      </c>
      <c r="E140" s="926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5"/>
      <c r="E141" s="913"/>
      <c r="F141" s="925"/>
      <c r="G141" s="925"/>
      <c r="H141" s="925"/>
      <c r="I141" s="925"/>
      <c r="J141" s="991">
        <v>0</v>
      </c>
    </row>
    <row r="142" spans="1:10" s="748" customFormat="1" ht="38.25" hidden="1">
      <c r="A142" s="1024">
        <v>1174000</v>
      </c>
      <c r="B142" s="855" t="s">
        <v>1100</v>
      </c>
      <c r="C142" s="831" t="s">
        <v>361</v>
      </c>
      <c r="D142" s="925">
        <v>0</v>
      </c>
      <c r="E142" s="926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5.5" hidden="1">
      <c r="A143" s="1024">
        <v>1174100</v>
      </c>
      <c r="B143" s="858" t="s">
        <v>1115</v>
      </c>
      <c r="C143" s="802" t="s">
        <v>1101</v>
      </c>
      <c r="D143" s="925"/>
      <c r="E143" s="926"/>
      <c r="F143" s="925"/>
      <c r="G143" s="925"/>
      <c r="H143" s="925"/>
      <c r="I143" s="925"/>
      <c r="J143" s="991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5"/>
      <c r="E144" s="926"/>
      <c r="F144" s="925"/>
      <c r="G144" s="925"/>
      <c r="H144" s="925"/>
      <c r="I144" s="925"/>
      <c r="J144" s="991">
        <v>0</v>
      </c>
    </row>
    <row r="145" spans="1:10" s="748" customFormat="1" ht="51" hidden="1">
      <c r="A145" s="1024">
        <v>1175000</v>
      </c>
      <c r="B145" s="855" t="s">
        <v>561</v>
      </c>
      <c r="C145" s="831" t="s">
        <v>361</v>
      </c>
      <c r="D145" s="925">
        <v>0</v>
      </c>
      <c r="E145" s="926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0" s="748" customFormat="1" ht="38.25" hidden="1">
      <c r="A146" s="1024">
        <v>1175100</v>
      </c>
      <c r="B146" s="857" t="s">
        <v>1697</v>
      </c>
      <c r="C146" s="802" t="s">
        <v>228</v>
      </c>
      <c r="D146" s="925"/>
      <c r="E146" s="926"/>
      <c r="F146" s="925"/>
      <c r="G146" s="925"/>
      <c r="H146" s="925"/>
      <c r="I146" s="925"/>
      <c r="J146" s="991">
        <v>0</v>
      </c>
    </row>
    <row r="147" spans="1:10" s="748" customFormat="1" hidden="1">
      <c r="A147" s="1024">
        <v>1176000</v>
      </c>
      <c r="B147" s="855" t="s">
        <v>229</v>
      </c>
      <c r="C147" s="831" t="s">
        <v>361</v>
      </c>
      <c r="D147" s="925">
        <v>0</v>
      </c>
      <c r="E147" s="926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0" s="748" customFormat="1" hidden="1">
      <c r="A148" s="1024">
        <v>1176100</v>
      </c>
      <c r="B148" s="857" t="s">
        <v>1698</v>
      </c>
      <c r="C148" s="802" t="s">
        <v>8</v>
      </c>
      <c r="D148" s="925"/>
      <c r="E148" s="913"/>
      <c r="F148" s="925"/>
      <c r="G148" s="925"/>
      <c r="H148" s="925"/>
      <c r="I148" s="925"/>
      <c r="J148" s="991">
        <v>0</v>
      </c>
    </row>
    <row r="149" spans="1:10" s="748" customFormat="1" hidden="1">
      <c r="A149" s="1024">
        <v>1177000</v>
      </c>
      <c r="B149" s="855" t="s">
        <v>591</v>
      </c>
      <c r="C149" s="831" t="s">
        <v>361</v>
      </c>
      <c r="D149" s="925">
        <v>0</v>
      </c>
      <c r="E149" s="926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0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53"/>
      <c r="F150" s="1013"/>
      <c r="G150" s="1013"/>
      <c r="H150" s="1013"/>
      <c r="I150" s="1013"/>
      <c r="J150" s="991">
        <v>0</v>
      </c>
    </row>
    <row r="151" spans="1:10" s="748" customFormat="1" ht="26.25" hidden="1" thickBot="1">
      <c r="A151" s="1028" t="s">
        <v>263</v>
      </c>
      <c r="B151" s="866" t="s">
        <v>652</v>
      </c>
      <c r="C151" s="867" t="s">
        <v>361</v>
      </c>
      <c r="D151" s="1201">
        <f>D152</f>
        <v>0</v>
      </c>
      <c r="E151" s="1768"/>
      <c r="F151" s="1201">
        <f>F152</f>
        <v>0</v>
      </c>
      <c r="G151" s="1201">
        <f>G152</f>
        <v>0</v>
      </c>
      <c r="H151" s="1201">
        <f>H152</f>
        <v>0</v>
      </c>
      <c r="I151" s="1201">
        <f>I152</f>
        <v>0</v>
      </c>
      <c r="J151" s="991">
        <f>F152</f>
        <v>0</v>
      </c>
    </row>
    <row r="152" spans="1:10" s="748" customFormat="1" hidden="1">
      <c r="A152" s="1026" t="s">
        <v>654</v>
      </c>
      <c r="B152" s="875" t="s">
        <v>655</v>
      </c>
      <c r="C152" s="794" t="s">
        <v>361</v>
      </c>
      <c r="D152" s="1027">
        <f>SUM(D153:D155)</f>
        <v>0</v>
      </c>
      <c r="E152" s="1054"/>
      <c r="F152" s="1027">
        <f>SUM(F153:F155)</f>
        <v>0</v>
      </c>
      <c r="G152" s="1027">
        <f>SUM(G153:G155)</f>
        <v>0</v>
      </c>
      <c r="H152" s="1027">
        <f>+SUM(H153:H155)</f>
        <v>0</v>
      </c>
      <c r="I152" s="1027">
        <f>SUM(I153:I155)</f>
        <v>0</v>
      </c>
      <c r="J152" s="991">
        <f>F152</f>
        <v>0</v>
      </c>
    </row>
    <row r="153" spans="1:10" s="748" customFormat="1" ht="21.75" hidden="1" customHeight="1">
      <c r="A153" s="1024" t="s">
        <v>656</v>
      </c>
      <c r="B153" s="857" t="s">
        <v>1700</v>
      </c>
      <c r="C153" s="1031" t="s">
        <v>997</v>
      </c>
      <c r="D153" s="925"/>
      <c r="E153" s="913"/>
      <c r="F153" s="925"/>
      <c r="G153" s="925"/>
      <c r="H153" s="925"/>
      <c r="I153" s="925"/>
      <c r="J153" s="991">
        <f>F153</f>
        <v>0</v>
      </c>
    </row>
    <row r="154" spans="1:10" s="748" customFormat="1" ht="18" hidden="1" customHeight="1">
      <c r="A154" s="1024" t="s">
        <v>998</v>
      </c>
      <c r="B154" s="857" t="s">
        <v>1701</v>
      </c>
      <c r="C154" s="1031" t="s">
        <v>975</v>
      </c>
      <c r="D154" s="925">
        <v>0</v>
      </c>
      <c r="E154" s="913"/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0" s="748" customFormat="1" ht="21" customHeight="1">
      <c r="A155" s="1024" t="s">
        <v>976</v>
      </c>
      <c r="B155" s="857" t="s">
        <v>1702</v>
      </c>
      <c r="C155" s="1031" t="s">
        <v>978</v>
      </c>
      <c r="D155" s="1592">
        <v>0</v>
      </c>
      <c r="E155" s="1820">
        <v>0</v>
      </c>
      <c r="F155" s="1592">
        <f>D155+E155</f>
        <v>0</v>
      </c>
      <c r="G155" s="1274">
        <v>0</v>
      </c>
      <c r="H155" s="1274">
        <v>0</v>
      </c>
      <c r="I155" s="1274">
        <v>0</v>
      </c>
      <c r="J155" s="1276">
        <f>F155</f>
        <v>0</v>
      </c>
    </row>
    <row r="156" spans="1:10" s="748" customFormat="1" ht="0.75" customHeight="1">
      <c r="A156" s="1033" t="s">
        <v>979</v>
      </c>
      <c r="B156" s="857" t="s">
        <v>1703</v>
      </c>
      <c r="C156" s="1031" t="s">
        <v>1110</v>
      </c>
      <c r="D156" s="925"/>
      <c r="E156" s="913"/>
      <c r="F156" s="925"/>
      <c r="G156" s="925"/>
      <c r="H156" s="925"/>
      <c r="I156" s="925"/>
      <c r="J156" s="991">
        <v>0</v>
      </c>
    </row>
    <row r="157" spans="1:10" s="748" customFormat="1" hidden="1">
      <c r="A157" s="1033" t="s">
        <v>138</v>
      </c>
      <c r="B157" s="858" t="s">
        <v>139</v>
      </c>
      <c r="C157" s="1031" t="s">
        <v>140</v>
      </c>
      <c r="D157" s="925"/>
      <c r="E157" s="913"/>
      <c r="F157" s="925"/>
      <c r="G157" s="925"/>
      <c r="H157" s="925"/>
      <c r="I157" s="925"/>
      <c r="J157" s="991">
        <v>0</v>
      </c>
    </row>
    <row r="158" spans="1:10" s="748" customFormat="1" hidden="1">
      <c r="A158" s="1033" t="s">
        <v>141</v>
      </c>
      <c r="B158" s="857" t="s">
        <v>1704</v>
      </c>
      <c r="C158" s="1031" t="s">
        <v>904</v>
      </c>
      <c r="D158" s="925"/>
      <c r="E158" s="913"/>
      <c r="F158" s="925"/>
      <c r="G158" s="925"/>
      <c r="H158" s="925"/>
      <c r="I158" s="925"/>
      <c r="J158" s="991">
        <v>0</v>
      </c>
    </row>
    <row r="159" spans="1:10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13"/>
      <c r="F159" s="925"/>
      <c r="G159" s="925"/>
      <c r="H159" s="925"/>
      <c r="I159" s="925"/>
      <c r="J159" s="991">
        <v>0</v>
      </c>
    </row>
    <row r="160" spans="1:10" s="748" customFormat="1" hidden="1">
      <c r="A160" s="1034" t="s">
        <v>806</v>
      </c>
      <c r="B160" s="1035" t="s">
        <v>1706</v>
      </c>
      <c r="C160" s="1036" t="s">
        <v>661</v>
      </c>
      <c r="D160" s="925"/>
      <c r="E160" s="913"/>
      <c r="F160" s="925"/>
      <c r="G160" s="925"/>
      <c r="H160" s="925"/>
      <c r="I160" s="925"/>
      <c r="J160" s="991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5"/>
      <c r="E161" s="913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5"/>
      <c r="E162" s="913"/>
      <c r="F162" s="925"/>
      <c r="G162" s="925"/>
      <c r="H162" s="925"/>
      <c r="I162" s="925"/>
      <c r="J162" s="991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5">
        <v>0</v>
      </c>
      <c r="E163" s="926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5"/>
      <c r="E164" s="913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13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13"/>
      <c r="F166" s="925"/>
      <c r="G166" s="925"/>
      <c r="H166" s="925"/>
      <c r="I166" s="925"/>
      <c r="J166" s="991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5"/>
      <c r="E167" s="913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6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13"/>
      <c r="F169" s="925"/>
      <c r="G169" s="925"/>
      <c r="H169" s="925"/>
      <c r="I169" s="925"/>
      <c r="J169" s="991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6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5"/>
      <c r="E171" s="926"/>
      <c r="F171" s="925"/>
      <c r="G171" s="925"/>
      <c r="H171" s="925"/>
      <c r="I171" s="925"/>
      <c r="J171" s="991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5"/>
      <c r="E172" s="926"/>
      <c r="F172" s="925"/>
      <c r="G172" s="925"/>
      <c r="H172" s="925"/>
      <c r="I172" s="925"/>
      <c r="J172" s="925"/>
    </row>
    <row r="173" spans="1:10" hidden="1">
      <c r="A173" s="1033" t="s">
        <v>330</v>
      </c>
      <c r="B173" s="857" t="s">
        <v>1709</v>
      </c>
      <c r="C173" s="1031" t="s">
        <v>332</v>
      </c>
      <c r="D173" s="925"/>
      <c r="E173" s="926"/>
      <c r="F173" s="925"/>
      <c r="G173" s="925"/>
      <c r="H173" s="925"/>
      <c r="I173" s="925"/>
      <c r="J173" s="925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943"/>
      <c r="E174" s="1602"/>
      <c r="F174" s="943"/>
      <c r="G174" s="943"/>
      <c r="H174" s="943"/>
      <c r="I174" s="943"/>
      <c r="J174" s="943"/>
    </row>
    <row r="175" spans="1:10" ht="29.25" customHeight="1" thickBot="1">
      <c r="A175" s="1044">
        <v>1000000</v>
      </c>
      <c r="B175" s="1045" t="s">
        <v>1081</v>
      </c>
      <c r="C175" s="1046" t="s">
        <v>361</v>
      </c>
      <c r="D175" s="1029">
        <f>D32+D151</f>
        <v>5200</v>
      </c>
      <c r="E175" s="1188">
        <f>E32</f>
        <v>0</v>
      </c>
      <c r="F175" s="1029">
        <f>F32+F151</f>
        <v>5200</v>
      </c>
      <c r="G175" s="1029">
        <f>G32+G151</f>
        <v>2100</v>
      </c>
      <c r="H175" s="1029">
        <f>H32+H151</f>
        <v>4200</v>
      </c>
      <c r="I175" s="1029">
        <f>I32+I151</f>
        <v>5200</v>
      </c>
      <c r="J175" s="1188">
        <f>J32+J151</f>
        <v>5200</v>
      </c>
    </row>
    <row r="176" spans="1:10" ht="29.25" customHeight="1">
      <c r="A176" s="1613"/>
      <c r="B176" s="890"/>
      <c r="C176" s="891"/>
      <c r="D176" s="2213"/>
      <c r="E176" s="2655"/>
      <c r="F176" s="2656"/>
      <c r="G176" s="2656"/>
      <c r="H176" s="2656"/>
      <c r="I176" s="2656"/>
      <c r="J176" s="2656"/>
    </row>
    <row r="177" spans="1:10">
      <c r="A177" s="2517"/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17" t="s">
        <v>2250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 ht="14.25">
      <c r="A179" s="2517" t="s">
        <v>1737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 ht="62.25" customHeight="1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216"/>
  <sheetViews>
    <sheetView topLeftCell="A25" workbookViewId="0">
      <selection activeCell="E105" sqref="E105"/>
    </sheetView>
  </sheetViews>
  <sheetFormatPr defaultRowHeight="12.75"/>
  <cols>
    <col min="1" max="1" width="8.28515625" style="748" customWidth="1"/>
    <col min="2" max="2" width="46.28515625" style="739" customWidth="1"/>
    <col min="3" max="3" width="8.7109375" style="749" customWidth="1"/>
    <col min="4" max="4" width="11" style="738" customWidth="1"/>
    <col min="5" max="5" width="11.42578125" style="917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2263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 ht="14.25" customHeight="1">
      <c r="B11" s="953"/>
      <c r="C11" s="954"/>
      <c r="D11" s="953"/>
      <c r="E11" s="1678"/>
      <c r="F11" s="953"/>
      <c r="G11" s="953"/>
      <c r="H11" s="955"/>
    </row>
    <row r="12" spans="1:10" ht="11.25" customHeight="1">
      <c r="A12" s="956" t="s">
        <v>477</v>
      </c>
      <c r="B12" s="949" t="s">
        <v>1156</v>
      </c>
      <c r="C12" s="950"/>
      <c r="D12" s="949"/>
      <c r="E12" s="167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8" customHeight="1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 ht="21.75" hidden="1" customHeigh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0" s="748" customFormat="1" ht="21.75" customHeight="1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</row>
    <row r="19" spans="1:10" s="743" customFormat="1" thickBot="1">
      <c r="A19" s="753" t="s">
        <v>219</v>
      </c>
      <c r="B19" s="964"/>
      <c r="C19" s="965"/>
      <c r="D19" s="745"/>
      <c r="E19" s="1681"/>
      <c r="G19" s="966" t="s">
        <v>651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E20" s="1682"/>
      <c r="G20" s="968" t="s">
        <v>335</v>
      </c>
      <c r="H20" s="969">
        <v>9</v>
      </c>
      <c r="I20" s="970">
        <v>5</v>
      </c>
      <c r="J20" s="971">
        <v>1</v>
      </c>
    </row>
    <row r="21" spans="1:10" s="968" customFormat="1" ht="15" customHeight="1" thickBot="1">
      <c r="A21" s="753" t="s">
        <v>634</v>
      </c>
      <c r="C21" s="965"/>
      <c r="E21" s="1683"/>
      <c r="G21" s="968" t="s">
        <v>1186</v>
      </c>
    </row>
    <row r="22" spans="1:10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0" s="945" customFormat="1" ht="12.75" customHeight="1">
      <c r="A24" s="753" t="s">
        <v>218</v>
      </c>
      <c r="B24" s="975"/>
      <c r="C24" s="976"/>
      <c r="E24" s="1682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1685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1686"/>
      <c r="F28" s="945"/>
      <c r="G28" s="945"/>
      <c r="H28" s="2561">
        <v>900272190027</v>
      </c>
      <c r="I28" s="2561"/>
      <c r="J28" s="2561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78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0.25" customHeight="1" thickBot="1">
      <c r="A32" s="987">
        <v>1100000</v>
      </c>
      <c r="B32" s="787" t="s">
        <v>1719</v>
      </c>
      <c r="C32" s="788" t="s">
        <v>361</v>
      </c>
      <c r="D32" s="902">
        <f>D33+D42+D105</f>
        <v>43500</v>
      </c>
      <c r="E32" s="1181">
        <f>E105</f>
        <v>0</v>
      </c>
      <c r="F32" s="902">
        <f>F33+F42+F138+F105</f>
        <v>43500</v>
      </c>
      <c r="G32" s="902">
        <f>G33+G42+G131+G105</f>
        <v>9500</v>
      </c>
      <c r="H32" s="902">
        <f>H33+H42+H131+H105</f>
        <v>23000</v>
      </c>
      <c r="I32" s="902">
        <f>I33+I42+I131+I105</f>
        <v>29000</v>
      </c>
      <c r="J32" s="1181">
        <f>J33+J42+J131+J105</f>
        <v>43500</v>
      </c>
    </row>
    <row r="33" spans="1:10" s="748" customFormat="1" ht="42.75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1200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1690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38">
        <v>0</v>
      </c>
      <c r="E35" s="2284"/>
      <c r="F35" s="938">
        <f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906">
        <v>0</v>
      </c>
      <c r="E36" s="913"/>
      <c r="F36" s="906"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06"/>
      <c r="E37" s="913"/>
      <c r="F37" s="906"/>
      <c r="G37" s="906"/>
      <c r="H37" s="906"/>
      <c r="I37" s="906"/>
      <c r="J37" s="991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06"/>
      <c r="E38" s="913"/>
      <c r="F38" s="906"/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13"/>
      <c r="F39" s="906"/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13"/>
      <c r="F40" s="906"/>
      <c r="G40" s="906"/>
      <c r="H40" s="906"/>
      <c r="I40" s="906"/>
      <c r="J40" s="991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12"/>
      <c r="F41" s="907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1116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4.25" hidden="1">
      <c r="A43" s="988">
        <v>1121000</v>
      </c>
      <c r="B43" s="811" t="s">
        <v>22</v>
      </c>
      <c r="C43" s="812"/>
      <c r="D43" s="905">
        <f>SUM(D44:D49)</f>
        <v>0</v>
      </c>
      <c r="E43" s="942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13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13">
        <v>0</v>
      </c>
      <c r="F45" s="906">
        <f>E45+D45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13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06">
        <v>0</v>
      </c>
      <c r="E47" s="913"/>
      <c r="F47" s="906">
        <f>D47+E47</f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>
        <v>0</v>
      </c>
      <c r="E48" s="913"/>
      <c r="F48" s="905"/>
      <c r="G48" s="905"/>
      <c r="H48" s="905">
        <v>0</v>
      </c>
      <c r="I48" s="905">
        <v>0</v>
      </c>
      <c r="J48" s="991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06"/>
      <c r="E49" s="913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12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4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13"/>
      <c r="F52" s="906"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06"/>
      <c r="E53" s="913"/>
      <c r="F53" s="906"/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12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4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06"/>
      <c r="E56" s="913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13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13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13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0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13"/>
      <c r="F60" s="906"/>
      <c r="G60" s="906"/>
      <c r="H60" s="906"/>
      <c r="I60" s="906"/>
      <c r="J60" s="991">
        <f t="shared" si="0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06"/>
      <c r="E61" s="913"/>
      <c r="F61" s="906"/>
      <c r="G61" s="906"/>
      <c r="H61" s="906"/>
      <c r="I61" s="906"/>
      <c r="J61" s="991">
        <f t="shared" si="0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13"/>
      <c r="F62" s="906">
        <v>0</v>
      </c>
      <c r="G62" s="906">
        <v>0</v>
      </c>
      <c r="H62" s="906">
        <v>0</v>
      </c>
      <c r="I62" s="906">
        <v>0</v>
      </c>
      <c r="J62" s="991">
        <f t="shared" si="0"/>
        <v>0</v>
      </c>
    </row>
    <row r="63" spans="1:10" s="748" customFormat="1" ht="25.5" hidden="1" customHeight="1" thickBot="1">
      <c r="A63" s="993">
        <v>1123800</v>
      </c>
      <c r="B63" s="817" t="s">
        <v>189</v>
      </c>
      <c r="C63" s="806" t="s">
        <v>374</v>
      </c>
      <c r="D63" s="907">
        <v>0</v>
      </c>
      <c r="E63" s="912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0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 t="shared" ref="D64:I64" si="1">D65</f>
        <v>0</v>
      </c>
      <c r="E64" s="914">
        <f t="shared" si="1"/>
        <v>0</v>
      </c>
      <c r="F64" s="911">
        <f t="shared" si="1"/>
        <v>0</v>
      </c>
      <c r="G64" s="911">
        <f t="shared" si="1"/>
        <v>0</v>
      </c>
      <c r="H64" s="911">
        <f t="shared" si="1"/>
        <v>0</v>
      </c>
      <c r="I64" s="911">
        <f t="shared" si="1"/>
        <v>0</v>
      </c>
      <c r="J64" s="991">
        <f t="shared" si="0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07">
        <v>0</v>
      </c>
      <c r="E65" s="912">
        <v>0</v>
      </c>
      <c r="F65" s="907">
        <f>D65+E65</f>
        <v>0</v>
      </c>
      <c r="G65" s="907"/>
      <c r="H65" s="907"/>
      <c r="I65" s="907">
        <v>0</v>
      </c>
      <c r="J65" s="991">
        <f t="shared" si="0"/>
        <v>0</v>
      </c>
    </row>
    <row r="66" spans="1:10" s="748" customFormat="1" ht="28.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4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/>
      <c r="E67" s="913"/>
      <c r="F67" s="906"/>
      <c r="G67" s="906"/>
      <c r="H67" s="906"/>
      <c r="I67" s="906"/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12"/>
      <c r="F68" s="907"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4"/>
      <c r="F69" s="911">
        <f>F70+F76</f>
        <v>0</v>
      </c>
      <c r="G69" s="911">
        <f>G70+G76</f>
        <v>0</v>
      </c>
      <c r="H69" s="911">
        <f>H70+H76</f>
        <v>0</v>
      </c>
      <c r="I69" s="911">
        <f>I70+I76</f>
        <v>0</v>
      </c>
      <c r="J69" s="991">
        <f t="shared" si="2"/>
        <v>0</v>
      </c>
    </row>
    <row r="70" spans="1:10" s="748" customFormat="1">
      <c r="A70" s="988">
        <v>1126100</v>
      </c>
      <c r="B70" s="813" t="s">
        <v>993</v>
      </c>
      <c r="C70" s="798" t="s">
        <v>1043</v>
      </c>
      <c r="D70" s="906">
        <v>0</v>
      </c>
      <c r="E70" s="913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t="12" customHeight="1">
      <c r="A71" s="988">
        <v>1126200</v>
      </c>
      <c r="B71" s="813" t="s">
        <v>994</v>
      </c>
      <c r="C71" s="802" t="s">
        <v>1044</v>
      </c>
      <c r="D71" s="906"/>
      <c r="E71" s="913"/>
      <c r="F71" s="906"/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13"/>
      <c r="F72" s="906"/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13"/>
      <c r="F73" s="906"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13"/>
      <c r="F74" s="906"/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/>
      <c r="E75" s="913"/>
      <c r="F75" s="906"/>
      <c r="G75" s="906"/>
      <c r="H75" s="906"/>
      <c r="I75" s="906"/>
      <c r="J75" s="991">
        <f>F75</f>
        <v>0</v>
      </c>
    </row>
    <row r="76" spans="1:10" s="748" customFormat="1">
      <c r="A76" s="990">
        <v>1126700</v>
      </c>
      <c r="B76" s="823" t="s">
        <v>231</v>
      </c>
      <c r="C76" s="802" t="s">
        <v>398</v>
      </c>
      <c r="D76" s="906">
        <v>0</v>
      </c>
      <c r="E76" s="913"/>
      <c r="F76" s="906">
        <f>D76+E76</f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thickBot="1">
      <c r="A77" s="994">
        <v>1126800</v>
      </c>
      <c r="B77" s="825" t="s">
        <v>483</v>
      </c>
      <c r="C77" s="806" t="s">
        <v>399</v>
      </c>
      <c r="D77" s="907">
        <v>0</v>
      </c>
      <c r="E77" s="912">
        <v>0</v>
      </c>
      <c r="F77" s="907"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4"/>
      <c r="F78" s="911"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13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13"/>
      <c r="F80" s="906"/>
      <c r="G80" s="906"/>
      <c r="H80" s="906"/>
      <c r="I80" s="906"/>
      <c r="J80" s="991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06"/>
      <c r="E81" s="913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05"/>
      <c r="E82" s="942"/>
      <c r="F82" s="905"/>
      <c r="G82" s="905"/>
      <c r="H82" s="905"/>
      <c r="I82" s="905"/>
      <c r="J82" s="991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06"/>
      <c r="E83" s="913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13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13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12"/>
      <c r="F86" s="907"/>
      <c r="G86" s="907"/>
      <c r="H86" s="907"/>
      <c r="I86" s="907"/>
      <c r="J86" s="991">
        <v>0</v>
      </c>
    </row>
    <row r="87" spans="1:10" s="748" customFormat="1" ht="13.5" customHeight="1">
      <c r="A87" s="997">
        <v>1140000</v>
      </c>
      <c r="B87" s="827" t="s">
        <v>305</v>
      </c>
      <c r="C87" s="794" t="s">
        <v>361</v>
      </c>
      <c r="D87" s="911">
        <v>0</v>
      </c>
      <c r="E87" s="914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24.75" hidden="1" customHeight="1">
      <c r="A88" s="997">
        <v>1141000</v>
      </c>
      <c r="B88" s="823" t="s">
        <v>306</v>
      </c>
      <c r="C88" s="798" t="s">
        <v>1013</v>
      </c>
      <c r="D88" s="906"/>
      <c r="E88" s="913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13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13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12"/>
      <c r="F91" s="907"/>
      <c r="G91" s="907"/>
      <c r="H91" s="907"/>
      <c r="I91" s="907"/>
      <c r="J91" s="991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1">
        <v>0</v>
      </c>
      <c r="E92" s="914"/>
      <c r="F92" s="911">
        <v>0</v>
      </c>
      <c r="G92" s="911">
        <v>0</v>
      </c>
      <c r="H92" s="911">
        <v>0</v>
      </c>
      <c r="I92" s="911">
        <v>0</v>
      </c>
      <c r="J92" s="991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002">
        <v>0</v>
      </c>
      <c r="E93" s="1051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51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4"/>
      <c r="F95" s="923"/>
      <c r="G95" s="923"/>
      <c r="H95" s="923"/>
      <c r="I95" s="923"/>
      <c r="J95" s="991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185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1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1"/>
      <c r="F97" s="920"/>
      <c r="G97" s="1009"/>
      <c r="H97" s="1009"/>
      <c r="I97" s="906"/>
      <c r="J97" s="991">
        <v>0</v>
      </c>
    </row>
    <row r="98" spans="1:11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6"/>
      <c r="F98" s="915"/>
      <c r="G98" s="1013"/>
      <c r="H98" s="1013"/>
      <c r="I98" s="907"/>
      <c r="J98" s="991">
        <v>0</v>
      </c>
    </row>
    <row r="99" spans="1:11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18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1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185"/>
      <c r="F100" s="1007"/>
      <c r="G100" s="1007"/>
      <c r="H100" s="1007"/>
      <c r="I100" s="1007"/>
      <c r="J100" s="991">
        <v>0</v>
      </c>
    </row>
    <row r="101" spans="1:11" s="748" customFormat="1" hidden="1">
      <c r="A101" s="1000">
        <v>1153200</v>
      </c>
      <c r="B101" s="1008" t="s">
        <v>101</v>
      </c>
      <c r="C101" s="1004">
        <v>463200</v>
      </c>
      <c r="D101" s="1007"/>
      <c r="E101" s="1185"/>
      <c r="F101" s="1007"/>
      <c r="G101" s="1007"/>
      <c r="H101" s="1007"/>
      <c r="I101" s="1007"/>
      <c r="J101" s="991">
        <v>0</v>
      </c>
    </row>
    <row r="102" spans="1:11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185"/>
      <c r="F102" s="1007"/>
      <c r="G102" s="1007"/>
      <c r="H102" s="1007"/>
      <c r="I102" s="1007"/>
      <c r="J102" s="991">
        <v>0</v>
      </c>
    </row>
    <row r="103" spans="1:11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185"/>
      <c r="F103" s="1007"/>
      <c r="G103" s="1007"/>
      <c r="H103" s="1007"/>
      <c r="I103" s="1007"/>
      <c r="J103" s="991">
        <v>0</v>
      </c>
    </row>
    <row r="104" spans="1:11" s="748" customFormat="1" hidden="1">
      <c r="A104" s="1000">
        <v>1153500</v>
      </c>
      <c r="B104" s="1017" t="s">
        <v>506</v>
      </c>
      <c r="C104" s="1004">
        <v>463500</v>
      </c>
      <c r="D104" s="1007"/>
      <c r="E104" s="1185"/>
      <c r="F104" s="1007"/>
      <c r="G104" s="1007"/>
      <c r="H104" s="1007"/>
      <c r="I104" s="1007"/>
      <c r="J104" s="991">
        <v>0</v>
      </c>
    </row>
    <row r="105" spans="1:11" s="748" customFormat="1" ht="32.25" customHeight="1">
      <c r="A105" s="1000">
        <v>1153700</v>
      </c>
      <c r="B105" s="1017" t="s">
        <v>507</v>
      </c>
      <c r="C105" s="822">
        <v>463700</v>
      </c>
      <c r="D105" s="1185">
        <v>43500</v>
      </c>
      <c r="E105" s="1185">
        <v>0</v>
      </c>
      <c r="F105" s="1185">
        <f>D105+E105</f>
        <v>43500</v>
      </c>
      <c r="G105" s="1007">
        <v>9500</v>
      </c>
      <c r="H105" s="1007">
        <v>23000</v>
      </c>
      <c r="I105" s="1007">
        <v>29000</v>
      </c>
      <c r="J105" s="1030">
        <f>F105</f>
        <v>43500</v>
      </c>
      <c r="K105" s="1061"/>
    </row>
    <row r="106" spans="1:11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185"/>
      <c r="F106" s="1007"/>
      <c r="G106" s="1007"/>
      <c r="H106" s="1007"/>
      <c r="I106" s="1007"/>
      <c r="J106" s="991">
        <v>0</v>
      </c>
    </row>
    <row r="107" spans="1:11" s="748" customFormat="1" ht="1.5" hidden="1" customHeight="1">
      <c r="A107" s="1000">
        <v>1153900</v>
      </c>
      <c r="B107" s="1017" t="s">
        <v>1006</v>
      </c>
      <c r="C107" s="1004">
        <v>463900</v>
      </c>
      <c r="D107" s="1007"/>
      <c r="E107" s="1185"/>
      <c r="F107" s="1007"/>
      <c r="G107" s="1007"/>
      <c r="H107" s="1007"/>
      <c r="I107" s="1007"/>
      <c r="J107" s="991">
        <v>0</v>
      </c>
    </row>
    <row r="108" spans="1:11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185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1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187"/>
      <c r="F109" s="1019"/>
      <c r="G109" s="1020"/>
      <c r="H109" s="1020"/>
      <c r="I109" s="1021"/>
      <c r="J109" s="991">
        <v>0</v>
      </c>
    </row>
    <row r="110" spans="1:11" s="748" customFormat="1" hidden="1">
      <c r="A110" s="1000">
        <v>1154200</v>
      </c>
      <c r="B110" s="1017" t="s">
        <v>212</v>
      </c>
      <c r="C110" s="1004">
        <v>465200</v>
      </c>
      <c r="D110" s="1019"/>
      <c r="E110" s="1187"/>
      <c r="F110" s="1019"/>
      <c r="G110" s="1020"/>
      <c r="H110" s="1020"/>
      <c r="I110" s="1021"/>
      <c r="J110" s="991">
        <v>0</v>
      </c>
    </row>
    <row r="111" spans="1:11" s="748" customFormat="1" hidden="1">
      <c r="A111" s="1000">
        <v>1154300</v>
      </c>
      <c r="B111" s="1017" t="s">
        <v>213</v>
      </c>
      <c r="C111" s="1004">
        <v>465300</v>
      </c>
      <c r="D111" s="1019"/>
      <c r="E111" s="1187"/>
      <c r="F111" s="1019"/>
      <c r="G111" s="1020"/>
      <c r="H111" s="1020"/>
      <c r="I111" s="1021"/>
      <c r="J111" s="991">
        <v>0</v>
      </c>
    </row>
    <row r="112" spans="1:11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187"/>
      <c r="F112" s="1019"/>
      <c r="G112" s="1020"/>
      <c r="H112" s="1020"/>
      <c r="I112" s="1021"/>
      <c r="J112" s="991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1"/>
      <c r="F113" s="920"/>
      <c r="G113" s="1009"/>
      <c r="H113" s="1009"/>
      <c r="I113" s="906"/>
      <c r="J113" s="991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6"/>
      <c r="F114" s="915"/>
      <c r="G114" s="1013"/>
      <c r="H114" s="1013"/>
      <c r="I114" s="907"/>
      <c r="J114" s="991">
        <v>0</v>
      </c>
    </row>
    <row r="115" spans="1:10" s="748" customFormat="1" ht="18.75" hidden="1" customHeight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t="3" hidden="1" customHeight="1" thickBot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1"/>
      <c r="F117" s="920"/>
      <c r="G117" s="920"/>
      <c r="H117" s="920"/>
      <c r="I117" s="920"/>
      <c r="J117" s="991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1"/>
      <c r="F118" s="920"/>
      <c r="G118" s="920"/>
      <c r="H118" s="920"/>
      <c r="I118" s="920"/>
      <c r="J118" s="991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1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1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52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52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52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5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54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6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1009"/>
      <c r="E133" s="1052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52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54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t="13.5" hidden="1" thickBot="1">
      <c r="A136" s="995">
        <v>1172100</v>
      </c>
      <c r="B136" s="823" t="s">
        <v>1113</v>
      </c>
      <c r="C136" s="798" t="s">
        <v>1028</v>
      </c>
      <c r="D136" s="1009"/>
      <c r="E136" s="913"/>
      <c r="F136" s="1009"/>
      <c r="G136" s="1009"/>
      <c r="H136" s="1009"/>
      <c r="I136" s="1009"/>
      <c r="J136" s="991">
        <v>0</v>
      </c>
    </row>
    <row r="137" spans="1:10" s="748" customFormat="1" ht="13.5" hidden="1" thickBot="1">
      <c r="A137" s="995">
        <v>1172200</v>
      </c>
      <c r="B137" s="823" t="s">
        <v>1114</v>
      </c>
      <c r="C137" s="856">
        <v>482200</v>
      </c>
      <c r="D137" s="1009">
        <v>0</v>
      </c>
      <c r="E137" s="913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t="13.5" hidden="1" thickBot="1">
      <c r="A138" s="995">
        <v>1172300</v>
      </c>
      <c r="B138" s="836" t="s">
        <v>1694</v>
      </c>
      <c r="C138" s="802" t="s">
        <v>1030</v>
      </c>
      <c r="D138" s="1009">
        <v>0</v>
      </c>
      <c r="E138" s="913"/>
      <c r="F138" s="1009"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26.25" hidden="1" thickBot="1">
      <c r="A139" s="995">
        <v>1172400</v>
      </c>
      <c r="B139" s="857" t="s">
        <v>1695</v>
      </c>
      <c r="C139" s="802" t="s">
        <v>125</v>
      </c>
      <c r="D139" s="925"/>
      <c r="E139" s="913"/>
      <c r="F139" s="925"/>
      <c r="G139" s="925"/>
      <c r="H139" s="925"/>
      <c r="I139" s="925"/>
      <c r="J139" s="991">
        <v>0</v>
      </c>
    </row>
    <row r="140" spans="1:10" s="748" customFormat="1" ht="26.25" hidden="1" thickBot="1">
      <c r="A140" s="995">
        <v>1173000</v>
      </c>
      <c r="B140" s="855" t="s">
        <v>126</v>
      </c>
      <c r="C140" s="831" t="s">
        <v>361</v>
      </c>
      <c r="D140" s="925">
        <v>0</v>
      </c>
      <c r="E140" s="926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6.25" hidden="1" thickBot="1">
      <c r="A141" s="1024">
        <v>1173100</v>
      </c>
      <c r="B141" s="858" t="s">
        <v>127</v>
      </c>
      <c r="C141" s="802" t="s">
        <v>1099</v>
      </c>
      <c r="D141" s="925"/>
      <c r="E141" s="913"/>
      <c r="F141" s="925"/>
      <c r="G141" s="925"/>
      <c r="H141" s="925"/>
      <c r="I141" s="925"/>
      <c r="J141" s="991">
        <v>0</v>
      </c>
    </row>
    <row r="142" spans="1:10" s="748" customFormat="1" ht="39" hidden="1" thickBot="1">
      <c r="A142" s="1024">
        <v>1174000</v>
      </c>
      <c r="B142" s="855" t="s">
        <v>1100</v>
      </c>
      <c r="C142" s="831" t="s">
        <v>361</v>
      </c>
      <c r="D142" s="925">
        <v>0</v>
      </c>
      <c r="E142" s="926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6.25" hidden="1" thickBot="1">
      <c r="A143" s="1024">
        <v>1174100</v>
      </c>
      <c r="B143" s="858" t="s">
        <v>1115</v>
      </c>
      <c r="C143" s="802" t="s">
        <v>1101</v>
      </c>
      <c r="D143" s="925"/>
      <c r="E143" s="926"/>
      <c r="F143" s="925"/>
      <c r="G143" s="925"/>
      <c r="H143" s="925"/>
      <c r="I143" s="925"/>
      <c r="J143" s="991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925"/>
      <c r="E144" s="926"/>
      <c r="F144" s="925"/>
      <c r="G144" s="925"/>
      <c r="H144" s="925"/>
      <c r="I144" s="925"/>
      <c r="J144" s="991">
        <v>0</v>
      </c>
    </row>
    <row r="145" spans="1:10" s="748" customFormat="1" ht="51.75" hidden="1" thickBot="1">
      <c r="A145" s="1024">
        <v>1175000</v>
      </c>
      <c r="B145" s="855" t="s">
        <v>561</v>
      </c>
      <c r="C145" s="831" t="s">
        <v>361</v>
      </c>
      <c r="D145" s="925">
        <v>0</v>
      </c>
      <c r="E145" s="926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0" s="748" customFormat="1" ht="39" hidden="1" thickBot="1">
      <c r="A146" s="1024">
        <v>1175100</v>
      </c>
      <c r="B146" s="857" t="s">
        <v>1697</v>
      </c>
      <c r="C146" s="802" t="s">
        <v>228</v>
      </c>
      <c r="D146" s="925"/>
      <c r="E146" s="926"/>
      <c r="F146" s="925"/>
      <c r="G146" s="925"/>
      <c r="H146" s="925"/>
      <c r="I146" s="925"/>
      <c r="J146" s="991">
        <v>0</v>
      </c>
    </row>
    <row r="147" spans="1:10" s="748" customFormat="1" ht="13.5" hidden="1" thickBot="1">
      <c r="A147" s="1024">
        <v>1176000</v>
      </c>
      <c r="B147" s="855" t="s">
        <v>229</v>
      </c>
      <c r="C147" s="831" t="s">
        <v>361</v>
      </c>
      <c r="D147" s="925">
        <v>0</v>
      </c>
      <c r="E147" s="926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0" s="748" customFormat="1" ht="13.5" hidden="1" thickBot="1">
      <c r="A148" s="1024">
        <v>1176100</v>
      </c>
      <c r="B148" s="857" t="s">
        <v>1698</v>
      </c>
      <c r="C148" s="802" t="s">
        <v>8</v>
      </c>
      <c r="D148" s="925"/>
      <c r="E148" s="913"/>
      <c r="F148" s="925"/>
      <c r="G148" s="925"/>
      <c r="H148" s="925"/>
      <c r="I148" s="925"/>
      <c r="J148" s="991">
        <v>0</v>
      </c>
    </row>
    <row r="149" spans="1:10" s="748" customFormat="1" ht="13.5" hidden="1" thickBot="1">
      <c r="A149" s="1024">
        <v>1177000</v>
      </c>
      <c r="B149" s="855" t="s">
        <v>591</v>
      </c>
      <c r="C149" s="831" t="s">
        <v>361</v>
      </c>
      <c r="D149" s="925">
        <v>0</v>
      </c>
      <c r="E149" s="926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0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53"/>
      <c r="F150" s="1013"/>
      <c r="G150" s="1013"/>
      <c r="H150" s="1013"/>
      <c r="I150" s="1013"/>
      <c r="J150" s="991">
        <v>0</v>
      </c>
    </row>
    <row r="151" spans="1:10" s="748" customFormat="1" ht="26.25" hidden="1" thickBot="1">
      <c r="A151" s="1028" t="s">
        <v>263</v>
      </c>
      <c r="B151" s="866" t="s">
        <v>652</v>
      </c>
      <c r="C151" s="867" t="s">
        <v>361</v>
      </c>
      <c r="D151" s="1201">
        <f>D152</f>
        <v>0</v>
      </c>
      <c r="E151" s="1768"/>
      <c r="F151" s="1201">
        <f>F152</f>
        <v>0</v>
      </c>
      <c r="G151" s="1201">
        <f>G152</f>
        <v>0</v>
      </c>
      <c r="H151" s="1201">
        <f>H152</f>
        <v>0</v>
      </c>
      <c r="I151" s="1201">
        <f>I152</f>
        <v>0</v>
      </c>
      <c r="J151" s="991">
        <f>F152</f>
        <v>0</v>
      </c>
    </row>
    <row r="152" spans="1:10" s="748" customFormat="1" hidden="1">
      <c r="A152" s="1026" t="s">
        <v>654</v>
      </c>
      <c r="B152" s="875" t="s">
        <v>655</v>
      </c>
      <c r="C152" s="794" t="s">
        <v>361</v>
      </c>
      <c r="D152" s="1027">
        <f>SUM(D153:D155)</f>
        <v>0</v>
      </c>
      <c r="E152" s="1054"/>
      <c r="F152" s="1027">
        <f>SUM(F153:F155)</f>
        <v>0</v>
      </c>
      <c r="G152" s="1027">
        <f>SUM(G153:G155)</f>
        <v>0</v>
      </c>
      <c r="H152" s="1027">
        <f>+SUM(H153:H155)</f>
        <v>0</v>
      </c>
      <c r="I152" s="1027">
        <f>SUM(I153:I155)</f>
        <v>0</v>
      </c>
      <c r="J152" s="991">
        <f>F152</f>
        <v>0</v>
      </c>
    </row>
    <row r="153" spans="1:10" s="748" customFormat="1" ht="21.75" hidden="1" customHeight="1">
      <c r="A153" s="1024" t="s">
        <v>656</v>
      </c>
      <c r="B153" s="857" t="s">
        <v>1700</v>
      </c>
      <c r="C153" s="1031" t="s">
        <v>997</v>
      </c>
      <c r="D153" s="925"/>
      <c r="E153" s="913"/>
      <c r="F153" s="925"/>
      <c r="G153" s="925"/>
      <c r="H153" s="925"/>
      <c r="I153" s="925"/>
      <c r="J153" s="991">
        <f>F153</f>
        <v>0</v>
      </c>
    </row>
    <row r="154" spans="1:10" s="748" customFormat="1" ht="18" hidden="1" customHeight="1">
      <c r="A154" s="1024" t="s">
        <v>998</v>
      </c>
      <c r="B154" s="857" t="s">
        <v>1701</v>
      </c>
      <c r="C154" s="1031" t="s">
        <v>975</v>
      </c>
      <c r="D154" s="925">
        <v>0</v>
      </c>
      <c r="E154" s="913"/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0" s="748" customFormat="1" ht="21" customHeight="1">
      <c r="A155" s="1024" t="s">
        <v>976</v>
      </c>
      <c r="B155" s="857" t="s">
        <v>1702</v>
      </c>
      <c r="C155" s="1031" t="s">
        <v>978</v>
      </c>
      <c r="D155" s="1592">
        <v>0</v>
      </c>
      <c r="E155" s="1820">
        <v>0</v>
      </c>
      <c r="F155" s="1592">
        <f>D155+E155</f>
        <v>0</v>
      </c>
      <c r="G155" s="1274">
        <v>0</v>
      </c>
      <c r="H155" s="1274">
        <v>0</v>
      </c>
      <c r="I155" s="1274">
        <v>0</v>
      </c>
      <c r="J155" s="1276">
        <f>F155</f>
        <v>0</v>
      </c>
    </row>
    <row r="156" spans="1:10" s="748" customFormat="1" ht="0.75" customHeight="1">
      <c r="A156" s="1033" t="s">
        <v>979</v>
      </c>
      <c r="B156" s="857" t="s">
        <v>1703</v>
      </c>
      <c r="C156" s="1031" t="s">
        <v>1110</v>
      </c>
      <c r="D156" s="925"/>
      <c r="E156" s="913"/>
      <c r="F156" s="925"/>
      <c r="G156" s="925"/>
      <c r="H156" s="925"/>
      <c r="I156" s="925"/>
      <c r="J156" s="991">
        <v>0</v>
      </c>
    </row>
    <row r="157" spans="1:10" s="748" customFormat="1" hidden="1">
      <c r="A157" s="1033" t="s">
        <v>138</v>
      </c>
      <c r="B157" s="858" t="s">
        <v>139</v>
      </c>
      <c r="C157" s="1031" t="s">
        <v>140</v>
      </c>
      <c r="D157" s="925"/>
      <c r="E157" s="913"/>
      <c r="F157" s="925"/>
      <c r="G157" s="925"/>
      <c r="H157" s="925"/>
      <c r="I157" s="925"/>
      <c r="J157" s="991">
        <v>0</v>
      </c>
    </row>
    <row r="158" spans="1:10" s="748" customFormat="1" hidden="1">
      <c r="A158" s="1033" t="s">
        <v>141</v>
      </c>
      <c r="B158" s="857" t="s">
        <v>1704</v>
      </c>
      <c r="C158" s="1031" t="s">
        <v>904</v>
      </c>
      <c r="D158" s="925"/>
      <c r="E158" s="913"/>
      <c r="F158" s="925"/>
      <c r="G158" s="925"/>
      <c r="H158" s="925"/>
      <c r="I158" s="925"/>
      <c r="J158" s="991">
        <v>0</v>
      </c>
    </row>
    <row r="159" spans="1:10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13"/>
      <c r="F159" s="925"/>
      <c r="G159" s="925"/>
      <c r="H159" s="925"/>
      <c r="I159" s="925"/>
      <c r="J159" s="991">
        <v>0</v>
      </c>
    </row>
    <row r="160" spans="1:10" s="748" customFormat="1" hidden="1">
      <c r="A160" s="1034" t="s">
        <v>806</v>
      </c>
      <c r="B160" s="1035" t="s">
        <v>1706</v>
      </c>
      <c r="C160" s="1036" t="s">
        <v>661</v>
      </c>
      <c r="D160" s="925"/>
      <c r="E160" s="913"/>
      <c r="F160" s="925"/>
      <c r="G160" s="925"/>
      <c r="H160" s="925"/>
      <c r="I160" s="925"/>
      <c r="J160" s="991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5"/>
      <c r="E161" s="913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5"/>
      <c r="E162" s="913"/>
      <c r="F162" s="925"/>
      <c r="G162" s="925"/>
      <c r="H162" s="925"/>
      <c r="I162" s="925"/>
      <c r="J162" s="991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5">
        <v>0</v>
      </c>
      <c r="E163" s="926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5"/>
      <c r="E164" s="913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13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13"/>
      <c r="F166" s="925"/>
      <c r="G166" s="925"/>
      <c r="H166" s="925"/>
      <c r="I166" s="925"/>
      <c r="J166" s="991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5"/>
      <c r="E167" s="913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6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13"/>
      <c r="F169" s="925"/>
      <c r="G169" s="925"/>
      <c r="H169" s="925"/>
      <c r="I169" s="925"/>
      <c r="J169" s="991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6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5"/>
      <c r="E171" s="926"/>
      <c r="F171" s="925"/>
      <c r="G171" s="925"/>
      <c r="H171" s="925"/>
      <c r="I171" s="925"/>
      <c r="J171" s="991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5"/>
      <c r="E172" s="926"/>
      <c r="F172" s="925"/>
      <c r="G172" s="925"/>
      <c r="H172" s="925"/>
      <c r="I172" s="925"/>
      <c r="J172" s="925"/>
    </row>
    <row r="173" spans="1:10" hidden="1">
      <c r="A173" s="1033" t="s">
        <v>330</v>
      </c>
      <c r="B173" s="857" t="s">
        <v>1709</v>
      </c>
      <c r="C173" s="1031" t="s">
        <v>332</v>
      </c>
      <c r="D173" s="925"/>
      <c r="E173" s="926"/>
      <c r="F173" s="925"/>
      <c r="G173" s="925"/>
      <c r="H173" s="925"/>
      <c r="I173" s="925"/>
      <c r="J173" s="925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943"/>
      <c r="E174" s="1602"/>
      <c r="F174" s="943"/>
      <c r="G174" s="943"/>
      <c r="H174" s="943"/>
      <c r="I174" s="943"/>
      <c r="J174" s="943"/>
    </row>
    <row r="175" spans="1:10" ht="29.25" customHeight="1" thickBot="1">
      <c r="A175" s="1044">
        <v>1000000</v>
      </c>
      <c r="B175" s="1045" t="s">
        <v>1081</v>
      </c>
      <c r="C175" s="1046" t="s">
        <v>361</v>
      </c>
      <c r="D175" s="1029">
        <f>D32+D151</f>
        <v>43500</v>
      </c>
      <c r="E175" s="1188">
        <f>E32</f>
        <v>0</v>
      </c>
      <c r="F175" s="1029">
        <f>F32+F151</f>
        <v>43500</v>
      </c>
      <c r="G175" s="1029">
        <f>G32+G151</f>
        <v>9500</v>
      </c>
      <c r="H175" s="1029">
        <f>H32+H151</f>
        <v>23000</v>
      </c>
      <c r="I175" s="1029">
        <f>I32+I151</f>
        <v>29000</v>
      </c>
      <c r="J175" s="1188">
        <f>J32+J151</f>
        <v>43500</v>
      </c>
    </row>
    <row r="176" spans="1:10" ht="29.25" customHeight="1">
      <c r="A176" s="1613"/>
      <c r="B176" s="890"/>
      <c r="C176" s="891"/>
      <c r="D176" s="2213"/>
      <c r="E176" s="2655" t="s">
        <v>2291</v>
      </c>
      <c r="F176" s="2656"/>
      <c r="G176" s="2656"/>
      <c r="H176" s="2656"/>
      <c r="I176" s="2656"/>
      <c r="J176" s="2656"/>
    </row>
    <row r="177" spans="1:10">
      <c r="A177" s="2517"/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17" t="s">
        <v>2250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 ht="14.25">
      <c r="A179" s="2517" t="s">
        <v>1737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 ht="62.25" customHeight="1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94:J194"/>
    <mergeCell ref="A180:J180"/>
    <mergeCell ref="A181:J181"/>
    <mergeCell ref="A182:J182"/>
    <mergeCell ref="A177:J177"/>
    <mergeCell ref="A178:J178"/>
    <mergeCell ref="A179:J179"/>
    <mergeCell ref="G29:J29"/>
    <mergeCell ref="A9:E9"/>
    <mergeCell ref="B15:E15"/>
    <mergeCell ref="B16:F16"/>
    <mergeCell ref="F29:F30"/>
    <mergeCell ref="A14:B14"/>
    <mergeCell ref="B17:F18"/>
    <mergeCell ref="H28:J28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N171"/>
  <sheetViews>
    <sheetView topLeftCell="A25" workbookViewId="0">
      <selection activeCell="K166" sqref="K166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5703125" style="632" customWidth="1"/>
    <col min="5" max="5" width="9.7109375" style="632" customWidth="1"/>
    <col min="6" max="6" width="10.5703125" style="632" customWidth="1"/>
    <col min="7" max="7" width="13.140625" style="632" customWidth="1"/>
    <col min="8" max="8" width="13.85546875" style="632" customWidth="1"/>
    <col min="9" max="9" width="11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 ht="0.75" customHeight="1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 ht="14.25">
      <c r="A6" s="898" t="s">
        <v>1863</v>
      </c>
      <c r="B6" s="739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770"/>
      <c r="F7" s="748"/>
      <c r="G7" s="748"/>
      <c r="H7" s="738"/>
      <c r="I7" s="738"/>
      <c r="J7" s="738"/>
      <c r="K7" s="748"/>
      <c r="L7" s="748"/>
    </row>
    <row r="8" spans="1:12" ht="14.25">
      <c r="A8" s="898" t="s">
        <v>1717</v>
      </c>
      <c r="B8" s="890"/>
      <c r="C8" s="899"/>
      <c r="D8" s="900"/>
      <c r="E8" s="901"/>
      <c r="F8" s="901"/>
      <c r="G8" s="748"/>
      <c r="H8" s="738"/>
      <c r="I8" s="738"/>
      <c r="J8" s="738"/>
      <c r="K8" s="738"/>
      <c r="L8" s="738"/>
    </row>
    <row r="9" spans="1:12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>
      <c r="A10" s="2544" t="s">
        <v>1178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s="748" customFormat="1" ht="21.75" customHeight="1">
      <c r="A16" s="958"/>
      <c r="B16" s="2551" t="s">
        <v>2249</v>
      </c>
      <c r="C16" s="2551"/>
      <c r="D16" s="2551"/>
      <c r="E16" s="2551"/>
      <c r="F16" s="2551"/>
      <c r="G16" s="963"/>
      <c r="H16" s="963"/>
      <c r="I16" s="963"/>
      <c r="J16" s="963"/>
    </row>
    <row r="17" spans="1:14" ht="14.25">
      <c r="A17" s="751"/>
      <c r="B17" s="2551"/>
      <c r="C17" s="2551"/>
      <c r="D17" s="2551"/>
      <c r="E17" s="2551"/>
      <c r="F17" s="2551"/>
      <c r="G17" s="751"/>
      <c r="H17" s="748"/>
      <c r="I17" s="748"/>
      <c r="J17" s="748"/>
      <c r="K17" s="748"/>
      <c r="L17" s="748"/>
    </row>
    <row r="18" spans="1:14">
      <c r="A18" s="753" t="s">
        <v>1015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1014</v>
      </c>
      <c r="B19" s="756"/>
      <c r="C19" s="756"/>
      <c r="D19" s="756"/>
      <c r="E19" s="756"/>
      <c r="F19" s="753" t="s">
        <v>335</v>
      </c>
      <c r="G19" s="704" t="s">
        <v>106</v>
      </c>
      <c r="H19" s="684">
        <v>3</v>
      </c>
      <c r="I19" s="685" t="s">
        <v>745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734</v>
      </c>
      <c r="G21" s="753"/>
      <c r="H21" s="753"/>
      <c r="I21" s="753"/>
      <c r="J21" s="753"/>
      <c r="K21" s="753"/>
      <c r="L21" s="753"/>
    </row>
    <row r="22" spans="1:14" ht="24" customHeight="1">
      <c r="A22" s="753" t="s">
        <v>1675</v>
      </c>
      <c r="B22" s="756"/>
      <c r="C22" s="756"/>
      <c r="D22" s="756"/>
      <c r="E22" s="756"/>
      <c r="F22" s="753" t="s">
        <v>947</v>
      </c>
      <c r="G22" s="753"/>
      <c r="H22" s="753"/>
      <c r="I22" s="756"/>
      <c r="J22" s="758"/>
      <c r="K22" s="756"/>
      <c r="L22" s="756"/>
    </row>
    <row r="23" spans="1:14" ht="17.2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925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748"/>
      <c r="H27" s="2560">
        <v>900272200024</v>
      </c>
      <c r="I27" s="2560"/>
      <c r="J27" s="2560"/>
      <c r="K27" s="748"/>
      <c r="L27" s="748"/>
    </row>
    <row r="28" spans="1:14" ht="4.5" customHeight="1" thickBot="1"/>
    <row r="29" spans="1:14" ht="41.2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2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6.25" customHeight="1" thickBot="1">
      <c r="A32" s="780">
        <v>1100000</v>
      </c>
      <c r="B32" s="787" t="s">
        <v>1676</v>
      </c>
      <c r="C32" s="788" t="s">
        <v>361</v>
      </c>
      <c r="D32" s="789">
        <f>D99</f>
        <v>500</v>
      </c>
      <c r="E32" s="789"/>
      <c r="F32" s="789">
        <f>F99+F113+F134</f>
        <v>500</v>
      </c>
      <c r="G32" s="789">
        <f>G99+G113+G134</f>
        <v>200</v>
      </c>
      <c r="H32" s="789">
        <f>H99+H113+H134</f>
        <v>200</v>
      </c>
      <c r="I32" s="789">
        <f>I99+I113+I134</f>
        <v>500</v>
      </c>
      <c r="J32" s="789">
        <f>F32</f>
        <v>500</v>
      </c>
    </row>
    <row r="33" spans="1:10" ht="17.25" hidden="1" customHeight="1">
      <c r="A33" s="780">
        <v>1110000</v>
      </c>
      <c r="B33" s="790" t="s">
        <v>1677</v>
      </c>
      <c r="C33" s="788" t="s">
        <v>361</v>
      </c>
      <c r="D33" s="791">
        <v>0</v>
      </c>
      <c r="E33" s="791"/>
      <c r="F33" s="791">
        <v>0</v>
      </c>
      <c r="G33" s="791">
        <v>0</v>
      </c>
      <c r="H33" s="791">
        <v>0</v>
      </c>
      <c r="I33" s="791">
        <v>0</v>
      </c>
      <c r="J33" s="791">
        <v>0</v>
      </c>
    </row>
    <row r="34" spans="1:10" ht="17.25" hidden="1" customHeight="1">
      <c r="A34" s="792">
        <v>1110000</v>
      </c>
      <c r="B34" s="793" t="s">
        <v>809</v>
      </c>
      <c r="C34" s="794" t="s">
        <v>361</v>
      </c>
      <c r="D34" s="795">
        <v>0</v>
      </c>
      <c r="E34" s="795"/>
      <c r="F34" s="795">
        <v>0</v>
      </c>
      <c r="G34" s="795">
        <v>0</v>
      </c>
      <c r="H34" s="795">
        <v>0</v>
      </c>
      <c r="I34" s="795">
        <v>0</v>
      </c>
      <c r="J34" s="795">
        <v>0</v>
      </c>
    </row>
    <row r="35" spans="1:10" ht="9.75" hidden="1" customHeight="1">
      <c r="A35" s="796">
        <v>1111000</v>
      </c>
      <c r="B35" s="797" t="s">
        <v>677</v>
      </c>
      <c r="C35" s="798" t="s">
        <v>810</v>
      </c>
      <c r="D35" s="799"/>
      <c r="E35" s="799"/>
      <c r="F35" s="799"/>
      <c r="G35" s="799"/>
      <c r="H35" s="799"/>
      <c r="I35" s="799"/>
      <c r="J35" s="799"/>
    </row>
    <row r="36" spans="1:10" ht="12.75" hidden="1" customHeight="1">
      <c r="A36" s="800">
        <v>1112000</v>
      </c>
      <c r="B36" s="801" t="s">
        <v>273</v>
      </c>
      <c r="C36" s="802" t="s">
        <v>811</v>
      </c>
      <c r="D36" s="803"/>
      <c r="E36" s="803"/>
      <c r="F36" s="803"/>
      <c r="G36" s="803"/>
      <c r="H36" s="803"/>
      <c r="I36" s="803"/>
      <c r="J36" s="803"/>
    </row>
    <row r="37" spans="1:10" ht="14.25" hidden="1" customHeight="1">
      <c r="A37" s="800">
        <v>1113000</v>
      </c>
      <c r="B37" s="801" t="s">
        <v>812</v>
      </c>
      <c r="C37" s="802" t="s">
        <v>813</v>
      </c>
      <c r="D37" s="803"/>
      <c r="E37" s="803"/>
      <c r="F37" s="803"/>
      <c r="G37" s="803"/>
      <c r="H37" s="803"/>
      <c r="I37" s="803"/>
      <c r="J37" s="803"/>
    </row>
    <row r="38" spans="1:10" ht="10.5" hidden="1" customHeight="1">
      <c r="A38" s="800">
        <v>1114000</v>
      </c>
      <c r="B38" s="801" t="s">
        <v>401</v>
      </c>
      <c r="C38" s="802" t="s">
        <v>402</v>
      </c>
      <c r="D38" s="803"/>
      <c r="E38" s="803"/>
      <c r="F38" s="803"/>
      <c r="G38" s="803"/>
      <c r="H38" s="803"/>
      <c r="I38" s="803"/>
      <c r="J38" s="803"/>
    </row>
    <row r="39" spans="1:10" ht="13.5" hidden="1" customHeight="1">
      <c r="A39" s="800">
        <v>1115000</v>
      </c>
      <c r="B39" s="801" t="s">
        <v>619</v>
      </c>
      <c r="C39" s="802" t="s">
        <v>391</v>
      </c>
      <c r="D39" s="803"/>
      <c r="E39" s="803"/>
      <c r="F39" s="803"/>
      <c r="G39" s="803"/>
      <c r="H39" s="803"/>
      <c r="I39" s="803"/>
      <c r="J39" s="803"/>
    </row>
    <row r="40" spans="1:10" ht="6.75" hidden="1" customHeight="1">
      <c r="A40" s="800">
        <v>1116000</v>
      </c>
      <c r="B40" s="801" t="s">
        <v>1034</v>
      </c>
      <c r="C40" s="802" t="s">
        <v>392</v>
      </c>
      <c r="D40" s="803"/>
      <c r="E40" s="803"/>
      <c r="F40" s="803"/>
      <c r="G40" s="803"/>
      <c r="H40" s="803"/>
      <c r="I40" s="803"/>
      <c r="J40" s="803"/>
    </row>
    <row r="41" spans="1:10" ht="11.25" hidden="1" customHeight="1">
      <c r="A41" s="804">
        <v>1117000</v>
      </c>
      <c r="B41" s="805" t="s">
        <v>19</v>
      </c>
      <c r="C41" s="806" t="s">
        <v>20</v>
      </c>
      <c r="D41" s="807"/>
      <c r="E41" s="807"/>
      <c r="F41" s="807"/>
      <c r="G41" s="807"/>
      <c r="H41" s="807"/>
      <c r="I41" s="807"/>
      <c r="J41" s="807"/>
    </row>
    <row r="42" spans="1:10" ht="12" hidden="1" customHeight="1">
      <c r="A42" s="808">
        <v>1120000</v>
      </c>
      <c r="B42" s="809" t="s">
        <v>21</v>
      </c>
      <c r="C42" s="788" t="s">
        <v>361</v>
      </c>
      <c r="D42" s="810">
        <v>0</v>
      </c>
      <c r="E42" s="810"/>
      <c r="F42" s="810">
        <v>0</v>
      </c>
      <c r="G42" s="810">
        <v>0</v>
      </c>
      <c r="H42" s="810">
        <v>0</v>
      </c>
      <c r="I42" s="810">
        <v>0</v>
      </c>
      <c r="J42" s="810">
        <v>0</v>
      </c>
    </row>
    <row r="43" spans="1:10" ht="13.5" hidden="1" customHeight="1">
      <c r="A43" s="792">
        <v>1121000</v>
      </c>
      <c r="B43" s="811" t="s">
        <v>22</v>
      </c>
      <c r="C43" s="812"/>
      <c r="D43" s="799">
        <v>0</v>
      </c>
      <c r="E43" s="799"/>
      <c r="F43" s="799">
        <v>0</v>
      </c>
      <c r="G43" s="799">
        <v>0</v>
      </c>
      <c r="H43" s="799">
        <v>0</v>
      </c>
      <c r="I43" s="799">
        <v>0</v>
      </c>
      <c r="J43" s="799">
        <v>0</v>
      </c>
    </row>
    <row r="44" spans="1:10" ht="10.5" hidden="1" customHeight="1">
      <c r="A44" s="800">
        <v>1121100</v>
      </c>
      <c r="B44" s="813" t="s">
        <v>383</v>
      </c>
      <c r="C44" s="802" t="s">
        <v>384</v>
      </c>
      <c r="D44" s="803"/>
      <c r="E44" s="803"/>
      <c r="F44" s="803"/>
      <c r="G44" s="803"/>
      <c r="H44" s="803"/>
      <c r="I44" s="803"/>
      <c r="J44" s="803"/>
    </row>
    <row r="45" spans="1:10" ht="9" hidden="1" customHeight="1">
      <c r="A45" s="800">
        <v>1121200</v>
      </c>
      <c r="B45" s="814" t="s">
        <v>1678</v>
      </c>
      <c r="C45" s="802" t="s">
        <v>386</v>
      </c>
      <c r="D45" s="803"/>
      <c r="E45" s="803"/>
      <c r="F45" s="803"/>
      <c r="G45" s="803"/>
      <c r="H45" s="803"/>
      <c r="I45" s="803"/>
      <c r="J45" s="803"/>
    </row>
    <row r="46" spans="1:10" ht="9.75" hidden="1" customHeight="1">
      <c r="A46" s="800">
        <v>1121300</v>
      </c>
      <c r="B46" s="813" t="s">
        <v>775</v>
      </c>
      <c r="C46" s="802" t="s">
        <v>387</v>
      </c>
      <c r="D46" s="803"/>
      <c r="E46" s="803"/>
      <c r="F46" s="803"/>
      <c r="G46" s="803"/>
      <c r="H46" s="803"/>
      <c r="I46" s="803"/>
      <c r="J46" s="803"/>
    </row>
    <row r="47" spans="1:10" ht="8.25" hidden="1" customHeight="1">
      <c r="A47" s="800">
        <v>1121400</v>
      </c>
      <c r="B47" s="813" t="s">
        <v>776</v>
      </c>
      <c r="C47" s="802" t="s">
        <v>388</v>
      </c>
      <c r="D47" s="803"/>
      <c r="E47" s="803"/>
      <c r="F47" s="803"/>
      <c r="G47" s="803"/>
      <c r="H47" s="803"/>
      <c r="I47" s="803"/>
      <c r="J47" s="803"/>
    </row>
    <row r="48" spans="1:10" ht="11.25" hidden="1" customHeight="1">
      <c r="A48" s="800">
        <v>1121500</v>
      </c>
      <c r="B48" s="813" t="s">
        <v>69</v>
      </c>
      <c r="C48" s="802" t="s">
        <v>389</v>
      </c>
      <c r="D48" s="799"/>
      <c r="E48" s="799"/>
      <c r="F48" s="799"/>
      <c r="G48" s="799"/>
      <c r="H48" s="799"/>
      <c r="I48" s="799"/>
      <c r="J48" s="799"/>
    </row>
    <row r="49" spans="1:10" ht="12.75" hidden="1" customHeight="1">
      <c r="A49" s="800">
        <v>1121600</v>
      </c>
      <c r="B49" s="813" t="s">
        <v>70</v>
      </c>
      <c r="C49" s="802" t="s">
        <v>390</v>
      </c>
      <c r="D49" s="803"/>
      <c r="E49" s="803"/>
      <c r="F49" s="803"/>
      <c r="G49" s="803"/>
      <c r="H49" s="803"/>
      <c r="I49" s="803"/>
      <c r="J49" s="803"/>
    </row>
    <row r="50" spans="1:10" ht="13.5" hidden="1" customHeight="1">
      <c r="A50" s="816">
        <v>1121700</v>
      </c>
      <c r="B50" s="817" t="s">
        <v>71</v>
      </c>
      <c r="C50" s="806" t="s">
        <v>772</v>
      </c>
      <c r="D50" s="807"/>
      <c r="E50" s="807"/>
      <c r="F50" s="807"/>
      <c r="G50" s="807"/>
      <c r="H50" s="807"/>
      <c r="I50" s="807"/>
      <c r="J50" s="807"/>
    </row>
    <row r="51" spans="1:10" ht="0.75" hidden="1" customHeight="1">
      <c r="A51" s="792">
        <v>1122000</v>
      </c>
      <c r="B51" s="818" t="s">
        <v>773</v>
      </c>
      <c r="C51" s="794" t="s">
        <v>361</v>
      </c>
      <c r="D51" s="819">
        <v>0</v>
      </c>
      <c r="E51" s="819"/>
      <c r="F51" s="819">
        <v>0</v>
      </c>
      <c r="G51" s="819">
        <v>0</v>
      </c>
      <c r="H51" s="819">
        <v>0</v>
      </c>
      <c r="I51" s="819">
        <v>0</v>
      </c>
      <c r="J51" s="819">
        <v>0</v>
      </c>
    </row>
    <row r="52" spans="1:10" ht="11.25" hidden="1" customHeight="1">
      <c r="A52" s="820">
        <v>1122100</v>
      </c>
      <c r="B52" s="813" t="s">
        <v>72</v>
      </c>
      <c r="C52" s="798" t="s">
        <v>774</v>
      </c>
      <c r="D52" s="803"/>
      <c r="E52" s="803"/>
      <c r="F52" s="803"/>
      <c r="G52" s="803"/>
      <c r="H52" s="803"/>
      <c r="I52" s="803"/>
      <c r="J52" s="803"/>
    </row>
    <row r="53" spans="1:10" ht="15" hidden="1" customHeight="1">
      <c r="A53" s="820">
        <v>1122200</v>
      </c>
      <c r="B53" s="813" t="s">
        <v>490</v>
      </c>
      <c r="C53" s="802" t="s">
        <v>1031</v>
      </c>
      <c r="D53" s="803"/>
      <c r="E53" s="803"/>
      <c r="F53" s="803"/>
      <c r="G53" s="803"/>
      <c r="H53" s="803"/>
      <c r="I53" s="803"/>
      <c r="J53" s="803"/>
    </row>
    <row r="54" spans="1:10" ht="9" hidden="1" customHeight="1">
      <c r="A54" s="808">
        <v>1122300</v>
      </c>
      <c r="B54" s="817" t="s">
        <v>148</v>
      </c>
      <c r="C54" s="806" t="s">
        <v>1032</v>
      </c>
      <c r="D54" s="807"/>
      <c r="E54" s="807"/>
      <c r="F54" s="807"/>
      <c r="G54" s="807"/>
      <c r="H54" s="807"/>
      <c r="I54" s="807"/>
      <c r="J54" s="807"/>
    </row>
    <row r="55" spans="1:10" ht="1.5" hidden="1" customHeight="1">
      <c r="A55" s="792">
        <v>1123000</v>
      </c>
      <c r="B55" s="818" t="s">
        <v>367</v>
      </c>
      <c r="C55" s="794" t="s">
        <v>361</v>
      </c>
      <c r="D55" s="819">
        <v>0</v>
      </c>
      <c r="E55" s="819"/>
      <c r="F55" s="819">
        <v>0</v>
      </c>
      <c r="G55" s="819">
        <v>0</v>
      </c>
      <c r="H55" s="819">
        <v>0</v>
      </c>
      <c r="I55" s="819">
        <v>0</v>
      </c>
      <c r="J55" s="819">
        <v>0</v>
      </c>
    </row>
    <row r="56" spans="1:10" ht="7.5" hidden="1" customHeight="1">
      <c r="A56" s="820">
        <v>1123100</v>
      </c>
      <c r="B56" s="813" t="s">
        <v>149</v>
      </c>
      <c r="C56" s="798" t="s">
        <v>368</v>
      </c>
      <c r="D56" s="803"/>
      <c r="E56" s="803"/>
      <c r="F56" s="803"/>
      <c r="G56" s="803"/>
      <c r="H56" s="803"/>
      <c r="I56" s="803"/>
      <c r="J56" s="803"/>
    </row>
    <row r="57" spans="1:10" ht="9.75" hidden="1" customHeight="1">
      <c r="A57" s="820">
        <v>1123200</v>
      </c>
      <c r="B57" s="813" t="s">
        <v>150</v>
      </c>
      <c r="C57" s="802" t="s">
        <v>369</v>
      </c>
      <c r="D57" s="803"/>
      <c r="E57" s="803"/>
      <c r="F57" s="803"/>
      <c r="G57" s="803"/>
      <c r="H57" s="803"/>
      <c r="I57" s="803"/>
      <c r="J57" s="803"/>
    </row>
    <row r="58" spans="1:10" ht="9.75" hidden="1" customHeight="1">
      <c r="A58" s="820">
        <v>1123300</v>
      </c>
      <c r="B58" s="813" t="s">
        <v>151</v>
      </c>
      <c r="C58" s="802" t="s">
        <v>370</v>
      </c>
      <c r="D58" s="803"/>
      <c r="E58" s="803"/>
      <c r="F58" s="803"/>
      <c r="G58" s="803"/>
      <c r="H58" s="803"/>
      <c r="I58" s="803"/>
      <c r="J58" s="803"/>
    </row>
    <row r="59" spans="1:10" ht="8.25" hidden="1" customHeight="1">
      <c r="A59" s="820">
        <v>1123400</v>
      </c>
      <c r="B59" s="813" t="s">
        <v>559</v>
      </c>
      <c r="C59" s="802" t="s">
        <v>371</v>
      </c>
      <c r="D59" s="803"/>
      <c r="E59" s="803"/>
      <c r="F59" s="803"/>
      <c r="G59" s="803"/>
      <c r="H59" s="803"/>
      <c r="I59" s="803"/>
      <c r="J59" s="803"/>
    </row>
    <row r="60" spans="1:10" ht="12.75" hidden="1" customHeight="1">
      <c r="A60" s="820">
        <v>1123500</v>
      </c>
      <c r="B60" s="821" t="s">
        <v>560</v>
      </c>
      <c r="C60" s="822">
        <v>423500</v>
      </c>
      <c r="D60" s="803"/>
      <c r="E60" s="803"/>
      <c r="F60" s="803"/>
      <c r="G60" s="803"/>
      <c r="H60" s="803"/>
      <c r="I60" s="803"/>
      <c r="J60" s="803"/>
    </row>
    <row r="61" spans="1:10" ht="11.25" hidden="1" customHeight="1">
      <c r="A61" s="820">
        <v>1123600</v>
      </c>
      <c r="B61" s="813" t="s">
        <v>187</v>
      </c>
      <c r="C61" s="802" t="s">
        <v>372</v>
      </c>
      <c r="D61" s="803"/>
      <c r="E61" s="803"/>
      <c r="F61" s="803"/>
      <c r="G61" s="803"/>
      <c r="H61" s="803"/>
      <c r="I61" s="803"/>
      <c r="J61" s="803"/>
    </row>
    <row r="62" spans="1:10" ht="17.25" hidden="1" customHeight="1">
      <c r="A62" s="820">
        <v>1123700</v>
      </c>
      <c r="B62" s="813" t="s">
        <v>188</v>
      </c>
      <c r="C62" s="802" t="s">
        <v>373</v>
      </c>
      <c r="D62" s="803"/>
      <c r="E62" s="803"/>
      <c r="F62" s="803"/>
      <c r="G62" s="803"/>
      <c r="H62" s="803"/>
      <c r="I62" s="803"/>
      <c r="J62" s="803"/>
    </row>
    <row r="63" spans="1:10" ht="12.75" hidden="1" customHeight="1">
      <c r="A63" s="808">
        <v>1123800</v>
      </c>
      <c r="B63" s="817" t="s">
        <v>189</v>
      </c>
      <c r="C63" s="806" t="s">
        <v>374</v>
      </c>
      <c r="D63" s="807"/>
      <c r="E63" s="807"/>
      <c r="F63" s="807"/>
      <c r="G63" s="807"/>
      <c r="H63" s="807"/>
      <c r="I63" s="807"/>
      <c r="J63" s="807"/>
    </row>
    <row r="64" spans="1:10" ht="12.75" hidden="1" customHeight="1">
      <c r="A64" s="792">
        <v>1124000</v>
      </c>
      <c r="B64" s="818" t="s">
        <v>214</v>
      </c>
      <c r="C64" s="794" t="s">
        <v>361</v>
      </c>
      <c r="D64" s="819">
        <v>0</v>
      </c>
      <c r="E64" s="819"/>
      <c r="F64" s="819">
        <v>0</v>
      </c>
      <c r="G64" s="819">
        <v>0</v>
      </c>
      <c r="H64" s="819">
        <v>0</v>
      </c>
      <c r="I64" s="819">
        <v>0</v>
      </c>
      <c r="J64" s="819">
        <v>0</v>
      </c>
    </row>
    <row r="65" spans="1:10" ht="9" hidden="1" customHeight="1">
      <c r="A65" s="808">
        <v>1124100</v>
      </c>
      <c r="B65" s="817" t="s">
        <v>190</v>
      </c>
      <c r="C65" s="806" t="s">
        <v>215</v>
      </c>
      <c r="D65" s="807"/>
      <c r="E65" s="807"/>
      <c r="F65" s="807"/>
      <c r="G65" s="807"/>
      <c r="H65" s="807"/>
      <c r="I65" s="807"/>
      <c r="J65" s="807"/>
    </row>
    <row r="66" spans="1:10" ht="0.75" hidden="1" customHeight="1">
      <c r="A66" s="792">
        <v>1125000</v>
      </c>
      <c r="B66" s="818" t="s">
        <v>928</v>
      </c>
      <c r="C66" s="794" t="s">
        <v>361</v>
      </c>
      <c r="D66" s="819">
        <v>0</v>
      </c>
      <c r="E66" s="819"/>
      <c r="F66" s="819">
        <v>0</v>
      </c>
      <c r="G66" s="819">
        <v>0</v>
      </c>
      <c r="H66" s="819">
        <v>0</v>
      </c>
      <c r="I66" s="819">
        <v>0</v>
      </c>
      <c r="J66" s="819">
        <v>0</v>
      </c>
    </row>
    <row r="67" spans="1:10" ht="21.75" hidden="1" customHeight="1">
      <c r="A67" s="820">
        <v>1125100</v>
      </c>
      <c r="B67" s="813" t="s">
        <v>191</v>
      </c>
      <c r="C67" s="798" t="s">
        <v>929</v>
      </c>
      <c r="D67" s="803"/>
      <c r="E67" s="803"/>
      <c r="F67" s="803"/>
      <c r="G67" s="803"/>
      <c r="H67" s="803"/>
      <c r="I67" s="803"/>
      <c r="J67" s="803"/>
    </row>
    <row r="68" spans="1:10" ht="9" hidden="1" customHeight="1">
      <c r="A68" s="808">
        <v>1125200</v>
      </c>
      <c r="B68" s="817" t="s">
        <v>709</v>
      </c>
      <c r="C68" s="806" t="s">
        <v>1041</v>
      </c>
      <c r="D68" s="807"/>
      <c r="E68" s="807"/>
      <c r="F68" s="807"/>
      <c r="G68" s="807"/>
      <c r="H68" s="807"/>
      <c r="I68" s="807"/>
      <c r="J68" s="807"/>
    </row>
    <row r="69" spans="1:10" ht="9" hidden="1" customHeight="1">
      <c r="A69" s="792">
        <v>1126000</v>
      </c>
      <c r="B69" s="818" t="s">
        <v>1042</v>
      </c>
      <c r="C69" s="794" t="s">
        <v>361</v>
      </c>
      <c r="D69" s="819">
        <v>0</v>
      </c>
      <c r="E69" s="819"/>
      <c r="F69" s="819">
        <v>0</v>
      </c>
      <c r="G69" s="819">
        <v>0</v>
      </c>
      <c r="H69" s="819">
        <v>0</v>
      </c>
      <c r="I69" s="819">
        <v>0</v>
      </c>
      <c r="J69" s="819">
        <v>0</v>
      </c>
    </row>
    <row r="70" spans="1:10" ht="11.25" hidden="1" customHeight="1">
      <c r="A70" s="792">
        <v>1126100</v>
      </c>
      <c r="B70" s="813" t="s">
        <v>993</v>
      </c>
      <c r="C70" s="798" t="s">
        <v>1043</v>
      </c>
      <c r="D70" s="803"/>
      <c r="E70" s="803"/>
      <c r="F70" s="803"/>
      <c r="G70" s="803"/>
      <c r="H70" s="803"/>
      <c r="I70" s="803"/>
      <c r="J70" s="803"/>
    </row>
    <row r="71" spans="1:10" ht="5.25" hidden="1" customHeight="1">
      <c r="A71" s="792">
        <v>1126200</v>
      </c>
      <c r="B71" s="813" t="s">
        <v>994</v>
      </c>
      <c r="C71" s="802" t="s">
        <v>1044</v>
      </c>
      <c r="D71" s="803"/>
      <c r="E71" s="803"/>
      <c r="F71" s="803"/>
      <c r="G71" s="803"/>
      <c r="H71" s="803"/>
      <c r="I71" s="803"/>
      <c r="J71" s="803"/>
    </row>
    <row r="72" spans="1:10" ht="12.75" hidden="1" customHeight="1">
      <c r="A72" s="792">
        <v>1126300</v>
      </c>
      <c r="B72" s="813" t="s">
        <v>393</v>
      </c>
      <c r="C72" s="802" t="s">
        <v>394</v>
      </c>
      <c r="D72" s="803"/>
      <c r="E72" s="803"/>
      <c r="F72" s="803"/>
      <c r="G72" s="803"/>
      <c r="H72" s="803"/>
      <c r="I72" s="803"/>
      <c r="J72" s="803"/>
    </row>
    <row r="73" spans="1:10" ht="12" hidden="1" customHeight="1">
      <c r="A73" s="800">
        <v>1126400</v>
      </c>
      <c r="B73" s="823" t="s">
        <v>995</v>
      </c>
      <c r="C73" s="802" t="s">
        <v>395</v>
      </c>
      <c r="D73" s="803"/>
      <c r="E73" s="803"/>
      <c r="F73" s="803"/>
      <c r="G73" s="803"/>
      <c r="H73" s="803"/>
      <c r="I73" s="803"/>
      <c r="J73" s="803"/>
    </row>
    <row r="74" spans="1:10" ht="9" hidden="1" customHeight="1">
      <c r="A74" s="804">
        <v>1126500</v>
      </c>
      <c r="B74" s="824" t="s">
        <v>953</v>
      </c>
      <c r="C74" s="802" t="s">
        <v>396</v>
      </c>
      <c r="D74" s="803"/>
      <c r="E74" s="803"/>
      <c r="F74" s="803"/>
      <c r="G74" s="803"/>
      <c r="H74" s="803"/>
      <c r="I74" s="803"/>
      <c r="J74" s="803"/>
    </row>
    <row r="75" spans="1:10" ht="9.75" hidden="1" customHeight="1">
      <c r="A75" s="800">
        <v>1126600</v>
      </c>
      <c r="B75" s="823" t="s">
        <v>230</v>
      </c>
      <c r="C75" s="802" t="s">
        <v>397</v>
      </c>
      <c r="D75" s="803"/>
      <c r="E75" s="803"/>
      <c r="F75" s="803"/>
      <c r="G75" s="803"/>
      <c r="H75" s="803"/>
      <c r="I75" s="803"/>
      <c r="J75" s="803"/>
    </row>
    <row r="76" spans="1:10" ht="12" hidden="1" customHeight="1">
      <c r="A76" s="800">
        <v>1126700</v>
      </c>
      <c r="B76" s="823" t="s">
        <v>231</v>
      </c>
      <c r="C76" s="802" t="s">
        <v>398</v>
      </c>
      <c r="D76" s="803"/>
      <c r="E76" s="803"/>
      <c r="F76" s="803"/>
      <c r="G76" s="803"/>
      <c r="H76" s="803"/>
      <c r="I76" s="803"/>
      <c r="J76" s="803"/>
    </row>
    <row r="77" spans="1:10" ht="7.5" hidden="1" customHeight="1">
      <c r="A77" s="816">
        <v>1126800</v>
      </c>
      <c r="B77" s="825" t="s">
        <v>483</v>
      </c>
      <c r="C77" s="806" t="s">
        <v>399</v>
      </c>
      <c r="D77" s="807"/>
      <c r="E77" s="807"/>
      <c r="F77" s="807"/>
      <c r="G77" s="807"/>
      <c r="H77" s="807"/>
      <c r="I77" s="807"/>
      <c r="J77" s="807"/>
    </row>
    <row r="78" spans="1:10" ht="15.75" hidden="1" customHeight="1">
      <c r="A78" s="826">
        <v>1130000</v>
      </c>
      <c r="B78" s="827" t="s">
        <v>296</v>
      </c>
      <c r="C78" s="794" t="s">
        <v>361</v>
      </c>
      <c r="D78" s="819">
        <v>0</v>
      </c>
      <c r="E78" s="819"/>
      <c r="F78" s="819">
        <v>0</v>
      </c>
      <c r="G78" s="819">
        <v>0</v>
      </c>
      <c r="H78" s="819">
        <v>0</v>
      </c>
      <c r="I78" s="819">
        <v>0</v>
      </c>
      <c r="J78" s="819">
        <v>0</v>
      </c>
    </row>
    <row r="79" spans="1:10" ht="13.5" hidden="1" customHeight="1">
      <c r="A79" s="826">
        <v>1130100</v>
      </c>
      <c r="B79" s="823" t="s">
        <v>484</v>
      </c>
      <c r="C79" s="798" t="s">
        <v>297</v>
      </c>
      <c r="D79" s="803"/>
      <c r="E79" s="803"/>
      <c r="F79" s="803"/>
      <c r="G79" s="803"/>
      <c r="H79" s="803"/>
      <c r="I79" s="803"/>
      <c r="J79" s="803"/>
    </row>
    <row r="80" spans="1:10" ht="12.75" hidden="1" customHeight="1">
      <c r="A80" s="826">
        <v>1130200</v>
      </c>
      <c r="B80" s="823" t="s">
        <v>485</v>
      </c>
      <c r="C80" s="802" t="s">
        <v>298</v>
      </c>
      <c r="D80" s="803"/>
      <c r="E80" s="803"/>
      <c r="F80" s="803"/>
      <c r="G80" s="803"/>
      <c r="H80" s="803"/>
      <c r="I80" s="803"/>
      <c r="J80" s="803"/>
    </row>
    <row r="81" spans="1:10" ht="8.25" hidden="1" customHeight="1">
      <c r="A81" s="826">
        <v>1130300</v>
      </c>
      <c r="B81" s="823" t="s">
        <v>486</v>
      </c>
      <c r="C81" s="802" t="s">
        <v>299</v>
      </c>
      <c r="D81" s="803"/>
      <c r="E81" s="803"/>
      <c r="F81" s="803"/>
      <c r="G81" s="803"/>
      <c r="H81" s="803"/>
      <c r="I81" s="803"/>
      <c r="J81" s="803"/>
    </row>
    <row r="82" spans="1:10" ht="10.5" hidden="1" customHeight="1">
      <c r="A82" s="826">
        <v>1130400</v>
      </c>
      <c r="B82" s="828" t="s">
        <v>487</v>
      </c>
      <c r="C82" s="829" t="s">
        <v>300</v>
      </c>
      <c r="D82" s="799"/>
      <c r="E82" s="799"/>
      <c r="F82" s="799"/>
      <c r="G82" s="799"/>
      <c r="H82" s="799"/>
      <c r="I82" s="799"/>
      <c r="J82" s="799"/>
    </row>
    <row r="83" spans="1:10" ht="7.5" hidden="1" customHeight="1">
      <c r="A83" s="800">
        <v>1131000</v>
      </c>
      <c r="B83" s="830" t="s">
        <v>301</v>
      </c>
      <c r="C83" s="831" t="s">
        <v>361</v>
      </c>
      <c r="D83" s="832"/>
      <c r="E83" s="832"/>
      <c r="F83" s="832"/>
      <c r="G83" s="832"/>
      <c r="H83" s="832"/>
      <c r="I83" s="832"/>
      <c r="J83" s="832"/>
    </row>
    <row r="84" spans="1:10" ht="7.5" hidden="1" customHeight="1">
      <c r="A84" s="800">
        <v>1131100</v>
      </c>
      <c r="B84" s="823" t="s">
        <v>592</v>
      </c>
      <c r="C84" s="798" t="s">
        <v>302</v>
      </c>
      <c r="D84" s="803"/>
      <c r="E84" s="803"/>
      <c r="F84" s="803"/>
      <c r="G84" s="803"/>
      <c r="H84" s="803"/>
      <c r="I84" s="803"/>
      <c r="J84" s="803"/>
    </row>
    <row r="85" spans="1:10" ht="5.25" hidden="1" customHeight="1">
      <c r="A85" s="800">
        <v>1131200</v>
      </c>
      <c r="B85" s="823" t="s">
        <v>593</v>
      </c>
      <c r="C85" s="802" t="s">
        <v>303</v>
      </c>
      <c r="D85" s="803"/>
      <c r="E85" s="803"/>
      <c r="F85" s="803"/>
      <c r="G85" s="803"/>
      <c r="H85" s="803"/>
      <c r="I85" s="803"/>
      <c r="J85" s="803"/>
    </row>
    <row r="86" spans="1:10" ht="12.75" hidden="1" customHeight="1">
      <c r="A86" s="800">
        <v>1131300</v>
      </c>
      <c r="B86" s="825" t="s">
        <v>594</v>
      </c>
      <c r="C86" s="806" t="s">
        <v>304</v>
      </c>
      <c r="D86" s="807"/>
      <c r="E86" s="807"/>
      <c r="F86" s="807"/>
      <c r="G86" s="807"/>
      <c r="H86" s="807"/>
      <c r="I86" s="807"/>
      <c r="J86" s="807"/>
    </row>
    <row r="87" spans="1:10" ht="14.25" hidden="1" customHeight="1">
      <c r="A87" s="833">
        <v>1140000</v>
      </c>
      <c r="B87" s="827" t="s">
        <v>305</v>
      </c>
      <c r="C87" s="794" t="s">
        <v>361</v>
      </c>
      <c r="D87" s="819">
        <v>0</v>
      </c>
      <c r="E87" s="819"/>
      <c r="F87" s="819">
        <v>0</v>
      </c>
      <c r="G87" s="819">
        <v>0</v>
      </c>
      <c r="H87" s="819">
        <v>0</v>
      </c>
      <c r="I87" s="819">
        <v>0</v>
      </c>
      <c r="J87" s="819">
        <v>0</v>
      </c>
    </row>
    <row r="88" spans="1:10" ht="6" hidden="1" customHeight="1">
      <c r="A88" s="833">
        <v>1141000</v>
      </c>
      <c r="B88" s="823" t="s">
        <v>306</v>
      </c>
      <c r="C88" s="798" t="s">
        <v>1013</v>
      </c>
      <c r="D88" s="803"/>
      <c r="E88" s="803"/>
      <c r="F88" s="803"/>
      <c r="G88" s="803"/>
      <c r="H88" s="803"/>
      <c r="I88" s="803"/>
      <c r="J88" s="803"/>
    </row>
    <row r="89" spans="1:10" ht="12" hidden="1" customHeight="1">
      <c r="A89" s="833">
        <v>1142000</v>
      </c>
      <c r="B89" s="823" t="s">
        <v>42</v>
      </c>
      <c r="C89" s="802" t="s">
        <v>43</v>
      </c>
      <c r="D89" s="803"/>
      <c r="E89" s="803"/>
      <c r="F89" s="803"/>
      <c r="G89" s="803"/>
      <c r="H89" s="803"/>
      <c r="I89" s="803"/>
      <c r="J89" s="803"/>
    </row>
    <row r="90" spans="1:10" ht="6" hidden="1" customHeight="1">
      <c r="A90" s="833">
        <v>1143000</v>
      </c>
      <c r="B90" s="823" t="s">
        <v>44</v>
      </c>
      <c r="C90" s="802" t="s">
        <v>45</v>
      </c>
      <c r="D90" s="803"/>
      <c r="E90" s="803"/>
      <c r="F90" s="803"/>
      <c r="G90" s="803"/>
      <c r="H90" s="803"/>
      <c r="I90" s="803"/>
      <c r="J90" s="803"/>
    </row>
    <row r="91" spans="1:10" ht="9.75" hidden="1" customHeight="1">
      <c r="A91" s="833">
        <v>1144000</v>
      </c>
      <c r="B91" s="825" t="s">
        <v>46</v>
      </c>
      <c r="C91" s="806" t="s">
        <v>442</v>
      </c>
      <c r="D91" s="807"/>
      <c r="E91" s="807"/>
      <c r="F91" s="807"/>
      <c r="G91" s="807"/>
      <c r="H91" s="807"/>
      <c r="I91" s="807"/>
      <c r="J91" s="807"/>
    </row>
    <row r="92" spans="1:10" ht="3" hidden="1" customHeight="1">
      <c r="A92" s="833">
        <v>1150000</v>
      </c>
      <c r="B92" s="834" t="s">
        <v>736</v>
      </c>
      <c r="C92" s="794" t="s">
        <v>361</v>
      </c>
      <c r="D92" s="819">
        <v>0</v>
      </c>
      <c r="E92" s="819"/>
      <c r="F92" s="819">
        <v>0</v>
      </c>
      <c r="G92" s="819">
        <v>0</v>
      </c>
      <c r="H92" s="819">
        <v>0</v>
      </c>
      <c r="I92" s="819">
        <v>0</v>
      </c>
      <c r="J92" s="819">
        <v>0</v>
      </c>
    </row>
    <row r="93" spans="1:10" ht="13.5" hidden="1" customHeight="1">
      <c r="A93" s="835">
        <v>1151000</v>
      </c>
      <c r="B93" s="823" t="s">
        <v>814</v>
      </c>
      <c r="C93" s="798" t="s">
        <v>815</v>
      </c>
      <c r="D93" s="803"/>
      <c r="E93" s="803"/>
      <c r="F93" s="803"/>
      <c r="G93" s="803"/>
      <c r="H93" s="803"/>
      <c r="I93" s="803"/>
      <c r="J93" s="803"/>
    </row>
    <row r="94" spans="1:10" ht="18" hidden="1" customHeight="1">
      <c r="A94" s="835">
        <v>1152000</v>
      </c>
      <c r="B94" s="823" t="s">
        <v>1112</v>
      </c>
      <c r="C94" s="802" t="s">
        <v>816</v>
      </c>
      <c r="D94" s="803"/>
      <c r="E94" s="803"/>
      <c r="F94" s="803"/>
      <c r="G94" s="803"/>
      <c r="H94" s="803"/>
      <c r="I94" s="803"/>
      <c r="J94" s="803"/>
    </row>
    <row r="95" spans="1:10" ht="20.25" hidden="1" customHeight="1">
      <c r="A95" s="835">
        <v>1153000</v>
      </c>
      <c r="B95" s="823" t="s">
        <v>836</v>
      </c>
      <c r="C95" s="802" t="s">
        <v>817</v>
      </c>
      <c r="D95" s="803"/>
      <c r="E95" s="803"/>
      <c r="F95" s="803"/>
      <c r="G95" s="803"/>
      <c r="H95" s="803"/>
      <c r="I95" s="803"/>
      <c r="J95" s="803"/>
    </row>
    <row r="96" spans="1:10" ht="18.75" hidden="1" customHeight="1">
      <c r="A96" s="835">
        <v>1154000</v>
      </c>
      <c r="B96" s="823" t="s">
        <v>743</v>
      </c>
      <c r="C96" s="802" t="s">
        <v>818</v>
      </c>
      <c r="D96" s="803"/>
      <c r="E96" s="803"/>
      <c r="F96" s="803"/>
      <c r="G96" s="803"/>
      <c r="H96" s="803"/>
      <c r="I96" s="803"/>
      <c r="J96" s="803"/>
    </row>
    <row r="97" spans="1:10" ht="15.75" hidden="1" customHeight="1">
      <c r="A97" s="820">
        <v>1155000</v>
      </c>
      <c r="B97" s="836" t="s">
        <v>1679</v>
      </c>
      <c r="C97" s="802" t="s">
        <v>733</v>
      </c>
      <c r="D97" s="837"/>
      <c r="E97" s="837"/>
      <c r="F97" s="837"/>
      <c r="G97" s="837"/>
      <c r="H97" s="837"/>
      <c r="I97" s="837"/>
      <c r="J97" s="837"/>
    </row>
    <row r="98" spans="1:10" ht="27" hidden="1" customHeight="1">
      <c r="A98" s="808">
        <v>1156000</v>
      </c>
      <c r="B98" s="838" t="s">
        <v>1680</v>
      </c>
      <c r="C98" s="806" t="s">
        <v>824</v>
      </c>
      <c r="D98" s="839"/>
      <c r="E98" s="839"/>
      <c r="F98" s="839"/>
      <c r="G98" s="839"/>
      <c r="H98" s="839"/>
      <c r="I98" s="839"/>
      <c r="J98" s="839"/>
    </row>
    <row r="99" spans="1:10" ht="24.75" customHeight="1">
      <c r="A99" s="792">
        <v>1160000</v>
      </c>
      <c r="B99" s="840" t="s">
        <v>825</v>
      </c>
      <c r="C99" s="794" t="s">
        <v>361</v>
      </c>
      <c r="D99" s="841">
        <f>D103</f>
        <v>500</v>
      </c>
      <c r="E99" s="841"/>
      <c r="F99" s="841">
        <f>F103</f>
        <v>500</v>
      </c>
      <c r="G99" s="841">
        <f>G103</f>
        <v>200</v>
      </c>
      <c r="H99" s="841">
        <f>H103</f>
        <v>200</v>
      </c>
      <c r="I99" s="841">
        <f>I103</f>
        <v>500</v>
      </c>
      <c r="J99" s="841">
        <f>J103</f>
        <v>500</v>
      </c>
    </row>
    <row r="100" spans="1:10" ht="37.5" customHeight="1">
      <c r="A100" s="820">
        <v>1161000</v>
      </c>
      <c r="B100" s="842" t="s">
        <v>207</v>
      </c>
      <c r="C100" s="843" t="s">
        <v>361</v>
      </c>
      <c r="D100" s="837">
        <v>0</v>
      </c>
      <c r="E100" s="837"/>
      <c r="F100" s="837">
        <v>0</v>
      </c>
      <c r="G100" s="837">
        <v>0</v>
      </c>
      <c r="H100" s="837">
        <v>0</v>
      </c>
      <c r="I100" s="837">
        <v>0</v>
      </c>
      <c r="J100" s="837">
        <v>0</v>
      </c>
    </row>
    <row r="101" spans="1:10" ht="1.5" hidden="1" customHeight="1">
      <c r="A101" s="820">
        <v>1161100</v>
      </c>
      <c r="B101" s="801" t="s">
        <v>1681</v>
      </c>
      <c r="C101" s="822">
        <v>471100</v>
      </c>
      <c r="D101" s="837"/>
      <c r="E101" s="837"/>
      <c r="F101" s="837"/>
      <c r="G101" s="837"/>
      <c r="H101" s="837"/>
      <c r="I101" s="837"/>
      <c r="J101" s="837"/>
    </row>
    <row r="102" spans="1:10" ht="25.5">
      <c r="A102" s="820">
        <v>1161200</v>
      </c>
      <c r="B102" s="836" t="s">
        <v>1682</v>
      </c>
      <c r="C102" s="822">
        <v>471200</v>
      </c>
      <c r="D102" s="837"/>
      <c r="E102" s="837"/>
      <c r="F102" s="837"/>
      <c r="G102" s="837"/>
      <c r="H102" s="837"/>
      <c r="I102" s="837"/>
      <c r="J102" s="837"/>
    </row>
    <row r="103" spans="1:10" ht="25.5">
      <c r="A103" s="820">
        <v>1162000</v>
      </c>
      <c r="B103" s="842" t="s">
        <v>1136</v>
      </c>
      <c r="C103" s="843" t="s">
        <v>361</v>
      </c>
      <c r="D103" s="837">
        <f>D109</f>
        <v>500</v>
      </c>
      <c r="E103" s="837"/>
      <c r="F103" s="837">
        <f>F109+F112</f>
        <v>500</v>
      </c>
      <c r="G103" s="837">
        <f>G109+G112</f>
        <v>200</v>
      </c>
      <c r="H103" s="837">
        <f>H109+H112</f>
        <v>200</v>
      </c>
      <c r="I103" s="837">
        <f>I109+I112</f>
        <v>500</v>
      </c>
      <c r="J103" s="837">
        <f>J109+J112</f>
        <v>500</v>
      </c>
    </row>
    <row r="104" spans="1:10" ht="0.75" customHeight="1">
      <c r="A104" s="820">
        <v>1162100</v>
      </c>
      <c r="B104" s="836" t="s">
        <v>1683</v>
      </c>
      <c r="C104" s="802" t="s">
        <v>130</v>
      </c>
      <c r="D104" s="837"/>
      <c r="E104" s="837"/>
      <c r="F104" s="837"/>
      <c r="G104" s="837"/>
      <c r="H104" s="837"/>
      <c r="I104" s="837"/>
      <c r="J104" s="837"/>
    </row>
    <row r="105" spans="1:10" ht="15" hidden="1" customHeight="1">
      <c r="A105" s="820">
        <v>1162200</v>
      </c>
      <c r="B105" s="836" t="s">
        <v>1684</v>
      </c>
      <c r="C105" s="802" t="s">
        <v>24</v>
      </c>
      <c r="D105" s="837"/>
      <c r="E105" s="837"/>
      <c r="F105" s="837"/>
      <c r="G105" s="837"/>
      <c r="H105" s="837"/>
      <c r="I105" s="837"/>
      <c r="J105" s="837"/>
    </row>
    <row r="106" spans="1:10" ht="13.5" hidden="1" customHeight="1">
      <c r="A106" s="820">
        <v>1162300</v>
      </c>
      <c r="B106" s="836" t="s">
        <v>1685</v>
      </c>
      <c r="C106" s="802" t="s">
        <v>26</v>
      </c>
      <c r="D106" s="837"/>
      <c r="E106" s="837"/>
      <c r="F106" s="837"/>
      <c r="G106" s="837"/>
      <c r="H106" s="837"/>
      <c r="I106" s="837"/>
      <c r="J106" s="837"/>
    </row>
    <row r="107" spans="1:10" ht="11.25" hidden="1" customHeight="1">
      <c r="A107" s="820">
        <v>1162400</v>
      </c>
      <c r="B107" s="836" t="s">
        <v>1686</v>
      </c>
      <c r="C107" s="802" t="s">
        <v>838</v>
      </c>
      <c r="D107" s="837"/>
      <c r="E107" s="837"/>
      <c r="F107" s="837"/>
      <c r="G107" s="837"/>
      <c r="H107" s="837"/>
      <c r="I107" s="837"/>
      <c r="J107" s="837"/>
    </row>
    <row r="108" spans="1:10" ht="12.75" hidden="1" customHeight="1">
      <c r="A108" s="820">
        <v>1162500</v>
      </c>
      <c r="B108" s="836" t="s">
        <v>1687</v>
      </c>
      <c r="C108" s="802" t="s">
        <v>840</v>
      </c>
      <c r="D108" s="837"/>
      <c r="E108" s="837"/>
      <c r="F108" s="837"/>
      <c r="G108" s="837"/>
      <c r="H108" s="837"/>
      <c r="I108" s="837"/>
      <c r="J108" s="837"/>
    </row>
    <row r="109" spans="1:10" ht="24.75" customHeight="1">
      <c r="A109" s="820">
        <v>1162600</v>
      </c>
      <c r="B109" s="836" t="s">
        <v>1688</v>
      </c>
      <c r="C109" s="802" t="s">
        <v>514</v>
      </c>
      <c r="D109" s="1197">
        <v>500</v>
      </c>
      <c r="E109" s="1197">
        <v>0</v>
      </c>
      <c r="F109" s="837">
        <f>D109+E109</f>
        <v>500</v>
      </c>
      <c r="G109" s="1197">
        <v>200</v>
      </c>
      <c r="H109" s="1197">
        <v>200</v>
      </c>
      <c r="I109" s="1197">
        <v>500</v>
      </c>
      <c r="J109" s="837">
        <f>F109</f>
        <v>500</v>
      </c>
    </row>
    <row r="110" spans="1:10" ht="25.5">
      <c r="A110" s="820">
        <v>1162700</v>
      </c>
      <c r="B110" s="801" t="s">
        <v>1689</v>
      </c>
      <c r="C110" s="802" t="s">
        <v>516</v>
      </c>
      <c r="D110" s="837"/>
      <c r="E110" s="837"/>
      <c r="F110" s="815"/>
      <c r="G110" s="815"/>
      <c r="H110" s="815"/>
      <c r="I110" s="815"/>
      <c r="J110" s="815"/>
    </row>
    <row r="111" spans="1:10" ht="0.75" customHeight="1">
      <c r="A111" s="820">
        <v>1162800</v>
      </c>
      <c r="B111" s="836" t="s">
        <v>1690</v>
      </c>
      <c r="C111" s="802" t="s">
        <v>878</v>
      </c>
      <c r="D111" s="844"/>
      <c r="E111" s="844"/>
      <c r="F111" s="844"/>
      <c r="G111" s="844"/>
      <c r="H111" s="844"/>
      <c r="I111" s="844"/>
      <c r="J111" s="844"/>
    </row>
    <row r="112" spans="1:10" s="1207" customFormat="1" ht="13.5" hidden="1" thickBot="1">
      <c r="A112" s="1203">
        <v>1162900</v>
      </c>
      <c r="B112" s="1204" t="s">
        <v>16</v>
      </c>
      <c r="C112" s="1205" t="s">
        <v>880</v>
      </c>
      <c r="D112" s="1206"/>
      <c r="E112" s="1206"/>
      <c r="F112" s="846"/>
      <c r="G112" s="846"/>
      <c r="H112" s="846"/>
      <c r="I112" s="846"/>
      <c r="J112" s="846"/>
    </row>
    <row r="113" spans="1:10" hidden="1">
      <c r="A113" s="847">
        <v>1170000</v>
      </c>
      <c r="B113" s="848" t="s">
        <v>881</v>
      </c>
      <c r="C113" s="849" t="s">
        <v>361</v>
      </c>
      <c r="D113" s="850">
        <v>0</v>
      </c>
      <c r="E113" s="850">
        <v>0</v>
      </c>
      <c r="F113" s="850">
        <v>0</v>
      </c>
      <c r="G113" s="850">
        <v>0</v>
      </c>
      <c r="H113" s="850">
        <v>0</v>
      </c>
      <c r="I113" s="850">
        <v>0</v>
      </c>
      <c r="J113" s="850">
        <v>0</v>
      </c>
    </row>
    <row r="114" spans="1:10" ht="38.25" hidden="1">
      <c r="A114" s="851">
        <v>1171000</v>
      </c>
      <c r="B114" s="852" t="s">
        <v>216</v>
      </c>
      <c r="C114" s="794" t="s">
        <v>361</v>
      </c>
      <c r="D114" s="853">
        <v>0</v>
      </c>
      <c r="E114" s="853">
        <v>0</v>
      </c>
      <c r="F114" s="853">
        <v>0</v>
      </c>
      <c r="G114" s="853">
        <v>0</v>
      </c>
      <c r="H114" s="853">
        <v>0</v>
      </c>
      <c r="I114" s="853">
        <v>0</v>
      </c>
      <c r="J114" s="853">
        <v>0</v>
      </c>
    </row>
    <row r="115" spans="1:10" ht="1.5" hidden="1" customHeight="1">
      <c r="A115" s="851">
        <v>1171100</v>
      </c>
      <c r="B115" s="801" t="s">
        <v>1692</v>
      </c>
      <c r="C115" s="798" t="s">
        <v>482</v>
      </c>
      <c r="D115" s="844"/>
      <c r="E115" s="844"/>
      <c r="F115" s="844"/>
      <c r="G115" s="844"/>
      <c r="H115" s="844"/>
      <c r="I115" s="844"/>
      <c r="J115" s="844"/>
    </row>
    <row r="116" spans="1:10" ht="25.5" hidden="1">
      <c r="A116" s="851">
        <v>1171200</v>
      </c>
      <c r="B116" s="836" t="s">
        <v>1693</v>
      </c>
      <c r="C116" s="854" t="s">
        <v>354</v>
      </c>
      <c r="D116" s="844"/>
      <c r="E116" s="844"/>
      <c r="F116" s="844"/>
      <c r="G116" s="844"/>
      <c r="H116" s="844"/>
      <c r="I116" s="844"/>
      <c r="J116" s="844"/>
    </row>
    <row r="117" spans="1:10" ht="51" hidden="1">
      <c r="A117" s="820">
        <v>1172000</v>
      </c>
      <c r="B117" s="855" t="s">
        <v>1027</v>
      </c>
      <c r="C117" s="831" t="s">
        <v>361</v>
      </c>
      <c r="D117" s="850">
        <v>0</v>
      </c>
      <c r="E117" s="850">
        <v>0</v>
      </c>
      <c r="F117" s="850">
        <v>0</v>
      </c>
      <c r="G117" s="850">
        <v>0</v>
      </c>
      <c r="H117" s="850">
        <v>0</v>
      </c>
      <c r="I117" s="850">
        <v>0</v>
      </c>
      <c r="J117" s="850">
        <v>0</v>
      </c>
    </row>
    <row r="118" spans="1:10" hidden="1">
      <c r="A118" s="820">
        <v>1172100</v>
      </c>
      <c r="B118" s="823" t="s">
        <v>1113</v>
      </c>
      <c r="C118" s="798" t="s">
        <v>1028</v>
      </c>
      <c r="D118" s="844"/>
      <c r="E118" s="844"/>
      <c r="F118" s="844"/>
      <c r="G118" s="844"/>
      <c r="H118" s="844"/>
      <c r="I118" s="844"/>
      <c r="J118" s="844"/>
    </row>
    <row r="119" spans="1:10" hidden="1">
      <c r="A119" s="820">
        <v>1172200</v>
      </c>
      <c r="B119" s="823" t="s">
        <v>1114</v>
      </c>
      <c r="C119" s="856">
        <v>482200</v>
      </c>
      <c r="D119" s="844"/>
      <c r="E119" s="844"/>
      <c r="F119" s="844"/>
      <c r="G119" s="844"/>
      <c r="H119" s="844"/>
      <c r="I119" s="844"/>
      <c r="J119" s="844"/>
    </row>
    <row r="120" spans="1:10" hidden="1">
      <c r="A120" s="820">
        <v>1172300</v>
      </c>
      <c r="B120" s="836" t="s">
        <v>1694</v>
      </c>
      <c r="C120" s="802" t="s">
        <v>1030</v>
      </c>
      <c r="D120" s="844"/>
      <c r="E120" s="844"/>
      <c r="F120" s="844"/>
      <c r="G120" s="844"/>
      <c r="H120" s="844"/>
      <c r="I120" s="844"/>
      <c r="J120" s="844"/>
    </row>
    <row r="121" spans="1:10" ht="25.5" hidden="1">
      <c r="A121" s="820">
        <v>1172400</v>
      </c>
      <c r="B121" s="857" t="s">
        <v>1695</v>
      </c>
      <c r="C121" s="802" t="s">
        <v>125</v>
      </c>
      <c r="D121" s="853"/>
      <c r="E121" s="853"/>
      <c r="F121" s="853"/>
      <c r="G121" s="853"/>
      <c r="H121" s="853"/>
      <c r="I121" s="853"/>
      <c r="J121" s="853"/>
    </row>
    <row r="122" spans="1:10" ht="1.5" hidden="1" customHeight="1">
      <c r="A122" s="820">
        <v>1173000</v>
      </c>
      <c r="B122" s="855" t="s">
        <v>126</v>
      </c>
      <c r="C122" s="831" t="s">
        <v>361</v>
      </c>
      <c r="D122" s="853">
        <v>0</v>
      </c>
      <c r="E122" s="853">
        <v>0</v>
      </c>
      <c r="F122" s="853">
        <v>0</v>
      </c>
      <c r="G122" s="853">
        <v>0</v>
      </c>
      <c r="H122" s="853">
        <v>0</v>
      </c>
      <c r="I122" s="853">
        <v>0</v>
      </c>
      <c r="J122" s="853">
        <v>0</v>
      </c>
    </row>
    <row r="123" spans="1:10" ht="25.5" hidden="1">
      <c r="A123" s="851">
        <v>1173100</v>
      </c>
      <c r="B123" s="858" t="s">
        <v>127</v>
      </c>
      <c r="C123" s="802" t="s">
        <v>1099</v>
      </c>
      <c r="D123" s="853"/>
      <c r="E123" s="853"/>
      <c r="F123" s="853"/>
      <c r="G123" s="853"/>
      <c r="H123" s="853"/>
      <c r="I123" s="853"/>
      <c r="J123" s="853"/>
    </row>
    <row r="124" spans="1:10" ht="38.25" hidden="1">
      <c r="A124" s="851">
        <v>1174000</v>
      </c>
      <c r="B124" s="855" t="s">
        <v>1100</v>
      </c>
      <c r="C124" s="831" t="s">
        <v>361</v>
      </c>
      <c r="D124" s="853">
        <v>0</v>
      </c>
      <c r="E124" s="853">
        <v>0</v>
      </c>
      <c r="F124" s="853">
        <v>0</v>
      </c>
      <c r="G124" s="853">
        <v>0</v>
      </c>
      <c r="H124" s="853">
        <v>0</v>
      </c>
      <c r="I124" s="853">
        <v>0</v>
      </c>
      <c r="J124" s="853">
        <v>0</v>
      </c>
    </row>
    <row r="125" spans="1:10" ht="25.5" hidden="1">
      <c r="A125" s="851">
        <v>1174100</v>
      </c>
      <c r="B125" s="858" t="s">
        <v>1115</v>
      </c>
      <c r="C125" s="802" t="s">
        <v>1101</v>
      </c>
      <c r="D125" s="853"/>
      <c r="E125" s="853"/>
      <c r="F125" s="853"/>
      <c r="G125" s="853"/>
      <c r="H125" s="853"/>
      <c r="I125" s="853"/>
      <c r="J125" s="853"/>
    </row>
    <row r="126" spans="1:10" ht="25.5" hidden="1">
      <c r="A126" s="851">
        <v>1174200</v>
      </c>
      <c r="B126" s="857" t="s">
        <v>1696</v>
      </c>
      <c r="C126" s="802" t="s">
        <v>450</v>
      </c>
      <c r="D126" s="853"/>
      <c r="E126" s="853"/>
      <c r="F126" s="853"/>
      <c r="G126" s="853"/>
      <c r="H126" s="853"/>
      <c r="I126" s="853"/>
      <c r="J126" s="853"/>
    </row>
    <row r="127" spans="1:10" ht="51" hidden="1">
      <c r="A127" s="851">
        <v>1175000</v>
      </c>
      <c r="B127" s="855" t="s">
        <v>561</v>
      </c>
      <c r="C127" s="831" t="s">
        <v>361</v>
      </c>
      <c r="D127" s="853">
        <v>0</v>
      </c>
      <c r="E127" s="853">
        <v>0</v>
      </c>
      <c r="F127" s="853">
        <v>0</v>
      </c>
      <c r="G127" s="853">
        <v>0</v>
      </c>
      <c r="H127" s="853">
        <v>0</v>
      </c>
      <c r="I127" s="853">
        <v>0</v>
      </c>
      <c r="J127" s="853">
        <v>0</v>
      </c>
    </row>
    <row r="128" spans="1:10" ht="38.25" hidden="1">
      <c r="A128" s="851">
        <v>1175100</v>
      </c>
      <c r="B128" s="857" t="s">
        <v>1697</v>
      </c>
      <c r="C128" s="802" t="s">
        <v>228</v>
      </c>
      <c r="D128" s="853"/>
      <c r="E128" s="853"/>
      <c r="F128" s="853"/>
      <c r="G128" s="853"/>
      <c r="H128" s="853"/>
      <c r="I128" s="853"/>
      <c r="J128" s="853"/>
    </row>
    <row r="129" spans="1:12" hidden="1">
      <c r="A129" s="851">
        <v>1176000</v>
      </c>
      <c r="B129" s="855" t="s">
        <v>229</v>
      </c>
      <c r="C129" s="831" t="s">
        <v>361</v>
      </c>
      <c r="D129" s="853">
        <v>0</v>
      </c>
      <c r="E129" s="853">
        <v>0</v>
      </c>
      <c r="F129" s="853">
        <v>0</v>
      </c>
      <c r="G129" s="853">
        <v>0</v>
      </c>
      <c r="H129" s="853">
        <v>0</v>
      </c>
      <c r="I129" s="853">
        <v>0</v>
      </c>
      <c r="J129" s="853">
        <v>0</v>
      </c>
    </row>
    <row r="130" spans="1:12" hidden="1">
      <c r="A130" s="851">
        <v>1176100</v>
      </c>
      <c r="B130" s="857" t="s">
        <v>1698</v>
      </c>
      <c r="C130" s="802" t="s">
        <v>8</v>
      </c>
      <c r="D130" s="853"/>
      <c r="E130" s="853"/>
      <c r="F130" s="853"/>
      <c r="G130" s="853"/>
      <c r="H130" s="853"/>
      <c r="I130" s="853"/>
      <c r="J130" s="853"/>
    </row>
    <row r="131" spans="1:12" hidden="1">
      <c r="A131" s="851">
        <v>1177000</v>
      </c>
      <c r="B131" s="855" t="s">
        <v>591</v>
      </c>
      <c r="C131" s="831" t="s">
        <v>361</v>
      </c>
      <c r="D131" s="853">
        <v>0</v>
      </c>
      <c r="E131" s="853">
        <v>0</v>
      </c>
      <c r="F131" s="853">
        <v>0</v>
      </c>
      <c r="G131" s="853">
        <v>0</v>
      </c>
      <c r="H131" s="853">
        <v>0</v>
      </c>
      <c r="I131" s="853">
        <v>0</v>
      </c>
      <c r="J131" s="853">
        <v>0</v>
      </c>
    </row>
    <row r="132" spans="1:12" ht="13.5" hidden="1" thickBot="1">
      <c r="A132" s="845">
        <v>1177100</v>
      </c>
      <c r="B132" s="859" t="s">
        <v>1699</v>
      </c>
      <c r="C132" s="806" t="s">
        <v>260</v>
      </c>
      <c r="D132" s="860"/>
      <c r="E132" s="860"/>
      <c r="F132" s="860"/>
      <c r="G132" s="860"/>
      <c r="H132" s="860"/>
      <c r="I132" s="860"/>
      <c r="J132" s="860"/>
    </row>
    <row r="133" spans="1:12" ht="13.5" hidden="1" thickBot="1">
      <c r="A133" s="861" t="s">
        <v>261</v>
      </c>
      <c r="B133" s="862" t="s">
        <v>262</v>
      </c>
      <c r="C133" s="863"/>
      <c r="D133" s="864"/>
      <c r="E133" s="864"/>
      <c r="F133" s="864"/>
      <c r="G133" s="864"/>
      <c r="H133" s="864"/>
      <c r="I133" s="864"/>
      <c r="J133" s="864"/>
    </row>
    <row r="134" spans="1:12" ht="26.25" hidden="1" thickBot="1">
      <c r="A134" s="865" t="s">
        <v>263</v>
      </c>
      <c r="B134" s="866" t="s">
        <v>652</v>
      </c>
      <c r="C134" s="867" t="s">
        <v>361</v>
      </c>
      <c r="D134" s="864">
        <v>0</v>
      </c>
      <c r="E134" s="864">
        <v>0</v>
      </c>
      <c r="F134" s="864">
        <v>0</v>
      </c>
      <c r="G134" s="864">
        <v>0</v>
      </c>
      <c r="H134" s="864">
        <v>0</v>
      </c>
      <c r="I134" s="864">
        <v>0</v>
      </c>
      <c r="J134" s="864">
        <v>0</v>
      </c>
    </row>
    <row r="135" spans="1:12" ht="1.5" hidden="1" customHeight="1" thickBot="1">
      <c r="A135" s="868"/>
      <c r="B135" s="869" t="s">
        <v>653</v>
      </c>
      <c r="C135" s="870"/>
      <c r="D135" s="871"/>
      <c r="E135" s="871"/>
      <c r="F135" s="871"/>
      <c r="G135" s="871"/>
      <c r="H135" s="871"/>
      <c r="I135" s="871"/>
      <c r="J135" s="871"/>
    </row>
    <row r="136" spans="1:12" hidden="1">
      <c r="A136" s="861" t="s">
        <v>261</v>
      </c>
      <c r="B136" s="862" t="s">
        <v>262</v>
      </c>
      <c r="C136" s="872"/>
      <c r="D136" s="873"/>
      <c r="E136" s="873"/>
      <c r="F136" s="873"/>
      <c r="G136" s="873"/>
      <c r="H136" s="873"/>
      <c r="I136" s="873"/>
      <c r="J136" s="873"/>
    </row>
    <row r="137" spans="1:12" hidden="1">
      <c r="A137" s="874" t="s">
        <v>654</v>
      </c>
      <c r="B137" s="875" t="s">
        <v>655</v>
      </c>
      <c r="C137" s="876" t="s">
        <v>361</v>
      </c>
      <c r="D137" s="877">
        <v>0</v>
      </c>
      <c r="E137" s="877">
        <v>0</v>
      </c>
      <c r="F137" s="877">
        <v>0</v>
      </c>
      <c r="G137" s="877">
        <v>0</v>
      </c>
      <c r="H137" s="877">
        <v>0</v>
      </c>
      <c r="I137" s="877">
        <v>0</v>
      </c>
      <c r="J137" s="877">
        <v>0</v>
      </c>
    </row>
    <row r="138" spans="1:12" hidden="1">
      <c r="A138" s="878" t="s">
        <v>656</v>
      </c>
      <c r="B138" s="857" t="s">
        <v>1700</v>
      </c>
      <c r="C138" s="879" t="s">
        <v>997</v>
      </c>
      <c r="D138" s="853"/>
      <c r="E138" s="853"/>
      <c r="F138" s="853"/>
      <c r="G138" s="853"/>
      <c r="H138" s="853"/>
      <c r="I138" s="853"/>
      <c r="J138" s="853"/>
    </row>
    <row r="139" spans="1:12" hidden="1">
      <c r="A139" s="878" t="s">
        <v>998</v>
      </c>
      <c r="B139" s="857" t="s">
        <v>1701</v>
      </c>
      <c r="C139" s="879" t="s">
        <v>975</v>
      </c>
      <c r="D139" s="853"/>
      <c r="E139" s="853"/>
      <c r="F139" s="853"/>
      <c r="G139" s="853"/>
      <c r="H139" s="853"/>
      <c r="I139" s="853"/>
      <c r="J139" s="853"/>
      <c r="L139" s="632" t="s">
        <v>89</v>
      </c>
    </row>
    <row r="140" spans="1:12" ht="1.5" hidden="1" customHeight="1">
      <c r="A140" s="878" t="s">
        <v>976</v>
      </c>
      <c r="B140" s="857" t="s">
        <v>1702</v>
      </c>
      <c r="C140" s="879" t="s">
        <v>978</v>
      </c>
      <c r="D140" s="853"/>
      <c r="E140" s="853"/>
      <c r="F140" s="853"/>
      <c r="G140" s="853"/>
      <c r="H140" s="853"/>
      <c r="I140" s="853"/>
      <c r="J140" s="853"/>
    </row>
    <row r="141" spans="1:12" hidden="1">
      <c r="A141" s="878" t="s">
        <v>979</v>
      </c>
      <c r="B141" s="857" t="s">
        <v>1703</v>
      </c>
      <c r="C141" s="879" t="s">
        <v>1110</v>
      </c>
      <c r="D141" s="853"/>
      <c r="E141" s="853"/>
      <c r="F141" s="853"/>
      <c r="G141" s="853"/>
      <c r="H141" s="853"/>
      <c r="I141" s="853"/>
      <c r="J141" s="853"/>
    </row>
    <row r="142" spans="1:12" hidden="1">
      <c r="A142" s="878" t="s">
        <v>138</v>
      </c>
      <c r="B142" s="858" t="s">
        <v>139</v>
      </c>
      <c r="C142" s="879" t="s">
        <v>140</v>
      </c>
      <c r="D142" s="853"/>
      <c r="E142" s="853"/>
      <c r="F142" s="853"/>
      <c r="G142" s="853"/>
      <c r="H142" s="853"/>
      <c r="I142" s="853"/>
      <c r="J142" s="853"/>
    </row>
    <row r="143" spans="1:12" hidden="1">
      <c r="A143" s="878" t="s">
        <v>141</v>
      </c>
      <c r="B143" s="857" t="s">
        <v>1704</v>
      </c>
      <c r="C143" s="879" t="s">
        <v>904</v>
      </c>
      <c r="D143" s="853"/>
      <c r="E143" s="853"/>
      <c r="F143" s="853"/>
      <c r="G143" s="853"/>
      <c r="H143" s="853"/>
      <c r="I143" s="853"/>
      <c r="J143" s="853"/>
    </row>
    <row r="144" spans="1:12" hidden="1">
      <c r="A144" s="878" t="s">
        <v>905</v>
      </c>
      <c r="B144" s="857" t="s">
        <v>1705</v>
      </c>
      <c r="C144" s="879" t="s">
        <v>907</v>
      </c>
      <c r="D144" s="853"/>
      <c r="E144" s="853"/>
      <c r="F144" s="853"/>
      <c r="G144" s="853"/>
      <c r="H144" s="853"/>
      <c r="I144" s="853"/>
      <c r="J144" s="853"/>
    </row>
    <row r="145" spans="1:10" hidden="1">
      <c r="A145" s="878" t="s">
        <v>659</v>
      </c>
      <c r="B145" s="857" t="s">
        <v>1706</v>
      </c>
      <c r="C145" s="879" t="s">
        <v>661</v>
      </c>
      <c r="D145" s="853"/>
      <c r="E145" s="853"/>
      <c r="F145" s="853"/>
      <c r="G145" s="853"/>
      <c r="H145" s="853"/>
      <c r="I145" s="853"/>
      <c r="J145" s="853"/>
    </row>
    <row r="146" spans="1:10" hidden="1">
      <c r="A146" s="878" t="s">
        <v>662</v>
      </c>
      <c r="B146" s="855" t="s">
        <v>663</v>
      </c>
      <c r="C146" s="880" t="s">
        <v>361</v>
      </c>
      <c r="D146" s="853">
        <v>0</v>
      </c>
      <c r="E146" s="853">
        <v>0</v>
      </c>
      <c r="F146" s="853">
        <v>0</v>
      </c>
      <c r="G146" s="853">
        <v>0</v>
      </c>
      <c r="H146" s="853">
        <v>0</v>
      </c>
      <c r="I146" s="853">
        <v>0</v>
      </c>
      <c r="J146" s="853">
        <v>0</v>
      </c>
    </row>
    <row r="147" spans="1:10" hidden="1">
      <c r="A147" s="878" t="s">
        <v>664</v>
      </c>
      <c r="B147" s="858" t="s">
        <v>665</v>
      </c>
      <c r="C147" s="879" t="s">
        <v>666</v>
      </c>
      <c r="D147" s="853"/>
      <c r="E147" s="853"/>
      <c r="F147" s="853"/>
      <c r="G147" s="853"/>
      <c r="H147" s="853"/>
      <c r="I147" s="853"/>
      <c r="J147" s="853"/>
    </row>
    <row r="148" spans="1:10" hidden="1">
      <c r="A148" s="878" t="s">
        <v>667</v>
      </c>
      <c r="B148" s="858" t="s">
        <v>668</v>
      </c>
      <c r="C148" s="879" t="s">
        <v>669</v>
      </c>
      <c r="D148" s="853"/>
      <c r="E148" s="853"/>
      <c r="F148" s="853"/>
      <c r="G148" s="853"/>
      <c r="H148" s="853"/>
      <c r="I148" s="853"/>
      <c r="J148" s="853"/>
    </row>
    <row r="149" spans="1:10" ht="25.5" hidden="1">
      <c r="A149" s="878" t="s">
        <v>670</v>
      </c>
      <c r="B149" s="857" t="s">
        <v>1707</v>
      </c>
      <c r="C149" s="879" t="s">
        <v>316</v>
      </c>
      <c r="D149" s="853"/>
      <c r="E149" s="853"/>
      <c r="F149" s="853"/>
      <c r="G149" s="853"/>
      <c r="H149" s="853"/>
      <c r="I149" s="853"/>
      <c r="J149" s="853"/>
    </row>
    <row r="150" spans="1:10" hidden="1">
      <c r="A150" s="878" t="s">
        <v>317</v>
      </c>
      <c r="B150" s="857" t="s">
        <v>1708</v>
      </c>
      <c r="C150" s="879" t="s">
        <v>319</v>
      </c>
      <c r="D150" s="853"/>
      <c r="E150" s="853"/>
      <c r="F150" s="853"/>
      <c r="G150" s="853"/>
      <c r="H150" s="853"/>
      <c r="I150" s="853"/>
      <c r="J150" s="853"/>
    </row>
    <row r="151" spans="1:10" hidden="1">
      <c r="A151" s="878" t="s">
        <v>320</v>
      </c>
      <c r="B151" s="855" t="s">
        <v>321</v>
      </c>
      <c r="C151" s="880" t="s">
        <v>361</v>
      </c>
      <c r="D151" s="853">
        <v>0</v>
      </c>
      <c r="E151" s="853">
        <v>0</v>
      </c>
      <c r="F151" s="853">
        <v>0</v>
      </c>
      <c r="G151" s="853">
        <v>0</v>
      </c>
      <c r="H151" s="853">
        <v>0</v>
      </c>
      <c r="I151" s="853">
        <v>0</v>
      </c>
      <c r="J151" s="853">
        <v>0</v>
      </c>
    </row>
    <row r="152" spans="1:10" hidden="1">
      <c r="A152" s="878" t="s">
        <v>322</v>
      </c>
      <c r="B152" s="858" t="s">
        <v>1116</v>
      </c>
      <c r="C152" s="879" t="s">
        <v>323</v>
      </c>
      <c r="D152" s="853"/>
      <c r="E152" s="853"/>
      <c r="F152" s="853"/>
      <c r="G152" s="853"/>
      <c r="H152" s="853"/>
      <c r="I152" s="853"/>
      <c r="J152" s="853"/>
    </row>
    <row r="153" spans="1:10" hidden="1">
      <c r="A153" s="881" t="s">
        <v>324</v>
      </c>
      <c r="B153" s="882" t="s">
        <v>325</v>
      </c>
      <c r="C153" s="880" t="s">
        <v>361</v>
      </c>
      <c r="D153" s="853">
        <v>0</v>
      </c>
      <c r="E153" s="853">
        <v>0</v>
      </c>
      <c r="F153" s="853">
        <v>0</v>
      </c>
      <c r="G153" s="853">
        <v>0</v>
      </c>
      <c r="H153" s="853">
        <v>0</v>
      </c>
      <c r="I153" s="853">
        <v>0</v>
      </c>
      <c r="J153" s="853">
        <v>0</v>
      </c>
    </row>
    <row r="154" spans="1:10" hidden="1">
      <c r="A154" s="878" t="s">
        <v>326</v>
      </c>
      <c r="B154" s="858" t="s">
        <v>1117</v>
      </c>
      <c r="C154" s="879" t="s">
        <v>327</v>
      </c>
      <c r="D154" s="853"/>
      <c r="E154" s="853"/>
      <c r="F154" s="853"/>
      <c r="G154" s="853"/>
      <c r="H154" s="853"/>
      <c r="I154" s="853"/>
      <c r="J154" s="853"/>
    </row>
    <row r="155" spans="1:10" hidden="1">
      <c r="A155" s="878" t="s">
        <v>328</v>
      </c>
      <c r="B155" s="858" t="s">
        <v>1118</v>
      </c>
      <c r="C155" s="879" t="s">
        <v>329</v>
      </c>
      <c r="D155" s="853"/>
      <c r="E155" s="853"/>
      <c r="F155" s="853"/>
      <c r="G155" s="853"/>
      <c r="H155" s="853"/>
      <c r="I155" s="853"/>
      <c r="J155" s="853"/>
    </row>
    <row r="156" spans="1:10" hidden="1">
      <c r="A156" s="878" t="s">
        <v>330</v>
      </c>
      <c r="B156" s="857" t="s">
        <v>1709</v>
      </c>
      <c r="C156" s="879" t="s">
        <v>332</v>
      </c>
      <c r="D156" s="853"/>
      <c r="E156" s="853"/>
      <c r="F156" s="853"/>
      <c r="G156" s="853"/>
      <c r="H156" s="853"/>
      <c r="I156" s="853"/>
      <c r="J156" s="853"/>
    </row>
    <row r="157" spans="1:10" ht="13.5" thickBot="1">
      <c r="A157" s="883">
        <v>1244000</v>
      </c>
      <c r="B157" s="884" t="s">
        <v>1710</v>
      </c>
      <c r="C157" s="885" t="s">
        <v>1145</v>
      </c>
      <c r="D157" s="1198"/>
      <c r="E157" s="1198"/>
      <c r="F157" s="1198"/>
      <c r="G157" s="1198"/>
      <c r="H157" s="1198"/>
      <c r="I157" s="1198"/>
      <c r="J157" s="1198"/>
    </row>
    <row r="158" spans="1:10" ht="26.25" thickBot="1">
      <c r="A158" s="886">
        <v>1000000</v>
      </c>
      <c r="B158" s="887" t="s">
        <v>1146</v>
      </c>
      <c r="C158" s="888" t="s">
        <v>361</v>
      </c>
      <c r="D158" s="1199">
        <f>D32</f>
        <v>500</v>
      </c>
      <c r="E158" s="1199">
        <v>0</v>
      </c>
      <c r="F158" s="1199">
        <f>D158</f>
        <v>500</v>
      </c>
      <c r="G158" s="1199">
        <f>G32</f>
        <v>200</v>
      </c>
      <c r="H158" s="1199">
        <f>H32</f>
        <v>200</v>
      </c>
      <c r="I158" s="1199">
        <f>I32</f>
        <v>500</v>
      </c>
      <c r="J158" s="1815">
        <f>F158</f>
        <v>500</v>
      </c>
    </row>
    <row r="159" spans="1:10" ht="11.25" customHeight="1">
      <c r="A159" s="889"/>
      <c r="B159" s="890"/>
      <c r="C159" s="891"/>
      <c r="D159" s="738"/>
      <c r="E159" s="738"/>
      <c r="F159" s="738"/>
      <c r="G159" s="738"/>
      <c r="H159" s="738"/>
      <c r="I159" s="738"/>
      <c r="J159" s="738"/>
    </row>
    <row r="160" spans="1:10" s="738" customFormat="1">
      <c r="A160" s="2517" t="s">
        <v>2250</v>
      </c>
      <c r="B160" s="2517"/>
      <c r="C160" s="2517"/>
      <c r="D160" s="2517"/>
      <c r="E160" s="2517"/>
      <c r="F160" s="2517"/>
      <c r="G160" s="2517"/>
      <c r="H160" s="2517"/>
      <c r="I160" s="2517"/>
      <c r="J160" s="2517"/>
    </row>
    <row r="161" spans="1:10" s="738" customFormat="1" ht="18.75" customHeight="1">
      <c r="A161" s="2517" t="s">
        <v>2230</v>
      </c>
      <c r="B161" s="2517"/>
      <c r="C161" s="2517"/>
      <c r="D161" s="2517"/>
      <c r="E161" s="2517"/>
      <c r="F161" s="2517"/>
      <c r="G161" s="2517"/>
      <c r="H161" s="2517"/>
      <c r="I161" s="2517"/>
      <c r="J161" s="2517"/>
    </row>
    <row r="162" spans="1:10" ht="12.75" customHeight="1">
      <c r="A162" s="2573" t="s">
        <v>1125</v>
      </c>
      <c r="B162" s="2573"/>
      <c r="C162" s="2573"/>
      <c r="D162" s="2573"/>
      <c r="E162" s="2573"/>
      <c r="F162" s="2573"/>
      <c r="G162" s="2573"/>
      <c r="H162" s="2573"/>
      <c r="I162" s="2573"/>
      <c r="J162" s="2573"/>
    </row>
    <row r="163" spans="1:10" ht="12.75" customHeight="1">
      <c r="A163" s="892" t="s">
        <v>1711</v>
      </c>
      <c r="B163" s="892"/>
      <c r="C163" s="893"/>
      <c r="D163" s="892"/>
      <c r="E163" s="892"/>
      <c r="F163" s="892"/>
      <c r="G163" s="892" t="s">
        <v>1154</v>
      </c>
      <c r="H163" s="892"/>
      <c r="I163" s="892"/>
      <c r="J163" s="892"/>
    </row>
    <row r="164" spans="1:10" ht="12.75" customHeight="1">
      <c r="A164" s="894" t="s">
        <v>1712</v>
      </c>
      <c r="B164" s="894"/>
      <c r="C164" s="894"/>
      <c r="D164" s="738"/>
      <c r="E164" s="734" t="s">
        <v>311</v>
      </c>
      <c r="F164" s="738"/>
      <c r="G164" s="734" t="s">
        <v>312</v>
      </c>
      <c r="H164" s="738"/>
      <c r="I164" s="738"/>
      <c r="J164" s="894"/>
    </row>
    <row r="165" spans="1:10" ht="12.75" customHeight="1">
      <c r="A165" s="895" t="s">
        <v>1713</v>
      </c>
      <c r="B165" s="895"/>
      <c r="C165" s="894"/>
      <c r="D165" s="895"/>
      <c r="E165" s="895"/>
      <c r="F165" s="895"/>
      <c r="G165" s="895"/>
      <c r="H165" s="895"/>
      <c r="I165" s="895"/>
      <c r="J165" s="895"/>
    </row>
    <row r="166" spans="1:10" ht="14.25">
      <c r="A166" s="892" t="s">
        <v>2120</v>
      </c>
      <c r="B166" s="892"/>
      <c r="C166" s="893"/>
      <c r="D166" s="892"/>
      <c r="E166" s="892"/>
      <c r="F166" s="892"/>
      <c r="G166" s="892" t="s">
        <v>1158</v>
      </c>
      <c r="H166" s="892"/>
      <c r="I166" s="892"/>
      <c r="J166" s="892"/>
    </row>
    <row r="167" spans="1:10" ht="14.25">
      <c r="A167" s="894" t="s">
        <v>1715</v>
      </c>
      <c r="B167" s="893" t="s">
        <v>646</v>
      </c>
      <c r="C167" s="896"/>
      <c r="D167" s="738"/>
      <c r="E167" s="734" t="s">
        <v>311</v>
      </c>
      <c r="F167" s="738"/>
      <c r="G167" s="734" t="s">
        <v>312</v>
      </c>
      <c r="H167" s="738"/>
      <c r="I167" s="738"/>
      <c r="J167" s="894"/>
    </row>
    <row r="168" spans="1:10" ht="12.75" customHeight="1">
      <c r="A168" s="748"/>
      <c r="B168" s="739"/>
      <c r="C168" s="749"/>
      <c r="D168" s="738"/>
      <c r="E168" s="738"/>
      <c r="F168" s="738"/>
      <c r="G168" s="738"/>
      <c r="H168" s="738"/>
      <c r="I168" s="738"/>
      <c r="J168" s="738"/>
    </row>
    <row r="169" spans="1:10" ht="12.75" customHeight="1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 ht="12.75" customHeight="1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  <row r="171" spans="1:10" ht="12.75" customHeight="1">
      <c r="A171" s="748"/>
      <c r="B171" s="739"/>
      <c r="C171" s="749"/>
      <c r="D171" s="738"/>
      <c r="E171" s="738"/>
      <c r="F171" s="738"/>
      <c r="G171" s="738"/>
      <c r="H171" s="738"/>
      <c r="I171" s="738"/>
      <c r="J171" s="738"/>
    </row>
  </sheetData>
  <mergeCells count="16">
    <mergeCell ref="F23:J24"/>
    <mergeCell ref="F29:F30"/>
    <mergeCell ref="G29:J29"/>
    <mergeCell ref="A162:J162"/>
    <mergeCell ref="A160:J160"/>
    <mergeCell ref="A161:J161"/>
    <mergeCell ref="H27:J27"/>
    <mergeCell ref="B16:F17"/>
    <mergeCell ref="A13:J13"/>
    <mergeCell ref="A14:J14"/>
    <mergeCell ref="A15:J15"/>
    <mergeCell ref="F1:J1"/>
    <mergeCell ref="F3:J3"/>
    <mergeCell ref="A10:E10"/>
    <mergeCell ref="A11:E11"/>
    <mergeCell ref="A12:B12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N165"/>
  <sheetViews>
    <sheetView topLeftCell="A25" workbookViewId="0">
      <selection activeCell="A161" sqref="A161:J161"/>
    </sheetView>
  </sheetViews>
  <sheetFormatPr defaultRowHeight="12.75"/>
  <cols>
    <col min="1" max="1" width="7" style="632" customWidth="1"/>
    <col min="2" max="2" width="45.85546875" style="632" customWidth="1"/>
    <col min="3" max="3" width="10.85546875" style="632" customWidth="1"/>
    <col min="4" max="4" width="10.5703125" style="632" customWidth="1"/>
    <col min="5" max="5" width="8.7109375" style="632" customWidth="1"/>
    <col min="6" max="6" width="10.5703125" style="632" customWidth="1"/>
    <col min="7" max="7" width="13.140625" style="632" customWidth="1"/>
    <col min="8" max="9" width="11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1859</v>
      </c>
      <c r="B6" s="739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770"/>
      <c r="F7" s="748"/>
      <c r="G7" s="748"/>
      <c r="H7" s="738"/>
      <c r="I7" s="738"/>
      <c r="J7" s="738"/>
      <c r="K7" s="748"/>
      <c r="L7" s="748"/>
    </row>
    <row r="8" spans="1:12" ht="14.25">
      <c r="A8" s="898" t="s">
        <v>1717</v>
      </c>
      <c r="B8" s="890"/>
      <c r="C8" s="899"/>
      <c r="D8" s="900"/>
      <c r="E8" s="901"/>
      <c r="F8" s="901"/>
      <c r="G8" s="748"/>
      <c r="H8" s="738"/>
      <c r="I8" s="738"/>
      <c r="J8" s="738"/>
      <c r="K8" s="738"/>
      <c r="L8" s="738"/>
    </row>
    <row r="9" spans="1:12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>
      <c r="A10" s="2544" t="s">
        <v>1179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2125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s="748" customFormat="1" ht="12.75" customHeight="1">
      <c r="A16" s="958"/>
      <c r="B16" s="2551" t="s">
        <v>2231</v>
      </c>
      <c r="C16" s="2551"/>
      <c r="D16" s="2551"/>
      <c r="E16" s="2551"/>
      <c r="F16" s="2551"/>
      <c r="G16" s="963"/>
      <c r="H16" s="963"/>
      <c r="I16" s="963"/>
      <c r="J16" s="963"/>
    </row>
    <row r="17" spans="1:14" ht="14.25">
      <c r="A17" s="751"/>
      <c r="B17" s="2551"/>
      <c r="C17" s="2551"/>
      <c r="D17" s="2551"/>
      <c r="E17" s="2551"/>
      <c r="F17" s="2551"/>
      <c r="G17" s="751"/>
      <c r="H17" s="748"/>
      <c r="I17" s="748"/>
      <c r="J17" s="748"/>
      <c r="K17" s="748"/>
      <c r="L17" s="748"/>
    </row>
    <row r="18" spans="1:14">
      <c r="A18" s="753" t="s">
        <v>1015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1014</v>
      </c>
      <c r="B19" s="756"/>
      <c r="C19" s="756"/>
      <c r="D19" s="756"/>
      <c r="E19" s="756"/>
      <c r="F19" s="753" t="s">
        <v>335</v>
      </c>
      <c r="G19" s="704" t="s">
        <v>106</v>
      </c>
      <c r="H19" s="684" t="s">
        <v>721</v>
      </c>
      <c r="I19" s="685" t="s">
        <v>745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734</v>
      </c>
      <c r="G21" s="753"/>
      <c r="H21" s="753"/>
      <c r="I21" s="753"/>
      <c r="J21" s="753"/>
      <c r="K21" s="753"/>
      <c r="L21" s="753"/>
    </row>
    <row r="22" spans="1:14" ht="24" customHeight="1">
      <c r="A22" s="753" t="s">
        <v>1675</v>
      </c>
      <c r="B22" s="756"/>
      <c r="C22" s="756"/>
      <c r="D22" s="756"/>
      <c r="E22" s="756"/>
      <c r="F22" s="753" t="s">
        <v>947</v>
      </c>
      <c r="G22" s="753"/>
      <c r="H22" s="753"/>
      <c r="I22" s="756"/>
      <c r="J22" s="758"/>
      <c r="K22" s="756"/>
      <c r="L22" s="756"/>
    </row>
    <row r="23" spans="1:14" ht="17.2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128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2657">
        <v>900272213027</v>
      </c>
      <c r="H27" s="2657"/>
      <c r="I27" s="2657"/>
      <c r="J27" s="2657"/>
      <c r="K27" s="748"/>
      <c r="L27" s="748"/>
    </row>
    <row r="28" spans="1:14" ht="4.5" customHeight="1" thickBot="1">
      <c r="G28" s="2658"/>
      <c r="H28" s="2658"/>
      <c r="I28" s="2658"/>
      <c r="J28" s="2658"/>
    </row>
    <row r="29" spans="1:14" ht="41.2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2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4.75" customHeight="1" thickBot="1">
      <c r="A32" s="780">
        <v>1100000</v>
      </c>
      <c r="B32" s="787" t="s">
        <v>1676</v>
      </c>
      <c r="C32" s="788" t="s">
        <v>361</v>
      </c>
      <c r="D32" s="1063">
        <f>D99+D113+D134</f>
        <v>0</v>
      </c>
      <c r="E32" s="1063">
        <f>E35</f>
        <v>0</v>
      </c>
      <c r="F32" s="1063">
        <f>F35</f>
        <v>0</v>
      </c>
      <c r="G32" s="1063">
        <f>G99+G113+G134</f>
        <v>0</v>
      </c>
      <c r="H32" s="1063">
        <f>H99+H113+H134</f>
        <v>0</v>
      </c>
      <c r="I32" s="1063">
        <f>I35</f>
        <v>0</v>
      </c>
      <c r="J32" s="1063">
        <f>F32</f>
        <v>0</v>
      </c>
    </row>
    <row r="33" spans="1:10" ht="47.25" customHeight="1" thickBot="1">
      <c r="A33" s="780">
        <v>1110000</v>
      </c>
      <c r="B33" s="790" t="s">
        <v>1677</v>
      </c>
      <c r="C33" s="788" t="s">
        <v>361</v>
      </c>
      <c r="D33" s="1064">
        <v>0</v>
      </c>
      <c r="E33" s="1064"/>
      <c r="F33" s="1064">
        <v>0</v>
      </c>
      <c r="G33" s="1064">
        <v>0</v>
      </c>
      <c r="H33" s="1064">
        <v>0</v>
      </c>
      <c r="I33" s="1064">
        <v>0</v>
      </c>
      <c r="J33" s="1064">
        <v>0</v>
      </c>
    </row>
    <row r="34" spans="1:10" ht="14.25">
      <c r="A34" s="792">
        <v>1110000</v>
      </c>
      <c r="B34" s="793" t="s">
        <v>809</v>
      </c>
      <c r="C34" s="794" t="s">
        <v>361</v>
      </c>
      <c r="D34" s="1065">
        <v>0</v>
      </c>
      <c r="E34" s="1065"/>
      <c r="F34" s="1065">
        <v>0</v>
      </c>
      <c r="G34" s="1065">
        <v>0</v>
      </c>
      <c r="H34" s="1065">
        <v>0</v>
      </c>
      <c r="I34" s="1065">
        <v>0</v>
      </c>
      <c r="J34" s="1065">
        <v>0</v>
      </c>
    </row>
    <row r="35" spans="1:10" ht="25.5">
      <c r="A35" s="796">
        <v>1111000</v>
      </c>
      <c r="B35" s="797" t="s">
        <v>677</v>
      </c>
      <c r="C35" s="798" t="s">
        <v>810</v>
      </c>
      <c r="D35" s="1077"/>
      <c r="E35" s="1857">
        <v>0</v>
      </c>
      <c r="F35" s="1809">
        <f>D35+E35</f>
        <v>0</v>
      </c>
      <c r="G35" s="1809">
        <v>0</v>
      </c>
      <c r="H35" s="1809">
        <v>0</v>
      </c>
      <c r="I35" s="1809">
        <v>0</v>
      </c>
      <c r="J35" s="1809">
        <f>F35</f>
        <v>0</v>
      </c>
    </row>
    <row r="36" spans="1:10" ht="24.75" customHeight="1">
      <c r="A36" s="800">
        <v>1112000</v>
      </c>
      <c r="B36" s="801" t="s">
        <v>273</v>
      </c>
      <c r="C36" s="802" t="s">
        <v>811</v>
      </c>
      <c r="D36" s="1072"/>
      <c r="E36" s="1072"/>
      <c r="F36" s="1072"/>
      <c r="G36" s="1072"/>
      <c r="H36" s="1072"/>
      <c r="I36" s="1072"/>
      <c r="J36" s="1072"/>
    </row>
    <row r="37" spans="1:10" ht="25.5" hidden="1">
      <c r="A37" s="800">
        <v>1113000</v>
      </c>
      <c r="B37" s="801" t="s">
        <v>812</v>
      </c>
      <c r="C37" s="802" t="s">
        <v>813</v>
      </c>
      <c r="D37" s="1072"/>
      <c r="E37" s="1072"/>
      <c r="F37" s="1072"/>
      <c r="G37" s="1072"/>
      <c r="H37" s="1072"/>
      <c r="I37" s="1072"/>
      <c r="J37" s="1072"/>
    </row>
    <row r="38" spans="1:10" ht="38.25" hidden="1">
      <c r="A38" s="800">
        <v>1114000</v>
      </c>
      <c r="B38" s="801" t="s">
        <v>401</v>
      </c>
      <c r="C38" s="802" t="s">
        <v>402</v>
      </c>
      <c r="D38" s="1072"/>
      <c r="E38" s="1072"/>
      <c r="F38" s="1072"/>
      <c r="G38" s="1072"/>
      <c r="H38" s="1072"/>
      <c r="I38" s="1072"/>
      <c r="J38" s="1072"/>
    </row>
    <row r="39" spans="1:10" hidden="1">
      <c r="A39" s="800">
        <v>1115000</v>
      </c>
      <c r="B39" s="801" t="s">
        <v>619</v>
      </c>
      <c r="C39" s="802" t="s">
        <v>391</v>
      </c>
      <c r="D39" s="1072"/>
      <c r="E39" s="1072"/>
      <c r="F39" s="1072"/>
      <c r="G39" s="1072"/>
      <c r="H39" s="1072"/>
      <c r="I39" s="1072"/>
      <c r="J39" s="1072"/>
    </row>
    <row r="40" spans="1:10" ht="25.5" hidden="1">
      <c r="A40" s="800">
        <v>1116000</v>
      </c>
      <c r="B40" s="801" t="s">
        <v>1034</v>
      </c>
      <c r="C40" s="802" t="s">
        <v>392</v>
      </c>
      <c r="D40" s="1072"/>
      <c r="E40" s="1072"/>
      <c r="F40" s="1072"/>
      <c r="G40" s="1072"/>
      <c r="H40" s="1072"/>
      <c r="I40" s="1072"/>
      <c r="J40" s="1072"/>
    </row>
    <row r="41" spans="1:10" ht="39" hidden="1" thickBot="1">
      <c r="A41" s="804">
        <v>1117000</v>
      </c>
      <c r="B41" s="805" t="s">
        <v>19</v>
      </c>
      <c r="C41" s="806" t="s">
        <v>20</v>
      </c>
      <c r="D41" s="1074"/>
      <c r="E41" s="1074"/>
      <c r="F41" s="1074"/>
      <c r="G41" s="1074"/>
      <c r="H41" s="1074"/>
      <c r="I41" s="1074"/>
      <c r="J41" s="1074"/>
    </row>
    <row r="42" spans="1:10" ht="29.25" hidden="1" thickBot="1">
      <c r="A42" s="808">
        <v>1120000</v>
      </c>
      <c r="B42" s="809" t="s">
        <v>21</v>
      </c>
      <c r="C42" s="788" t="s">
        <v>361</v>
      </c>
      <c r="D42" s="1208">
        <v>0</v>
      </c>
      <c r="E42" s="1208"/>
      <c r="F42" s="1208">
        <v>0</v>
      </c>
      <c r="G42" s="1208">
        <v>0</v>
      </c>
      <c r="H42" s="1208">
        <v>0</v>
      </c>
      <c r="I42" s="1208">
        <v>0</v>
      </c>
      <c r="J42" s="1208">
        <v>0</v>
      </c>
    </row>
    <row r="43" spans="1:10" ht="14.25" hidden="1">
      <c r="A43" s="792">
        <v>1121000</v>
      </c>
      <c r="B43" s="811" t="s">
        <v>22</v>
      </c>
      <c r="C43" s="812"/>
      <c r="D43" s="1077">
        <v>0</v>
      </c>
      <c r="E43" s="1077"/>
      <c r="F43" s="1077">
        <v>0</v>
      </c>
      <c r="G43" s="1077">
        <v>0</v>
      </c>
      <c r="H43" s="1077">
        <v>0</v>
      </c>
      <c r="I43" s="1077">
        <v>0</v>
      </c>
      <c r="J43" s="1077">
        <v>0</v>
      </c>
    </row>
    <row r="44" spans="1:10" ht="25.5" hidden="1">
      <c r="A44" s="800">
        <v>1121100</v>
      </c>
      <c r="B44" s="813" t="s">
        <v>383</v>
      </c>
      <c r="C44" s="802" t="s">
        <v>384</v>
      </c>
      <c r="D44" s="1072"/>
      <c r="E44" s="1072"/>
      <c r="F44" s="1072"/>
      <c r="G44" s="1072"/>
      <c r="H44" s="1072"/>
      <c r="I44" s="1072"/>
      <c r="J44" s="1072"/>
    </row>
    <row r="45" spans="1:10" hidden="1">
      <c r="A45" s="800">
        <v>1121200</v>
      </c>
      <c r="B45" s="814" t="s">
        <v>1678</v>
      </c>
      <c r="C45" s="802" t="s">
        <v>386</v>
      </c>
      <c r="D45" s="1072"/>
      <c r="E45" s="1072"/>
      <c r="F45" s="1072"/>
      <c r="G45" s="1072"/>
      <c r="H45" s="1072"/>
      <c r="I45" s="1072"/>
      <c r="J45" s="1072"/>
    </row>
    <row r="46" spans="1:10" hidden="1">
      <c r="A46" s="800">
        <v>1121300</v>
      </c>
      <c r="B46" s="813" t="s">
        <v>775</v>
      </c>
      <c r="C46" s="802" t="s">
        <v>387</v>
      </c>
      <c r="D46" s="1072"/>
      <c r="E46" s="1072"/>
      <c r="F46" s="1072"/>
      <c r="G46" s="1072"/>
      <c r="H46" s="1072"/>
      <c r="I46" s="1072"/>
      <c r="J46" s="1072"/>
    </row>
    <row r="47" spans="1:10" hidden="1">
      <c r="A47" s="800">
        <v>1121400</v>
      </c>
      <c r="B47" s="813" t="s">
        <v>776</v>
      </c>
      <c r="C47" s="802" t="s">
        <v>388</v>
      </c>
      <c r="D47" s="1072"/>
      <c r="E47" s="1072"/>
      <c r="F47" s="1072"/>
      <c r="G47" s="1072"/>
      <c r="H47" s="1072"/>
      <c r="I47" s="1072"/>
      <c r="J47" s="1072"/>
    </row>
    <row r="48" spans="1:10" hidden="1">
      <c r="A48" s="800">
        <v>1121500</v>
      </c>
      <c r="B48" s="813" t="s">
        <v>69</v>
      </c>
      <c r="C48" s="802" t="s">
        <v>389</v>
      </c>
      <c r="D48" s="1077"/>
      <c r="E48" s="1077"/>
      <c r="F48" s="1077"/>
      <c r="G48" s="1077"/>
      <c r="H48" s="1077"/>
      <c r="I48" s="1077"/>
      <c r="J48" s="1077"/>
    </row>
    <row r="49" spans="1:10" hidden="1">
      <c r="A49" s="800">
        <v>1121600</v>
      </c>
      <c r="B49" s="813" t="s">
        <v>70</v>
      </c>
      <c r="C49" s="802" t="s">
        <v>390</v>
      </c>
      <c r="D49" s="1072"/>
      <c r="E49" s="1072"/>
      <c r="F49" s="1072"/>
      <c r="G49" s="1072"/>
      <c r="H49" s="1072"/>
      <c r="I49" s="1072"/>
      <c r="J49" s="1072"/>
    </row>
    <row r="50" spans="1:10" ht="9.75" hidden="1" customHeight="1" thickBot="1">
      <c r="A50" s="816">
        <v>1121700</v>
      </c>
      <c r="B50" s="817" t="s">
        <v>71</v>
      </c>
      <c r="C50" s="806" t="s">
        <v>772</v>
      </c>
      <c r="D50" s="1074"/>
      <c r="E50" s="1074"/>
      <c r="F50" s="1074"/>
      <c r="G50" s="1074"/>
      <c r="H50" s="1074"/>
      <c r="I50" s="1074"/>
      <c r="J50" s="1074"/>
    </row>
    <row r="51" spans="1:10" ht="28.5" hidden="1">
      <c r="A51" s="792">
        <v>1122000</v>
      </c>
      <c r="B51" s="818" t="s">
        <v>773</v>
      </c>
      <c r="C51" s="794" t="s">
        <v>361</v>
      </c>
      <c r="D51" s="1076">
        <v>0</v>
      </c>
      <c r="E51" s="1076"/>
      <c r="F51" s="1076">
        <v>0</v>
      </c>
      <c r="G51" s="1076">
        <v>0</v>
      </c>
      <c r="H51" s="1076">
        <v>0</v>
      </c>
      <c r="I51" s="1076">
        <v>0</v>
      </c>
      <c r="J51" s="1076">
        <v>0</v>
      </c>
    </row>
    <row r="52" spans="1:10" hidden="1">
      <c r="A52" s="820">
        <v>1122100</v>
      </c>
      <c r="B52" s="813" t="s">
        <v>72</v>
      </c>
      <c r="C52" s="798" t="s">
        <v>774</v>
      </c>
      <c r="D52" s="1072"/>
      <c r="E52" s="1072"/>
      <c r="F52" s="1072"/>
      <c r="G52" s="1072"/>
      <c r="H52" s="1072"/>
      <c r="I52" s="1072"/>
      <c r="J52" s="1072"/>
    </row>
    <row r="53" spans="1:10" hidden="1">
      <c r="A53" s="820">
        <v>1122200</v>
      </c>
      <c r="B53" s="813" t="s">
        <v>490</v>
      </c>
      <c r="C53" s="802" t="s">
        <v>1031</v>
      </c>
      <c r="D53" s="1072"/>
      <c r="E53" s="1072"/>
      <c r="F53" s="1072"/>
      <c r="G53" s="1072"/>
      <c r="H53" s="1072"/>
      <c r="I53" s="1072"/>
      <c r="J53" s="1072"/>
    </row>
    <row r="54" spans="1:10" ht="13.5" hidden="1" thickBot="1">
      <c r="A54" s="808">
        <v>1122300</v>
      </c>
      <c r="B54" s="817" t="s">
        <v>148</v>
      </c>
      <c r="C54" s="806" t="s">
        <v>1032</v>
      </c>
      <c r="D54" s="1074"/>
      <c r="E54" s="1074"/>
      <c r="F54" s="1074"/>
      <c r="G54" s="1074"/>
      <c r="H54" s="1074"/>
      <c r="I54" s="1074"/>
      <c r="J54" s="1074"/>
    </row>
    <row r="55" spans="1:10" ht="28.5" hidden="1">
      <c r="A55" s="792">
        <v>1123000</v>
      </c>
      <c r="B55" s="818" t="s">
        <v>367</v>
      </c>
      <c r="C55" s="794" t="s">
        <v>361</v>
      </c>
      <c r="D55" s="1076">
        <v>0</v>
      </c>
      <c r="E55" s="1076"/>
      <c r="F55" s="1076">
        <v>0</v>
      </c>
      <c r="G55" s="1076">
        <v>0</v>
      </c>
      <c r="H55" s="1076">
        <v>0</v>
      </c>
      <c r="I55" s="1076">
        <v>0</v>
      </c>
      <c r="J55" s="1076">
        <v>0</v>
      </c>
    </row>
    <row r="56" spans="1:10" hidden="1">
      <c r="A56" s="820">
        <v>1123100</v>
      </c>
      <c r="B56" s="813" t="s">
        <v>149</v>
      </c>
      <c r="C56" s="798" t="s">
        <v>368</v>
      </c>
      <c r="D56" s="1072"/>
      <c r="E56" s="1072"/>
      <c r="F56" s="1072"/>
      <c r="G56" s="1072"/>
      <c r="H56" s="1072"/>
      <c r="I56" s="1072"/>
      <c r="J56" s="1072"/>
    </row>
    <row r="57" spans="1:10" hidden="1">
      <c r="A57" s="820">
        <v>1123200</v>
      </c>
      <c r="B57" s="813" t="s">
        <v>150</v>
      </c>
      <c r="C57" s="802" t="s">
        <v>369</v>
      </c>
      <c r="D57" s="1072"/>
      <c r="E57" s="1072"/>
      <c r="F57" s="1072"/>
      <c r="G57" s="1072"/>
      <c r="H57" s="1072"/>
      <c r="I57" s="1072"/>
      <c r="J57" s="1072"/>
    </row>
    <row r="58" spans="1:10" ht="25.5" hidden="1">
      <c r="A58" s="820">
        <v>1123300</v>
      </c>
      <c r="B58" s="813" t="s">
        <v>151</v>
      </c>
      <c r="C58" s="802" t="s">
        <v>370</v>
      </c>
      <c r="D58" s="1072"/>
      <c r="E58" s="1072"/>
      <c r="F58" s="1072"/>
      <c r="G58" s="1072"/>
      <c r="H58" s="1072"/>
      <c r="I58" s="1072"/>
      <c r="J58" s="1072"/>
    </row>
    <row r="59" spans="1:10" hidden="1">
      <c r="A59" s="820">
        <v>1123400</v>
      </c>
      <c r="B59" s="813" t="s">
        <v>559</v>
      </c>
      <c r="C59" s="802" t="s">
        <v>371</v>
      </c>
      <c r="D59" s="1072"/>
      <c r="E59" s="1072"/>
      <c r="F59" s="1072"/>
      <c r="G59" s="1072"/>
      <c r="H59" s="1072"/>
      <c r="I59" s="1072"/>
      <c r="J59" s="1072"/>
    </row>
    <row r="60" spans="1:10" hidden="1">
      <c r="A60" s="820">
        <v>1123500</v>
      </c>
      <c r="B60" s="821" t="s">
        <v>560</v>
      </c>
      <c r="C60" s="822">
        <v>423500</v>
      </c>
      <c r="D60" s="1072"/>
      <c r="E60" s="1072"/>
      <c r="F60" s="1072"/>
      <c r="G60" s="1072"/>
      <c r="H60" s="1072"/>
      <c r="I60" s="1072"/>
      <c r="J60" s="1072"/>
    </row>
    <row r="61" spans="1:10" ht="25.5" hidden="1">
      <c r="A61" s="820">
        <v>1123600</v>
      </c>
      <c r="B61" s="813" t="s">
        <v>187</v>
      </c>
      <c r="C61" s="802" t="s">
        <v>372</v>
      </c>
      <c r="D61" s="1072"/>
      <c r="E61" s="1072"/>
      <c r="F61" s="1072"/>
      <c r="G61" s="1072"/>
      <c r="H61" s="1072"/>
      <c r="I61" s="1072"/>
      <c r="J61" s="1072"/>
    </row>
    <row r="62" spans="1:10" hidden="1">
      <c r="A62" s="820">
        <v>1123700</v>
      </c>
      <c r="B62" s="813" t="s">
        <v>188</v>
      </c>
      <c r="C62" s="802" t="s">
        <v>373</v>
      </c>
      <c r="D62" s="1072"/>
      <c r="E62" s="1072"/>
      <c r="F62" s="1072"/>
      <c r="G62" s="1072"/>
      <c r="H62" s="1072"/>
      <c r="I62" s="1072"/>
      <c r="J62" s="1072"/>
    </row>
    <row r="63" spans="1:10" ht="13.5" hidden="1" thickBot="1">
      <c r="A63" s="808">
        <v>1123800</v>
      </c>
      <c r="B63" s="817" t="s">
        <v>189</v>
      </c>
      <c r="C63" s="806" t="s">
        <v>374</v>
      </c>
      <c r="D63" s="1074"/>
      <c r="E63" s="1074"/>
      <c r="F63" s="1074"/>
      <c r="G63" s="1074"/>
      <c r="H63" s="1074"/>
      <c r="I63" s="1074"/>
      <c r="J63" s="1074"/>
    </row>
    <row r="64" spans="1:10" ht="28.5" hidden="1">
      <c r="A64" s="792">
        <v>1124000</v>
      </c>
      <c r="B64" s="818" t="s">
        <v>214</v>
      </c>
      <c r="C64" s="794" t="s">
        <v>361</v>
      </c>
      <c r="D64" s="1076">
        <v>0</v>
      </c>
      <c r="E64" s="1076"/>
      <c r="F64" s="1076">
        <v>0</v>
      </c>
      <c r="G64" s="1076">
        <v>0</v>
      </c>
      <c r="H64" s="1076">
        <v>0</v>
      </c>
      <c r="I64" s="1076">
        <v>0</v>
      </c>
      <c r="J64" s="1076">
        <v>0</v>
      </c>
    </row>
    <row r="65" spans="1:10" ht="13.5" hidden="1" thickBot="1">
      <c r="A65" s="808">
        <v>1124100</v>
      </c>
      <c r="B65" s="817" t="s">
        <v>190</v>
      </c>
      <c r="C65" s="806" t="s">
        <v>215</v>
      </c>
      <c r="D65" s="1074"/>
      <c r="E65" s="1074"/>
      <c r="F65" s="1074"/>
      <c r="G65" s="1074"/>
      <c r="H65" s="1074"/>
      <c r="I65" s="1074"/>
      <c r="J65" s="1074"/>
    </row>
    <row r="66" spans="1:10" ht="28.5" hidden="1">
      <c r="A66" s="792">
        <v>1125000</v>
      </c>
      <c r="B66" s="818" t="s">
        <v>928</v>
      </c>
      <c r="C66" s="794" t="s">
        <v>361</v>
      </c>
      <c r="D66" s="1076">
        <v>0</v>
      </c>
      <c r="E66" s="1076"/>
      <c r="F66" s="1076">
        <v>0</v>
      </c>
      <c r="G66" s="1076">
        <v>0</v>
      </c>
      <c r="H66" s="1076">
        <v>0</v>
      </c>
      <c r="I66" s="1076">
        <v>0</v>
      </c>
      <c r="J66" s="1076">
        <v>0</v>
      </c>
    </row>
    <row r="67" spans="1:10" ht="25.5" hidden="1">
      <c r="A67" s="820">
        <v>1125100</v>
      </c>
      <c r="B67" s="813" t="s">
        <v>191</v>
      </c>
      <c r="C67" s="798" t="s">
        <v>929</v>
      </c>
      <c r="D67" s="1072"/>
      <c r="E67" s="1072"/>
      <c r="F67" s="1072"/>
      <c r="G67" s="1072"/>
      <c r="H67" s="1072"/>
      <c r="I67" s="1072"/>
      <c r="J67" s="1072"/>
    </row>
    <row r="68" spans="1:10" ht="26.25" hidden="1" thickBot="1">
      <c r="A68" s="808">
        <v>1125200</v>
      </c>
      <c r="B68" s="817" t="s">
        <v>709</v>
      </c>
      <c r="C68" s="806" t="s">
        <v>1041</v>
      </c>
      <c r="D68" s="1074"/>
      <c r="E68" s="1074"/>
      <c r="F68" s="1074"/>
      <c r="G68" s="1074"/>
      <c r="H68" s="1074"/>
      <c r="I68" s="1074"/>
      <c r="J68" s="1074"/>
    </row>
    <row r="69" spans="1:10" ht="14.25" hidden="1">
      <c r="A69" s="792">
        <v>1126000</v>
      </c>
      <c r="B69" s="818" t="s">
        <v>1042</v>
      </c>
      <c r="C69" s="794" t="s">
        <v>361</v>
      </c>
      <c r="D69" s="1076">
        <v>0</v>
      </c>
      <c r="E69" s="1076"/>
      <c r="F69" s="1076">
        <v>0</v>
      </c>
      <c r="G69" s="1076">
        <v>0</v>
      </c>
      <c r="H69" s="1076">
        <v>0</v>
      </c>
      <c r="I69" s="1076">
        <v>0</v>
      </c>
      <c r="J69" s="1076">
        <v>0</v>
      </c>
    </row>
    <row r="70" spans="1:10" hidden="1">
      <c r="A70" s="792">
        <v>1126100</v>
      </c>
      <c r="B70" s="813" t="s">
        <v>993</v>
      </c>
      <c r="C70" s="798" t="s">
        <v>1043</v>
      </c>
      <c r="D70" s="1072"/>
      <c r="E70" s="1072"/>
      <c r="F70" s="1072"/>
      <c r="G70" s="1072"/>
      <c r="H70" s="1072"/>
      <c r="I70" s="1072"/>
      <c r="J70" s="1072"/>
    </row>
    <row r="71" spans="1:10" hidden="1">
      <c r="A71" s="792">
        <v>1126200</v>
      </c>
      <c r="B71" s="813" t="s">
        <v>994</v>
      </c>
      <c r="C71" s="802" t="s">
        <v>1044</v>
      </c>
      <c r="D71" s="1072"/>
      <c r="E71" s="1072"/>
      <c r="F71" s="1072"/>
      <c r="G71" s="1072"/>
      <c r="H71" s="1072"/>
      <c r="I71" s="1072"/>
      <c r="J71" s="1072"/>
    </row>
    <row r="72" spans="1:10" hidden="1">
      <c r="A72" s="792">
        <v>1126300</v>
      </c>
      <c r="B72" s="813" t="s">
        <v>393</v>
      </c>
      <c r="C72" s="802" t="s">
        <v>394</v>
      </c>
      <c r="D72" s="1072"/>
      <c r="E72" s="1072"/>
      <c r="F72" s="1072"/>
      <c r="G72" s="1072"/>
      <c r="H72" s="1072"/>
      <c r="I72" s="1072"/>
      <c r="J72" s="1072"/>
    </row>
    <row r="73" spans="1:10" hidden="1">
      <c r="A73" s="800">
        <v>1126400</v>
      </c>
      <c r="B73" s="823" t="s">
        <v>995</v>
      </c>
      <c r="C73" s="802" t="s">
        <v>395</v>
      </c>
      <c r="D73" s="1072"/>
      <c r="E73" s="1072"/>
      <c r="F73" s="1072"/>
      <c r="G73" s="1072"/>
      <c r="H73" s="1072"/>
      <c r="I73" s="1072"/>
      <c r="J73" s="1072"/>
    </row>
    <row r="74" spans="1:10" ht="25.5" hidden="1">
      <c r="A74" s="804">
        <v>1126500</v>
      </c>
      <c r="B74" s="824" t="s">
        <v>953</v>
      </c>
      <c r="C74" s="802" t="s">
        <v>396</v>
      </c>
      <c r="D74" s="1072"/>
      <c r="E74" s="1072"/>
      <c r="F74" s="1072"/>
      <c r="G74" s="1072"/>
      <c r="H74" s="1072"/>
      <c r="I74" s="1072"/>
      <c r="J74" s="1072"/>
    </row>
    <row r="75" spans="1:10" hidden="1">
      <c r="A75" s="800">
        <v>1126600</v>
      </c>
      <c r="B75" s="823" t="s">
        <v>230</v>
      </c>
      <c r="C75" s="802" t="s">
        <v>397</v>
      </c>
      <c r="D75" s="1072"/>
      <c r="E75" s="1072"/>
      <c r="F75" s="1072"/>
      <c r="G75" s="1072"/>
      <c r="H75" s="1072"/>
      <c r="I75" s="1072"/>
      <c r="J75" s="1072"/>
    </row>
    <row r="76" spans="1:10" hidden="1">
      <c r="A76" s="800">
        <v>1126700</v>
      </c>
      <c r="B76" s="823" t="s">
        <v>231</v>
      </c>
      <c r="C76" s="802" t="s">
        <v>398</v>
      </c>
      <c r="D76" s="1072"/>
      <c r="E76" s="1072"/>
      <c r="F76" s="1072"/>
      <c r="G76" s="1072"/>
      <c r="H76" s="1072"/>
      <c r="I76" s="1072"/>
      <c r="J76" s="1072"/>
    </row>
    <row r="77" spans="1:10" ht="13.5" hidden="1" thickBot="1">
      <c r="A77" s="816">
        <v>1126800</v>
      </c>
      <c r="B77" s="825" t="s">
        <v>483</v>
      </c>
      <c r="C77" s="806" t="s">
        <v>399</v>
      </c>
      <c r="D77" s="1074"/>
      <c r="E77" s="1074"/>
      <c r="F77" s="1074"/>
      <c r="G77" s="1074"/>
      <c r="H77" s="1074"/>
      <c r="I77" s="1074"/>
      <c r="J77" s="1074"/>
    </row>
    <row r="78" spans="1:10" ht="0.75" hidden="1" customHeight="1">
      <c r="A78" s="826">
        <v>1130000</v>
      </c>
      <c r="B78" s="827" t="s">
        <v>296</v>
      </c>
      <c r="C78" s="794" t="s">
        <v>361</v>
      </c>
      <c r="D78" s="1076">
        <v>0</v>
      </c>
      <c r="E78" s="1076"/>
      <c r="F78" s="1076">
        <v>0</v>
      </c>
      <c r="G78" s="1076">
        <v>0</v>
      </c>
      <c r="H78" s="1076">
        <v>0</v>
      </c>
      <c r="I78" s="1076">
        <v>0</v>
      </c>
      <c r="J78" s="1076">
        <v>0</v>
      </c>
    </row>
    <row r="79" spans="1:10" hidden="1">
      <c r="A79" s="826">
        <v>1130100</v>
      </c>
      <c r="B79" s="823" t="s">
        <v>484</v>
      </c>
      <c r="C79" s="798" t="s">
        <v>297</v>
      </c>
      <c r="D79" s="1072"/>
      <c r="E79" s="1072"/>
      <c r="F79" s="1072"/>
      <c r="G79" s="1072"/>
      <c r="H79" s="1072"/>
      <c r="I79" s="1072"/>
      <c r="J79" s="1072"/>
    </row>
    <row r="80" spans="1:10" hidden="1">
      <c r="A80" s="826">
        <v>1130200</v>
      </c>
      <c r="B80" s="823" t="s">
        <v>485</v>
      </c>
      <c r="C80" s="802" t="s">
        <v>298</v>
      </c>
      <c r="D80" s="1072"/>
      <c r="E80" s="1072"/>
      <c r="F80" s="1072"/>
      <c r="G80" s="1072"/>
      <c r="H80" s="1072"/>
      <c r="I80" s="1072"/>
      <c r="J80" s="1072"/>
    </row>
    <row r="81" spans="1:10" hidden="1">
      <c r="A81" s="826">
        <v>1130300</v>
      </c>
      <c r="B81" s="823" t="s">
        <v>486</v>
      </c>
      <c r="C81" s="802" t="s">
        <v>299</v>
      </c>
      <c r="D81" s="1072"/>
      <c r="E81" s="1072"/>
      <c r="F81" s="1072"/>
      <c r="G81" s="1072"/>
      <c r="H81" s="1072"/>
      <c r="I81" s="1072"/>
      <c r="J81" s="1072"/>
    </row>
    <row r="82" spans="1:10" hidden="1">
      <c r="A82" s="826">
        <v>1130400</v>
      </c>
      <c r="B82" s="828" t="s">
        <v>487</v>
      </c>
      <c r="C82" s="829" t="s">
        <v>300</v>
      </c>
      <c r="D82" s="1077"/>
      <c r="E82" s="1077"/>
      <c r="F82" s="1077"/>
      <c r="G82" s="1077"/>
      <c r="H82" s="1077"/>
      <c r="I82" s="1077"/>
      <c r="J82" s="1077"/>
    </row>
    <row r="83" spans="1:10" ht="14.25" hidden="1">
      <c r="A83" s="800">
        <v>1131000</v>
      </c>
      <c r="B83" s="830" t="s">
        <v>301</v>
      </c>
      <c r="C83" s="831" t="s">
        <v>361</v>
      </c>
      <c r="D83" s="1079"/>
      <c r="E83" s="1079"/>
      <c r="F83" s="1079"/>
      <c r="G83" s="1079"/>
      <c r="H83" s="1079"/>
      <c r="I83" s="1079"/>
      <c r="J83" s="1079"/>
    </row>
    <row r="84" spans="1:10" ht="25.5" hidden="1">
      <c r="A84" s="800">
        <v>1131100</v>
      </c>
      <c r="B84" s="823" t="s">
        <v>592</v>
      </c>
      <c r="C84" s="798" t="s">
        <v>302</v>
      </c>
      <c r="D84" s="1072"/>
      <c r="E84" s="1072"/>
      <c r="F84" s="1072"/>
      <c r="G84" s="1072"/>
      <c r="H84" s="1072"/>
      <c r="I84" s="1072"/>
      <c r="J84" s="1072"/>
    </row>
    <row r="85" spans="1:10" hidden="1">
      <c r="A85" s="800">
        <v>1131200</v>
      </c>
      <c r="B85" s="823" t="s">
        <v>593</v>
      </c>
      <c r="C85" s="802" t="s">
        <v>303</v>
      </c>
      <c r="D85" s="1072"/>
      <c r="E85" s="1072"/>
      <c r="F85" s="1072"/>
      <c r="G85" s="1072"/>
      <c r="H85" s="1072"/>
      <c r="I85" s="1072"/>
      <c r="J85" s="1072"/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1074"/>
      <c r="E86" s="1074"/>
      <c r="F86" s="1074"/>
      <c r="G86" s="1074"/>
      <c r="H86" s="1074"/>
      <c r="I86" s="1074"/>
      <c r="J86" s="1074"/>
    </row>
    <row r="87" spans="1:10" ht="14.25" hidden="1">
      <c r="A87" s="833">
        <v>1140000</v>
      </c>
      <c r="B87" s="827" t="s">
        <v>305</v>
      </c>
      <c r="C87" s="794" t="s">
        <v>361</v>
      </c>
      <c r="D87" s="1076">
        <v>0</v>
      </c>
      <c r="E87" s="1076"/>
      <c r="F87" s="1076">
        <v>0</v>
      </c>
      <c r="G87" s="1076">
        <v>0</v>
      </c>
      <c r="H87" s="1076">
        <v>0</v>
      </c>
      <c r="I87" s="1076">
        <v>0</v>
      </c>
      <c r="J87" s="1076">
        <v>0</v>
      </c>
    </row>
    <row r="88" spans="1:10" ht="25.5" hidden="1">
      <c r="A88" s="833">
        <v>1141000</v>
      </c>
      <c r="B88" s="823" t="s">
        <v>306</v>
      </c>
      <c r="C88" s="798" t="s">
        <v>1013</v>
      </c>
      <c r="D88" s="1072"/>
      <c r="E88" s="1072"/>
      <c r="F88" s="1072"/>
      <c r="G88" s="1072"/>
      <c r="H88" s="1072"/>
      <c r="I88" s="1072"/>
      <c r="J88" s="1072"/>
    </row>
    <row r="89" spans="1:10" ht="25.5" hidden="1">
      <c r="A89" s="833">
        <v>1142000</v>
      </c>
      <c r="B89" s="823" t="s">
        <v>42</v>
      </c>
      <c r="C89" s="802" t="s">
        <v>43</v>
      </c>
      <c r="D89" s="1072"/>
      <c r="E89" s="1072"/>
      <c r="F89" s="1072"/>
      <c r="G89" s="1072"/>
      <c r="H89" s="1072"/>
      <c r="I89" s="1072"/>
      <c r="J89" s="1072"/>
    </row>
    <row r="90" spans="1:10" ht="25.5" hidden="1">
      <c r="A90" s="833">
        <v>1143000</v>
      </c>
      <c r="B90" s="823" t="s">
        <v>44</v>
      </c>
      <c r="C90" s="802" t="s">
        <v>45</v>
      </c>
      <c r="D90" s="1072"/>
      <c r="E90" s="1072"/>
      <c r="F90" s="1072"/>
      <c r="G90" s="1072"/>
      <c r="H90" s="1072"/>
      <c r="I90" s="1072"/>
      <c r="J90" s="1072"/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1074"/>
      <c r="E91" s="1074"/>
      <c r="F91" s="1074"/>
      <c r="G91" s="1074"/>
      <c r="H91" s="1074"/>
      <c r="I91" s="1074"/>
      <c r="J91" s="1074"/>
    </row>
    <row r="92" spans="1:10" ht="14.25" hidden="1">
      <c r="A92" s="833">
        <v>1150000</v>
      </c>
      <c r="B92" s="834" t="s">
        <v>736</v>
      </c>
      <c r="C92" s="794" t="s">
        <v>361</v>
      </c>
      <c r="D92" s="1076">
        <v>0</v>
      </c>
      <c r="E92" s="1076"/>
      <c r="F92" s="1076">
        <v>0</v>
      </c>
      <c r="G92" s="1076">
        <v>0</v>
      </c>
      <c r="H92" s="1076">
        <v>0</v>
      </c>
      <c r="I92" s="1076">
        <v>0</v>
      </c>
      <c r="J92" s="1076">
        <v>0</v>
      </c>
    </row>
    <row r="93" spans="1:10" ht="25.5" hidden="1">
      <c r="A93" s="835">
        <v>1151000</v>
      </c>
      <c r="B93" s="823" t="s">
        <v>814</v>
      </c>
      <c r="C93" s="798" t="s">
        <v>815</v>
      </c>
      <c r="D93" s="1072"/>
      <c r="E93" s="1072"/>
      <c r="F93" s="1072"/>
      <c r="G93" s="1072"/>
      <c r="H93" s="1072"/>
      <c r="I93" s="1072"/>
      <c r="J93" s="1072"/>
    </row>
    <row r="94" spans="1:10" ht="25.5" hidden="1">
      <c r="A94" s="835">
        <v>1152000</v>
      </c>
      <c r="B94" s="823" t="s">
        <v>1112</v>
      </c>
      <c r="C94" s="802" t="s">
        <v>816</v>
      </c>
      <c r="D94" s="1072"/>
      <c r="E94" s="1072"/>
      <c r="F94" s="1072"/>
      <c r="G94" s="1072"/>
      <c r="H94" s="1072"/>
      <c r="I94" s="1072"/>
      <c r="J94" s="1072"/>
    </row>
    <row r="95" spans="1:10" ht="25.5" hidden="1">
      <c r="A95" s="835">
        <v>1153000</v>
      </c>
      <c r="B95" s="823" t="s">
        <v>836</v>
      </c>
      <c r="C95" s="802" t="s">
        <v>817</v>
      </c>
      <c r="D95" s="1072"/>
      <c r="E95" s="1072"/>
      <c r="F95" s="1072"/>
      <c r="G95" s="1072"/>
      <c r="H95" s="1072"/>
      <c r="I95" s="1072"/>
      <c r="J95" s="1072"/>
    </row>
    <row r="96" spans="1:10" ht="25.5" hidden="1">
      <c r="A96" s="835">
        <v>1154000</v>
      </c>
      <c r="B96" s="823" t="s">
        <v>743</v>
      </c>
      <c r="C96" s="802" t="s">
        <v>818</v>
      </c>
      <c r="D96" s="1072"/>
      <c r="E96" s="1072"/>
      <c r="F96" s="1072"/>
      <c r="G96" s="1072"/>
      <c r="H96" s="1072"/>
      <c r="I96" s="1072"/>
      <c r="J96" s="1072"/>
    </row>
    <row r="97" spans="1:10" ht="25.5" hidden="1">
      <c r="A97" s="820">
        <v>1155000</v>
      </c>
      <c r="B97" s="836" t="s">
        <v>1679</v>
      </c>
      <c r="C97" s="802" t="s">
        <v>733</v>
      </c>
      <c r="D97" s="1067"/>
      <c r="E97" s="1067"/>
      <c r="F97" s="1067"/>
      <c r="G97" s="1067"/>
      <c r="H97" s="1067"/>
      <c r="I97" s="1067"/>
      <c r="J97" s="1067"/>
    </row>
    <row r="98" spans="1:10" ht="26.25" hidden="1" thickBot="1">
      <c r="A98" s="808">
        <v>1156000</v>
      </c>
      <c r="B98" s="838" t="s">
        <v>1680</v>
      </c>
      <c r="C98" s="806" t="s">
        <v>824</v>
      </c>
      <c r="D98" s="1068"/>
      <c r="E98" s="1068"/>
      <c r="F98" s="1068"/>
      <c r="G98" s="1068"/>
      <c r="H98" s="1068"/>
      <c r="I98" s="1068"/>
      <c r="J98" s="1068"/>
    </row>
    <row r="99" spans="1:10" hidden="1">
      <c r="A99" s="792">
        <v>1160000</v>
      </c>
      <c r="B99" s="840" t="s">
        <v>825</v>
      </c>
      <c r="C99" s="794" t="s">
        <v>361</v>
      </c>
      <c r="D99" s="1070">
        <f>D103</f>
        <v>0</v>
      </c>
      <c r="E99" s="1070"/>
      <c r="F99" s="1070">
        <f>F103</f>
        <v>0</v>
      </c>
      <c r="G99" s="1070">
        <f>G103</f>
        <v>0</v>
      </c>
      <c r="H99" s="1070">
        <f>H103</f>
        <v>0</v>
      </c>
      <c r="I99" s="1070">
        <f>I103</f>
        <v>0</v>
      </c>
      <c r="J99" s="1070">
        <f>J103</f>
        <v>0</v>
      </c>
    </row>
    <row r="100" spans="1:10" ht="51" hidden="1">
      <c r="A100" s="820">
        <v>1161000</v>
      </c>
      <c r="B100" s="842" t="s">
        <v>207</v>
      </c>
      <c r="C100" s="843" t="s">
        <v>361</v>
      </c>
      <c r="D100" s="1067">
        <v>0</v>
      </c>
      <c r="E100" s="1067"/>
      <c r="F100" s="1067">
        <v>0</v>
      </c>
      <c r="G100" s="1067">
        <v>0</v>
      </c>
      <c r="H100" s="1067">
        <v>0</v>
      </c>
      <c r="I100" s="1067">
        <v>0</v>
      </c>
      <c r="J100" s="1067">
        <v>0</v>
      </c>
    </row>
    <row r="101" spans="1:10" ht="25.5" hidden="1">
      <c r="A101" s="820">
        <v>1161100</v>
      </c>
      <c r="B101" s="801" t="s">
        <v>1681</v>
      </c>
      <c r="C101" s="822">
        <v>471100</v>
      </c>
      <c r="D101" s="1067"/>
      <c r="E101" s="1067"/>
      <c r="F101" s="1067"/>
      <c r="G101" s="1067"/>
      <c r="H101" s="1067"/>
      <c r="I101" s="1067"/>
      <c r="J101" s="1067"/>
    </row>
    <row r="102" spans="1:10" ht="25.5" hidden="1">
      <c r="A102" s="820">
        <v>1161200</v>
      </c>
      <c r="B102" s="836" t="s">
        <v>1682</v>
      </c>
      <c r="C102" s="822">
        <v>471200</v>
      </c>
      <c r="D102" s="1067"/>
      <c r="E102" s="1067"/>
      <c r="F102" s="1067"/>
      <c r="G102" s="1067"/>
      <c r="H102" s="1067"/>
      <c r="I102" s="1067"/>
      <c r="J102" s="1067"/>
    </row>
    <row r="103" spans="1:10" ht="25.5" hidden="1">
      <c r="A103" s="820">
        <v>1162000</v>
      </c>
      <c r="B103" s="842" t="s">
        <v>1136</v>
      </c>
      <c r="C103" s="843" t="s">
        <v>361</v>
      </c>
      <c r="D103" s="1067">
        <f>D109+D112</f>
        <v>0</v>
      </c>
      <c r="E103" s="1067"/>
      <c r="F103" s="1067">
        <f>F109+F112</f>
        <v>0</v>
      </c>
      <c r="G103" s="1067">
        <f>G109+G112</f>
        <v>0</v>
      </c>
      <c r="H103" s="1067">
        <f>H109+H112</f>
        <v>0</v>
      </c>
      <c r="I103" s="1067">
        <f>I109+I112</f>
        <v>0</v>
      </c>
      <c r="J103" s="1067">
        <f>J109+J112</f>
        <v>0</v>
      </c>
    </row>
    <row r="104" spans="1:10" ht="25.5" hidden="1">
      <c r="A104" s="820">
        <v>1162100</v>
      </c>
      <c r="B104" s="836" t="s">
        <v>1683</v>
      </c>
      <c r="C104" s="802" t="s">
        <v>130</v>
      </c>
      <c r="D104" s="1067"/>
      <c r="E104" s="1067"/>
      <c r="F104" s="1067"/>
      <c r="G104" s="1067"/>
      <c r="H104" s="1067"/>
      <c r="I104" s="1067"/>
      <c r="J104" s="1067"/>
    </row>
    <row r="105" spans="1:10" hidden="1">
      <c r="A105" s="820">
        <v>1162200</v>
      </c>
      <c r="B105" s="836" t="s">
        <v>1684</v>
      </c>
      <c r="C105" s="802" t="s">
        <v>24</v>
      </c>
      <c r="D105" s="1067"/>
      <c r="E105" s="1067"/>
      <c r="F105" s="1067"/>
      <c r="G105" s="1067"/>
      <c r="H105" s="1067"/>
      <c r="I105" s="1067"/>
      <c r="J105" s="1067"/>
    </row>
    <row r="106" spans="1:10" ht="25.5" hidden="1">
      <c r="A106" s="820">
        <v>1162300</v>
      </c>
      <c r="B106" s="836" t="s">
        <v>1685</v>
      </c>
      <c r="C106" s="802" t="s">
        <v>26</v>
      </c>
      <c r="D106" s="1067"/>
      <c r="E106" s="1067"/>
      <c r="F106" s="1067"/>
      <c r="G106" s="1067"/>
      <c r="H106" s="1067"/>
      <c r="I106" s="1067"/>
      <c r="J106" s="1067"/>
    </row>
    <row r="107" spans="1:10" hidden="1">
      <c r="A107" s="820">
        <v>1162400</v>
      </c>
      <c r="B107" s="836" t="s">
        <v>1686</v>
      </c>
      <c r="C107" s="802" t="s">
        <v>838</v>
      </c>
      <c r="D107" s="1067"/>
      <c r="E107" s="1067"/>
      <c r="F107" s="1067"/>
      <c r="G107" s="1067"/>
      <c r="H107" s="1067"/>
      <c r="I107" s="1067"/>
      <c r="J107" s="1067"/>
    </row>
    <row r="108" spans="1:10" ht="25.5" hidden="1">
      <c r="A108" s="820">
        <v>1162500</v>
      </c>
      <c r="B108" s="836" t="s">
        <v>1687</v>
      </c>
      <c r="C108" s="802" t="s">
        <v>840</v>
      </c>
      <c r="D108" s="1067"/>
      <c r="E108" s="1067"/>
      <c r="F108" s="1067"/>
      <c r="G108" s="1067"/>
      <c r="H108" s="1067"/>
      <c r="I108" s="1067"/>
      <c r="J108" s="1067"/>
    </row>
    <row r="109" spans="1:10" hidden="1">
      <c r="A109" s="820">
        <v>1162600</v>
      </c>
      <c r="B109" s="836" t="s">
        <v>1688</v>
      </c>
      <c r="C109" s="802" t="s">
        <v>514</v>
      </c>
      <c r="D109" s="1082">
        <v>0</v>
      </c>
      <c r="E109" s="1067"/>
      <c r="F109" s="1082">
        <v>0</v>
      </c>
      <c r="G109" s="1082">
        <v>0</v>
      </c>
      <c r="H109" s="1082">
        <v>0</v>
      </c>
      <c r="I109" s="1082">
        <v>0</v>
      </c>
      <c r="J109" s="1082">
        <f>F109</f>
        <v>0</v>
      </c>
    </row>
    <row r="110" spans="1:10" ht="25.5" hidden="1">
      <c r="A110" s="820">
        <v>1162700</v>
      </c>
      <c r="B110" s="801" t="s">
        <v>1689</v>
      </c>
      <c r="C110" s="802" t="s">
        <v>516</v>
      </c>
      <c r="D110" s="1066"/>
      <c r="E110" s="1067"/>
      <c r="F110" s="1066"/>
      <c r="G110" s="1066"/>
      <c r="H110" s="1066"/>
      <c r="I110" s="1066"/>
      <c r="J110" s="1066"/>
    </row>
    <row r="111" spans="1:10" hidden="1">
      <c r="A111" s="820">
        <v>1162800</v>
      </c>
      <c r="B111" s="1823" t="s">
        <v>1690</v>
      </c>
      <c r="C111" s="802" t="s">
        <v>878</v>
      </c>
      <c r="D111" s="1082"/>
      <c r="E111" s="1082"/>
      <c r="F111" s="1082"/>
      <c r="G111" s="1082"/>
      <c r="H111" s="1082"/>
      <c r="I111" s="1082"/>
      <c r="J111" s="1082"/>
    </row>
    <row r="112" spans="1:10" s="1207" customFormat="1" ht="10.5" hidden="1" customHeight="1" thickBot="1">
      <c r="A112" s="1203">
        <v>1162900</v>
      </c>
      <c r="B112" s="1204" t="s">
        <v>16</v>
      </c>
      <c r="C112" s="1205" t="s">
        <v>880</v>
      </c>
      <c r="D112" s="1080">
        <v>0</v>
      </c>
      <c r="E112" s="1080">
        <v>0</v>
      </c>
      <c r="F112" s="1068">
        <f>D112+E112</f>
        <v>0</v>
      </c>
      <c r="G112" s="1068">
        <v>0</v>
      </c>
      <c r="H112" s="1068">
        <v>0</v>
      </c>
      <c r="I112" s="1068">
        <v>0</v>
      </c>
      <c r="J112" s="1068">
        <f>F112</f>
        <v>0</v>
      </c>
    </row>
    <row r="113" spans="1:10" hidden="1">
      <c r="A113" s="847">
        <v>1170000</v>
      </c>
      <c r="B113" s="848" t="s">
        <v>881</v>
      </c>
      <c r="C113" s="849" t="s">
        <v>361</v>
      </c>
      <c r="D113" s="1086">
        <v>0</v>
      </c>
      <c r="E113" s="1086">
        <v>0</v>
      </c>
      <c r="F113" s="1086">
        <v>0</v>
      </c>
      <c r="G113" s="1086">
        <v>0</v>
      </c>
      <c r="H113" s="1086">
        <v>0</v>
      </c>
      <c r="I113" s="1086">
        <v>0</v>
      </c>
      <c r="J113" s="1086">
        <v>0</v>
      </c>
    </row>
    <row r="114" spans="1:10" ht="38.25" hidden="1">
      <c r="A114" s="851">
        <v>1171000</v>
      </c>
      <c r="B114" s="852" t="s">
        <v>216</v>
      </c>
      <c r="C114" s="794" t="s">
        <v>361</v>
      </c>
      <c r="D114" s="1088">
        <v>0</v>
      </c>
      <c r="E114" s="1088">
        <v>0</v>
      </c>
      <c r="F114" s="1088">
        <v>0</v>
      </c>
      <c r="G114" s="1088">
        <v>0</v>
      </c>
      <c r="H114" s="1088">
        <v>0</v>
      </c>
      <c r="I114" s="1088">
        <v>0</v>
      </c>
      <c r="J114" s="1088">
        <v>0</v>
      </c>
    </row>
    <row r="115" spans="1:10" ht="38.25" hidden="1">
      <c r="A115" s="851">
        <v>1171100</v>
      </c>
      <c r="B115" s="801" t="s">
        <v>1692</v>
      </c>
      <c r="C115" s="798" t="s">
        <v>482</v>
      </c>
      <c r="D115" s="1082"/>
      <c r="E115" s="1082"/>
      <c r="F115" s="1082"/>
      <c r="G115" s="1082"/>
      <c r="H115" s="1082"/>
      <c r="I115" s="1082"/>
      <c r="J115" s="1082"/>
    </row>
    <row r="116" spans="1:10" ht="25.5" hidden="1">
      <c r="A116" s="851">
        <v>1171200</v>
      </c>
      <c r="B116" s="836" t="s">
        <v>1693</v>
      </c>
      <c r="C116" s="854" t="s">
        <v>354</v>
      </c>
      <c r="D116" s="1082"/>
      <c r="E116" s="1082"/>
      <c r="F116" s="1082"/>
      <c r="G116" s="1082"/>
      <c r="H116" s="1082"/>
      <c r="I116" s="1082"/>
      <c r="J116" s="1082"/>
    </row>
    <row r="117" spans="1:10" ht="51" hidden="1">
      <c r="A117" s="820">
        <v>1172000</v>
      </c>
      <c r="B117" s="855" t="s">
        <v>1027</v>
      </c>
      <c r="C117" s="831" t="s">
        <v>361</v>
      </c>
      <c r="D117" s="1086">
        <v>0</v>
      </c>
      <c r="E117" s="1086">
        <v>0</v>
      </c>
      <c r="F117" s="1086">
        <v>0</v>
      </c>
      <c r="G117" s="1086">
        <v>0</v>
      </c>
      <c r="H117" s="1086">
        <v>0</v>
      </c>
      <c r="I117" s="1086">
        <v>0</v>
      </c>
      <c r="J117" s="1086">
        <v>0</v>
      </c>
    </row>
    <row r="118" spans="1:10" hidden="1">
      <c r="A118" s="820">
        <v>1172100</v>
      </c>
      <c r="B118" s="823" t="s">
        <v>1113</v>
      </c>
      <c r="C118" s="798" t="s">
        <v>1028</v>
      </c>
      <c r="D118" s="1082"/>
      <c r="E118" s="1082"/>
      <c r="F118" s="1082"/>
      <c r="G118" s="1082"/>
      <c r="H118" s="1082"/>
      <c r="I118" s="1082"/>
      <c r="J118" s="1082"/>
    </row>
    <row r="119" spans="1:10" hidden="1">
      <c r="A119" s="820">
        <v>1172200</v>
      </c>
      <c r="B119" s="823" t="s">
        <v>1114</v>
      </c>
      <c r="C119" s="856">
        <v>482200</v>
      </c>
      <c r="D119" s="1082"/>
      <c r="E119" s="1082"/>
      <c r="F119" s="1082"/>
      <c r="G119" s="1082"/>
      <c r="H119" s="1082"/>
      <c r="I119" s="1082"/>
      <c r="J119" s="1082"/>
    </row>
    <row r="120" spans="1:10" hidden="1">
      <c r="A120" s="820">
        <v>1172300</v>
      </c>
      <c r="B120" s="836" t="s">
        <v>1694</v>
      </c>
      <c r="C120" s="802" t="s">
        <v>1030</v>
      </c>
      <c r="D120" s="1082"/>
      <c r="E120" s="1082"/>
      <c r="F120" s="1082"/>
      <c r="G120" s="1082"/>
      <c r="H120" s="1082"/>
      <c r="I120" s="1082"/>
      <c r="J120" s="1082"/>
    </row>
    <row r="121" spans="1:10" ht="25.5" hidden="1">
      <c r="A121" s="820">
        <v>1172400</v>
      </c>
      <c r="B121" s="857" t="s">
        <v>1695</v>
      </c>
      <c r="C121" s="802" t="s">
        <v>125</v>
      </c>
      <c r="D121" s="1088"/>
      <c r="E121" s="1088"/>
      <c r="F121" s="1088"/>
      <c r="G121" s="1088"/>
      <c r="H121" s="1088"/>
      <c r="I121" s="1088"/>
      <c r="J121" s="1088"/>
    </row>
    <row r="122" spans="1:10" ht="25.5" hidden="1">
      <c r="A122" s="820">
        <v>1173000</v>
      </c>
      <c r="B122" s="855" t="s">
        <v>126</v>
      </c>
      <c r="C122" s="831" t="s">
        <v>361</v>
      </c>
      <c r="D122" s="1088">
        <v>0</v>
      </c>
      <c r="E122" s="1088">
        <v>0</v>
      </c>
      <c r="F122" s="1088">
        <v>0</v>
      </c>
      <c r="G122" s="1088">
        <v>0</v>
      </c>
      <c r="H122" s="1088">
        <v>0</v>
      </c>
      <c r="I122" s="1088">
        <v>0</v>
      </c>
      <c r="J122" s="1088">
        <v>0</v>
      </c>
    </row>
    <row r="123" spans="1:10" ht="25.5" hidden="1">
      <c r="A123" s="851">
        <v>1173100</v>
      </c>
      <c r="B123" s="858" t="s">
        <v>127</v>
      </c>
      <c r="C123" s="802" t="s">
        <v>1099</v>
      </c>
      <c r="D123" s="1088"/>
      <c r="E123" s="1088"/>
      <c r="F123" s="1088"/>
      <c r="G123" s="1088"/>
      <c r="H123" s="1088"/>
      <c r="I123" s="1088"/>
      <c r="J123" s="1088"/>
    </row>
    <row r="124" spans="1:10" ht="38.25" hidden="1">
      <c r="A124" s="851">
        <v>1174000</v>
      </c>
      <c r="B124" s="855" t="s">
        <v>1100</v>
      </c>
      <c r="C124" s="831" t="s">
        <v>361</v>
      </c>
      <c r="D124" s="1088">
        <v>0</v>
      </c>
      <c r="E124" s="1088">
        <v>0</v>
      </c>
      <c r="F124" s="1088">
        <v>0</v>
      </c>
      <c r="G124" s="1088">
        <v>0</v>
      </c>
      <c r="H124" s="1088">
        <v>0</v>
      </c>
      <c r="I124" s="1088">
        <v>0</v>
      </c>
      <c r="J124" s="1088">
        <v>0</v>
      </c>
    </row>
    <row r="125" spans="1:10" ht="25.5" hidden="1">
      <c r="A125" s="851">
        <v>1174100</v>
      </c>
      <c r="B125" s="858" t="s">
        <v>1115</v>
      </c>
      <c r="C125" s="802" t="s">
        <v>1101</v>
      </c>
      <c r="D125" s="1088"/>
      <c r="E125" s="1088"/>
      <c r="F125" s="1088"/>
      <c r="G125" s="1088"/>
      <c r="H125" s="1088"/>
      <c r="I125" s="1088"/>
      <c r="J125" s="1088"/>
    </row>
    <row r="126" spans="1:10" ht="25.5" hidden="1">
      <c r="A126" s="851">
        <v>1174200</v>
      </c>
      <c r="B126" s="857" t="s">
        <v>1696</v>
      </c>
      <c r="C126" s="802" t="s">
        <v>450</v>
      </c>
      <c r="D126" s="1088"/>
      <c r="E126" s="1088"/>
      <c r="F126" s="1088"/>
      <c r="G126" s="1088"/>
      <c r="H126" s="1088"/>
      <c r="I126" s="1088"/>
      <c r="J126" s="1088"/>
    </row>
    <row r="127" spans="1:10" ht="51" hidden="1">
      <c r="A127" s="851">
        <v>1175000</v>
      </c>
      <c r="B127" s="855" t="s">
        <v>561</v>
      </c>
      <c r="C127" s="831" t="s">
        <v>361</v>
      </c>
      <c r="D127" s="1088">
        <v>0</v>
      </c>
      <c r="E127" s="1088">
        <v>0</v>
      </c>
      <c r="F127" s="1088">
        <v>0</v>
      </c>
      <c r="G127" s="1088">
        <v>0</v>
      </c>
      <c r="H127" s="1088">
        <v>0</v>
      </c>
      <c r="I127" s="1088">
        <v>0</v>
      </c>
      <c r="J127" s="1088">
        <v>0</v>
      </c>
    </row>
    <row r="128" spans="1:10" ht="38.25">
      <c r="A128" s="851">
        <v>1175100</v>
      </c>
      <c r="B128" s="857" t="s">
        <v>1697</v>
      </c>
      <c r="C128" s="802" t="s">
        <v>228</v>
      </c>
      <c r="D128" s="1088"/>
      <c r="E128" s="1088"/>
      <c r="F128" s="1088"/>
      <c r="G128" s="1088"/>
      <c r="H128" s="1088"/>
      <c r="I128" s="1088"/>
      <c r="J128" s="1088"/>
    </row>
    <row r="129" spans="1:12" hidden="1">
      <c r="A129" s="851">
        <v>1176000</v>
      </c>
      <c r="B129" s="855" t="s">
        <v>229</v>
      </c>
      <c r="C129" s="831" t="s">
        <v>361</v>
      </c>
      <c r="D129" s="1088">
        <v>0</v>
      </c>
      <c r="E129" s="1088">
        <v>0</v>
      </c>
      <c r="F129" s="1088">
        <v>0</v>
      </c>
      <c r="G129" s="1088">
        <v>0</v>
      </c>
      <c r="H129" s="1088">
        <v>0</v>
      </c>
      <c r="I129" s="1088">
        <v>0</v>
      </c>
      <c r="J129" s="1088">
        <v>0</v>
      </c>
    </row>
    <row r="130" spans="1:12" ht="1.5" hidden="1" customHeight="1">
      <c r="A130" s="851">
        <v>1176100</v>
      </c>
      <c r="B130" s="857" t="s">
        <v>1698</v>
      </c>
      <c r="C130" s="802" t="s">
        <v>8</v>
      </c>
      <c r="D130" s="1088"/>
      <c r="E130" s="1088"/>
      <c r="F130" s="1088"/>
      <c r="G130" s="1088"/>
      <c r="H130" s="1088"/>
      <c r="I130" s="1088"/>
      <c r="J130" s="1088"/>
    </row>
    <row r="131" spans="1:12" hidden="1">
      <c r="A131" s="851">
        <v>1177000</v>
      </c>
      <c r="B131" s="855" t="s">
        <v>591</v>
      </c>
      <c r="C131" s="831" t="s">
        <v>361</v>
      </c>
      <c r="D131" s="1088">
        <v>0</v>
      </c>
      <c r="E131" s="1088">
        <v>0</v>
      </c>
      <c r="F131" s="1088">
        <v>0</v>
      </c>
      <c r="G131" s="1088">
        <v>0</v>
      </c>
      <c r="H131" s="1088">
        <v>0</v>
      </c>
      <c r="I131" s="1088">
        <v>0</v>
      </c>
      <c r="J131" s="1088">
        <v>0</v>
      </c>
    </row>
    <row r="132" spans="1:12" ht="13.5" hidden="1" thickBot="1">
      <c r="A132" s="845">
        <v>1177100</v>
      </c>
      <c r="B132" s="859" t="s">
        <v>1699</v>
      </c>
      <c r="C132" s="806" t="s">
        <v>260</v>
      </c>
      <c r="D132" s="1090"/>
      <c r="E132" s="1090"/>
      <c r="F132" s="1090"/>
      <c r="G132" s="1090"/>
      <c r="H132" s="1090"/>
      <c r="I132" s="1090"/>
      <c r="J132" s="1090"/>
    </row>
    <row r="133" spans="1:12" ht="13.5" hidden="1" thickBot="1">
      <c r="A133" s="861" t="s">
        <v>261</v>
      </c>
      <c r="B133" s="862" t="s">
        <v>262</v>
      </c>
      <c r="C133" s="863"/>
      <c r="D133" s="1092"/>
      <c r="E133" s="1092"/>
      <c r="F133" s="1092"/>
      <c r="G133" s="1092"/>
      <c r="H133" s="1092"/>
      <c r="I133" s="1092"/>
      <c r="J133" s="1092"/>
    </row>
    <row r="134" spans="1:12" ht="26.25" hidden="1" thickBot="1">
      <c r="A134" s="865" t="s">
        <v>263</v>
      </c>
      <c r="B134" s="866" t="s">
        <v>652</v>
      </c>
      <c r="C134" s="867" t="s">
        <v>361</v>
      </c>
      <c r="D134" s="1092">
        <v>0</v>
      </c>
      <c r="E134" s="1092">
        <v>0</v>
      </c>
      <c r="F134" s="1092">
        <v>0</v>
      </c>
      <c r="G134" s="1092">
        <v>0</v>
      </c>
      <c r="H134" s="1092">
        <v>0</v>
      </c>
      <c r="I134" s="1092">
        <v>0</v>
      </c>
      <c r="J134" s="1092">
        <v>0</v>
      </c>
    </row>
    <row r="135" spans="1:12" ht="13.5" hidden="1" thickBot="1">
      <c r="A135" s="868"/>
      <c r="B135" s="869" t="s">
        <v>653</v>
      </c>
      <c r="C135" s="870"/>
      <c r="D135" s="1094"/>
      <c r="E135" s="1094"/>
      <c r="F135" s="1094"/>
      <c r="G135" s="1094"/>
      <c r="H135" s="1094"/>
      <c r="I135" s="1094"/>
      <c r="J135" s="1094"/>
    </row>
    <row r="136" spans="1:12" hidden="1">
      <c r="A136" s="861" t="s">
        <v>261</v>
      </c>
      <c r="B136" s="862" t="s">
        <v>262</v>
      </c>
      <c r="C136" s="872"/>
      <c r="D136" s="1095"/>
      <c r="E136" s="1095"/>
      <c r="F136" s="1095"/>
      <c r="G136" s="1095"/>
      <c r="H136" s="1095"/>
      <c r="I136" s="1095"/>
      <c r="J136" s="1095"/>
    </row>
    <row r="137" spans="1:12" hidden="1">
      <c r="A137" s="874" t="s">
        <v>654</v>
      </c>
      <c r="B137" s="875" t="s">
        <v>655</v>
      </c>
      <c r="C137" s="876" t="s">
        <v>361</v>
      </c>
      <c r="D137" s="1096">
        <v>0</v>
      </c>
      <c r="E137" s="1096">
        <v>0</v>
      </c>
      <c r="F137" s="1096">
        <v>0</v>
      </c>
      <c r="G137" s="1096">
        <v>0</v>
      </c>
      <c r="H137" s="1096">
        <v>0</v>
      </c>
      <c r="I137" s="1096">
        <v>0</v>
      </c>
      <c r="J137" s="1096">
        <v>0</v>
      </c>
    </row>
    <row r="138" spans="1:12" hidden="1">
      <c r="A138" s="878" t="s">
        <v>656</v>
      </c>
      <c r="B138" s="857" t="s">
        <v>1700</v>
      </c>
      <c r="C138" s="879" t="s">
        <v>997</v>
      </c>
      <c r="D138" s="1088"/>
      <c r="E138" s="1088"/>
      <c r="F138" s="1088"/>
      <c r="G138" s="1088"/>
      <c r="H138" s="1088"/>
      <c r="I138" s="1088"/>
      <c r="J138" s="1088"/>
    </row>
    <row r="139" spans="1:12" hidden="1">
      <c r="A139" s="878" t="s">
        <v>998</v>
      </c>
      <c r="B139" s="857" t="s">
        <v>1701</v>
      </c>
      <c r="C139" s="879" t="s">
        <v>975</v>
      </c>
      <c r="D139" s="1088"/>
      <c r="E139" s="1088"/>
      <c r="F139" s="1088"/>
      <c r="G139" s="1088"/>
      <c r="H139" s="1088"/>
      <c r="I139" s="1088"/>
      <c r="J139" s="1088"/>
      <c r="L139" s="632" t="s">
        <v>89</v>
      </c>
    </row>
    <row r="140" spans="1:12" ht="25.5" hidden="1">
      <c r="A140" s="878" t="s">
        <v>976</v>
      </c>
      <c r="B140" s="857" t="s">
        <v>1702</v>
      </c>
      <c r="C140" s="879" t="s">
        <v>978</v>
      </c>
      <c r="D140" s="1088"/>
      <c r="E140" s="1088"/>
      <c r="F140" s="1088"/>
      <c r="G140" s="1088"/>
      <c r="H140" s="1088"/>
      <c r="I140" s="1088"/>
      <c r="J140" s="1088"/>
    </row>
    <row r="141" spans="1:12" hidden="1">
      <c r="A141" s="878" t="s">
        <v>979</v>
      </c>
      <c r="B141" s="857" t="s">
        <v>1703</v>
      </c>
      <c r="C141" s="879" t="s">
        <v>1110</v>
      </c>
      <c r="D141" s="1088"/>
      <c r="E141" s="1088"/>
      <c r="F141" s="1088"/>
      <c r="G141" s="1088"/>
      <c r="H141" s="1088"/>
      <c r="I141" s="1088"/>
      <c r="J141" s="1088"/>
    </row>
    <row r="142" spans="1:12" hidden="1">
      <c r="A142" s="878" t="s">
        <v>138</v>
      </c>
      <c r="B142" s="858" t="s">
        <v>139</v>
      </c>
      <c r="C142" s="879" t="s">
        <v>140</v>
      </c>
      <c r="D142" s="1088"/>
      <c r="E142" s="1088"/>
      <c r="F142" s="1088"/>
      <c r="G142" s="1088"/>
      <c r="H142" s="1088"/>
      <c r="I142" s="1088"/>
      <c r="J142" s="1088"/>
    </row>
    <row r="143" spans="1:12" hidden="1">
      <c r="A143" s="878" t="s">
        <v>141</v>
      </c>
      <c r="B143" s="857" t="s">
        <v>1704</v>
      </c>
      <c r="C143" s="879" t="s">
        <v>904</v>
      </c>
      <c r="D143" s="1088"/>
      <c r="E143" s="1088"/>
      <c r="F143" s="1088"/>
      <c r="G143" s="1088"/>
      <c r="H143" s="1088"/>
      <c r="I143" s="1088"/>
      <c r="J143" s="1088"/>
    </row>
    <row r="144" spans="1:12" hidden="1">
      <c r="A144" s="878" t="s">
        <v>905</v>
      </c>
      <c r="B144" s="857" t="s">
        <v>1705</v>
      </c>
      <c r="C144" s="879" t="s">
        <v>907</v>
      </c>
      <c r="D144" s="1088"/>
      <c r="E144" s="1088"/>
      <c r="F144" s="1088"/>
      <c r="G144" s="1088"/>
      <c r="H144" s="1088"/>
      <c r="I144" s="1088"/>
      <c r="J144" s="1088"/>
    </row>
    <row r="145" spans="1:10" hidden="1">
      <c r="A145" s="878" t="s">
        <v>659</v>
      </c>
      <c r="B145" s="857" t="s">
        <v>1706</v>
      </c>
      <c r="C145" s="879" t="s">
        <v>661</v>
      </c>
      <c r="D145" s="1088"/>
      <c r="E145" s="1088"/>
      <c r="F145" s="1088"/>
      <c r="G145" s="1088"/>
      <c r="H145" s="1088"/>
      <c r="I145" s="1088"/>
      <c r="J145" s="1088"/>
    </row>
    <row r="146" spans="1:10" hidden="1">
      <c r="A146" s="878" t="s">
        <v>662</v>
      </c>
      <c r="B146" s="855" t="s">
        <v>663</v>
      </c>
      <c r="C146" s="880" t="s">
        <v>361</v>
      </c>
      <c r="D146" s="1088">
        <v>0</v>
      </c>
      <c r="E146" s="1088">
        <v>0</v>
      </c>
      <c r="F146" s="1088">
        <v>0</v>
      </c>
      <c r="G146" s="1088">
        <v>0</v>
      </c>
      <c r="H146" s="1088">
        <v>0</v>
      </c>
      <c r="I146" s="1088">
        <v>0</v>
      </c>
      <c r="J146" s="1088">
        <v>0</v>
      </c>
    </row>
    <row r="147" spans="1:10" hidden="1">
      <c r="A147" s="878" t="s">
        <v>664</v>
      </c>
      <c r="B147" s="858" t="s">
        <v>665</v>
      </c>
      <c r="C147" s="879" t="s">
        <v>666</v>
      </c>
      <c r="D147" s="1088"/>
      <c r="E147" s="1088"/>
      <c r="F147" s="1088"/>
      <c r="G147" s="1088"/>
      <c r="H147" s="1088"/>
      <c r="I147" s="1088"/>
      <c r="J147" s="1088"/>
    </row>
    <row r="148" spans="1:10" hidden="1">
      <c r="A148" s="878" t="s">
        <v>667</v>
      </c>
      <c r="B148" s="858" t="s">
        <v>668</v>
      </c>
      <c r="C148" s="879" t="s">
        <v>669</v>
      </c>
      <c r="D148" s="1088"/>
      <c r="E148" s="1088"/>
      <c r="F148" s="1088"/>
      <c r="G148" s="1088"/>
      <c r="H148" s="1088"/>
      <c r="I148" s="1088"/>
      <c r="J148" s="1088"/>
    </row>
    <row r="149" spans="1:10" ht="25.5" hidden="1">
      <c r="A149" s="878" t="s">
        <v>670</v>
      </c>
      <c r="B149" s="857" t="s">
        <v>1707</v>
      </c>
      <c r="C149" s="879" t="s">
        <v>316</v>
      </c>
      <c r="D149" s="1088"/>
      <c r="E149" s="1088"/>
      <c r="F149" s="1088"/>
      <c r="G149" s="1088"/>
      <c r="H149" s="1088"/>
      <c r="I149" s="1088"/>
      <c r="J149" s="1088"/>
    </row>
    <row r="150" spans="1:10" hidden="1">
      <c r="A150" s="878" t="s">
        <v>317</v>
      </c>
      <c r="B150" s="857" t="s">
        <v>1708</v>
      </c>
      <c r="C150" s="879" t="s">
        <v>319</v>
      </c>
      <c r="D150" s="1088"/>
      <c r="E150" s="1088"/>
      <c r="F150" s="1088"/>
      <c r="G150" s="1088"/>
      <c r="H150" s="1088"/>
      <c r="I150" s="1088"/>
      <c r="J150" s="1088"/>
    </row>
    <row r="151" spans="1:10" hidden="1">
      <c r="A151" s="878" t="s">
        <v>320</v>
      </c>
      <c r="B151" s="855" t="s">
        <v>321</v>
      </c>
      <c r="C151" s="880" t="s">
        <v>361</v>
      </c>
      <c r="D151" s="1088">
        <v>0</v>
      </c>
      <c r="E151" s="1088">
        <v>0</v>
      </c>
      <c r="F151" s="1088">
        <v>0</v>
      </c>
      <c r="G151" s="1088">
        <v>0</v>
      </c>
      <c r="H151" s="1088">
        <v>0</v>
      </c>
      <c r="I151" s="1088">
        <v>0</v>
      </c>
      <c r="J151" s="1088">
        <v>0</v>
      </c>
    </row>
    <row r="152" spans="1:10" hidden="1">
      <c r="A152" s="878" t="s">
        <v>322</v>
      </c>
      <c r="B152" s="858" t="s">
        <v>1116</v>
      </c>
      <c r="C152" s="879" t="s">
        <v>323</v>
      </c>
      <c r="D152" s="1088"/>
      <c r="E152" s="1088"/>
      <c r="F152" s="1088"/>
      <c r="G152" s="1088"/>
      <c r="H152" s="1088"/>
      <c r="I152" s="1088"/>
      <c r="J152" s="1088"/>
    </row>
    <row r="153" spans="1:10" hidden="1">
      <c r="A153" s="881" t="s">
        <v>324</v>
      </c>
      <c r="B153" s="882" t="s">
        <v>325</v>
      </c>
      <c r="C153" s="880" t="s">
        <v>361</v>
      </c>
      <c r="D153" s="1088">
        <v>0</v>
      </c>
      <c r="E153" s="1088">
        <v>0</v>
      </c>
      <c r="F153" s="1088">
        <v>0</v>
      </c>
      <c r="G153" s="1088">
        <v>0</v>
      </c>
      <c r="H153" s="1088">
        <v>0</v>
      </c>
      <c r="I153" s="1088">
        <v>0</v>
      </c>
      <c r="J153" s="1088">
        <v>0</v>
      </c>
    </row>
    <row r="154" spans="1:10" hidden="1">
      <c r="A154" s="878" t="s">
        <v>326</v>
      </c>
      <c r="B154" s="858" t="s">
        <v>1117</v>
      </c>
      <c r="C154" s="879" t="s">
        <v>327</v>
      </c>
      <c r="D154" s="1088"/>
      <c r="E154" s="1088"/>
      <c r="F154" s="1088"/>
      <c r="G154" s="1088"/>
      <c r="H154" s="1088"/>
      <c r="I154" s="1088"/>
      <c r="J154" s="1088"/>
    </row>
    <row r="155" spans="1:10">
      <c r="A155" s="878" t="s">
        <v>328</v>
      </c>
      <c r="B155" s="858" t="s">
        <v>1118</v>
      </c>
      <c r="C155" s="879" t="s">
        <v>329</v>
      </c>
      <c r="D155" s="1088"/>
      <c r="E155" s="1088"/>
      <c r="F155" s="1088"/>
      <c r="G155" s="1088"/>
      <c r="H155" s="1088"/>
      <c r="I155" s="1088"/>
      <c r="J155" s="1088"/>
    </row>
    <row r="156" spans="1:10">
      <c r="A156" s="878" t="s">
        <v>330</v>
      </c>
      <c r="B156" s="857" t="s">
        <v>1709</v>
      </c>
      <c r="C156" s="879" t="s">
        <v>332</v>
      </c>
      <c r="D156" s="1088"/>
      <c r="E156" s="1088"/>
      <c r="F156" s="1088"/>
      <c r="G156" s="1088"/>
      <c r="H156" s="1088"/>
      <c r="I156" s="1088"/>
      <c r="J156" s="1088"/>
    </row>
    <row r="157" spans="1:10" ht="15" customHeight="1" thickBot="1">
      <c r="A157" s="883">
        <v>1244000</v>
      </c>
      <c r="B157" s="884" t="s">
        <v>1710</v>
      </c>
      <c r="C157" s="885" t="s">
        <v>1145</v>
      </c>
      <c r="D157" s="1098"/>
      <c r="E157" s="1098"/>
      <c r="F157" s="1098"/>
      <c r="G157" s="1098"/>
      <c r="H157" s="1098"/>
      <c r="I157" s="1098"/>
      <c r="J157" s="1098"/>
    </row>
    <row r="158" spans="1:10" ht="26.25" thickBot="1">
      <c r="A158" s="886">
        <v>1000000</v>
      </c>
      <c r="B158" s="887" t="s">
        <v>1146</v>
      </c>
      <c r="C158" s="888" t="s">
        <v>361</v>
      </c>
      <c r="D158" s="1099">
        <f t="shared" ref="D158:J158" si="0">D32</f>
        <v>0</v>
      </c>
      <c r="E158" s="1099">
        <f t="shared" si="0"/>
        <v>0</v>
      </c>
      <c r="F158" s="1099">
        <f t="shared" si="0"/>
        <v>0</v>
      </c>
      <c r="G158" s="1099">
        <f t="shared" si="0"/>
        <v>0</v>
      </c>
      <c r="H158" s="1099">
        <f t="shared" si="0"/>
        <v>0</v>
      </c>
      <c r="I158" s="1099">
        <f t="shared" si="0"/>
        <v>0</v>
      </c>
      <c r="J158" s="1819">
        <f t="shared" si="0"/>
        <v>0</v>
      </c>
    </row>
    <row r="159" spans="1:10">
      <c r="A159" s="889"/>
      <c r="B159" s="890"/>
      <c r="C159" s="891"/>
      <c r="D159" s="738"/>
      <c r="E159" s="738"/>
      <c r="F159" s="738"/>
      <c r="G159" s="738"/>
      <c r="H159" s="738"/>
      <c r="I159" s="738"/>
      <c r="J159" s="738"/>
    </row>
    <row r="160" spans="1:10" s="738" customFormat="1">
      <c r="A160" s="2517" t="s">
        <v>1860</v>
      </c>
      <c r="B160" s="2517"/>
      <c r="C160" s="2517"/>
      <c r="D160" s="2517"/>
      <c r="E160" s="2517"/>
      <c r="F160" s="2517"/>
      <c r="G160" s="2517"/>
      <c r="H160" s="2517"/>
      <c r="I160" s="2517"/>
      <c r="J160" s="2517"/>
    </row>
    <row r="161" spans="1:10">
      <c r="A161" s="2552" t="s">
        <v>1125</v>
      </c>
      <c r="B161" s="2552"/>
      <c r="C161" s="2552"/>
      <c r="D161" s="2552"/>
      <c r="E161" s="2552"/>
      <c r="F161" s="2552"/>
      <c r="G161" s="2552"/>
      <c r="H161" s="2552"/>
      <c r="I161" s="2552"/>
      <c r="J161" s="2552"/>
    </row>
    <row r="162" spans="1:10" ht="14.25">
      <c r="A162" s="892" t="s">
        <v>1711</v>
      </c>
      <c r="B162" s="892"/>
      <c r="C162" s="893"/>
      <c r="D162" s="892"/>
      <c r="E162" s="892"/>
      <c r="F162" s="892"/>
      <c r="G162" s="892" t="s">
        <v>1154</v>
      </c>
      <c r="H162" s="892"/>
      <c r="I162" s="892"/>
      <c r="J162" s="892"/>
    </row>
    <row r="163" spans="1:10" ht="14.25">
      <c r="A163" s="894" t="s">
        <v>1712</v>
      </c>
      <c r="B163" s="894"/>
      <c r="C163" s="894"/>
      <c r="D163" s="738"/>
      <c r="E163" s="734" t="s">
        <v>311</v>
      </c>
      <c r="F163" s="738"/>
      <c r="G163" s="734" t="s">
        <v>312</v>
      </c>
      <c r="H163" s="738"/>
      <c r="I163" s="738"/>
      <c r="J163" s="894"/>
    </row>
    <row r="164" spans="1:10" ht="14.25">
      <c r="A164" s="895" t="s">
        <v>1713</v>
      </c>
      <c r="B164" s="895"/>
      <c r="C164" s="894"/>
      <c r="D164" s="895"/>
      <c r="E164" s="895"/>
      <c r="F164" s="895"/>
      <c r="G164" s="895"/>
      <c r="H164" s="895"/>
      <c r="I164" s="895"/>
      <c r="J164" s="895"/>
    </row>
    <row r="165" spans="1:10" ht="14.25">
      <c r="A165" s="892" t="s">
        <v>1714</v>
      </c>
      <c r="B165" s="892"/>
      <c r="C165" s="893"/>
      <c r="D165" s="892"/>
      <c r="E165" s="892"/>
      <c r="F165" s="892"/>
      <c r="G165" s="892" t="s">
        <v>1158</v>
      </c>
      <c r="H165" s="892"/>
      <c r="I165" s="892"/>
      <c r="J165" s="892"/>
    </row>
  </sheetData>
  <mergeCells count="15">
    <mergeCell ref="A160:J160"/>
    <mergeCell ref="A161:J161"/>
    <mergeCell ref="A14:J14"/>
    <mergeCell ref="A15:J15"/>
    <mergeCell ref="B16:F17"/>
    <mergeCell ref="F23:J24"/>
    <mergeCell ref="F29:F30"/>
    <mergeCell ref="G29:J29"/>
    <mergeCell ref="A13:J13"/>
    <mergeCell ref="G27:J28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170"/>
  <sheetViews>
    <sheetView topLeftCell="A29" workbookViewId="0">
      <selection activeCell="K109" sqref="K109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5703125" style="632" customWidth="1"/>
    <col min="5" max="5" width="8.7109375" style="632" customWidth="1"/>
    <col min="6" max="6" width="10.5703125" style="632" customWidth="1"/>
    <col min="7" max="7" width="13.140625" style="632" customWidth="1"/>
    <col min="8" max="9" width="11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38"/>
      <c r="B1" s="739"/>
      <c r="C1" s="740"/>
      <c r="D1" s="738"/>
      <c r="E1" s="741"/>
      <c r="F1" s="2540" t="s">
        <v>32</v>
      </c>
      <c r="G1" s="2540"/>
      <c r="H1" s="2540"/>
      <c r="I1" s="2540"/>
      <c r="J1" s="2540"/>
      <c r="K1" s="738"/>
      <c r="L1" s="738"/>
    </row>
    <row r="2" spans="1:12" ht="0.75" customHeight="1">
      <c r="A2" s="738"/>
      <c r="B2" s="739"/>
      <c r="C2" s="740"/>
      <c r="D2" s="738"/>
      <c r="E2" s="741"/>
      <c r="F2" s="742"/>
      <c r="G2" s="742"/>
      <c r="H2" s="742"/>
      <c r="I2" s="742"/>
      <c r="J2" s="742"/>
      <c r="K2" s="738"/>
      <c r="L2" s="738"/>
    </row>
    <row r="3" spans="1:12">
      <c r="A3" s="738"/>
      <c r="B3" s="739"/>
      <c r="C3" s="740"/>
      <c r="D3" s="738"/>
      <c r="E3" s="741"/>
      <c r="F3" s="2541" t="s">
        <v>897</v>
      </c>
      <c r="G3" s="2541"/>
      <c r="H3" s="2541"/>
      <c r="I3" s="2541"/>
      <c r="J3" s="2541"/>
      <c r="K3" s="738"/>
      <c r="L3" s="738"/>
    </row>
    <row r="4" spans="1:12">
      <c r="A4" s="738"/>
      <c r="B4" s="739"/>
      <c r="C4" s="740"/>
      <c r="D4" s="738"/>
      <c r="E4" s="741"/>
      <c r="F4" s="743" t="s">
        <v>34</v>
      </c>
      <c r="G4" s="743"/>
      <c r="H4" s="738"/>
      <c r="I4" s="738"/>
      <c r="J4" s="738"/>
      <c r="K4" s="738"/>
      <c r="L4" s="738"/>
    </row>
    <row r="5" spans="1:12" ht="14.25">
      <c r="A5" s="738"/>
      <c r="B5" s="744" t="s">
        <v>35</v>
      </c>
      <c r="C5" s="740"/>
      <c r="D5" s="738"/>
      <c r="E5" s="741"/>
      <c r="F5" s="741"/>
      <c r="G5" s="745" t="s">
        <v>175</v>
      </c>
      <c r="H5" s="738"/>
      <c r="I5" s="738"/>
      <c r="J5" s="738"/>
      <c r="K5" s="738"/>
      <c r="L5" s="738"/>
    </row>
    <row r="6" spans="1:12">
      <c r="A6" s="743" t="s">
        <v>2264</v>
      </c>
      <c r="B6" s="739"/>
      <c r="C6" s="740"/>
      <c r="D6" s="738"/>
      <c r="E6" s="741" t="s">
        <v>176</v>
      </c>
      <c r="F6" s="743" t="s">
        <v>945</v>
      </c>
      <c r="G6" s="738"/>
      <c r="H6" s="738"/>
      <c r="I6" s="738"/>
      <c r="J6" s="748"/>
      <c r="K6" s="738"/>
      <c r="L6" s="738"/>
    </row>
    <row r="7" spans="1:12">
      <c r="A7" s="748"/>
      <c r="B7" s="897" t="s">
        <v>1716</v>
      </c>
      <c r="C7" s="768"/>
      <c r="D7" s="748"/>
      <c r="E7" s="770"/>
      <c r="F7" s="748"/>
      <c r="G7" s="748"/>
      <c r="H7" s="738"/>
      <c r="I7" s="738"/>
      <c r="J7" s="738"/>
      <c r="K7" s="748"/>
      <c r="L7" s="748"/>
    </row>
    <row r="8" spans="1:12" ht="14.25">
      <c r="A8" s="898" t="s">
        <v>1717</v>
      </c>
      <c r="B8" s="890"/>
      <c r="C8" s="899"/>
      <c r="D8" s="900"/>
      <c r="E8" s="901"/>
      <c r="F8" s="901"/>
      <c r="G8" s="748"/>
      <c r="H8" s="738"/>
      <c r="I8" s="738"/>
      <c r="J8" s="738"/>
      <c r="K8" s="738"/>
      <c r="L8" s="738"/>
    </row>
    <row r="9" spans="1:12">
      <c r="A9" s="738"/>
      <c r="B9" s="739"/>
      <c r="C9" s="740"/>
      <c r="D9" s="738"/>
      <c r="E9" s="741"/>
      <c r="F9" s="741"/>
      <c r="G9" s="738"/>
      <c r="H9" s="738"/>
      <c r="I9" s="738"/>
      <c r="J9" s="738"/>
      <c r="K9" s="738"/>
      <c r="L9" s="738"/>
    </row>
    <row r="10" spans="1:12">
      <c r="A10" s="2544" t="s">
        <v>1179</v>
      </c>
      <c r="B10" s="2544"/>
      <c r="C10" s="2544"/>
      <c r="D10" s="2544"/>
      <c r="E10" s="2544"/>
      <c r="F10" s="741"/>
      <c r="G10" s="750" t="s">
        <v>209</v>
      </c>
      <c r="H10" s="738"/>
      <c r="I10" s="738"/>
      <c r="J10" s="738"/>
      <c r="K10" s="738"/>
      <c r="L10" s="738"/>
    </row>
    <row r="11" spans="1:12">
      <c r="A11" s="2539" t="s">
        <v>910</v>
      </c>
      <c r="B11" s="2539"/>
      <c r="C11" s="2539"/>
      <c r="D11" s="2539"/>
      <c r="E11" s="2539"/>
      <c r="F11" s="741"/>
      <c r="G11" s="738"/>
      <c r="H11" s="738"/>
      <c r="I11" s="738"/>
      <c r="J11" s="738"/>
      <c r="K11" s="738"/>
      <c r="L11" s="738"/>
    </row>
    <row r="12" spans="1:12" s="917" customFormat="1">
      <c r="A12" s="2545" t="s">
        <v>2282</v>
      </c>
      <c r="B12" s="2546"/>
      <c r="C12" s="1769"/>
      <c r="F12" s="1770"/>
      <c r="G12" s="1770"/>
    </row>
    <row r="13" spans="1:12" ht="18">
      <c r="A13" s="2547" t="s">
        <v>822</v>
      </c>
      <c r="B13" s="2547"/>
      <c r="C13" s="2547"/>
      <c r="D13" s="2547"/>
      <c r="E13" s="2547"/>
      <c r="F13" s="2547"/>
      <c r="G13" s="2547"/>
      <c r="H13" s="2547"/>
      <c r="I13" s="2547"/>
      <c r="J13" s="2547"/>
      <c r="K13" s="738"/>
      <c r="L13" s="738"/>
    </row>
    <row r="14" spans="1:12" ht="14.25">
      <c r="A14" s="2548" t="s">
        <v>1046</v>
      </c>
      <c r="B14" s="2549"/>
      <c r="C14" s="2549"/>
      <c r="D14" s="2549"/>
      <c r="E14" s="2549"/>
      <c r="F14" s="2549"/>
      <c r="G14" s="2549"/>
      <c r="H14" s="2549"/>
      <c r="I14" s="2549"/>
      <c r="J14" s="2549"/>
      <c r="K14" s="738"/>
      <c r="L14" s="738"/>
    </row>
    <row r="15" spans="1:12" ht="16.5">
      <c r="A15" s="2550" t="s">
        <v>1674</v>
      </c>
      <c r="B15" s="2550"/>
      <c r="C15" s="2550"/>
      <c r="D15" s="2550"/>
      <c r="E15" s="2550"/>
      <c r="F15" s="2550"/>
      <c r="G15" s="2550"/>
      <c r="H15" s="2550"/>
      <c r="I15" s="2550"/>
      <c r="J15" s="2550"/>
      <c r="K15" s="738"/>
      <c r="L15" s="738"/>
    </row>
    <row r="16" spans="1:12" s="748" customFormat="1" ht="21.75" customHeight="1">
      <c r="A16" s="958"/>
      <c r="B16" s="2551" t="s">
        <v>2249</v>
      </c>
      <c r="C16" s="2551"/>
      <c r="D16" s="2551"/>
      <c r="E16" s="2551"/>
      <c r="F16" s="2551"/>
      <c r="G16" s="963"/>
      <c r="H16" s="963"/>
      <c r="I16" s="963"/>
      <c r="J16" s="963"/>
    </row>
    <row r="17" spans="1:14" ht="14.25">
      <c r="A17" s="751"/>
      <c r="B17" s="2551"/>
      <c r="C17" s="2551"/>
      <c r="D17" s="2551"/>
      <c r="E17" s="2551"/>
      <c r="F17" s="2551"/>
      <c r="G17" s="751"/>
      <c r="H17" s="748"/>
      <c r="I17" s="748"/>
      <c r="J17" s="748"/>
      <c r="K17" s="748"/>
      <c r="L17" s="748"/>
    </row>
    <row r="18" spans="1:14">
      <c r="A18" s="753" t="s">
        <v>1015</v>
      </c>
      <c r="B18" s="754"/>
      <c r="C18" s="754"/>
      <c r="D18" s="754"/>
      <c r="E18" s="748"/>
      <c r="F18" s="755" t="s">
        <v>334</v>
      </c>
      <c r="G18" s="748"/>
      <c r="H18" s="748"/>
      <c r="I18" s="748"/>
      <c r="J18" s="748"/>
      <c r="K18" s="748"/>
      <c r="L18" s="748"/>
    </row>
    <row r="19" spans="1:14">
      <c r="A19" s="753" t="s">
        <v>1014</v>
      </c>
      <c r="B19" s="756"/>
      <c r="C19" s="756"/>
      <c r="D19" s="756"/>
      <c r="E19" s="756"/>
      <c r="F19" s="753" t="s">
        <v>335</v>
      </c>
      <c r="G19" s="704" t="s">
        <v>106</v>
      </c>
      <c r="H19" s="684" t="s">
        <v>61</v>
      </c>
      <c r="I19" s="685" t="s">
        <v>745</v>
      </c>
      <c r="J19" s="756"/>
      <c r="K19" s="756"/>
      <c r="L19" s="756"/>
    </row>
    <row r="20" spans="1:14">
      <c r="A20" s="753" t="s">
        <v>336</v>
      </c>
      <c r="B20" s="753"/>
      <c r="C20" s="753"/>
      <c r="D20" s="753"/>
      <c r="E20" s="753"/>
      <c r="F20" s="756"/>
      <c r="G20" s="753"/>
      <c r="H20" s="756"/>
      <c r="I20" s="753"/>
      <c r="J20" s="753"/>
      <c r="K20" s="753"/>
      <c r="L20" s="753"/>
    </row>
    <row r="21" spans="1:14">
      <c r="A21" s="753" t="s">
        <v>936</v>
      </c>
      <c r="B21" s="753"/>
      <c r="C21" s="753"/>
      <c r="D21" s="757"/>
      <c r="E21" s="757"/>
      <c r="F21" s="753" t="s">
        <v>734</v>
      </c>
      <c r="G21" s="753"/>
      <c r="H21" s="753"/>
      <c r="I21" s="753"/>
      <c r="J21" s="753"/>
      <c r="K21" s="753"/>
      <c r="L21" s="753"/>
    </row>
    <row r="22" spans="1:14" ht="24" customHeight="1">
      <c r="A22" s="753" t="s">
        <v>1675</v>
      </c>
      <c r="B22" s="756"/>
      <c r="C22" s="756"/>
      <c r="D22" s="756"/>
      <c r="E22" s="756"/>
      <c r="F22" s="753" t="s">
        <v>947</v>
      </c>
      <c r="G22" s="753"/>
      <c r="H22" s="753"/>
      <c r="I22" s="756"/>
      <c r="J22" s="758"/>
      <c r="K22" s="756"/>
      <c r="L22" s="756"/>
    </row>
    <row r="23" spans="1:14" ht="17.25" customHeight="1">
      <c r="A23" s="756" t="s">
        <v>208</v>
      </c>
      <c r="B23" s="758"/>
      <c r="C23" s="759"/>
      <c r="D23" s="756"/>
      <c r="E23" s="756"/>
      <c r="F23" s="2553" t="s">
        <v>952</v>
      </c>
      <c r="G23" s="2553"/>
      <c r="H23" s="2553"/>
      <c r="I23" s="2553"/>
      <c r="J23" s="2553"/>
      <c r="K23" s="756"/>
      <c r="L23" s="756"/>
    </row>
    <row r="24" spans="1:14" ht="13.5" thickBot="1">
      <c r="A24" s="755" t="s">
        <v>128</v>
      </c>
      <c r="B24" s="760"/>
      <c r="C24" s="761"/>
      <c r="D24" s="760"/>
      <c r="E24" s="756"/>
      <c r="F24" s="2553"/>
      <c r="G24" s="2553"/>
      <c r="H24" s="2553"/>
      <c r="I24" s="2553"/>
      <c r="J24" s="2553"/>
      <c r="K24" s="756"/>
      <c r="L24" s="756"/>
    </row>
    <row r="25" spans="1:14" ht="13.5" thickBot="1">
      <c r="A25" s="753" t="s">
        <v>116</v>
      </c>
      <c r="B25" s="756"/>
      <c r="C25" s="759"/>
      <c r="D25" s="758"/>
      <c r="E25" s="762"/>
      <c r="G25" s="763"/>
      <c r="H25" s="764"/>
      <c r="I25" s="765"/>
      <c r="K25" s="758"/>
      <c r="L25" s="758"/>
    </row>
    <row r="26" spans="1:14" ht="13.5" thickBot="1">
      <c r="A26" s="753" t="s">
        <v>421</v>
      </c>
      <c r="B26" s="756"/>
      <c r="C26" s="756"/>
      <c r="D26" s="760"/>
      <c r="E26" s="760"/>
      <c r="F26" s="760"/>
      <c r="G26" s="766" t="s">
        <v>422</v>
      </c>
      <c r="H26" s="756"/>
      <c r="I26" s="758"/>
      <c r="J26" s="758"/>
      <c r="K26" s="760"/>
      <c r="L26" s="760"/>
    </row>
    <row r="27" spans="1:14" ht="13.5" thickBot="1">
      <c r="A27" s="753" t="s">
        <v>423</v>
      </c>
      <c r="B27" s="767"/>
      <c r="C27" s="768"/>
      <c r="D27" s="759"/>
      <c r="E27" s="769"/>
      <c r="F27" s="770"/>
      <c r="G27" s="748"/>
      <c r="H27" s="748"/>
      <c r="I27" s="748"/>
      <c r="J27" s="748"/>
      <c r="K27" s="748"/>
      <c r="L27" s="748"/>
    </row>
    <row r="28" spans="1:14" ht="4.5" customHeight="1" thickBot="1"/>
    <row r="29" spans="1:14" ht="41.25" customHeight="1" thickBot="1">
      <c r="A29" s="771" t="s">
        <v>409</v>
      </c>
      <c r="B29" s="772" t="s">
        <v>424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4" ht="69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  <c r="M30" s="764"/>
      <c r="N30" s="758"/>
    </row>
    <row r="31" spans="1:14" ht="13.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4" ht="27.75" customHeight="1" thickBot="1">
      <c r="A32" s="780">
        <v>1100000</v>
      </c>
      <c r="B32" s="787" t="s">
        <v>1676</v>
      </c>
      <c r="C32" s="788" t="s">
        <v>361</v>
      </c>
      <c r="D32" s="1063">
        <f>D99+D113+D134+D43</f>
        <v>8000</v>
      </c>
      <c r="E32" s="1063">
        <f>E76</f>
        <v>0</v>
      </c>
      <c r="F32" s="1063">
        <f>F99+F113+F134+F42</f>
        <v>8000</v>
      </c>
      <c r="G32" s="1063">
        <f>G99+G113+G134+G43</f>
        <v>2400</v>
      </c>
      <c r="H32" s="1063">
        <f>H99+H113+H134+H43</f>
        <v>4500</v>
      </c>
      <c r="I32" s="1063">
        <f>I99+I113+I134+I43</f>
        <v>6100</v>
      </c>
      <c r="J32" s="1063">
        <f>F32</f>
        <v>8000</v>
      </c>
    </row>
    <row r="33" spans="1:10" ht="0.75" hidden="1" customHeight="1" thickBot="1">
      <c r="A33" s="780">
        <v>1110000</v>
      </c>
      <c r="B33" s="790" t="s">
        <v>1677</v>
      </c>
      <c r="C33" s="788" t="s">
        <v>361</v>
      </c>
      <c r="D33" s="1064">
        <v>0</v>
      </c>
      <c r="E33" s="1064"/>
      <c r="F33" s="1064">
        <v>0</v>
      </c>
      <c r="G33" s="1064">
        <v>0</v>
      </c>
      <c r="H33" s="1064">
        <v>0</v>
      </c>
      <c r="I33" s="1064">
        <v>0</v>
      </c>
      <c r="J33" s="1064">
        <v>0</v>
      </c>
    </row>
    <row r="34" spans="1:10" ht="15" hidden="1" thickBot="1">
      <c r="A34" s="792">
        <v>1110000</v>
      </c>
      <c r="B34" s="793" t="s">
        <v>809</v>
      </c>
      <c r="C34" s="794" t="s">
        <v>361</v>
      </c>
      <c r="D34" s="1065">
        <v>0</v>
      </c>
      <c r="E34" s="1065"/>
      <c r="F34" s="1065">
        <v>0</v>
      </c>
      <c r="G34" s="1065">
        <v>0</v>
      </c>
      <c r="H34" s="1065">
        <v>0</v>
      </c>
      <c r="I34" s="1065">
        <v>0</v>
      </c>
      <c r="J34" s="1065">
        <v>0</v>
      </c>
    </row>
    <row r="35" spans="1:10" ht="5.25" hidden="1" customHeight="1" thickBot="1">
      <c r="A35" s="796">
        <v>1111000</v>
      </c>
      <c r="B35" s="797" t="s">
        <v>677</v>
      </c>
      <c r="C35" s="798" t="s">
        <v>810</v>
      </c>
      <c r="D35" s="1077"/>
      <c r="E35" s="1077"/>
      <c r="F35" s="1077"/>
      <c r="G35" s="1077"/>
      <c r="H35" s="1077"/>
      <c r="I35" s="1077"/>
      <c r="J35" s="1077"/>
    </row>
    <row r="36" spans="1:10" ht="26.25" hidden="1" thickBot="1">
      <c r="A36" s="800">
        <v>1112000</v>
      </c>
      <c r="B36" s="801" t="s">
        <v>273</v>
      </c>
      <c r="C36" s="802" t="s">
        <v>811</v>
      </c>
      <c r="D36" s="1072"/>
      <c r="E36" s="1072"/>
      <c r="F36" s="1072"/>
      <c r="G36" s="1072"/>
      <c r="H36" s="1072"/>
      <c r="I36" s="1072"/>
      <c r="J36" s="1072"/>
    </row>
    <row r="37" spans="1:10" ht="26.25" hidden="1" thickBot="1">
      <c r="A37" s="800">
        <v>1113000</v>
      </c>
      <c r="B37" s="801" t="s">
        <v>812</v>
      </c>
      <c r="C37" s="802" t="s">
        <v>813</v>
      </c>
      <c r="D37" s="1072"/>
      <c r="E37" s="1072"/>
      <c r="F37" s="1072"/>
      <c r="G37" s="1072"/>
      <c r="H37" s="1072"/>
      <c r="I37" s="1072"/>
      <c r="J37" s="1072"/>
    </row>
    <row r="38" spans="1:10" ht="39" hidden="1" thickBot="1">
      <c r="A38" s="800">
        <v>1114000</v>
      </c>
      <c r="B38" s="801" t="s">
        <v>401</v>
      </c>
      <c r="C38" s="802" t="s">
        <v>402</v>
      </c>
      <c r="D38" s="1072"/>
      <c r="E38" s="1072"/>
      <c r="F38" s="1072"/>
      <c r="G38" s="1072"/>
      <c r="H38" s="1072"/>
      <c r="I38" s="1072"/>
      <c r="J38" s="1072"/>
    </row>
    <row r="39" spans="1:10" ht="13.5" hidden="1" thickBot="1">
      <c r="A39" s="800">
        <v>1115000</v>
      </c>
      <c r="B39" s="801" t="s">
        <v>619</v>
      </c>
      <c r="C39" s="802" t="s">
        <v>391</v>
      </c>
      <c r="D39" s="1072"/>
      <c r="E39" s="1072"/>
      <c r="F39" s="1072"/>
      <c r="G39" s="1072"/>
      <c r="H39" s="1072"/>
      <c r="I39" s="1072"/>
      <c r="J39" s="1072"/>
    </row>
    <row r="40" spans="1:10" ht="26.25" hidden="1" thickBot="1">
      <c r="A40" s="800">
        <v>1116000</v>
      </c>
      <c r="B40" s="801" t="s">
        <v>1034</v>
      </c>
      <c r="C40" s="802" t="s">
        <v>392</v>
      </c>
      <c r="D40" s="1072"/>
      <c r="E40" s="1072"/>
      <c r="F40" s="1072"/>
      <c r="G40" s="1072"/>
      <c r="H40" s="1072"/>
      <c r="I40" s="1072"/>
      <c r="J40" s="1072"/>
    </row>
    <row r="41" spans="1:10" ht="39" hidden="1" thickBot="1">
      <c r="A41" s="804">
        <v>1117000</v>
      </c>
      <c r="B41" s="805" t="s">
        <v>19</v>
      </c>
      <c r="C41" s="806" t="s">
        <v>20</v>
      </c>
      <c r="D41" s="1074"/>
      <c r="E41" s="1074"/>
      <c r="F41" s="1074"/>
      <c r="G41" s="1074"/>
      <c r="H41" s="1074"/>
      <c r="I41" s="1074"/>
      <c r="J41" s="1074"/>
    </row>
    <row r="42" spans="1:10" ht="21" customHeight="1" thickBot="1">
      <c r="A42" s="808">
        <v>1120000</v>
      </c>
      <c r="B42" s="809" t="s">
        <v>21</v>
      </c>
      <c r="C42" s="788" t="s">
        <v>361</v>
      </c>
      <c r="D42" s="1208">
        <v>0</v>
      </c>
      <c r="E42" s="1208"/>
      <c r="F42" s="1208">
        <f>F43</f>
        <v>2000</v>
      </c>
      <c r="G42" s="1208">
        <f>G43</f>
        <v>400</v>
      </c>
      <c r="H42" s="1208">
        <f>H43</f>
        <v>1000</v>
      </c>
      <c r="I42" s="1208">
        <f>I43</f>
        <v>1600</v>
      </c>
      <c r="J42" s="1208">
        <f>J43</f>
        <v>2000</v>
      </c>
    </row>
    <row r="43" spans="1:10" ht="26.25" customHeight="1">
      <c r="A43" s="792">
        <v>1121000</v>
      </c>
      <c r="B43" s="811" t="s">
        <v>22</v>
      </c>
      <c r="C43" s="812"/>
      <c r="D43" s="1077">
        <f>D76+D77</f>
        <v>2000</v>
      </c>
      <c r="E43" s="1077"/>
      <c r="F43" s="1077">
        <f>F76+F77</f>
        <v>2000</v>
      </c>
      <c r="G43" s="1077">
        <f>G76+G77</f>
        <v>400</v>
      </c>
      <c r="H43" s="1077">
        <f>H76+H77</f>
        <v>1000</v>
      </c>
      <c r="I43" s="1077">
        <f>I76+I77</f>
        <v>1600</v>
      </c>
      <c r="J43" s="1077">
        <f>J76+J77</f>
        <v>2000</v>
      </c>
    </row>
    <row r="44" spans="1:10" ht="25.5" hidden="1">
      <c r="A44" s="800">
        <v>1121100</v>
      </c>
      <c r="B44" s="813" t="s">
        <v>383</v>
      </c>
      <c r="C44" s="802" t="s">
        <v>384</v>
      </c>
      <c r="D44" s="1072"/>
      <c r="E44" s="1072"/>
      <c r="F44" s="1072"/>
      <c r="G44" s="1072"/>
      <c r="H44" s="1072"/>
      <c r="I44" s="1072"/>
      <c r="J44" s="1072"/>
    </row>
    <row r="45" spans="1:10" hidden="1">
      <c r="A45" s="800">
        <v>1121200</v>
      </c>
      <c r="B45" s="814" t="s">
        <v>1678</v>
      </c>
      <c r="C45" s="802" t="s">
        <v>386</v>
      </c>
      <c r="D45" s="1072"/>
      <c r="E45" s="1072"/>
      <c r="F45" s="1072"/>
      <c r="G45" s="1072"/>
      <c r="H45" s="1072"/>
      <c r="I45" s="1072"/>
      <c r="J45" s="1072"/>
    </row>
    <row r="46" spans="1:10" hidden="1">
      <c r="A46" s="800">
        <v>1121300</v>
      </c>
      <c r="B46" s="813" t="s">
        <v>775</v>
      </c>
      <c r="C46" s="802" t="s">
        <v>387</v>
      </c>
      <c r="D46" s="1072"/>
      <c r="E46" s="1072"/>
      <c r="F46" s="1072"/>
      <c r="G46" s="1072"/>
      <c r="H46" s="1072"/>
      <c r="I46" s="1072"/>
      <c r="J46" s="1072"/>
    </row>
    <row r="47" spans="1:10" hidden="1">
      <c r="A47" s="800">
        <v>1121400</v>
      </c>
      <c r="B47" s="813" t="s">
        <v>776</v>
      </c>
      <c r="C47" s="802" t="s">
        <v>388</v>
      </c>
      <c r="D47" s="1072"/>
      <c r="E47" s="1072"/>
      <c r="F47" s="1072"/>
      <c r="G47" s="1072"/>
      <c r="H47" s="1072"/>
      <c r="I47" s="1072"/>
      <c r="J47" s="1072"/>
    </row>
    <row r="48" spans="1:10" hidden="1">
      <c r="A48" s="800">
        <v>1121500</v>
      </c>
      <c r="B48" s="813" t="s">
        <v>69</v>
      </c>
      <c r="C48" s="802" t="s">
        <v>389</v>
      </c>
      <c r="D48" s="1077"/>
      <c r="E48" s="1077"/>
      <c r="F48" s="1077"/>
      <c r="G48" s="1077"/>
      <c r="H48" s="1077"/>
      <c r="I48" s="1077"/>
      <c r="J48" s="1077"/>
    </row>
    <row r="49" spans="1:10" hidden="1">
      <c r="A49" s="800">
        <v>1121600</v>
      </c>
      <c r="B49" s="813" t="s">
        <v>70</v>
      </c>
      <c r="C49" s="802" t="s">
        <v>390</v>
      </c>
      <c r="D49" s="1072"/>
      <c r="E49" s="1072"/>
      <c r="F49" s="1072"/>
      <c r="G49" s="1072"/>
      <c r="H49" s="1072"/>
      <c r="I49" s="1072"/>
      <c r="J49" s="1072"/>
    </row>
    <row r="50" spans="1:10" ht="13.5" hidden="1" thickBot="1">
      <c r="A50" s="816">
        <v>1121700</v>
      </c>
      <c r="B50" s="817" t="s">
        <v>71</v>
      </c>
      <c r="C50" s="806" t="s">
        <v>772</v>
      </c>
      <c r="D50" s="1074"/>
      <c r="E50" s="1074"/>
      <c r="F50" s="1074"/>
      <c r="G50" s="1074"/>
      <c r="H50" s="1074"/>
      <c r="I50" s="1074"/>
      <c r="J50" s="1074"/>
    </row>
    <row r="51" spans="1:10" ht="28.5" hidden="1">
      <c r="A51" s="792">
        <v>1122000</v>
      </c>
      <c r="B51" s="818" t="s">
        <v>773</v>
      </c>
      <c r="C51" s="794" t="s">
        <v>361</v>
      </c>
      <c r="D51" s="1076">
        <v>0</v>
      </c>
      <c r="E51" s="1076"/>
      <c r="F51" s="1076">
        <v>0</v>
      </c>
      <c r="G51" s="1076">
        <v>0</v>
      </c>
      <c r="H51" s="1076">
        <v>0</v>
      </c>
      <c r="I51" s="1076">
        <v>0</v>
      </c>
      <c r="J51" s="1076">
        <v>0</v>
      </c>
    </row>
    <row r="52" spans="1:10" hidden="1">
      <c r="A52" s="820">
        <v>1122100</v>
      </c>
      <c r="B52" s="813" t="s">
        <v>72</v>
      </c>
      <c r="C52" s="798" t="s">
        <v>774</v>
      </c>
      <c r="D52" s="1072"/>
      <c r="E52" s="1072"/>
      <c r="F52" s="1072"/>
      <c r="G52" s="1072"/>
      <c r="H52" s="1072"/>
      <c r="I52" s="1072"/>
      <c r="J52" s="1072"/>
    </row>
    <row r="53" spans="1:10" hidden="1">
      <c r="A53" s="820">
        <v>1122200</v>
      </c>
      <c r="B53" s="813" t="s">
        <v>490</v>
      </c>
      <c r="C53" s="802" t="s">
        <v>1031</v>
      </c>
      <c r="D53" s="1072"/>
      <c r="E53" s="1072"/>
      <c r="F53" s="1072"/>
      <c r="G53" s="1072"/>
      <c r="H53" s="1072"/>
      <c r="I53" s="1072"/>
      <c r="J53" s="1072"/>
    </row>
    <row r="54" spans="1:10" ht="13.5" hidden="1" thickBot="1">
      <c r="A54" s="808">
        <v>1122300</v>
      </c>
      <c r="B54" s="817" t="s">
        <v>148</v>
      </c>
      <c r="C54" s="806" t="s">
        <v>1032</v>
      </c>
      <c r="D54" s="1074"/>
      <c r="E54" s="1074"/>
      <c r="F54" s="1074"/>
      <c r="G54" s="1074"/>
      <c r="H54" s="1074"/>
      <c r="I54" s="1074"/>
      <c r="J54" s="1074"/>
    </row>
    <row r="55" spans="1:10" ht="28.5" hidden="1">
      <c r="A55" s="792">
        <v>1123000</v>
      </c>
      <c r="B55" s="818" t="s">
        <v>367</v>
      </c>
      <c r="C55" s="794" t="s">
        <v>361</v>
      </c>
      <c r="D55" s="1076">
        <v>0</v>
      </c>
      <c r="E55" s="1076"/>
      <c r="F55" s="1076">
        <v>0</v>
      </c>
      <c r="G55" s="1076">
        <v>0</v>
      </c>
      <c r="H55" s="1076">
        <v>0</v>
      </c>
      <c r="I55" s="1076">
        <v>0</v>
      </c>
      <c r="J55" s="1076">
        <v>0</v>
      </c>
    </row>
    <row r="56" spans="1:10" hidden="1">
      <c r="A56" s="820">
        <v>1123100</v>
      </c>
      <c r="B56" s="813" t="s">
        <v>149</v>
      </c>
      <c r="C56" s="798" t="s">
        <v>368</v>
      </c>
      <c r="D56" s="1072"/>
      <c r="E56" s="1072"/>
      <c r="F56" s="1072"/>
      <c r="G56" s="1072"/>
      <c r="H56" s="1072"/>
      <c r="I56" s="1072"/>
      <c r="J56" s="1072"/>
    </row>
    <row r="57" spans="1:10" hidden="1">
      <c r="A57" s="820">
        <v>1123200</v>
      </c>
      <c r="B57" s="813" t="s">
        <v>150</v>
      </c>
      <c r="C57" s="802" t="s">
        <v>369</v>
      </c>
      <c r="D57" s="1072"/>
      <c r="E57" s="1072"/>
      <c r="F57" s="1072"/>
      <c r="G57" s="1072"/>
      <c r="H57" s="1072"/>
      <c r="I57" s="1072"/>
      <c r="J57" s="1072"/>
    </row>
    <row r="58" spans="1:10" ht="25.5" hidden="1">
      <c r="A58" s="820">
        <v>1123300</v>
      </c>
      <c r="B58" s="813" t="s">
        <v>151</v>
      </c>
      <c r="C58" s="802" t="s">
        <v>370</v>
      </c>
      <c r="D58" s="1072"/>
      <c r="E58" s="1072"/>
      <c r="F58" s="1072"/>
      <c r="G58" s="1072"/>
      <c r="H58" s="1072"/>
      <c r="I58" s="1072"/>
      <c r="J58" s="1072"/>
    </row>
    <row r="59" spans="1:10" hidden="1">
      <c r="A59" s="820">
        <v>1123400</v>
      </c>
      <c r="B59" s="813" t="s">
        <v>559</v>
      </c>
      <c r="C59" s="802" t="s">
        <v>371</v>
      </c>
      <c r="D59" s="1072"/>
      <c r="E59" s="1072"/>
      <c r="F59" s="1072"/>
      <c r="G59" s="1072"/>
      <c r="H59" s="1072"/>
      <c r="I59" s="1072"/>
      <c r="J59" s="1072"/>
    </row>
    <row r="60" spans="1:10" hidden="1">
      <c r="A60" s="820">
        <v>1123500</v>
      </c>
      <c r="B60" s="821" t="s">
        <v>560</v>
      </c>
      <c r="C60" s="822">
        <v>423500</v>
      </c>
      <c r="D60" s="1072"/>
      <c r="E60" s="1072"/>
      <c r="F60" s="1072"/>
      <c r="G60" s="1072"/>
      <c r="H60" s="1072"/>
      <c r="I60" s="1072"/>
      <c r="J60" s="1072"/>
    </row>
    <row r="61" spans="1:10" ht="25.5" hidden="1">
      <c r="A61" s="820">
        <v>1123600</v>
      </c>
      <c r="B61" s="813" t="s">
        <v>187</v>
      </c>
      <c r="C61" s="802" t="s">
        <v>372</v>
      </c>
      <c r="D61" s="1072"/>
      <c r="E61" s="1072"/>
      <c r="F61" s="1072"/>
      <c r="G61" s="1072"/>
      <c r="H61" s="1072"/>
      <c r="I61" s="1072"/>
      <c r="J61" s="1072"/>
    </row>
    <row r="62" spans="1:10" hidden="1">
      <c r="A62" s="820">
        <v>1123700</v>
      </c>
      <c r="B62" s="813" t="s">
        <v>188</v>
      </c>
      <c r="C62" s="802" t="s">
        <v>373</v>
      </c>
      <c r="D62" s="1072"/>
      <c r="E62" s="1072"/>
      <c r="F62" s="1072"/>
      <c r="G62" s="1072"/>
      <c r="H62" s="1072"/>
      <c r="I62" s="1072"/>
      <c r="J62" s="1072"/>
    </row>
    <row r="63" spans="1:10" ht="13.5" hidden="1" thickBot="1">
      <c r="A63" s="808">
        <v>1123800</v>
      </c>
      <c r="B63" s="817" t="s">
        <v>189</v>
      </c>
      <c r="C63" s="806" t="s">
        <v>374</v>
      </c>
      <c r="D63" s="1074"/>
      <c r="E63" s="1074"/>
      <c r="F63" s="1074"/>
      <c r="G63" s="1074"/>
      <c r="H63" s="1074"/>
      <c r="I63" s="1074"/>
      <c r="J63" s="1074"/>
    </row>
    <row r="64" spans="1:10" ht="28.5" hidden="1">
      <c r="A64" s="792">
        <v>1124000</v>
      </c>
      <c r="B64" s="818" t="s">
        <v>214</v>
      </c>
      <c r="C64" s="794" t="s">
        <v>361</v>
      </c>
      <c r="D64" s="1076">
        <v>0</v>
      </c>
      <c r="E64" s="1076"/>
      <c r="F64" s="1076">
        <v>0</v>
      </c>
      <c r="G64" s="1076">
        <v>0</v>
      </c>
      <c r="H64" s="1076">
        <v>0</v>
      </c>
      <c r="I64" s="1076">
        <v>0</v>
      </c>
      <c r="J64" s="1076">
        <v>0</v>
      </c>
    </row>
    <row r="65" spans="1:10" ht="13.5" hidden="1" thickBot="1">
      <c r="A65" s="808">
        <v>1124100</v>
      </c>
      <c r="B65" s="817" t="s">
        <v>190</v>
      </c>
      <c r="C65" s="806" t="s">
        <v>215</v>
      </c>
      <c r="D65" s="1074"/>
      <c r="E65" s="1074"/>
      <c r="F65" s="1074"/>
      <c r="G65" s="1074"/>
      <c r="H65" s="1074"/>
      <c r="I65" s="1074"/>
      <c r="J65" s="1074"/>
    </row>
    <row r="66" spans="1:10" ht="28.5" hidden="1">
      <c r="A66" s="792">
        <v>1125000</v>
      </c>
      <c r="B66" s="818" t="s">
        <v>928</v>
      </c>
      <c r="C66" s="794" t="s">
        <v>361</v>
      </c>
      <c r="D66" s="1076">
        <v>0</v>
      </c>
      <c r="E66" s="1076"/>
      <c r="F66" s="1076">
        <v>0</v>
      </c>
      <c r="G66" s="1076">
        <v>0</v>
      </c>
      <c r="H66" s="1076">
        <v>0</v>
      </c>
      <c r="I66" s="1076">
        <v>0</v>
      </c>
      <c r="J66" s="1076">
        <v>0</v>
      </c>
    </row>
    <row r="67" spans="1:10" ht="25.5" hidden="1">
      <c r="A67" s="820">
        <v>1125100</v>
      </c>
      <c r="B67" s="813" t="s">
        <v>191</v>
      </c>
      <c r="C67" s="798" t="s">
        <v>929</v>
      </c>
      <c r="D67" s="1072"/>
      <c r="E67" s="1072"/>
      <c r="F67" s="1072"/>
      <c r="G67" s="1072"/>
      <c r="H67" s="1072"/>
      <c r="I67" s="1072"/>
      <c r="J67" s="1072"/>
    </row>
    <row r="68" spans="1:10" ht="26.25" hidden="1" thickBot="1">
      <c r="A68" s="808">
        <v>1125200</v>
      </c>
      <c r="B68" s="817" t="s">
        <v>709</v>
      </c>
      <c r="C68" s="806" t="s">
        <v>1041</v>
      </c>
      <c r="D68" s="1074"/>
      <c r="E68" s="1074"/>
      <c r="F68" s="1074"/>
      <c r="G68" s="1074"/>
      <c r="H68" s="1074"/>
      <c r="I68" s="1074"/>
      <c r="J68" s="1074"/>
    </row>
    <row r="69" spans="1:10" ht="14.25" hidden="1">
      <c r="A69" s="792">
        <v>1126000</v>
      </c>
      <c r="B69" s="818" t="s">
        <v>1042</v>
      </c>
      <c r="C69" s="794" t="s">
        <v>361</v>
      </c>
      <c r="D69" s="1076">
        <v>0</v>
      </c>
      <c r="E69" s="1076"/>
      <c r="F69" s="1076">
        <v>0</v>
      </c>
      <c r="G69" s="1076">
        <v>0</v>
      </c>
      <c r="H69" s="1076">
        <v>0</v>
      </c>
      <c r="I69" s="1076">
        <v>0</v>
      </c>
      <c r="J69" s="1076">
        <v>0</v>
      </c>
    </row>
    <row r="70" spans="1:10" hidden="1">
      <c r="A70" s="792">
        <v>1126100</v>
      </c>
      <c r="B70" s="813" t="s">
        <v>993</v>
      </c>
      <c r="C70" s="798" t="s">
        <v>1043</v>
      </c>
      <c r="D70" s="1072"/>
      <c r="E70" s="1072"/>
      <c r="F70" s="1072"/>
      <c r="G70" s="1072"/>
      <c r="H70" s="1072"/>
      <c r="I70" s="1072"/>
      <c r="J70" s="1072"/>
    </row>
    <row r="71" spans="1:10" hidden="1">
      <c r="A71" s="792">
        <v>1126200</v>
      </c>
      <c r="B71" s="813" t="s">
        <v>994</v>
      </c>
      <c r="C71" s="802" t="s">
        <v>1044</v>
      </c>
      <c r="D71" s="1072"/>
      <c r="E71" s="1072"/>
      <c r="F71" s="1072"/>
      <c r="G71" s="1072"/>
      <c r="H71" s="1072"/>
      <c r="I71" s="1072"/>
      <c r="J71" s="1072"/>
    </row>
    <row r="72" spans="1:10" hidden="1">
      <c r="A72" s="792">
        <v>1126300</v>
      </c>
      <c r="B72" s="813" t="s">
        <v>393</v>
      </c>
      <c r="C72" s="802" t="s">
        <v>394</v>
      </c>
      <c r="D72" s="1072"/>
      <c r="E72" s="1072"/>
      <c r="F72" s="1072"/>
      <c r="G72" s="1072"/>
      <c r="H72" s="1072"/>
      <c r="I72" s="1072"/>
      <c r="J72" s="1072"/>
    </row>
    <row r="73" spans="1:10" hidden="1">
      <c r="A73" s="800">
        <v>1126400</v>
      </c>
      <c r="B73" s="823" t="s">
        <v>995</v>
      </c>
      <c r="C73" s="802" t="s">
        <v>395</v>
      </c>
      <c r="D73" s="1072"/>
      <c r="E73" s="1072"/>
      <c r="F73" s="1072"/>
      <c r="G73" s="1072"/>
      <c r="H73" s="1072"/>
      <c r="I73" s="1072"/>
      <c r="J73" s="1072"/>
    </row>
    <row r="74" spans="1:10" ht="15" customHeight="1">
      <c r="A74" s="804">
        <v>1126500</v>
      </c>
      <c r="B74" s="824" t="s">
        <v>953</v>
      </c>
      <c r="C74" s="802" t="s">
        <v>396</v>
      </c>
      <c r="D74" s="1072"/>
      <c r="E74" s="1072"/>
      <c r="F74" s="1072"/>
      <c r="G74" s="1072"/>
      <c r="H74" s="1072"/>
      <c r="I74" s="1072"/>
      <c r="J74" s="1072"/>
    </row>
    <row r="75" spans="1:10">
      <c r="A75" s="800">
        <v>1126600</v>
      </c>
      <c r="B75" s="823" t="s">
        <v>230</v>
      </c>
      <c r="C75" s="802" t="s">
        <v>397</v>
      </c>
      <c r="D75" s="1072"/>
      <c r="E75" s="1072"/>
      <c r="F75" s="1072"/>
      <c r="G75" s="1072"/>
      <c r="H75" s="1072"/>
      <c r="I75" s="1072"/>
      <c r="J75" s="1072"/>
    </row>
    <row r="76" spans="1:10" ht="24" customHeight="1">
      <c r="A76" s="800">
        <v>1126700</v>
      </c>
      <c r="B76" s="823" t="s">
        <v>231</v>
      </c>
      <c r="C76" s="802" t="s">
        <v>398</v>
      </c>
      <c r="D76" s="1067">
        <v>1000</v>
      </c>
      <c r="E76" s="1071">
        <v>0</v>
      </c>
      <c r="F76" s="1067">
        <f>D76+E76</f>
        <v>1000</v>
      </c>
      <c r="G76" s="1067">
        <v>200</v>
      </c>
      <c r="H76" s="1067">
        <v>500</v>
      </c>
      <c r="I76" s="1067">
        <v>800</v>
      </c>
      <c r="J76" s="1067">
        <f>F76</f>
        <v>1000</v>
      </c>
    </row>
    <row r="77" spans="1:10" ht="24.75" customHeight="1" thickBot="1">
      <c r="A77" s="816">
        <v>1126800</v>
      </c>
      <c r="B77" s="825" t="s">
        <v>483</v>
      </c>
      <c r="C77" s="806" t="s">
        <v>399</v>
      </c>
      <c r="D77" s="1068">
        <v>1000</v>
      </c>
      <c r="E77" s="1068"/>
      <c r="F77" s="1068">
        <f>D77+E77</f>
        <v>1000</v>
      </c>
      <c r="G77" s="1068">
        <v>200</v>
      </c>
      <c r="H77" s="1068">
        <v>500</v>
      </c>
      <c r="I77" s="1068">
        <v>800</v>
      </c>
      <c r="J77" s="1068">
        <f>F77</f>
        <v>1000</v>
      </c>
    </row>
    <row r="78" spans="1:10" ht="14.25" hidden="1">
      <c r="A78" s="826">
        <v>1130000</v>
      </c>
      <c r="B78" s="827" t="s">
        <v>296</v>
      </c>
      <c r="C78" s="794" t="s">
        <v>361</v>
      </c>
      <c r="D78" s="1076">
        <v>0</v>
      </c>
      <c r="E78" s="1076"/>
      <c r="F78" s="1076">
        <v>0</v>
      </c>
      <c r="G78" s="1076">
        <v>0</v>
      </c>
      <c r="H78" s="1076">
        <v>0</v>
      </c>
      <c r="I78" s="1076">
        <v>0</v>
      </c>
      <c r="J78" s="1076">
        <v>0</v>
      </c>
    </row>
    <row r="79" spans="1:10" hidden="1">
      <c r="A79" s="826">
        <v>1130100</v>
      </c>
      <c r="B79" s="823" t="s">
        <v>484</v>
      </c>
      <c r="C79" s="798" t="s">
        <v>297</v>
      </c>
      <c r="D79" s="1072"/>
      <c r="E79" s="1072"/>
      <c r="F79" s="1072"/>
      <c r="G79" s="1072"/>
      <c r="H79" s="1072"/>
      <c r="I79" s="1072"/>
      <c r="J79" s="1072"/>
    </row>
    <row r="80" spans="1:10" hidden="1">
      <c r="A80" s="826">
        <v>1130200</v>
      </c>
      <c r="B80" s="823" t="s">
        <v>485</v>
      </c>
      <c r="C80" s="802" t="s">
        <v>298</v>
      </c>
      <c r="D80" s="1072"/>
      <c r="E80" s="1072"/>
      <c r="F80" s="1072"/>
      <c r="G80" s="1072"/>
      <c r="H80" s="1072"/>
      <c r="I80" s="1072"/>
      <c r="J80" s="1072"/>
    </row>
    <row r="81" spans="1:10" hidden="1">
      <c r="A81" s="826">
        <v>1130300</v>
      </c>
      <c r="B81" s="823" t="s">
        <v>486</v>
      </c>
      <c r="C81" s="802" t="s">
        <v>299</v>
      </c>
      <c r="D81" s="1072"/>
      <c r="E81" s="1072"/>
      <c r="F81" s="1072"/>
      <c r="G81" s="1072"/>
      <c r="H81" s="1072"/>
      <c r="I81" s="1072"/>
      <c r="J81" s="1072"/>
    </row>
    <row r="82" spans="1:10" hidden="1">
      <c r="A82" s="826">
        <v>1130400</v>
      </c>
      <c r="B82" s="828" t="s">
        <v>487</v>
      </c>
      <c r="C82" s="829" t="s">
        <v>300</v>
      </c>
      <c r="D82" s="1077"/>
      <c r="E82" s="1077"/>
      <c r="F82" s="1077"/>
      <c r="G82" s="1077"/>
      <c r="H82" s="1077"/>
      <c r="I82" s="1077"/>
      <c r="J82" s="1077"/>
    </row>
    <row r="83" spans="1:10" ht="14.25" hidden="1">
      <c r="A83" s="800">
        <v>1131000</v>
      </c>
      <c r="B83" s="830" t="s">
        <v>301</v>
      </c>
      <c r="C83" s="831" t="s">
        <v>361</v>
      </c>
      <c r="D83" s="1079"/>
      <c r="E83" s="1079"/>
      <c r="F83" s="1079"/>
      <c r="G83" s="1079"/>
      <c r="H83" s="1079"/>
      <c r="I83" s="1079"/>
      <c r="J83" s="1079"/>
    </row>
    <row r="84" spans="1:10" ht="25.5" hidden="1">
      <c r="A84" s="800">
        <v>1131100</v>
      </c>
      <c r="B84" s="823" t="s">
        <v>592</v>
      </c>
      <c r="C84" s="798" t="s">
        <v>302</v>
      </c>
      <c r="D84" s="1072"/>
      <c r="E84" s="1072"/>
      <c r="F84" s="1072"/>
      <c r="G84" s="1072"/>
      <c r="H84" s="1072"/>
      <c r="I84" s="1072"/>
      <c r="J84" s="1072"/>
    </row>
    <row r="85" spans="1:10" hidden="1">
      <c r="A85" s="800">
        <v>1131200</v>
      </c>
      <c r="B85" s="823" t="s">
        <v>593</v>
      </c>
      <c r="C85" s="802" t="s">
        <v>303</v>
      </c>
      <c r="D85" s="1072"/>
      <c r="E85" s="1072"/>
      <c r="F85" s="1072"/>
      <c r="G85" s="1072"/>
      <c r="H85" s="1072"/>
      <c r="I85" s="1072"/>
      <c r="J85" s="1072"/>
    </row>
    <row r="86" spans="1:10" ht="13.5" hidden="1" thickBot="1">
      <c r="A86" s="800">
        <v>1131300</v>
      </c>
      <c r="B86" s="825" t="s">
        <v>594</v>
      </c>
      <c r="C86" s="806" t="s">
        <v>304</v>
      </c>
      <c r="D86" s="1074"/>
      <c r="E86" s="1074"/>
      <c r="F86" s="1074"/>
      <c r="G86" s="1074"/>
      <c r="H86" s="1074"/>
      <c r="I86" s="1074"/>
      <c r="J86" s="1074"/>
    </row>
    <row r="87" spans="1:10" ht="14.25" hidden="1">
      <c r="A87" s="833">
        <v>1140000</v>
      </c>
      <c r="B87" s="827" t="s">
        <v>305</v>
      </c>
      <c r="C87" s="794" t="s">
        <v>361</v>
      </c>
      <c r="D87" s="1076">
        <v>0</v>
      </c>
      <c r="E87" s="1076"/>
      <c r="F87" s="1076">
        <v>0</v>
      </c>
      <c r="G87" s="1076">
        <v>0</v>
      </c>
      <c r="H87" s="1076">
        <v>0</v>
      </c>
      <c r="I87" s="1076">
        <v>0</v>
      </c>
      <c r="J87" s="1076">
        <v>0</v>
      </c>
    </row>
    <row r="88" spans="1:10" ht="25.5" hidden="1">
      <c r="A88" s="833">
        <v>1141000</v>
      </c>
      <c r="B88" s="823" t="s">
        <v>306</v>
      </c>
      <c r="C88" s="798" t="s">
        <v>1013</v>
      </c>
      <c r="D88" s="1072"/>
      <c r="E88" s="1072"/>
      <c r="F88" s="1072"/>
      <c r="G88" s="1072"/>
      <c r="H88" s="1072"/>
      <c r="I88" s="1072"/>
      <c r="J88" s="1072"/>
    </row>
    <row r="89" spans="1:10" ht="25.5" hidden="1">
      <c r="A89" s="833">
        <v>1142000</v>
      </c>
      <c r="B89" s="823" t="s">
        <v>42</v>
      </c>
      <c r="C89" s="802" t="s">
        <v>43</v>
      </c>
      <c r="D89" s="1072"/>
      <c r="E89" s="1072"/>
      <c r="F89" s="1072"/>
      <c r="G89" s="1072"/>
      <c r="H89" s="1072"/>
      <c r="I89" s="1072"/>
      <c r="J89" s="1072"/>
    </row>
    <row r="90" spans="1:10" ht="25.5" hidden="1">
      <c r="A90" s="833">
        <v>1143000</v>
      </c>
      <c r="B90" s="823" t="s">
        <v>44</v>
      </c>
      <c r="C90" s="802" t="s">
        <v>45</v>
      </c>
      <c r="D90" s="1072"/>
      <c r="E90" s="1072"/>
      <c r="F90" s="1072"/>
      <c r="G90" s="1072"/>
      <c r="H90" s="1072"/>
      <c r="I90" s="1072"/>
      <c r="J90" s="1072"/>
    </row>
    <row r="91" spans="1:10" ht="26.25" hidden="1" thickBot="1">
      <c r="A91" s="833">
        <v>1144000</v>
      </c>
      <c r="B91" s="825" t="s">
        <v>46</v>
      </c>
      <c r="C91" s="806" t="s">
        <v>442</v>
      </c>
      <c r="D91" s="1074"/>
      <c r="E91" s="1074"/>
      <c r="F91" s="1074"/>
      <c r="G91" s="1074"/>
      <c r="H91" s="1074"/>
      <c r="I91" s="1074"/>
      <c r="J91" s="1074"/>
    </row>
    <row r="92" spans="1:10" ht="14.25" hidden="1">
      <c r="A92" s="833">
        <v>1150000</v>
      </c>
      <c r="B92" s="834" t="s">
        <v>736</v>
      </c>
      <c r="C92" s="794" t="s">
        <v>361</v>
      </c>
      <c r="D92" s="1076">
        <v>0</v>
      </c>
      <c r="E92" s="1076"/>
      <c r="F92" s="1076">
        <v>0</v>
      </c>
      <c r="G92" s="1076">
        <v>0</v>
      </c>
      <c r="H92" s="1076">
        <v>0</v>
      </c>
      <c r="I92" s="1076">
        <v>0</v>
      </c>
      <c r="J92" s="1076">
        <v>0</v>
      </c>
    </row>
    <row r="93" spans="1:10" ht="25.5" hidden="1">
      <c r="A93" s="835">
        <v>1151000</v>
      </c>
      <c r="B93" s="823" t="s">
        <v>814</v>
      </c>
      <c r="C93" s="798" t="s">
        <v>815</v>
      </c>
      <c r="D93" s="1072"/>
      <c r="E93" s="1072"/>
      <c r="F93" s="1072"/>
      <c r="G93" s="1072"/>
      <c r="H93" s="1072"/>
      <c r="I93" s="1072"/>
      <c r="J93" s="1072"/>
    </row>
    <row r="94" spans="1:10" ht="25.5" hidden="1">
      <c r="A94" s="835">
        <v>1152000</v>
      </c>
      <c r="B94" s="823" t="s">
        <v>1112</v>
      </c>
      <c r="C94" s="802" t="s">
        <v>816</v>
      </c>
      <c r="D94" s="1072"/>
      <c r="E94" s="1072"/>
      <c r="F94" s="1072"/>
      <c r="G94" s="1072"/>
      <c r="H94" s="1072"/>
      <c r="I94" s="1072"/>
      <c r="J94" s="1072"/>
    </row>
    <row r="95" spans="1:10" ht="25.5" hidden="1">
      <c r="A95" s="835">
        <v>1153000</v>
      </c>
      <c r="B95" s="823" t="s">
        <v>836</v>
      </c>
      <c r="C95" s="802" t="s">
        <v>817</v>
      </c>
      <c r="D95" s="1072"/>
      <c r="E95" s="1072"/>
      <c r="F95" s="1072"/>
      <c r="G95" s="1072"/>
      <c r="H95" s="1072"/>
      <c r="I95" s="1072"/>
      <c r="J95" s="1072"/>
    </row>
    <row r="96" spans="1:10" ht="25.5" hidden="1">
      <c r="A96" s="835">
        <v>1154000</v>
      </c>
      <c r="B96" s="823" t="s">
        <v>743</v>
      </c>
      <c r="C96" s="802" t="s">
        <v>818</v>
      </c>
      <c r="D96" s="1072"/>
      <c r="E96" s="1072"/>
      <c r="F96" s="1072"/>
      <c r="G96" s="1072"/>
      <c r="H96" s="1072"/>
      <c r="I96" s="1072"/>
      <c r="J96" s="1072"/>
    </row>
    <row r="97" spans="1:10" ht="25.5" hidden="1">
      <c r="A97" s="820">
        <v>1155000</v>
      </c>
      <c r="B97" s="836" t="s">
        <v>1679</v>
      </c>
      <c r="C97" s="802" t="s">
        <v>733</v>
      </c>
      <c r="D97" s="1067"/>
      <c r="E97" s="1067"/>
      <c r="F97" s="1067"/>
      <c r="G97" s="1067"/>
      <c r="H97" s="1067"/>
      <c r="I97" s="1067"/>
      <c r="J97" s="1067"/>
    </row>
    <row r="98" spans="1:10" ht="26.25" thickBot="1">
      <c r="A98" s="808">
        <v>1156000</v>
      </c>
      <c r="B98" s="838" t="s">
        <v>1680</v>
      </c>
      <c r="C98" s="806" t="s">
        <v>824</v>
      </c>
      <c r="D98" s="1068"/>
      <c r="E98" s="1068"/>
      <c r="F98" s="1068"/>
      <c r="G98" s="1068"/>
      <c r="H98" s="1068"/>
      <c r="I98" s="1068"/>
      <c r="J98" s="1068"/>
    </row>
    <row r="99" spans="1:10" ht="24" customHeight="1">
      <c r="A99" s="792">
        <v>1160000</v>
      </c>
      <c r="B99" s="840" t="s">
        <v>825</v>
      </c>
      <c r="C99" s="794" t="s">
        <v>361</v>
      </c>
      <c r="D99" s="1070">
        <f>D103</f>
        <v>6000</v>
      </c>
      <c r="E99" s="1070"/>
      <c r="F99" s="1070">
        <f>F103</f>
        <v>6000</v>
      </c>
      <c r="G99" s="1070">
        <f>G103</f>
        <v>2000</v>
      </c>
      <c r="H99" s="1070">
        <f>H103</f>
        <v>3500</v>
      </c>
      <c r="I99" s="1070">
        <f>I103</f>
        <v>4500</v>
      </c>
      <c r="J99" s="1070">
        <f>J103</f>
        <v>6000</v>
      </c>
    </row>
    <row r="100" spans="1:10" ht="19.5" customHeight="1">
      <c r="A100" s="820">
        <v>1161000</v>
      </c>
      <c r="B100" s="842" t="s">
        <v>207</v>
      </c>
      <c r="C100" s="843" t="s">
        <v>361</v>
      </c>
      <c r="D100" s="1067">
        <v>0</v>
      </c>
      <c r="E100" s="1067"/>
      <c r="F100" s="1067">
        <v>0</v>
      </c>
      <c r="G100" s="1067">
        <v>0</v>
      </c>
      <c r="H100" s="1067">
        <v>0</v>
      </c>
      <c r="I100" s="1067">
        <v>0</v>
      </c>
      <c r="J100" s="1067">
        <v>0</v>
      </c>
    </row>
    <row r="101" spans="1:10" ht="25.5" hidden="1">
      <c r="A101" s="820">
        <v>1161100</v>
      </c>
      <c r="B101" s="801" t="s">
        <v>1681</v>
      </c>
      <c r="C101" s="822">
        <v>471100</v>
      </c>
      <c r="D101" s="1067"/>
      <c r="E101" s="1067"/>
      <c r="F101" s="1067"/>
      <c r="G101" s="1067"/>
      <c r="H101" s="1067"/>
      <c r="I101" s="1067"/>
      <c r="J101" s="1067"/>
    </row>
    <row r="102" spans="1:10" ht="25.5" hidden="1">
      <c r="A102" s="820">
        <v>1161200</v>
      </c>
      <c r="B102" s="836" t="s">
        <v>1682</v>
      </c>
      <c r="C102" s="822">
        <v>471200</v>
      </c>
      <c r="D102" s="1067"/>
      <c r="E102" s="1067"/>
      <c r="F102" s="1067"/>
      <c r="G102" s="1067"/>
      <c r="H102" s="1067"/>
      <c r="I102" s="1067"/>
      <c r="J102" s="1067"/>
    </row>
    <row r="103" spans="1:10" ht="25.5">
      <c r="A103" s="820">
        <v>1162000</v>
      </c>
      <c r="B103" s="842" t="s">
        <v>1136</v>
      </c>
      <c r="C103" s="843" t="s">
        <v>361</v>
      </c>
      <c r="D103" s="1067">
        <f>D109+D112</f>
        <v>6000</v>
      </c>
      <c r="E103" s="1067"/>
      <c r="F103" s="1067">
        <f>F109+F112</f>
        <v>6000</v>
      </c>
      <c r="G103" s="1067">
        <f>G109+G112</f>
        <v>2000</v>
      </c>
      <c r="H103" s="1067">
        <f>H109+H112</f>
        <v>3500</v>
      </c>
      <c r="I103" s="1067">
        <f>I109+I112</f>
        <v>4500</v>
      </c>
      <c r="J103" s="1067">
        <f>J109+J112</f>
        <v>6000</v>
      </c>
    </row>
    <row r="104" spans="1:10" ht="0.75" customHeight="1">
      <c r="A104" s="820">
        <v>1162100</v>
      </c>
      <c r="B104" s="836" t="s">
        <v>1683</v>
      </c>
      <c r="C104" s="802" t="s">
        <v>130</v>
      </c>
      <c r="D104" s="1067"/>
      <c r="E104" s="1067"/>
      <c r="F104" s="1067"/>
      <c r="G104" s="1067"/>
      <c r="H104" s="1067"/>
      <c r="I104" s="1067"/>
      <c r="J104" s="1067"/>
    </row>
    <row r="105" spans="1:10" ht="15" hidden="1" customHeight="1">
      <c r="A105" s="820">
        <v>1162200</v>
      </c>
      <c r="B105" s="836" t="s">
        <v>1684</v>
      </c>
      <c r="C105" s="802" t="s">
        <v>24</v>
      </c>
      <c r="D105" s="1067"/>
      <c r="E105" s="1067"/>
      <c r="F105" s="1067"/>
      <c r="G105" s="1067"/>
      <c r="H105" s="1067"/>
      <c r="I105" s="1067"/>
      <c r="J105" s="1067"/>
    </row>
    <row r="106" spans="1:10" ht="13.5" hidden="1" customHeight="1">
      <c r="A106" s="820">
        <v>1162300</v>
      </c>
      <c r="B106" s="836" t="s">
        <v>1685</v>
      </c>
      <c r="C106" s="802" t="s">
        <v>26</v>
      </c>
      <c r="D106" s="1067"/>
      <c r="E106" s="1067"/>
      <c r="F106" s="1067"/>
      <c r="G106" s="1067"/>
      <c r="H106" s="1067"/>
      <c r="I106" s="1067"/>
      <c r="J106" s="1067"/>
    </row>
    <row r="107" spans="1:10" ht="11.25" hidden="1" customHeight="1">
      <c r="A107" s="820">
        <v>1162400</v>
      </c>
      <c r="B107" s="836" t="s">
        <v>1686</v>
      </c>
      <c r="C107" s="802" t="s">
        <v>838</v>
      </c>
      <c r="D107" s="1067"/>
      <c r="E107" s="1067"/>
      <c r="F107" s="1067"/>
      <c r="G107" s="1067"/>
      <c r="H107" s="1067"/>
      <c r="I107" s="1067"/>
      <c r="J107" s="1067"/>
    </row>
    <row r="108" spans="1:10" ht="12.75" hidden="1" customHeight="1">
      <c r="A108" s="820">
        <v>1162500</v>
      </c>
      <c r="B108" s="836" t="s">
        <v>1687</v>
      </c>
      <c r="C108" s="802" t="s">
        <v>840</v>
      </c>
      <c r="D108" s="1067"/>
      <c r="E108" s="1067"/>
      <c r="F108" s="1067"/>
      <c r="G108" s="1067"/>
      <c r="H108" s="1067"/>
      <c r="I108" s="1067"/>
      <c r="J108" s="1067"/>
    </row>
    <row r="109" spans="1:10">
      <c r="A109" s="820">
        <v>1162600</v>
      </c>
      <c r="B109" s="836" t="s">
        <v>1688</v>
      </c>
      <c r="C109" s="802" t="s">
        <v>514</v>
      </c>
      <c r="D109" s="1082">
        <v>0</v>
      </c>
      <c r="E109" s="1067"/>
      <c r="F109" s="1082">
        <v>0</v>
      </c>
      <c r="G109" s="1082">
        <v>0</v>
      </c>
      <c r="H109" s="1082">
        <v>0</v>
      </c>
      <c r="I109" s="1082">
        <v>0</v>
      </c>
      <c r="J109" s="1082">
        <f>F109</f>
        <v>0</v>
      </c>
    </row>
    <row r="110" spans="1:10" ht="16.5" customHeight="1">
      <c r="A110" s="820">
        <v>1162700</v>
      </c>
      <c r="B110" s="801" t="s">
        <v>1689</v>
      </c>
      <c r="C110" s="802" t="s">
        <v>516</v>
      </c>
      <c r="D110" s="1066"/>
      <c r="E110" s="1067"/>
      <c r="F110" s="1066"/>
      <c r="G110" s="1066"/>
      <c r="H110" s="1066"/>
      <c r="I110" s="1066"/>
      <c r="J110" s="1066"/>
    </row>
    <row r="111" spans="1:10" ht="21" hidden="1" customHeight="1">
      <c r="A111" s="820">
        <v>1162800</v>
      </c>
      <c r="B111" s="1823" t="s">
        <v>1690</v>
      </c>
      <c r="C111" s="802" t="s">
        <v>878</v>
      </c>
      <c r="D111" s="1082"/>
      <c r="E111" s="1082"/>
      <c r="F111" s="1082"/>
      <c r="G111" s="1082"/>
      <c r="H111" s="1082"/>
      <c r="I111" s="1082"/>
      <c r="J111" s="1082"/>
    </row>
    <row r="112" spans="1:10" s="1207" customFormat="1" ht="26.25" customHeight="1" thickBot="1">
      <c r="A112" s="1203">
        <v>1162900</v>
      </c>
      <c r="B112" s="1204" t="s">
        <v>16</v>
      </c>
      <c r="C112" s="1205" t="s">
        <v>880</v>
      </c>
      <c r="D112" s="1080">
        <v>6000</v>
      </c>
      <c r="E112" s="1080">
        <v>0</v>
      </c>
      <c r="F112" s="1068">
        <f>D112+E112</f>
        <v>6000</v>
      </c>
      <c r="G112" s="1068">
        <v>2000</v>
      </c>
      <c r="H112" s="1068">
        <v>3500</v>
      </c>
      <c r="I112" s="1068">
        <v>4500</v>
      </c>
      <c r="J112" s="1068">
        <f>F112</f>
        <v>6000</v>
      </c>
    </row>
    <row r="113" spans="1:10">
      <c r="A113" s="847">
        <v>1170000</v>
      </c>
      <c r="B113" s="848" t="s">
        <v>881</v>
      </c>
      <c r="C113" s="849" t="s">
        <v>361</v>
      </c>
      <c r="D113" s="1086">
        <v>0</v>
      </c>
      <c r="E113" s="1086">
        <v>0</v>
      </c>
      <c r="F113" s="1086">
        <v>0</v>
      </c>
      <c r="G113" s="1086">
        <v>0</v>
      </c>
      <c r="H113" s="1086">
        <v>0</v>
      </c>
      <c r="I113" s="1086">
        <v>0</v>
      </c>
      <c r="J113" s="1086">
        <v>0</v>
      </c>
    </row>
    <row r="114" spans="1:10" ht="17.25" customHeight="1">
      <c r="A114" s="851">
        <v>1171000</v>
      </c>
      <c r="B114" s="852" t="s">
        <v>216</v>
      </c>
      <c r="C114" s="794" t="s">
        <v>361</v>
      </c>
      <c r="D114" s="1088">
        <v>0</v>
      </c>
      <c r="E114" s="1088">
        <v>0</v>
      </c>
      <c r="F114" s="1088">
        <v>0</v>
      </c>
      <c r="G114" s="1088">
        <v>0</v>
      </c>
      <c r="H114" s="1088">
        <v>0</v>
      </c>
      <c r="I114" s="1088">
        <v>0</v>
      </c>
      <c r="J114" s="1088">
        <v>0</v>
      </c>
    </row>
    <row r="115" spans="1:10" ht="1.5" hidden="1" customHeight="1">
      <c r="A115" s="851">
        <v>1171100</v>
      </c>
      <c r="B115" s="801" t="s">
        <v>1692</v>
      </c>
      <c r="C115" s="798" t="s">
        <v>482</v>
      </c>
      <c r="D115" s="1082"/>
      <c r="E115" s="1082"/>
      <c r="F115" s="1082"/>
      <c r="G115" s="1082"/>
      <c r="H115" s="1082"/>
      <c r="I115" s="1082"/>
      <c r="J115" s="1082"/>
    </row>
    <row r="116" spans="1:10" ht="25.5" hidden="1">
      <c r="A116" s="851">
        <v>1171200</v>
      </c>
      <c r="B116" s="836" t="s">
        <v>1693</v>
      </c>
      <c r="C116" s="854" t="s">
        <v>354</v>
      </c>
      <c r="D116" s="1082"/>
      <c r="E116" s="1082"/>
      <c r="F116" s="1082"/>
      <c r="G116" s="1082"/>
      <c r="H116" s="1082"/>
      <c r="I116" s="1082"/>
      <c r="J116" s="1082"/>
    </row>
    <row r="117" spans="1:10" ht="51" hidden="1">
      <c r="A117" s="820">
        <v>1172000</v>
      </c>
      <c r="B117" s="855" t="s">
        <v>1027</v>
      </c>
      <c r="C117" s="831" t="s">
        <v>361</v>
      </c>
      <c r="D117" s="1086">
        <v>0</v>
      </c>
      <c r="E117" s="1086">
        <v>0</v>
      </c>
      <c r="F117" s="1086">
        <v>0</v>
      </c>
      <c r="G117" s="1086">
        <v>0</v>
      </c>
      <c r="H117" s="1086">
        <v>0</v>
      </c>
      <c r="I117" s="1086">
        <v>0</v>
      </c>
      <c r="J117" s="1086">
        <v>0</v>
      </c>
    </row>
    <row r="118" spans="1:10" hidden="1">
      <c r="A118" s="820">
        <v>1172100</v>
      </c>
      <c r="B118" s="823" t="s">
        <v>1113</v>
      </c>
      <c r="C118" s="798" t="s">
        <v>1028</v>
      </c>
      <c r="D118" s="1082"/>
      <c r="E118" s="1082"/>
      <c r="F118" s="1082"/>
      <c r="G118" s="1082"/>
      <c r="H118" s="1082"/>
      <c r="I118" s="1082"/>
      <c r="J118" s="1082"/>
    </row>
    <row r="119" spans="1:10" hidden="1">
      <c r="A119" s="820">
        <v>1172200</v>
      </c>
      <c r="B119" s="823" t="s">
        <v>1114</v>
      </c>
      <c r="C119" s="856">
        <v>482200</v>
      </c>
      <c r="D119" s="1082"/>
      <c r="E119" s="1082"/>
      <c r="F119" s="1082"/>
      <c r="G119" s="1082"/>
      <c r="H119" s="1082"/>
      <c r="I119" s="1082"/>
      <c r="J119" s="1082"/>
    </row>
    <row r="120" spans="1:10" hidden="1">
      <c r="A120" s="820">
        <v>1172300</v>
      </c>
      <c r="B120" s="836" t="s">
        <v>1694</v>
      </c>
      <c r="C120" s="802" t="s">
        <v>1030</v>
      </c>
      <c r="D120" s="1082"/>
      <c r="E120" s="1082"/>
      <c r="F120" s="1082"/>
      <c r="G120" s="1082"/>
      <c r="H120" s="1082"/>
      <c r="I120" s="1082"/>
      <c r="J120" s="1082"/>
    </row>
    <row r="121" spans="1:10" ht="25.5" hidden="1">
      <c r="A121" s="820">
        <v>1172400</v>
      </c>
      <c r="B121" s="857" t="s">
        <v>1695</v>
      </c>
      <c r="C121" s="802" t="s">
        <v>125</v>
      </c>
      <c r="D121" s="1088"/>
      <c r="E121" s="1088"/>
      <c r="F121" s="1088"/>
      <c r="G121" s="1088"/>
      <c r="H121" s="1088"/>
      <c r="I121" s="1088"/>
      <c r="J121" s="1088"/>
    </row>
    <row r="122" spans="1:10" ht="1.5" hidden="1" customHeight="1">
      <c r="A122" s="820">
        <v>1173000</v>
      </c>
      <c r="B122" s="855" t="s">
        <v>126</v>
      </c>
      <c r="C122" s="831" t="s">
        <v>361</v>
      </c>
      <c r="D122" s="1088">
        <v>0</v>
      </c>
      <c r="E122" s="1088">
        <v>0</v>
      </c>
      <c r="F122" s="1088">
        <v>0</v>
      </c>
      <c r="G122" s="1088">
        <v>0</v>
      </c>
      <c r="H122" s="1088">
        <v>0</v>
      </c>
      <c r="I122" s="1088">
        <v>0</v>
      </c>
      <c r="J122" s="1088">
        <v>0</v>
      </c>
    </row>
    <row r="123" spans="1:10" ht="25.5" hidden="1">
      <c r="A123" s="851">
        <v>1173100</v>
      </c>
      <c r="B123" s="858" t="s">
        <v>127</v>
      </c>
      <c r="C123" s="802" t="s">
        <v>1099</v>
      </c>
      <c r="D123" s="1088"/>
      <c r="E123" s="1088"/>
      <c r="F123" s="1088"/>
      <c r="G123" s="1088"/>
      <c r="H123" s="1088"/>
      <c r="I123" s="1088"/>
      <c r="J123" s="1088"/>
    </row>
    <row r="124" spans="1:10" ht="38.25" hidden="1">
      <c r="A124" s="851">
        <v>1174000</v>
      </c>
      <c r="B124" s="855" t="s">
        <v>1100</v>
      </c>
      <c r="C124" s="831" t="s">
        <v>361</v>
      </c>
      <c r="D124" s="1088">
        <v>0</v>
      </c>
      <c r="E124" s="1088">
        <v>0</v>
      </c>
      <c r="F124" s="1088">
        <v>0</v>
      </c>
      <c r="G124" s="1088">
        <v>0</v>
      </c>
      <c r="H124" s="1088">
        <v>0</v>
      </c>
      <c r="I124" s="1088">
        <v>0</v>
      </c>
      <c r="J124" s="1088">
        <v>0</v>
      </c>
    </row>
    <row r="125" spans="1:10" ht="25.5" hidden="1">
      <c r="A125" s="851">
        <v>1174100</v>
      </c>
      <c r="B125" s="858" t="s">
        <v>1115</v>
      </c>
      <c r="C125" s="802" t="s">
        <v>1101</v>
      </c>
      <c r="D125" s="1088"/>
      <c r="E125" s="1088"/>
      <c r="F125" s="1088"/>
      <c r="G125" s="1088"/>
      <c r="H125" s="1088"/>
      <c r="I125" s="1088"/>
      <c r="J125" s="1088"/>
    </row>
    <row r="126" spans="1:10" ht="25.5" hidden="1">
      <c r="A126" s="851">
        <v>1174200</v>
      </c>
      <c r="B126" s="857" t="s">
        <v>1696</v>
      </c>
      <c r="C126" s="802" t="s">
        <v>450</v>
      </c>
      <c r="D126" s="1088"/>
      <c r="E126" s="1088"/>
      <c r="F126" s="1088"/>
      <c r="G126" s="1088"/>
      <c r="H126" s="1088"/>
      <c r="I126" s="1088"/>
      <c r="J126" s="1088"/>
    </row>
    <row r="127" spans="1:10" ht="51" hidden="1">
      <c r="A127" s="851">
        <v>1175000</v>
      </c>
      <c r="B127" s="855" t="s">
        <v>561</v>
      </c>
      <c r="C127" s="831" t="s">
        <v>361</v>
      </c>
      <c r="D127" s="1088">
        <v>0</v>
      </c>
      <c r="E127" s="1088">
        <v>0</v>
      </c>
      <c r="F127" s="1088">
        <v>0</v>
      </c>
      <c r="G127" s="1088">
        <v>0</v>
      </c>
      <c r="H127" s="1088">
        <v>0</v>
      </c>
      <c r="I127" s="1088">
        <v>0</v>
      </c>
      <c r="J127" s="1088">
        <v>0</v>
      </c>
    </row>
    <row r="128" spans="1:10" ht="38.25" hidden="1">
      <c r="A128" s="851">
        <v>1175100</v>
      </c>
      <c r="B128" s="857" t="s">
        <v>1697</v>
      </c>
      <c r="C128" s="802" t="s">
        <v>228</v>
      </c>
      <c r="D128" s="1088"/>
      <c r="E128" s="1088"/>
      <c r="F128" s="1088"/>
      <c r="G128" s="1088"/>
      <c r="H128" s="1088"/>
      <c r="I128" s="1088"/>
      <c r="J128" s="1088"/>
    </row>
    <row r="129" spans="1:12" hidden="1">
      <c r="A129" s="851">
        <v>1176000</v>
      </c>
      <c r="B129" s="855" t="s">
        <v>229</v>
      </c>
      <c r="C129" s="831" t="s">
        <v>361</v>
      </c>
      <c r="D129" s="1088">
        <v>0</v>
      </c>
      <c r="E129" s="1088">
        <v>0</v>
      </c>
      <c r="F129" s="1088">
        <v>0</v>
      </c>
      <c r="G129" s="1088">
        <v>0</v>
      </c>
      <c r="H129" s="1088">
        <v>0</v>
      </c>
      <c r="I129" s="1088">
        <v>0</v>
      </c>
      <c r="J129" s="1088">
        <v>0</v>
      </c>
    </row>
    <row r="130" spans="1:12" hidden="1">
      <c r="A130" s="851">
        <v>1176100</v>
      </c>
      <c r="B130" s="857" t="s">
        <v>1698</v>
      </c>
      <c r="C130" s="802" t="s">
        <v>8</v>
      </c>
      <c r="D130" s="1088"/>
      <c r="E130" s="1088"/>
      <c r="F130" s="1088"/>
      <c r="G130" s="1088"/>
      <c r="H130" s="1088"/>
      <c r="I130" s="1088"/>
      <c r="J130" s="1088"/>
    </row>
    <row r="131" spans="1:12" hidden="1">
      <c r="A131" s="851">
        <v>1177000</v>
      </c>
      <c r="B131" s="855" t="s">
        <v>591</v>
      </c>
      <c r="C131" s="831" t="s">
        <v>361</v>
      </c>
      <c r="D131" s="1088">
        <v>0</v>
      </c>
      <c r="E131" s="1088">
        <v>0</v>
      </c>
      <c r="F131" s="1088">
        <v>0</v>
      </c>
      <c r="G131" s="1088">
        <v>0</v>
      </c>
      <c r="H131" s="1088">
        <v>0</v>
      </c>
      <c r="I131" s="1088">
        <v>0</v>
      </c>
      <c r="J131" s="1088">
        <v>0</v>
      </c>
    </row>
    <row r="132" spans="1:12" ht="13.5" hidden="1" thickBot="1">
      <c r="A132" s="845">
        <v>1177100</v>
      </c>
      <c r="B132" s="859" t="s">
        <v>1699</v>
      </c>
      <c r="C132" s="806" t="s">
        <v>260</v>
      </c>
      <c r="D132" s="1090"/>
      <c r="E132" s="1090"/>
      <c r="F132" s="1090"/>
      <c r="G132" s="1090"/>
      <c r="H132" s="1090"/>
      <c r="I132" s="1090"/>
      <c r="J132" s="1090"/>
    </row>
    <row r="133" spans="1:12" ht="13.5" hidden="1" thickBot="1">
      <c r="A133" s="861" t="s">
        <v>261</v>
      </c>
      <c r="B133" s="862" t="s">
        <v>262</v>
      </c>
      <c r="C133" s="863"/>
      <c r="D133" s="1092"/>
      <c r="E133" s="1092"/>
      <c r="F133" s="1092"/>
      <c r="G133" s="1092"/>
      <c r="H133" s="1092"/>
      <c r="I133" s="1092"/>
      <c r="J133" s="1092"/>
    </row>
    <row r="134" spans="1:12" ht="0.75" hidden="1" customHeight="1" thickBot="1">
      <c r="A134" s="865" t="s">
        <v>263</v>
      </c>
      <c r="B134" s="866" t="s">
        <v>652</v>
      </c>
      <c r="C134" s="867" t="s">
        <v>361</v>
      </c>
      <c r="D134" s="1092">
        <v>0</v>
      </c>
      <c r="E134" s="1092">
        <v>0</v>
      </c>
      <c r="F134" s="1092">
        <v>0</v>
      </c>
      <c r="G134" s="1092">
        <v>0</v>
      </c>
      <c r="H134" s="1092">
        <v>0</v>
      </c>
      <c r="I134" s="1092">
        <v>0</v>
      </c>
      <c r="J134" s="1092">
        <v>0</v>
      </c>
    </row>
    <row r="135" spans="1:12" ht="13.5" hidden="1" thickBot="1">
      <c r="A135" s="868"/>
      <c r="B135" s="869" t="s">
        <v>653</v>
      </c>
      <c r="C135" s="870"/>
      <c r="D135" s="1094"/>
      <c r="E135" s="1094"/>
      <c r="F135" s="1094"/>
      <c r="G135" s="1094"/>
      <c r="H135" s="1094"/>
      <c r="I135" s="1094"/>
      <c r="J135" s="1094"/>
    </row>
    <row r="136" spans="1:12" hidden="1">
      <c r="A136" s="861" t="s">
        <v>261</v>
      </c>
      <c r="B136" s="862" t="s">
        <v>262</v>
      </c>
      <c r="C136" s="872"/>
      <c r="D136" s="1095"/>
      <c r="E136" s="1095"/>
      <c r="F136" s="1095"/>
      <c r="G136" s="1095"/>
      <c r="H136" s="1095"/>
      <c r="I136" s="1095"/>
      <c r="J136" s="1095"/>
    </row>
    <row r="137" spans="1:12" hidden="1">
      <c r="A137" s="874" t="s">
        <v>654</v>
      </c>
      <c r="B137" s="875" t="s">
        <v>655</v>
      </c>
      <c r="C137" s="876" t="s">
        <v>361</v>
      </c>
      <c r="D137" s="1096">
        <v>0</v>
      </c>
      <c r="E137" s="1096">
        <v>0</v>
      </c>
      <c r="F137" s="1096">
        <v>0</v>
      </c>
      <c r="G137" s="1096">
        <v>0</v>
      </c>
      <c r="H137" s="1096">
        <v>0</v>
      </c>
      <c r="I137" s="1096">
        <v>0</v>
      </c>
      <c r="J137" s="1096">
        <v>0</v>
      </c>
    </row>
    <row r="138" spans="1:12" hidden="1">
      <c r="A138" s="878" t="s">
        <v>656</v>
      </c>
      <c r="B138" s="857" t="s">
        <v>1700</v>
      </c>
      <c r="C138" s="879" t="s">
        <v>997</v>
      </c>
      <c r="D138" s="1088"/>
      <c r="E138" s="1088"/>
      <c r="F138" s="1088"/>
      <c r="G138" s="1088"/>
      <c r="H138" s="1088"/>
      <c r="I138" s="1088"/>
      <c r="J138" s="1088"/>
    </row>
    <row r="139" spans="1:12" hidden="1">
      <c r="A139" s="878" t="s">
        <v>998</v>
      </c>
      <c r="B139" s="857" t="s">
        <v>1701</v>
      </c>
      <c r="C139" s="879" t="s">
        <v>975</v>
      </c>
      <c r="D139" s="1088"/>
      <c r="E139" s="1088"/>
      <c r="F139" s="1088"/>
      <c r="G139" s="1088"/>
      <c r="H139" s="1088"/>
      <c r="I139" s="1088"/>
      <c r="J139" s="1088"/>
      <c r="L139" s="632" t="s">
        <v>89</v>
      </c>
    </row>
    <row r="140" spans="1:12" ht="25.5" hidden="1">
      <c r="A140" s="878" t="s">
        <v>976</v>
      </c>
      <c r="B140" s="857" t="s">
        <v>1702</v>
      </c>
      <c r="C140" s="879" t="s">
        <v>978</v>
      </c>
      <c r="D140" s="1088"/>
      <c r="E140" s="1088"/>
      <c r="F140" s="1088"/>
      <c r="G140" s="1088"/>
      <c r="H140" s="1088"/>
      <c r="I140" s="1088"/>
      <c r="J140" s="1088"/>
    </row>
    <row r="141" spans="1:12" hidden="1">
      <c r="A141" s="878" t="s">
        <v>979</v>
      </c>
      <c r="B141" s="857" t="s">
        <v>1703</v>
      </c>
      <c r="C141" s="879" t="s">
        <v>1110</v>
      </c>
      <c r="D141" s="1088"/>
      <c r="E141" s="1088"/>
      <c r="F141" s="1088"/>
      <c r="G141" s="1088"/>
      <c r="H141" s="1088"/>
      <c r="I141" s="1088"/>
      <c r="J141" s="1088"/>
    </row>
    <row r="142" spans="1:12" hidden="1">
      <c r="A142" s="878" t="s">
        <v>138</v>
      </c>
      <c r="B142" s="858" t="s">
        <v>139</v>
      </c>
      <c r="C142" s="879" t="s">
        <v>140</v>
      </c>
      <c r="D142" s="1088"/>
      <c r="E142" s="1088"/>
      <c r="F142" s="1088"/>
      <c r="G142" s="1088"/>
      <c r="H142" s="1088"/>
      <c r="I142" s="1088"/>
      <c r="J142" s="1088"/>
    </row>
    <row r="143" spans="1:12" hidden="1">
      <c r="A143" s="878" t="s">
        <v>141</v>
      </c>
      <c r="B143" s="857" t="s">
        <v>1704</v>
      </c>
      <c r="C143" s="879" t="s">
        <v>904</v>
      </c>
      <c r="D143" s="1088"/>
      <c r="E143" s="1088"/>
      <c r="F143" s="1088"/>
      <c r="G143" s="1088"/>
      <c r="H143" s="1088"/>
      <c r="I143" s="1088"/>
      <c r="J143" s="1088"/>
    </row>
    <row r="144" spans="1:12" hidden="1">
      <c r="A144" s="878" t="s">
        <v>905</v>
      </c>
      <c r="B144" s="857" t="s">
        <v>1705</v>
      </c>
      <c r="C144" s="879" t="s">
        <v>907</v>
      </c>
      <c r="D144" s="1088"/>
      <c r="E144" s="1088"/>
      <c r="F144" s="1088"/>
      <c r="G144" s="1088"/>
      <c r="H144" s="1088"/>
      <c r="I144" s="1088"/>
      <c r="J144" s="1088"/>
    </row>
    <row r="145" spans="1:10" hidden="1">
      <c r="A145" s="878" t="s">
        <v>659</v>
      </c>
      <c r="B145" s="857" t="s">
        <v>1706</v>
      </c>
      <c r="C145" s="879" t="s">
        <v>661</v>
      </c>
      <c r="D145" s="1088"/>
      <c r="E145" s="1088"/>
      <c r="F145" s="1088"/>
      <c r="G145" s="1088"/>
      <c r="H145" s="1088"/>
      <c r="I145" s="1088"/>
      <c r="J145" s="1088"/>
    </row>
    <row r="146" spans="1:10" hidden="1">
      <c r="A146" s="878" t="s">
        <v>662</v>
      </c>
      <c r="B146" s="855" t="s">
        <v>663</v>
      </c>
      <c r="C146" s="880" t="s">
        <v>361</v>
      </c>
      <c r="D146" s="1088">
        <v>0</v>
      </c>
      <c r="E146" s="1088">
        <v>0</v>
      </c>
      <c r="F146" s="1088">
        <v>0</v>
      </c>
      <c r="G146" s="1088">
        <v>0</v>
      </c>
      <c r="H146" s="1088">
        <v>0</v>
      </c>
      <c r="I146" s="1088">
        <v>0</v>
      </c>
      <c r="J146" s="1088">
        <v>0</v>
      </c>
    </row>
    <row r="147" spans="1:10" hidden="1">
      <c r="A147" s="878" t="s">
        <v>664</v>
      </c>
      <c r="B147" s="858" t="s">
        <v>665</v>
      </c>
      <c r="C147" s="879" t="s">
        <v>666</v>
      </c>
      <c r="D147" s="1088"/>
      <c r="E147" s="1088"/>
      <c r="F147" s="1088"/>
      <c r="G147" s="1088"/>
      <c r="H147" s="1088"/>
      <c r="I147" s="1088"/>
      <c r="J147" s="1088"/>
    </row>
    <row r="148" spans="1:10" hidden="1">
      <c r="A148" s="878" t="s">
        <v>667</v>
      </c>
      <c r="B148" s="858" t="s">
        <v>668</v>
      </c>
      <c r="C148" s="879" t="s">
        <v>669</v>
      </c>
      <c r="D148" s="1088"/>
      <c r="E148" s="1088"/>
      <c r="F148" s="1088"/>
      <c r="G148" s="1088"/>
      <c r="H148" s="1088"/>
      <c r="I148" s="1088"/>
      <c r="J148" s="1088"/>
    </row>
    <row r="149" spans="1:10" ht="25.5" hidden="1">
      <c r="A149" s="878" t="s">
        <v>670</v>
      </c>
      <c r="B149" s="857" t="s">
        <v>1707</v>
      </c>
      <c r="C149" s="879" t="s">
        <v>316</v>
      </c>
      <c r="D149" s="1088"/>
      <c r="E149" s="1088"/>
      <c r="F149" s="1088"/>
      <c r="G149" s="1088"/>
      <c r="H149" s="1088"/>
      <c r="I149" s="1088"/>
      <c r="J149" s="1088"/>
    </row>
    <row r="150" spans="1:10" hidden="1">
      <c r="A150" s="878" t="s">
        <v>317</v>
      </c>
      <c r="B150" s="857" t="s">
        <v>1708</v>
      </c>
      <c r="C150" s="879" t="s">
        <v>319</v>
      </c>
      <c r="D150" s="1088"/>
      <c r="E150" s="1088"/>
      <c r="F150" s="1088"/>
      <c r="G150" s="1088"/>
      <c r="H150" s="1088"/>
      <c r="I150" s="1088"/>
      <c r="J150" s="1088"/>
    </row>
    <row r="151" spans="1:10" hidden="1">
      <c r="A151" s="878" t="s">
        <v>320</v>
      </c>
      <c r="B151" s="855" t="s">
        <v>321</v>
      </c>
      <c r="C151" s="880" t="s">
        <v>361</v>
      </c>
      <c r="D151" s="1088">
        <v>0</v>
      </c>
      <c r="E151" s="1088">
        <v>0</v>
      </c>
      <c r="F151" s="1088">
        <v>0</v>
      </c>
      <c r="G151" s="1088">
        <v>0</v>
      </c>
      <c r="H151" s="1088">
        <v>0</v>
      </c>
      <c r="I151" s="1088">
        <v>0</v>
      </c>
      <c r="J151" s="1088">
        <v>0</v>
      </c>
    </row>
    <row r="152" spans="1:10" hidden="1">
      <c r="A152" s="878" t="s">
        <v>322</v>
      </c>
      <c r="B152" s="858" t="s">
        <v>1116</v>
      </c>
      <c r="C152" s="879" t="s">
        <v>323</v>
      </c>
      <c r="D152" s="1088"/>
      <c r="E152" s="1088"/>
      <c r="F152" s="1088"/>
      <c r="G152" s="1088"/>
      <c r="H152" s="1088"/>
      <c r="I152" s="1088"/>
      <c r="J152" s="1088"/>
    </row>
    <row r="153" spans="1:10" hidden="1">
      <c r="A153" s="881" t="s">
        <v>324</v>
      </c>
      <c r="B153" s="882" t="s">
        <v>325</v>
      </c>
      <c r="C153" s="880" t="s">
        <v>361</v>
      </c>
      <c r="D153" s="1088">
        <v>0</v>
      </c>
      <c r="E153" s="1088">
        <v>0</v>
      </c>
      <c r="F153" s="1088">
        <v>0</v>
      </c>
      <c r="G153" s="1088">
        <v>0</v>
      </c>
      <c r="H153" s="1088">
        <v>0</v>
      </c>
      <c r="I153" s="1088">
        <v>0</v>
      </c>
      <c r="J153" s="1088">
        <v>0</v>
      </c>
    </row>
    <row r="154" spans="1:10" hidden="1">
      <c r="A154" s="878" t="s">
        <v>326</v>
      </c>
      <c r="B154" s="858" t="s">
        <v>1117</v>
      </c>
      <c r="C154" s="879" t="s">
        <v>327</v>
      </c>
      <c r="D154" s="1088"/>
      <c r="E154" s="1088"/>
      <c r="F154" s="1088"/>
      <c r="G154" s="1088"/>
      <c r="H154" s="1088"/>
      <c r="I154" s="1088"/>
      <c r="J154" s="1088"/>
    </row>
    <row r="155" spans="1:10" hidden="1">
      <c r="A155" s="878" t="s">
        <v>328</v>
      </c>
      <c r="B155" s="858" t="s">
        <v>1118</v>
      </c>
      <c r="C155" s="879" t="s">
        <v>329</v>
      </c>
      <c r="D155" s="1088"/>
      <c r="E155" s="1088"/>
      <c r="F155" s="1088"/>
      <c r="G155" s="1088"/>
      <c r="H155" s="1088"/>
      <c r="I155" s="1088"/>
      <c r="J155" s="1088"/>
    </row>
    <row r="156" spans="1:10">
      <c r="A156" s="878" t="s">
        <v>330</v>
      </c>
      <c r="B156" s="857" t="s">
        <v>1709</v>
      </c>
      <c r="C156" s="879" t="s">
        <v>332</v>
      </c>
      <c r="D156" s="1088"/>
      <c r="E156" s="1088"/>
      <c r="F156" s="1088"/>
      <c r="G156" s="1088"/>
      <c r="H156" s="1088"/>
      <c r="I156" s="1088"/>
      <c r="J156" s="1088"/>
    </row>
    <row r="157" spans="1:10" ht="13.5" thickBot="1">
      <c r="A157" s="883">
        <v>1244000</v>
      </c>
      <c r="B157" s="884" t="s">
        <v>1710</v>
      </c>
      <c r="C157" s="885" t="s">
        <v>1145</v>
      </c>
      <c r="D157" s="1098"/>
      <c r="E157" s="1098"/>
      <c r="F157" s="1098"/>
      <c r="G157" s="1098"/>
      <c r="H157" s="1098"/>
      <c r="I157" s="1098"/>
      <c r="J157" s="1098"/>
    </row>
    <row r="158" spans="1:10" ht="21.75" customHeight="1" thickBot="1">
      <c r="A158" s="886">
        <v>1000000</v>
      </c>
      <c r="B158" s="887" t="s">
        <v>1146</v>
      </c>
      <c r="C158" s="888" t="s">
        <v>361</v>
      </c>
      <c r="D158" s="1099">
        <f t="shared" ref="D158:J158" si="0">D32</f>
        <v>8000</v>
      </c>
      <c r="E158" s="1099">
        <f t="shared" si="0"/>
        <v>0</v>
      </c>
      <c r="F158" s="1099">
        <f t="shared" si="0"/>
        <v>8000</v>
      </c>
      <c r="G158" s="1099">
        <f t="shared" si="0"/>
        <v>2400</v>
      </c>
      <c r="H158" s="1099">
        <f t="shared" si="0"/>
        <v>4500</v>
      </c>
      <c r="I158" s="1099">
        <f t="shared" si="0"/>
        <v>6100</v>
      </c>
      <c r="J158" s="1819">
        <f t="shared" si="0"/>
        <v>8000</v>
      </c>
    </row>
    <row r="159" spans="1:10" ht="11.25" customHeight="1">
      <c r="A159" s="889"/>
      <c r="B159" s="890"/>
      <c r="C159" s="891"/>
      <c r="D159" s="738"/>
      <c r="E159" s="738"/>
      <c r="F159" s="738"/>
      <c r="G159" s="738"/>
      <c r="H159" s="738"/>
      <c r="I159" s="738"/>
      <c r="J159" s="738"/>
    </row>
    <row r="160" spans="1:10" s="738" customFormat="1">
      <c r="A160" s="2517" t="s">
        <v>2250</v>
      </c>
      <c r="B160" s="2517"/>
      <c r="C160" s="2517"/>
      <c r="D160" s="2517"/>
      <c r="E160" s="2517"/>
      <c r="F160" s="2517"/>
      <c r="G160" s="2517"/>
      <c r="H160" s="2517"/>
      <c r="I160" s="2517"/>
      <c r="J160" s="2517"/>
    </row>
    <row r="161" spans="1:10" ht="12.75" customHeight="1">
      <c r="A161" s="2552" t="s">
        <v>1125</v>
      </c>
      <c r="B161" s="2552"/>
      <c r="C161" s="2552"/>
      <c r="D161" s="2552"/>
      <c r="E161" s="2552"/>
      <c r="F161" s="2552"/>
      <c r="G161" s="2552"/>
      <c r="H161" s="2552"/>
      <c r="I161" s="2552"/>
      <c r="J161" s="2552"/>
    </row>
    <row r="162" spans="1:10" ht="12.75" customHeight="1">
      <c r="A162" s="892" t="s">
        <v>1711</v>
      </c>
      <c r="B162" s="892"/>
      <c r="C162" s="893"/>
      <c r="D162" s="892"/>
      <c r="E162" s="892"/>
      <c r="F162" s="892"/>
      <c r="G162" s="892" t="s">
        <v>1154</v>
      </c>
      <c r="H162" s="892"/>
      <c r="I162" s="892"/>
      <c r="J162" s="892"/>
    </row>
    <row r="163" spans="1:10" ht="12.75" customHeight="1">
      <c r="A163" s="894" t="s">
        <v>1712</v>
      </c>
      <c r="B163" s="894"/>
      <c r="C163" s="894"/>
      <c r="D163" s="738"/>
      <c r="E163" s="734" t="s">
        <v>311</v>
      </c>
      <c r="F163" s="738"/>
      <c r="G163" s="734" t="s">
        <v>312</v>
      </c>
      <c r="H163" s="738"/>
      <c r="I163" s="738"/>
      <c r="J163" s="894"/>
    </row>
    <row r="164" spans="1:10" ht="12.75" customHeight="1">
      <c r="A164" s="895"/>
      <c r="B164" s="895"/>
      <c r="C164" s="894"/>
      <c r="D164" s="895"/>
      <c r="E164" s="895"/>
      <c r="F164" s="895"/>
      <c r="G164" s="895"/>
      <c r="H164" s="895"/>
      <c r="I164" s="895"/>
      <c r="J164" s="895"/>
    </row>
    <row r="165" spans="1:10" ht="14.25">
      <c r="A165" s="892" t="s">
        <v>2120</v>
      </c>
      <c r="B165" s="892"/>
      <c r="C165" s="893"/>
      <c r="D165" s="892"/>
      <c r="E165" s="892"/>
      <c r="F165" s="892"/>
      <c r="G165" s="892" t="s">
        <v>1158</v>
      </c>
      <c r="H165" s="892"/>
      <c r="I165" s="892"/>
      <c r="J165" s="892"/>
    </row>
    <row r="166" spans="1:10" ht="14.25">
      <c r="A166" s="894" t="s">
        <v>1715</v>
      </c>
      <c r="B166" s="893" t="s">
        <v>646</v>
      </c>
      <c r="C166" s="896"/>
      <c r="D166" s="738"/>
      <c r="E166" s="734" t="s">
        <v>311</v>
      </c>
      <c r="F166" s="738"/>
      <c r="G166" s="734" t="s">
        <v>312</v>
      </c>
      <c r="H166" s="738"/>
      <c r="I166" s="738"/>
      <c r="J166" s="894"/>
    </row>
    <row r="167" spans="1:10" ht="12.75" customHeight="1">
      <c r="A167" s="748"/>
      <c r="B167" s="739"/>
      <c r="C167" s="749"/>
      <c r="D167" s="738"/>
      <c r="E167" s="738"/>
      <c r="F167" s="738"/>
      <c r="G167" s="738"/>
      <c r="H167" s="738"/>
      <c r="I167" s="738"/>
      <c r="J167" s="738"/>
    </row>
    <row r="168" spans="1:10" ht="12.75" customHeight="1">
      <c r="A168" s="748"/>
      <c r="B168" s="739"/>
      <c r="C168" s="749"/>
      <c r="D168" s="738"/>
      <c r="E168" s="738"/>
      <c r="F168" s="738"/>
      <c r="G168" s="738"/>
      <c r="H168" s="738"/>
      <c r="I168" s="738"/>
      <c r="J168" s="738"/>
    </row>
    <row r="169" spans="1:10" ht="12.75" customHeight="1">
      <c r="A169" s="748"/>
      <c r="B169" s="739"/>
      <c r="C169" s="749"/>
      <c r="D169" s="738"/>
      <c r="E169" s="738"/>
      <c r="F169" s="738"/>
      <c r="G169" s="738"/>
      <c r="H169" s="738"/>
      <c r="I169" s="738"/>
      <c r="J169" s="738"/>
    </row>
    <row r="170" spans="1:10" ht="12.75" customHeight="1">
      <c r="A170" s="748"/>
      <c r="B170" s="739"/>
      <c r="C170" s="749"/>
      <c r="D170" s="738"/>
      <c r="E170" s="738"/>
      <c r="F170" s="738"/>
      <c r="G170" s="738"/>
      <c r="H170" s="738"/>
      <c r="I170" s="738"/>
      <c r="J170" s="738"/>
    </row>
  </sheetData>
  <mergeCells count="14">
    <mergeCell ref="A12:B12"/>
    <mergeCell ref="A15:J15"/>
    <mergeCell ref="F23:J24"/>
    <mergeCell ref="F1:J1"/>
    <mergeCell ref="F3:J3"/>
    <mergeCell ref="A10:E10"/>
    <mergeCell ref="A11:E11"/>
    <mergeCell ref="A13:J13"/>
    <mergeCell ref="F29:F30"/>
    <mergeCell ref="G29:J29"/>
    <mergeCell ref="A161:J161"/>
    <mergeCell ref="A160:J160"/>
    <mergeCell ref="A14:J14"/>
    <mergeCell ref="B16:F1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663" t="s">
        <v>32</v>
      </c>
      <c r="G1" s="2663"/>
      <c r="H1" s="2663"/>
      <c r="I1" s="2663"/>
      <c r="J1" s="2663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613" t="s">
        <v>897</v>
      </c>
      <c r="G3" s="2613"/>
      <c r="H3" s="2613"/>
      <c r="I3" s="2613"/>
      <c r="J3" s="2613"/>
      <c r="K3" s="163"/>
      <c r="L3" s="163"/>
    </row>
    <row r="4" spans="1:12">
      <c r="A4" s="163"/>
      <c r="B4" s="5"/>
      <c r="C4" s="293"/>
      <c r="D4" s="163"/>
      <c r="E4" s="179"/>
      <c r="F4" s="201" t="s">
        <v>34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35</v>
      </c>
      <c r="C5" s="293"/>
      <c r="D5" s="163"/>
      <c r="E5" s="179"/>
      <c r="F5" s="179"/>
      <c r="G5" s="200" t="s">
        <v>175</v>
      </c>
      <c r="H5" s="163"/>
      <c r="I5" s="163"/>
      <c r="J5" s="163"/>
      <c r="K5" s="163"/>
      <c r="L5" s="163"/>
    </row>
    <row r="6" spans="1:12">
      <c r="A6" s="356" t="s">
        <v>1180</v>
      </c>
      <c r="B6" s="5"/>
      <c r="C6" s="293"/>
      <c r="D6" s="163"/>
      <c r="E6" s="179" t="s">
        <v>176</v>
      </c>
      <c r="F6" s="201" t="s">
        <v>945</v>
      </c>
      <c r="G6" s="163"/>
      <c r="H6" s="163"/>
      <c r="I6" s="163"/>
      <c r="J6" s="28"/>
      <c r="K6" s="163"/>
      <c r="L6" s="163"/>
    </row>
    <row r="7" spans="1:12">
      <c r="A7" s="28"/>
      <c r="B7" s="296" t="s">
        <v>898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899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664" t="s">
        <v>1181</v>
      </c>
      <c r="B10" s="2664"/>
      <c r="C10" s="2664"/>
      <c r="D10" s="2664"/>
      <c r="E10" s="2664"/>
      <c r="F10" s="179"/>
      <c r="G10" s="299" t="s">
        <v>209</v>
      </c>
      <c r="H10" s="163"/>
      <c r="I10" s="163"/>
      <c r="J10" s="163"/>
      <c r="K10" s="163"/>
      <c r="L10" s="163"/>
    </row>
    <row r="11" spans="1:12">
      <c r="A11" s="2625" t="s">
        <v>910</v>
      </c>
      <c r="B11" s="2625"/>
      <c r="C11" s="2625"/>
      <c r="D11" s="2625"/>
      <c r="E11" s="2625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624" t="s">
        <v>1222</v>
      </c>
      <c r="B12" s="2625"/>
      <c r="C12" s="171"/>
      <c r="F12" s="179"/>
      <c r="G12" s="179"/>
    </row>
    <row r="13" spans="1:12" ht="18">
      <c r="A13" s="2579" t="s">
        <v>822</v>
      </c>
      <c r="B13" s="2579"/>
      <c r="C13" s="2579"/>
      <c r="D13" s="2579"/>
      <c r="E13" s="2579"/>
      <c r="F13" s="2579"/>
      <c r="G13" s="2579"/>
      <c r="H13" s="2579"/>
      <c r="I13" s="2579"/>
      <c r="J13" s="2579"/>
      <c r="K13" s="163"/>
      <c r="L13" s="163"/>
    </row>
    <row r="14" spans="1:12" ht="14.25">
      <c r="A14" s="2609" t="s">
        <v>1046</v>
      </c>
      <c r="B14" s="2580"/>
      <c r="C14" s="2580"/>
      <c r="D14" s="2580"/>
      <c r="E14" s="2580"/>
      <c r="F14" s="2580"/>
      <c r="G14" s="2580"/>
      <c r="H14" s="2580"/>
      <c r="I14" s="2580"/>
      <c r="J14" s="2580"/>
      <c r="K14" s="163"/>
      <c r="L14" s="163"/>
    </row>
    <row r="15" spans="1:12" ht="16.5">
      <c r="A15" s="2659" t="s">
        <v>1047</v>
      </c>
      <c r="B15" s="2659"/>
      <c r="C15" s="2659"/>
      <c r="D15" s="2659"/>
      <c r="E15" s="2659"/>
      <c r="F15" s="2659"/>
      <c r="G15" s="2659"/>
      <c r="H15" s="2659"/>
      <c r="I15" s="2659"/>
      <c r="J15" s="2659"/>
      <c r="K15" s="163"/>
      <c r="L15" s="163"/>
    </row>
    <row r="16" spans="1:12" ht="14.25">
      <c r="A16" s="2580" t="s">
        <v>1160</v>
      </c>
      <c r="B16" s="2580"/>
      <c r="C16" s="2580"/>
      <c r="D16" s="2580"/>
      <c r="E16" s="2580"/>
      <c r="F16" s="2580"/>
      <c r="G16" s="2580"/>
      <c r="H16" s="2580"/>
      <c r="I16" s="2580"/>
      <c r="J16" s="2580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1015</v>
      </c>
      <c r="B18" s="39"/>
      <c r="C18" s="39"/>
      <c r="D18" s="39"/>
      <c r="E18" s="28"/>
      <c r="F18" s="40" t="s">
        <v>334</v>
      </c>
      <c r="G18" s="28"/>
      <c r="H18" s="28"/>
      <c r="I18" s="28"/>
      <c r="J18" s="28"/>
      <c r="K18" s="28"/>
      <c r="L18" s="28"/>
    </row>
    <row r="19" spans="1:14">
      <c r="A19" s="38" t="s">
        <v>1014</v>
      </c>
      <c r="B19" s="41"/>
      <c r="C19" s="41"/>
      <c r="D19" s="41"/>
      <c r="E19" s="41"/>
      <c r="F19" s="38" t="s">
        <v>335</v>
      </c>
      <c r="G19" s="8" t="s">
        <v>106</v>
      </c>
      <c r="H19" s="10" t="s">
        <v>872</v>
      </c>
      <c r="I19" s="11" t="s">
        <v>745</v>
      </c>
      <c r="J19" s="41"/>
      <c r="K19" s="41"/>
      <c r="L19" s="41"/>
    </row>
    <row r="20" spans="1:14">
      <c r="A20" s="38" t="s">
        <v>336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936</v>
      </c>
      <c r="B21" s="38"/>
      <c r="C21" s="38"/>
      <c r="D21" s="42"/>
      <c r="E21" s="42"/>
      <c r="F21" s="38" t="s">
        <v>873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235</v>
      </c>
      <c r="B22" s="41"/>
      <c r="C22" s="41"/>
      <c r="D22" s="41"/>
      <c r="E22" s="41"/>
      <c r="F22" s="38" t="s">
        <v>947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619" t="s">
        <v>952</v>
      </c>
      <c r="G23" s="2619"/>
      <c r="H23" s="2619"/>
      <c r="I23" s="2619"/>
      <c r="J23" s="2619"/>
      <c r="K23" s="41"/>
      <c r="L23" s="41"/>
    </row>
    <row r="24" spans="1:14" ht="13.5" thickBot="1">
      <c r="A24" s="40" t="s">
        <v>128</v>
      </c>
      <c r="B24" s="45"/>
      <c r="C24" s="46"/>
      <c r="D24" s="45"/>
      <c r="E24" s="41"/>
      <c r="F24" s="2619"/>
      <c r="G24" s="2619"/>
      <c r="H24" s="2619"/>
      <c r="I24" s="2619"/>
      <c r="J24" s="2619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421</v>
      </c>
      <c r="B26" s="41"/>
      <c r="C26" s="41"/>
      <c r="D26" s="45"/>
      <c r="E26" s="45"/>
      <c r="F26" s="45"/>
      <c r="G26" s="300" t="s">
        <v>422</v>
      </c>
      <c r="H26" s="41"/>
      <c r="I26" s="43"/>
      <c r="J26" s="43"/>
      <c r="K26" s="45"/>
      <c r="L26" s="45"/>
    </row>
    <row r="27" spans="1:14" ht="13.5" thickBot="1">
      <c r="A27" s="38" t="s">
        <v>423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409</v>
      </c>
      <c r="B29" s="2" t="s">
        <v>424</v>
      </c>
      <c r="C29" s="57"/>
      <c r="D29" s="2" t="s">
        <v>425</v>
      </c>
      <c r="E29" s="3"/>
      <c r="F29" s="2581" t="s">
        <v>365</v>
      </c>
      <c r="G29" s="2583" t="s">
        <v>366</v>
      </c>
      <c r="H29" s="2661"/>
      <c r="I29" s="2661"/>
      <c r="J29" s="2662"/>
    </row>
    <row r="30" spans="1:14" ht="69.7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660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3.5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1082</v>
      </c>
      <c r="C32" s="69" t="s">
        <v>361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808</v>
      </c>
      <c r="C33" s="69" t="s">
        <v>361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809</v>
      </c>
      <c r="C34" s="74" t="s">
        <v>361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677</v>
      </c>
      <c r="C35" s="283" t="s">
        <v>810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273</v>
      </c>
      <c r="C36" s="284" t="s">
        <v>811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812</v>
      </c>
      <c r="C37" s="284" t="s">
        <v>813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401</v>
      </c>
      <c r="C38" s="284" t="s">
        <v>402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619</v>
      </c>
      <c r="C39" s="284" t="s">
        <v>391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1034</v>
      </c>
      <c r="C40" s="284" t="s">
        <v>392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19</v>
      </c>
      <c r="C41" s="285" t="s">
        <v>20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21</v>
      </c>
      <c r="C42" s="69" t="s">
        <v>361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22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383</v>
      </c>
      <c r="C44" s="284" t="s">
        <v>384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385</v>
      </c>
      <c r="C45" s="284" t="s">
        <v>386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775</v>
      </c>
      <c r="C46" s="284" t="s">
        <v>387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776</v>
      </c>
      <c r="C47" s="284" t="s">
        <v>388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69</v>
      </c>
      <c r="C48" s="284" t="s">
        <v>389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70</v>
      </c>
      <c r="C49" s="284" t="s">
        <v>390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71</v>
      </c>
      <c r="C50" s="285" t="s">
        <v>772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773</v>
      </c>
      <c r="C51" s="74" t="s">
        <v>361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72</v>
      </c>
      <c r="C52" s="283" t="s">
        <v>774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490</v>
      </c>
      <c r="C53" s="284" t="s">
        <v>1031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148</v>
      </c>
      <c r="C54" s="285" t="s">
        <v>1032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367</v>
      </c>
      <c r="C55" s="74" t="s">
        <v>361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149</v>
      </c>
      <c r="C56" s="283" t="s">
        <v>368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150</v>
      </c>
      <c r="C57" s="284" t="s">
        <v>369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151</v>
      </c>
      <c r="C58" s="284" t="s">
        <v>370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559</v>
      </c>
      <c r="C59" s="284" t="s">
        <v>371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560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187</v>
      </c>
      <c r="C61" s="284" t="s">
        <v>372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188</v>
      </c>
      <c r="C62" s="284" t="s">
        <v>373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189</v>
      </c>
      <c r="C63" s="285" t="s">
        <v>374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214</v>
      </c>
      <c r="C64" s="74" t="s">
        <v>361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285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928</v>
      </c>
      <c r="C66" s="74" t="s">
        <v>361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283" t="s">
        <v>929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709</v>
      </c>
      <c r="C68" s="285" t="s">
        <v>1041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1042</v>
      </c>
      <c r="C69" s="74" t="s">
        <v>361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993</v>
      </c>
      <c r="C70" s="283" t="s">
        <v>1043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994</v>
      </c>
      <c r="C71" s="284" t="s">
        <v>1044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393</v>
      </c>
      <c r="C72" s="284" t="s">
        <v>394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995</v>
      </c>
      <c r="C73" s="284" t="s">
        <v>395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953</v>
      </c>
      <c r="C74" s="284" t="s">
        <v>396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230</v>
      </c>
      <c r="C75" s="284" t="s">
        <v>397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231</v>
      </c>
      <c r="C76" s="284" t="s">
        <v>398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483</v>
      </c>
      <c r="C77" s="285" t="s">
        <v>399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484</v>
      </c>
      <c r="C79" s="283" t="s">
        <v>297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485</v>
      </c>
      <c r="C80" s="284" t="s">
        <v>298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486</v>
      </c>
      <c r="C81" s="284" t="s">
        <v>299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487</v>
      </c>
      <c r="C82" s="288" t="s">
        <v>300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301</v>
      </c>
      <c r="C83" s="111" t="s">
        <v>361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592</v>
      </c>
      <c r="C84" s="283" t="s">
        <v>302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593</v>
      </c>
      <c r="C85" s="284" t="s">
        <v>303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594</v>
      </c>
      <c r="C86" s="285" t="s">
        <v>304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306</v>
      </c>
      <c r="C88" s="283" t="s">
        <v>1013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42</v>
      </c>
      <c r="C89" s="284" t="s">
        <v>43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44</v>
      </c>
      <c r="C90" s="284" t="s">
        <v>45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46</v>
      </c>
      <c r="C91" s="285" t="s">
        <v>442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736</v>
      </c>
      <c r="C92" s="74" t="s">
        <v>361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814</v>
      </c>
      <c r="C93" s="283" t="s">
        <v>815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1112</v>
      </c>
      <c r="C94" s="284" t="s">
        <v>816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836</v>
      </c>
      <c r="C95" s="284" t="s">
        <v>817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743</v>
      </c>
      <c r="C96" s="284" t="s">
        <v>818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732</v>
      </c>
      <c r="C97" s="284" t="s">
        <v>733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823</v>
      </c>
      <c r="C98" s="285" t="s">
        <v>824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825</v>
      </c>
      <c r="C99" s="74" t="s">
        <v>361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207</v>
      </c>
      <c r="C100" s="123" t="s">
        <v>361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712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713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1136</v>
      </c>
      <c r="C103" s="123" t="s">
        <v>361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1137</v>
      </c>
      <c r="C104" s="284" t="s">
        <v>130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131</v>
      </c>
      <c r="C105" s="284" t="s">
        <v>24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25</v>
      </c>
      <c r="C106" s="284" t="s">
        <v>26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837</v>
      </c>
      <c r="C107" s="284" t="s">
        <v>838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839</v>
      </c>
      <c r="C108" s="284" t="s">
        <v>840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513</v>
      </c>
      <c r="C109" s="284" t="s">
        <v>514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515</v>
      </c>
      <c r="C110" s="284" t="s">
        <v>516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877</v>
      </c>
      <c r="C111" s="284" t="s">
        <v>878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16</v>
      </c>
      <c r="C112" s="301" t="s">
        <v>880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881</v>
      </c>
      <c r="C113" s="127" t="s">
        <v>361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216</v>
      </c>
      <c r="C114" s="74" t="s">
        <v>361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481</v>
      </c>
      <c r="C115" s="283" t="s">
        <v>482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353</v>
      </c>
      <c r="C116" s="289" t="s">
        <v>354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1027</v>
      </c>
      <c r="C117" s="111" t="s">
        <v>361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1113</v>
      </c>
      <c r="C118" s="283" t="s">
        <v>1028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1114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1029</v>
      </c>
      <c r="C120" s="284" t="s">
        <v>1030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124</v>
      </c>
      <c r="C121" s="284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126</v>
      </c>
      <c r="C122" s="111" t="s">
        <v>361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127</v>
      </c>
      <c r="C123" s="284" t="s">
        <v>1099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1100</v>
      </c>
      <c r="C124" s="111" t="s">
        <v>361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1115</v>
      </c>
      <c r="C125" s="284" t="s">
        <v>1101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449</v>
      </c>
      <c r="C126" s="284" t="s">
        <v>450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561</v>
      </c>
      <c r="C127" s="111" t="s">
        <v>361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227</v>
      </c>
      <c r="C128" s="284" t="s">
        <v>228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229</v>
      </c>
      <c r="C129" s="111" t="s">
        <v>361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591</v>
      </c>
      <c r="C131" s="111" t="s">
        <v>361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722</v>
      </c>
      <c r="C132" s="285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261</v>
      </c>
      <c r="B133" s="139" t="s">
        <v>262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652</v>
      </c>
      <c r="C134" s="144" t="s">
        <v>361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653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654</v>
      </c>
      <c r="B137" s="150" t="s">
        <v>655</v>
      </c>
      <c r="C137" s="151" t="s">
        <v>361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656</v>
      </c>
      <c r="B138" s="134" t="s">
        <v>996</v>
      </c>
      <c r="C138" s="292" t="s">
        <v>997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998</v>
      </c>
      <c r="B139" s="134" t="s">
        <v>974</v>
      </c>
      <c r="C139" s="292" t="s">
        <v>975</v>
      </c>
      <c r="D139" s="327"/>
      <c r="E139" s="327"/>
      <c r="F139" s="327"/>
      <c r="G139" s="327"/>
      <c r="H139" s="327"/>
      <c r="I139" s="327"/>
      <c r="J139" s="327"/>
      <c r="L139" s="1" t="s">
        <v>89</v>
      </c>
    </row>
    <row r="140" spans="1:12" ht="25.5" hidden="1">
      <c r="A140" s="152" t="s">
        <v>976</v>
      </c>
      <c r="B140" s="134" t="s">
        <v>977</v>
      </c>
      <c r="C140" s="292" t="s">
        <v>978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979</v>
      </c>
      <c r="B141" s="134" t="s">
        <v>1109</v>
      </c>
      <c r="C141" s="292" t="s">
        <v>1110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138</v>
      </c>
      <c r="B142" s="135" t="s">
        <v>139</v>
      </c>
      <c r="C142" s="292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965</v>
      </c>
      <c r="C143" s="292" t="s">
        <v>904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905</v>
      </c>
      <c r="B144" s="134" t="s">
        <v>906</v>
      </c>
      <c r="C144" s="292" t="s">
        <v>907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659</v>
      </c>
      <c r="B145" s="134" t="s">
        <v>660</v>
      </c>
      <c r="C145" s="292" t="s">
        <v>661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662</v>
      </c>
      <c r="B146" s="132" t="s">
        <v>663</v>
      </c>
      <c r="C146" s="13" t="s">
        <v>361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664</v>
      </c>
      <c r="B147" s="135" t="s">
        <v>665</v>
      </c>
      <c r="C147" s="292" t="s">
        <v>666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667</v>
      </c>
      <c r="B148" s="135" t="s">
        <v>668</v>
      </c>
      <c r="C148" s="292" t="s">
        <v>669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670</v>
      </c>
      <c r="B149" s="134" t="s">
        <v>315</v>
      </c>
      <c r="C149" s="292" t="s">
        <v>316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317</v>
      </c>
      <c r="B150" s="134" t="s">
        <v>318</v>
      </c>
      <c r="C150" s="292" t="s">
        <v>319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320</v>
      </c>
      <c r="B151" s="132" t="s">
        <v>321</v>
      </c>
      <c r="C151" s="13" t="s">
        <v>361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322</v>
      </c>
      <c r="B152" s="135" t="s">
        <v>1116</v>
      </c>
      <c r="C152" s="292" t="s">
        <v>323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324</v>
      </c>
      <c r="B153" s="155" t="s">
        <v>325</v>
      </c>
      <c r="C153" s="13" t="s">
        <v>361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326</v>
      </c>
      <c r="B154" s="135" t="s">
        <v>1117</v>
      </c>
      <c r="C154" s="292" t="s">
        <v>327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328</v>
      </c>
      <c r="B155" s="135" t="s">
        <v>1118</v>
      </c>
      <c r="C155" s="292" t="s">
        <v>329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330</v>
      </c>
      <c r="B156" s="134" t="s">
        <v>331</v>
      </c>
      <c r="C156" s="292" t="s">
        <v>332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333</v>
      </c>
      <c r="C157" s="303" t="s">
        <v>1145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1146</v>
      </c>
      <c r="C158" s="161" t="s">
        <v>361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577"/>
      <c r="B160" s="2577"/>
      <c r="C160" s="2577"/>
      <c r="D160" s="2577"/>
      <c r="E160" s="2577"/>
      <c r="F160" s="2577"/>
      <c r="G160" s="2577"/>
      <c r="H160" s="2577"/>
      <c r="I160" s="2577"/>
      <c r="J160" s="2577"/>
    </row>
    <row r="161" spans="1:10" ht="12.75" customHeight="1">
      <c r="A161" s="2589" t="s">
        <v>1284</v>
      </c>
      <c r="B161" s="2589"/>
      <c r="C161" s="2589"/>
      <c r="D161" s="2589"/>
      <c r="E161" s="2589"/>
      <c r="F161" s="2589"/>
      <c r="G161" s="2589"/>
      <c r="H161" s="2589"/>
      <c r="I161" s="2589"/>
      <c r="J161" s="2589"/>
    </row>
    <row r="162" spans="1:10" ht="12.75" customHeight="1">
      <c r="A162" s="2628" t="s">
        <v>1125</v>
      </c>
      <c r="B162" s="2628"/>
      <c r="C162" s="2628"/>
      <c r="D162" s="2628"/>
      <c r="E162" s="2628"/>
      <c r="F162" s="2628"/>
      <c r="G162" s="2628"/>
      <c r="H162" s="2628"/>
      <c r="I162" s="2628"/>
      <c r="J162" s="2628"/>
    </row>
    <row r="163" spans="1:10" ht="12.75" customHeight="1">
      <c r="A163" s="164" t="s">
        <v>617</v>
      </c>
      <c r="B163" s="164"/>
      <c r="C163" s="165"/>
      <c r="D163" s="164"/>
      <c r="E163" s="164"/>
      <c r="F163" s="164"/>
      <c r="G163" s="164" t="s">
        <v>1154</v>
      </c>
      <c r="H163" s="164"/>
      <c r="I163" s="164"/>
      <c r="J163" s="164"/>
    </row>
    <row r="164" spans="1:10" ht="12.75" customHeight="1">
      <c r="A164" s="166" t="s">
        <v>310</v>
      </c>
      <c r="B164" s="166"/>
      <c r="C164" s="166"/>
      <c r="D164" s="163"/>
      <c r="E164" s="167" t="s">
        <v>311</v>
      </c>
      <c r="F164" s="163"/>
      <c r="G164" s="167" t="s">
        <v>312</v>
      </c>
      <c r="H164" s="163"/>
      <c r="I164" s="163"/>
      <c r="J164" s="166"/>
    </row>
    <row r="165" spans="1:10" ht="12.75" customHeight="1">
      <c r="A165" s="168" t="s">
        <v>313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314</v>
      </c>
      <c r="B166" s="164"/>
      <c r="C166" s="165"/>
      <c r="D166" s="164"/>
      <c r="E166" s="164"/>
      <c r="F166" s="164"/>
      <c r="G166" s="164" t="s">
        <v>1158</v>
      </c>
      <c r="H166" s="164"/>
      <c r="I166" s="164"/>
      <c r="J166" s="164"/>
    </row>
    <row r="167" spans="1:10" ht="12.75" customHeight="1">
      <c r="A167" s="166" t="s">
        <v>901</v>
      </c>
      <c r="B167" s="165" t="s">
        <v>646</v>
      </c>
      <c r="C167" s="170"/>
      <c r="D167" s="163"/>
      <c r="E167" s="167" t="s">
        <v>311</v>
      </c>
      <c r="F167" s="163"/>
      <c r="G167" s="167" t="s">
        <v>312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F1:J1"/>
    <mergeCell ref="F3:J3"/>
    <mergeCell ref="A10:E10"/>
    <mergeCell ref="A11:E11"/>
    <mergeCell ref="A13:J13"/>
    <mergeCell ref="A12:B12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187"/>
  <sheetViews>
    <sheetView topLeftCell="A22" workbookViewId="0">
      <selection activeCell="D175" sqref="D175"/>
    </sheetView>
  </sheetViews>
  <sheetFormatPr defaultRowHeight="12.75"/>
  <cols>
    <col min="1" max="1" width="7.28515625" style="748" customWidth="1"/>
    <col min="2" max="2" width="49.42578125" style="739" customWidth="1"/>
    <col min="3" max="3" width="8.7109375" style="749" customWidth="1"/>
    <col min="4" max="4" width="10.7109375" style="738" customWidth="1"/>
    <col min="5" max="5" width="8.7109375" style="917" customWidth="1"/>
    <col min="6" max="6" width="10.85546875" style="738" customWidth="1"/>
    <col min="7" max="7" width="11.85546875" style="738" customWidth="1"/>
    <col min="8" max="8" width="10.28515625" style="738" customWidth="1"/>
    <col min="9" max="9" width="12.28515625" style="738" customWidth="1"/>
    <col min="10" max="10" width="12.140625" style="738" customWidth="1"/>
    <col min="11" max="16384" width="9.140625" style="738"/>
  </cols>
  <sheetData>
    <row r="1" spans="1:10">
      <c r="I1" s="944" t="s">
        <v>941</v>
      </c>
    </row>
    <row r="2" spans="1:10" hidden="1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 ht="15" customHeight="1">
      <c r="A8" s="748" t="s">
        <v>2290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 ht="9" customHeight="1">
      <c r="B11" s="953"/>
      <c r="C11" s="954"/>
      <c r="D11" s="953"/>
      <c r="E11" s="1678"/>
      <c r="F11" s="953"/>
      <c r="G11" s="953"/>
      <c r="H11" s="955"/>
    </row>
    <row r="12" spans="1:10">
      <c r="A12" s="956" t="s">
        <v>477</v>
      </c>
      <c r="B12" s="949" t="s">
        <v>1156</v>
      </c>
      <c r="C12" s="950"/>
      <c r="D12" s="949"/>
      <c r="E12" s="1679"/>
      <c r="F12" s="949"/>
      <c r="G12" s="896"/>
      <c r="H12" s="957" t="s">
        <v>209</v>
      </c>
    </row>
    <row r="13" spans="1:10" ht="26.25" customHeight="1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24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21" customHeight="1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 ht="21.75" customHeigh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0" s="748" customFormat="1" ht="6" customHeight="1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</row>
    <row r="19" spans="1:10" s="743" customFormat="1" ht="12">
      <c r="A19" s="753" t="s">
        <v>223</v>
      </c>
      <c r="B19" s="964"/>
      <c r="C19" s="965"/>
      <c r="D19" s="745"/>
      <c r="E19" s="1681"/>
      <c r="G19" s="966" t="s">
        <v>651</v>
      </c>
      <c r="H19" s="967"/>
      <c r="I19" s="967"/>
      <c r="J19" s="967"/>
    </row>
    <row r="20" spans="1:10" s="945" customFormat="1" ht="15.75" customHeight="1" thickBot="1">
      <c r="A20" s="753" t="s">
        <v>210</v>
      </c>
      <c r="B20" s="968"/>
      <c r="C20" s="965"/>
      <c r="E20" s="1682"/>
      <c r="G20" s="968" t="s">
        <v>335</v>
      </c>
      <c r="H20" s="724" t="s">
        <v>107</v>
      </c>
      <c r="I20" s="724">
        <v>1</v>
      </c>
      <c r="J20" s="725">
        <v>2</v>
      </c>
    </row>
    <row r="21" spans="1:10" s="968" customFormat="1" ht="15" customHeight="1" thickBot="1">
      <c r="A21" s="753" t="s">
        <v>634</v>
      </c>
      <c r="C21" s="965"/>
      <c r="E21" s="1683"/>
      <c r="G21" s="968" t="s">
        <v>896</v>
      </c>
    </row>
    <row r="22" spans="1:10" s="968" customFormat="1" ht="9.75" customHeight="1" thickBot="1">
      <c r="A22" s="753" t="s">
        <v>557</v>
      </c>
      <c r="C22" s="972"/>
      <c r="D22" s="973"/>
      <c r="E22" s="168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E23" s="1682"/>
      <c r="G23" s="968" t="s">
        <v>954</v>
      </c>
      <c r="I23" s="974"/>
    </row>
    <row r="24" spans="1:10" s="945" customFormat="1" ht="12.75" customHeight="1">
      <c r="A24" s="753" t="s">
        <v>955</v>
      </c>
      <c r="B24" s="975"/>
      <c r="C24" s="976"/>
      <c r="E24" s="1682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1684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1682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1685"/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1686"/>
      <c r="F28" s="945"/>
      <c r="G28" s="945"/>
      <c r="H28" s="2561">
        <v>900272247025</v>
      </c>
      <c r="I28" s="2561"/>
      <c r="J28" s="2561"/>
    </row>
    <row r="29" spans="1:10" s="748" customFormat="1" ht="47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84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13.5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4.75" customHeight="1" thickBot="1">
      <c r="A32" s="780">
        <v>1100000</v>
      </c>
      <c r="B32" s="787" t="s">
        <v>1847</v>
      </c>
      <c r="C32" s="788" t="s">
        <v>361</v>
      </c>
      <c r="D32" s="1063">
        <f t="shared" ref="D32:I32" si="0">D149</f>
        <v>75441</v>
      </c>
      <c r="E32" s="1983">
        <f t="shared" si="0"/>
        <v>-70000</v>
      </c>
      <c r="F32" s="1063">
        <f t="shared" si="0"/>
        <v>5441</v>
      </c>
      <c r="G32" s="1063">
        <f t="shared" si="0"/>
        <v>9776</v>
      </c>
      <c r="H32" s="1063">
        <f t="shared" si="0"/>
        <v>9776</v>
      </c>
      <c r="I32" s="1063">
        <f t="shared" si="0"/>
        <v>22517.200000000001</v>
      </c>
      <c r="J32" s="1068">
        <f>J149</f>
        <v>5441</v>
      </c>
    </row>
    <row r="33" spans="1:10" s="748" customFormat="1" ht="87" hidden="1" customHeight="1" thickBot="1">
      <c r="A33" s="780">
        <v>1110000</v>
      </c>
      <c r="B33" s="790" t="s">
        <v>1677</v>
      </c>
      <c r="C33" s="788" t="s">
        <v>361</v>
      </c>
      <c r="D33" s="1064">
        <v>0</v>
      </c>
      <c r="E33" s="1984">
        <v>0</v>
      </c>
      <c r="F33" s="1064">
        <v>0</v>
      </c>
      <c r="G33" s="1064">
        <v>0</v>
      </c>
      <c r="H33" s="1064">
        <v>0</v>
      </c>
      <c r="I33" s="1064">
        <v>0</v>
      </c>
      <c r="J33" s="1068">
        <v>10803.6</v>
      </c>
    </row>
    <row r="34" spans="1:10" s="748" customFormat="1" ht="25.5" hidden="1" customHeight="1">
      <c r="A34" s="792">
        <v>1110000</v>
      </c>
      <c r="B34" s="793" t="s">
        <v>809</v>
      </c>
      <c r="C34" s="794" t="s">
        <v>361</v>
      </c>
      <c r="D34" s="1065">
        <v>0</v>
      </c>
      <c r="E34" s="1985">
        <v>0</v>
      </c>
      <c r="F34" s="1065">
        <v>0</v>
      </c>
      <c r="G34" s="1065">
        <v>0</v>
      </c>
      <c r="H34" s="1065">
        <v>0</v>
      </c>
      <c r="I34" s="1065">
        <v>0</v>
      </c>
      <c r="J34" s="1068">
        <v>10803.6</v>
      </c>
    </row>
    <row r="35" spans="1:10" s="748" customFormat="1" ht="26.25" hidden="1" thickBot="1">
      <c r="A35" s="796">
        <v>1111000</v>
      </c>
      <c r="B35" s="797" t="s">
        <v>677</v>
      </c>
      <c r="C35" s="798" t="s">
        <v>810</v>
      </c>
      <c r="D35" s="1077"/>
      <c r="E35" s="1986"/>
      <c r="F35" s="1077"/>
      <c r="G35" s="1077"/>
      <c r="H35" s="1077"/>
      <c r="I35" s="1077"/>
      <c r="J35" s="1068">
        <v>10803.6</v>
      </c>
    </row>
    <row r="36" spans="1:10" s="748" customFormat="1" ht="0.75" hidden="1" customHeight="1">
      <c r="A36" s="800">
        <v>1112000</v>
      </c>
      <c r="B36" s="801" t="s">
        <v>273</v>
      </c>
      <c r="C36" s="802" t="s">
        <v>811</v>
      </c>
      <c r="D36" s="1072"/>
      <c r="E36" s="1073"/>
      <c r="F36" s="1072"/>
      <c r="G36" s="1072"/>
      <c r="H36" s="1072"/>
      <c r="I36" s="1072"/>
      <c r="J36" s="1068">
        <v>10803.6</v>
      </c>
    </row>
    <row r="37" spans="1:10" s="748" customFormat="1" ht="0.75" hidden="1" customHeight="1">
      <c r="A37" s="800">
        <v>1113000</v>
      </c>
      <c r="B37" s="801" t="s">
        <v>812</v>
      </c>
      <c r="C37" s="802" t="s">
        <v>813</v>
      </c>
      <c r="D37" s="1072"/>
      <c r="E37" s="1073"/>
      <c r="F37" s="1072"/>
      <c r="G37" s="1072"/>
      <c r="H37" s="1072"/>
      <c r="I37" s="1072"/>
      <c r="J37" s="1068">
        <v>10803.6</v>
      </c>
    </row>
    <row r="38" spans="1:10" s="748" customFormat="1" ht="40.5" hidden="1" customHeight="1">
      <c r="A38" s="800">
        <v>1114000</v>
      </c>
      <c r="B38" s="801" t="s">
        <v>401</v>
      </c>
      <c r="C38" s="802" t="s">
        <v>402</v>
      </c>
      <c r="D38" s="1072"/>
      <c r="E38" s="1073"/>
      <c r="F38" s="1072"/>
      <c r="G38" s="1072"/>
      <c r="H38" s="1072"/>
      <c r="I38" s="1072"/>
      <c r="J38" s="1068">
        <v>10803.6</v>
      </c>
    </row>
    <row r="39" spans="1:10" s="748" customFormat="1" ht="13.5" hidden="1" customHeight="1">
      <c r="A39" s="800">
        <v>1115000</v>
      </c>
      <c r="B39" s="801" t="s">
        <v>619</v>
      </c>
      <c r="C39" s="802" t="s">
        <v>391</v>
      </c>
      <c r="D39" s="1072"/>
      <c r="E39" s="1073"/>
      <c r="F39" s="1072"/>
      <c r="G39" s="1072"/>
      <c r="H39" s="1072"/>
      <c r="I39" s="1072"/>
      <c r="J39" s="1068">
        <v>10803.6</v>
      </c>
    </row>
    <row r="40" spans="1:10" s="748" customFormat="1" ht="15" hidden="1" customHeight="1">
      <c r="A40" s="800">
        <v>1116000</v>
      </c>
      <c r="B40" s="801" t="s">
        <v>1034</v>
      </c>
      <c r="C40" s="802" t="s">
        <v>392</v>
      </c>
      <c r="D40" s="1072"/>
      <c r="E40" s="1073"/>
      <c r="F40" s="1072"/>
      <c r="G40" s="1072"/>
      <c r="H40" s="1072"/>
      <c r="I40" s="1072"/>
      <c r="J40" s="1068">
        <v>10803.6</v>
      </c>
    </row>
    <row r="41" spans="1:10" s="748" customFormat="1" ht="13.5" hidden="1" thickBot="1">
      <c r="A41" s="804">
        <v>1117000</v>
      </c>
      <c r="B41" s="805" t="s">
        <v>644</v>
      </c>
      <c r="C41" s="806" t="s">
        <v>20</v>
      </c>
      <c r="D41" s="1074"/>
      <c r="E41" s="1075"/>
      <c r="F41" s="1074"/>
      <c r="G41" s="1074"/>
      <c r="H41" s="1074"/>
      <c r="I41" s="1074"/>
      <c r="J41" s="1068">
        <v>10803.6</v>
      </c>
    </row>
    <row r="42" spans="1:10" s="748" customFormat="1" ht="31.5" hidden="1" customHeight="1" thickBot="1">
      <c r="A42" s="808">
        <v>1120000</v>
      </c>
      <c r="B42" s="809" t="s">
        <v>21</v>
      </c>
      <c r="C42" s="788" t="s">
        <v>361</v>
      </c>
      <c r="D42" s="1208">
        <v>0</v>
      </c>
      <c r="E42" s="2375">
        <v>0</v>
      </c>
      <c r="F42" s="1208">
        <v>0</v>
      </c>
      <c r="G42" s="1208">
        <v>0</v>
      </c>
      <c r="H42" s="1208">
        <v>0</v>
      </c>
      <c r="I42" s="1208">
        <v>0</v>
      </c>
      <c r="J42" s="1068">
        <v>10803.6</v>
      </c>
    </row>
    <row r="43" spans="1:10" s="748" customFormat="1" ht="15" hidden="1" thickBot="1">
      <c r="A43" s="792">
        <v>1121000</v>
      </c>
      <c r="B43" s="811" t="s">
        <v>22</v>
      </c>
      <c r="C43" s="812"/>
      <c r="D43" s="1077">
        <v>0</v>
      </c>
      <c r="E43" s="1078">
        <v>0</v>
      </c>
      <c r="F43" s="1077">
        <v>0</v>
      </c>
      <c r="G43" s="1077">
        <v>0</v>
      </c>
      <c r="H43" s="1077">
        <v>0</v>
      </c>
      <c r="I43" s="1077">
        <v>0</v>
      </c>
      <c r="J43" s="1068">
        <v>10803.6</v>
      </c>
    </row>
    <row r="44" spans="1:10" s="748" customFormat="1" ht="24.75" hidden="1" customHeight="1">
      <c r="A44" s="800">
        <v>1121100</v>
      </c>
      <c r="B44" s="813" t="s">
        <v>383</v>
      </c>
      <c r="C44" s="802" t="s">
        <v>384</v>
      </c>
      <c r="D44" s="1072"/>
      <c r="E44" s="1073"/>
      <c r="F44" s="1072"/>
      <c r="G44" s="1072"/>
      <c r="H44" s="1072"/>
      <c r="I44" s="1072"/>
      <c r="J44" s="1068">
        <v>10803.6</v>
      </c>
    </row>
    <row r="45" spans="1:10" s="748" customFormat="1" ht="13.5" hidden="1" thickBot="1">
      <c r="A45" s="800">
        <v>1121200</v>
      </c>
      <c r="B45" s="814" t="s">
        <v>1678</v>
      </c>
      <c r="C45" s="802" t="s">
        <v>386</v>
      </c>
      <c r="D45" s="1072"/>
      <c r="E45" s="1073"/>
      <c r="F45" s="1072"/>
      <c r="G45" s="1072"/>
      <c r="H45" s="1072"/>
      <c r="I45" s="1072"/>
      <c r="J45" s="1068">
        <v>10803.6</v>
      </c>
    </row>
    <row r="46" spans="1:10" s="748" customFormat="1" ht="13.5" hidden="1" thickBot="1">
      <c r="A46" s="800">
        <v>1121300</v>
      </c>
      <c r="B46" s="813" t="s">
        <v>775</v>
      </c>
      <c r="C46" s="802" t="s">
        <v>387</v>
      </c>
      <c r="D46" s="1072"/>
      <c r="E46" s="1073"/>
      <c r="F46" s="1072"/>
      <c r="G46" s="1072"/>
      <c r="H46" s="1072"/>
      <c r="I46" s="1072"/>
      <c r="J46" s="1068">
        <v>10803.6</v>
      </c>
    </row>
    <row r="47" spans="1:10" s="748" customFormat="1" ht="13.5" hidden="1" thickBot="1">
      <c r="A47" s="800">
        <v>1121400</v>
      </c>
      <c r="B47" s="813" t="s">
        <v>776</v>
      </c>
      <c r="C47" s="802" t="s">
        <v>388</v>
      </c>
      <c r="D47" s="1072"/>
      <c r="E47" s="1073"/>
      <c r="F47" s="1072"/>
      <c r="G47" s="1072"/>
      <c r="H47" s="1072"/>
      <c r="I47" s="1072"/>
      <c r="J47" s="1068">
        <v>10803.6</v>
      </c>
    </row>
    <row r="48" spans="1:10" s="748" customFormat="1" ht="13.5" hidden="1" thickBot="1">
      <c r="A48" s="800">
        <v>1121500</v>
      </c>
      <c r="B48" s="813" t="s">
        <v>69</v>
      </c>
      <c r="C48" s="802" t="s">
        <v>389</v>
      </c>
      <c r="D48" s="1077"/>
      <c r="E48" s="1078"/>
      <c r="F48" s="1077"/>
      <c r="G48" s="1077"/>
      <c r="H48" s="1077"/>
      <c r="I48" s="1077"/>
      <c r="J48" s="1068">
        <v>10803.6</v>
      </c>
    </row>
    <row r="49" spans="1:10" s="748" customFormat="1" ht="13.5" hidden="1" customHeight="1">
      <c r="A49" s="800">
        <v>1121600</v>
      </c>
      <c r="B49" s="813" t="s">
        <v>70</v>
      </c>
      <c r="C49" s="802" t="s">
        <v>390</v>
      </c>
      <c r="D49" s="1072"/>
      <c r="E49" s="1073"/>
      <c r="F49" s="1072"/>
      <c r="G49" s="1072"/>
      <c r="H49" s="1072"/>
      <c r="I49" s="1072"/>
      <c r="J49" s="1068">
        <v>10803.6</v>
      </c>
    </row>
    <row r="50" spans="1:10" s="748" customFormat="1" ht="13.5" hidden="1" thickBot="1">
      <c r="A50" s="816">
        <v>1121700</v>
      </c>
      <c r="B50" s="817" t="s">
        <v>71</v>
      </c>
      <c r="C50" s="806" t="s">
        <v>772</v>
      </c>
      <c r="D50" s="1074"/>
      <c r="E50" s="1075"/>
      <c r="F50" s="1074"/>
      <c r="G50" s="1074"/>
      <c r="H50" s="1074"/>
      <c r="I50" s="1074"/>
      <c r="J50" s="1068">
        <v>10803.6</v>
      </c>
    </row>
    <row r="51" spans="1:10" s="748" customFormat="1" ht="29.25" hidden="1" customHeight="1">
      <c r="A51" s="792">
        <v>1122000</v>
      </c>
      <c r="B51" s="818" t="s">
        <v>773</v>
      </c>
      <c r="C51" s="794" t="s">
        <v>361</v>
      </c>
      <c r="D51" s="1076">
        <v>0</v>
      </c>
      <c r="E51" s="1986">
        <v>0</v>
      </c>
      <c r="F51" s="1076">
        <v>0</v>
      </c>
      <c r="G51" s="1076">
        <v>0</v>
      </c>
      <c r="H51" s="1076">
        <v>0</v>
      </c>
      <c r="I51" s="1076">
        <v>0</v>
      </c>
      <c r="J51" s="1068">
        <v>10803.6</v>
      </c>
    </row>
    <row r="52" spans="1:10" s="748" customFormat="1" ht="13.5" hidden="1" thickBot="1">
      <c r="A52" s="820">
        <v>1122100</v>
      </c>
      <c r="B52" s="813" t="s">
        <v>72</v>
      </c>
      <c r="C52" s="798" t="s">
        <v>774</v>
      </c>
      <c r="D52" s="1072"/>
      <c r="E52" s="1073"/>
      <c r="F52" s="1072"/>
      <c r="G52" s="1072"/>
      <c r="H52" s="1072"/>
      <c r="I52" s="1072"/>
      <c r="J52" s="1068">
        <v>10803.6</v>
      </c>
    </row>
    <row r="53" spans="1:10" s="748" customFormat="1" ht="13.5" hidden="1" thickBot="1">
      <c r="A53" s="820">
        <v>1122200</v>
      </c>
      <c r="B53" s="813" t="s">
        <v>490</v>
      </c>
      <c r="C53" s="802" t="s">
        <v>1031</v>
      </c>
      <c r="D53" s="1072"/>
      <c r="E53" s="1073"/>
      <c r="F53" s="1072"/>
      <c r="G53" s="1072"/>
      <c r="H53" s="1072"/>
      <c r="I53" s="1072"/>
      <c r="J53" s="1068">
        <v>10803.6</v>
      </c>
    </row>
    <row r="54" spans="1:10" s="748" customFormat="1" ht="13.5" hidden="1" thickBot="1">
      <c r="A54" s="808">
        <v>1122300</v>
      </c>
      <c r="B54" s="817" t="s">
        <v>148</v>
      </c>
      <c r="C54" s="806" t="s">
        <v>1032</v>
      </c>
      <c r="D54" s="1074"/>
      <c r="E54" s="1075"/>
      <c r="F54" s="1074"/>
      <c r="G54" s="1074"/>
      <c r="H54" s="1074"/>
      <c r="I54" s="1074"/>
      <c r="J54" s="1068">
        <v>10803.6</v>
      </c>
    </row>
    <row r="55" spans="1:10" s="748" customFormat="1" ht="0.75" hidden="1" customHeight="1">
      <c r="A55" s="792">
        <v>1123000</v>
      </c>
      <c r="B55" s="818" t="s">
        <v>56</v>
      </c>
      <c r="C55" s="794" t="s">
        <v>361</v>
      </c>
      <c r="D55" s="1076">
        <v>0</v>
      </c>
      <c r="E55" s="1986">
        <v>0</v>
      </c>
      <c r="F55" s="1076">
        <v>0</v>
      </c>
      <c r="G55" s="1076">
        <v>0</v>
      </c>
      <c r="H55" s="1076">
        <v>0</v>
      </c>
      <c r="I55" s="1076">
        <v>0</v>
      </c>
      <c r="J55" s="1068">
        <v>10803.6</v>
      </c>
    </row>
    <row r="56" spans="1:10" s="748" customFormat="1" ht="13.5" hidden="1" thickBot="1">
      <c r="A56" s="820">
        <v>1123100</v>
      </c>
      <c r="B56" s="813" t="s">
        <v>149</v>
      </c>
      <c r="C56" s="798" t="s">
        <v>368</v>
      </c>
      <c r="D56" s="1072"/>
      <c r="E56" s="1073"/>
      <c r="F56" s="1072"/>
      <c r="G56" s="1072"/>
      <c r="H56" s="1072"/>
      <c r="I56" s="1072"/>
      <c r="J56" s="1068">
        <v>10803.6</v>
      </c>
    </row>
    <row r="57" spans="1:10" s="748" customFormat="1" ht="13.5" hidden="1" thickBot="1">
      <c r="A57" s="820">
        <v>1123200</v>
      </c>
      <c r="B57" s="813" t="s">
        <v>150</v>
      </c>
      <c r="C57" s="802" t="s">
        <v>369</v>
      </c>
      <c r="D57" s="1072"/>
      <c r="E57" s="1073"/>
      <c r="F57" s="1072"/>
      <c r="G57" s="1072"/>
      <c r="H57" s="1072"/>
      <c r="I57" s="1072"/>
      <c r="J57" s="1068">
        <v>10803.6</v>
      </c>
    </row>
    <row r="58" spans="1:10" s="748" customFormat="1" ht="26.25" hidden="1" thickBot="1">
      <c r="A58" s="820">
        <v>1123300</v>
      </c>
      <c r="B58" s="813" t="s">
        <v>151</v>
      </c>
      <c r="C58" s="802" t="s">
        <v>370</v>
      </c>
      <c r="D58" s="1072"/>
      <c r="E58" s="1073"/>
      <c r="F58" s="1072"/>
      <c r="G58" s="1072"/>
      <c r="H58" s="1072"/>
      <c r="I58" s="1072"/>
      <c r="J58" s="1068">
        <v>10803.6</v>
      </c>
    </row>
    <row r="59" spans="1:10" s="748" customFormat="1" ht="13.5" hidden="1" thickBot="1">
      <c r="A59" s="820">
        <v>1123400</v>
      </c>
      <c r="B59" s="813" t="s">
        <v>559</v>
      </c>
      <c r="C59" s="802" t="s">
        <v>371</v>
      </c>
      <c r="D59" s="1072"/>
      <c r="E59" s="1073"/>
      <c r="F59" s="1072"/>
      <c r="G59" s="1072"/>
      <c r="H59" s="1072"/>
      <c r="I59" s="1072"/>
      <c r="J59" s="1068">
        <v>10803.6</v>
      </c>
    </row>
    <row r="60" spans="1:10" s="748" customFormat="1" ht="13.5" hidden="1" thickBot="1">
      <c r="A60" s="820">
        <v>1123500</v>
      </c>
      <c r="B60" s="821" t="s">
        <v>560</v>
      </c>
      <c r="C60" s="822">
        <v>423500</v>
      </c>
      <c r="D60" s="1072"/>
      <c r="E60" s="1073"/>
      <c r="F60" s="1072"/>
      <c r="G60" s="1072"/>
      <c r="H60" s="1072"/>
      <c r="I60" s="1072"/>
      <c r="J60" s="1068">
        <v>10803.6</v>
      </c>
    </row>
    <row r="61" spans="1:10" s="748" customFormat="1" ht="13.5" hidden="1" thickBot="1">
      <c r="A61" s="820">
        <v>1123600</v>
      </c>
      <c r="B61" s="813" t="s">
        <v>187</v>
      </c>
      <c r="C61" s="802" t="s">
        <v>372</v>
      </c>
      <c r="D61" s="1072"/>
      <c r="E61" s="1073"/>
      <c r="F61" s="1072"/>
      <c r="G61" s="1072"/>
      <c r="H61" s="1072"/>
      <c r="I61" s="1072"/>
      <c r="J61" s="1068">
        <v>10803.6</v>
      </c>
    </row>
    <row r="62" spans="1:10" s="748" customFormat="1" ht="13.5" hidden="1" thickBot="1">
      <c r="A62" s="820">
        <v>1123700</v>
      </c>
      <c r="B62" s="813" t="s">
        <v>188</v>
      </c>
      <c r="C62" s="802" t="s">
        <v>373</v>
      </c>
      <c r="D62" s="1072"/>
      <c r="E62" s="1073"/>
      <c r="F62" s="1072"/>
      <c r="G62" s="1072"/>
      <c r="H62" s="1072"/>
      <c r="I62" s="1072"/>
      <c r="J62" s="1068">
        <v>10803.6</v>
      </c>
    </row>
    <row r="63" spans="1:10" s="748" customFormat="1" ht="13.5" hidden="1" thickBot="1">
      <c r="A63" s="808">
        <v>1123800</v>
      </c>
      <c r="B63" s="817" t="s">
        <v>189</v>
      </c>
      <c r="C63" s="806" t="s">
        <v>374</v>
      </c>
      <c r="D63" s="1074"/>
      <c r="E63" s="1075"/>
      <c r="F63" s="1074"/>
      <c r="G63" s="1074"/>
      <c r="H63" s="1074"/>
      <c r="I63" s="1074"/>
      <c r="J63" s="1068">
        <v>10803.6</v>
      </c>
    </row>
    <row r="64" spans="1:10" s="748" customFormat="1" ht="29.25" hidden="1" thickBot="1">
      <c r="A64" s="792">
        <v>1124000</v>
      </c>
      <c r="B64" s="818" t="s">
        <v>214</v>
      </c>
      <c r="C64" s="794" t="s">
        <v>361</v>
      </c>
      <c r="D64" s="1076">
        <v>0</v>
      </c>
      <c r="E64" s="1986">
        <v>0</v>
      </c>
      <c r="F64" s="1076">
        <v>0</v>
      </c>
      <c r="G64" s="1076">
        <v>0</v>
      </c>
      <c r="H64" s="1076">
        <v>0</v>
      </c>
      <c r="I64" s="1076">
        <v>0</v>
      </c>
      <c r="J64" s="1068">
        <v>10803.6</v>
      </c>
    </row>
    <row r="65" spans="1:10" s="748" customFormat="1" ht="13.5" hidden="1" thickBot="1">
      <c r="A65" s="808">
        <v>1124100</v>
      </c>
      <c r="B65" s="817" t="s">
        <v>190</v>
      </c>
      <c r="C65" s="806" t="s">
        <v>215</v>
      </c>
      <c r="D65" s="1074"/>
      <c r="E65" s="1075"/>
      <c r="F65" s="1074"/>
      <c r="G65" s="1074"/>
      <c r="H65" s="1074"/>
      <c r="I65" s="1074"/>
      <c r="J65" s="1068">
        <v>10803.6</v>
      </c>
    </row>
    <row r="66" spans="1:10" s="748" customFormat="1" ht="29.25" hidden="1" thickBot="1">
      <c r="A66" s="792">
        <v>1125000</v>
      </c>
      <c r="B66" s="818" t="s">
        <v>928</v>
      </c>
      <c r="C66" s="794" t="s">
        <v>361</v>
      </c>
      <c r="D66" s="1076">
        <v>0</v>
      </c>
      <c r="E66" s="1986">
        <v>0</v>
      </c>
      <c r="F66" s="1076">
        <v>0</v>
      </c>
      <c r="G66" s="1076">
        <v>0</v>
      </c>
      <c r="H66" s="1076">
        <v>0</v>
      </c>
      <c r="I66" s="1076">
        <v>0</v>
      </c>
      <c r="J66" s="1068">
        <v>10803.6</v>
      </c>
    </row>
    <row r="67" spans="1:10" s="748" customFormat="1" ht="26.25" hidden="1" thickBot="1">
      <c r="A67" s="820">
        <v>1125100</v>
      </c>
      <c r="B67" s="813" t="s">
        <v>191</v>
      </c>
      <c r="C67" s="798" t="s">
        <v>929</v>
      </c>
      <c r="D67" s="1072"/>
      <c r="E67" s="1073"/>
      <c r="F67" s="1072"/>
      <c r="G67" s="1072"/>
      <c r="H67" s="1072"/>
      <c r="I67" s="1072"/>
      <c r="J67" s="1068">
        <v>10803.6</v>
      </c>
    </row>
    <row r="68" spans="1:10" s="748" customFormat="1" ht="26.25" hidden="1" thickBot="1">
      <c r="A68" s="808">
        <v>1125200</v>
      </c>
      <c r="B68" s="817" t="s">
        <v>709</v>
      </c>
      <c r="C68" s="806" t="s">
        <v>1041</v>
      </c>
      <c r="D68" s="1074"/>
      <c r="E68" s="1075"/>
      <c r="F68" s="1074"/>
      <c r="G68" s="1074"/>
      <c r="H68" s="1074"/>
      <c r="I68" s="1074"/>
      <c r="J68" s="1068">
        <v>10803.6</v>
      </c>
    </row>
    <row r="69" spans="1:10" s="748" customFormat="1" ht="15" hidden="1" thickBot="1">
      <c r="A69" s="792">
        <v>1126000</v>
      </c>
      <c r="B69" s="818" t="s">
        <v>1042</v>
      </c>
      <c r="C69" s="794" t="s">
        <v>361</v>
      </c>
      <c r="D69" s="1076">
        <v>0</v>
      </c>
      <c r="E69" s="1986">
        <v>0</v>
      </c>
      <c r="F69" s="1076">
        <v>0</v>
      </c>
      <c r="G69" s="1076">
        <v>0</v>
      </c>
      <c r="H69" s="1076">
        <v>0</v>
      </c>
      <c r="I69" s="1076">
        <v>0</v>
      </c>
      <c r="J69" s="1068">
        <v>10803.6</v>
      </c>
    </row>
    <row r="70" spans="1:10" s="748" customFormat="1" ht="13.5" hidden="1" thickBot="1">
      <c r="A70" s="792">
        <v>1126100</v>
      </c>
      <c r="B70" s="813" t="s">
        <v>993</v>
      </c>
      <c r="C70" s="798" t="s">
        <v>1043</v>
      </c>
      <c r="D70" s="1072"/>
      <c r="E70" s="1073"/>
      <c r="F70" s="1072"/>
      <c r="G70" s="1072"/>
      <c r="H70" s="1072"/>
      <c r="I70" s="1072"/>
      <c r="J70" s="1068">
        <v>10803.6</v>
      </c>
    </row>
    <row r="71" spans="1:10" s="748" customFormat="1" ht="13.5" hidden="1" thickBot="1">
      <c r="A71" s="792">
        <v>1126200</v>
      </c>
      <c r="B71" s="813" t="s">
        <v>994</v>
      </c>
      <c r="C71" s="802" t="s">
        <v>1044</v>
      </c>
      <c r="D71" s="1072"/>
      <c r="E71" s="1073"/>
      <c r="F71" s="1072"/>
      <c r="G71" s="1072"/>
      <c r="H71" s="1072"/>
      <c r="I71" s="1072"/>
      <c r="J71" s="1068">
        <v>10803.6</v>
      </c>
    </row>
    <row r="72" spans="1:10" s="748" customFormat="1" ht="13.5" hidden="1" thickBot="1">
      <c r="A72" s="792">
        <v>1126300</v>
      </c>
      <c r="B72" s="813" t="s">
        <v>393</v>
      </c>
      <c r="C72" s="802" t="s">
        <v>394</v>
      </c>
      <c r="D72" s="1072"/>
      <c r="E72" s="1073"/>
      <c r="F72" s="1072"/>
      <c r="G72" s="1072"/>
      <c r="H72" s="1072"/>
      <c r="I72" s="1072"/>
      <c r="J72" s="1068">
        <v>10803.6</v>
      </c>
    </row>
    <row r="73" spans="1:10" s="748" customFormat="1" ht="13.5" hidden="1" thickBot="1">
      <c r="A73" s="800">
        <v>1126400</v>
      </c>
      <c r="B73" s="823" t="s">
        <v>995</v>
      </c>
      <c r="C73" s="802" t="s">
        <v>395</v>
      </c>
      <c r="D73" s="1072"/>
      <c r="E73" s="1073"/>
      <c r="F73" s="1072"/>
      <c r="G73" s="1072"/>
      <c r="H73" s="1072"/>
      <c r="I73" s="1072"/>
      <c r="J73" s="1068">
        <v>10803.6</v>
      </c>
    </row>
    <row r="74" spans="1:10" s="748" customFormat="1" ht="26.25" hidden="1" thickBot="1">
      <c r="A74" s="804">
        <v>1126500</v>
      </c>
      <c r="B74" s="824" t="s">
        <v>953</v>
      </c>
      <c r="C74" s="802" t="s">
        <v>396</v>
      </c>
      <c r="D74" s="1072"/>
      <c r="E74" s="1073"/>
      <c r="F74" s="1072"/>
      <c r="G74" s="1072"/>
      <c r="H74" s="1072"/>
      <c r="I74" s="1072"/>
      <c r="J74" s="1068">
        <v>10803.6</v>
      </c>
    </row>
    <row r="75" spans="1:10" s="748" customFormat="1" ht="13.5" hidden="1" thickBot="1">
      <c r="A75" s="800">
        <v>1126600</v>
      </c>
      <c r="B75" s="823" t="s">
        <v>230</v>
      </c>
      <c r="C75" s="802" t="s">
        <v>397</v>
      </c>
      <c r="D75" s="1072"/>
      <c r="E75" s="1073"/>
      <c r="F75" s="1072"/>
      <c r="G75" s="1072"/>
      <c r="H75" s="1072"/>
      <c r="I75" s="1072"/>
      <c r="J75" s="1068">
        <v>10803.6</v>
      </c>
    </row>
    <row r="76" spans="1:10" s="748" customFormat="1" ht="13.5" hidden="1" thickBot="1">
      <c r="A76" s="800">
        <v>1126700</v>
      </c>
      <c r="B76" s="823" t="s">
        <v>231</v>
      </c>
      <c r="C76" s="802" t="s">
        <v>398</v>
      </c>
      <c r="D76" s="1072"/>
      <c r="E76" s="1073"/>
      <c r="F76" s="1072"/>
      <c r="G76" s="1072"/>
      <c r="H76" s="1072"/>
      <c r="I76" s="1072"/>
      <c r="J76" s="1068">
        <v>10803.6</v>
      </c>
    </row>
    <row r="77" spans="1:10" s="748" customFormat="1" ht="13.5" hidden="1" thickBot="1">
      <c r="A77" s="816">
        <v>1126800</v>
      </c>
      <c r="B77" s="825" t="s">
        <v>483</v>
      </c>
      <c r="C77" s="806" t="s">
        <v>399</v>
      </c>
      <c r="D77" s="1074"/>
      <c r="E77" s="1075"/>
      <c r="F77" s="1074"/>
      <c r="G77" s="1074"/>
      <c r="H77" s="1074"/>
      <c r="I77" s="1074"/>
      <c r="J77" s="1068">
        <v>10803.6</v>
      </c>
    </row>
    <row r="78" spans="1:10" s="748" customFormat="1" ht="15" hidden="1" thickBot="1">
      <c r="A78" s="826">
        <v>1130000</v>
      </c>
      <c r="B78" s="827" t="s">
        <v>296</v>
      </c>
      <c r="C78" s="794" t="s">
        <v>361</v>
      </c>
      <c r="D78" s="1076">
        <v>0</v>
      </c>
      <c r="E78" s="1986">
        <v>0</v>
      </c>
      <c r="F78" s="1076">
        <v>0</v>
      </c>
      <c r="G78" s="1076">
        <v>0</v>
      </c>
      <c r="H78" s="1076">
        <v>0</v>
      </c>
      <c r="I78" s="1076">
        <v>0</v>
      </c>
      <c r="J78" s="1068">
        <v>10803.6</v>
      </c>
    </row>
    <row r="79" spans="1:10" s="748" customFormat="1" ht="13.5" hidden="1" thickBot="1">
      <c r="A79" s="826">
        <v>1130100</v>
      </c>
      <c r="B79" s="823" t="s">
        <v>484</v>
      </c>
      <c r="C79" s="798" t="s">
        <v>297</v>
      </c>
      <c r="D79" s="1072"/>
      <c r="E79" s="1073"/>
      <c r="F79" s="1072"/>
      <c r="G79" s="1072"/>
      <c r="H79" s="1072"/>
      <c r="I79" s="1072"/>
      <c r="J79" s="1068">
        <v>10803.6</v>
      </c>
    </row>
    <row r="80" spans="1:10" s="748" customFormat="1" ht="13.5" hidden="1" thickBot="1">
      <c r="A80" s="826">
        <v>1130200</v>
      </c>
      <c r="B80" s="823" t="s">
        <v>485</v>
      </c>
      <c r="C80" s="802" t="s">
        <v>298</v>
      </c>
      <c r="D80" s="1072"/>
      <c r="E80" s="1073"/>
      <c r="F80" s="1072"/>
      <c r="G80" s="1072"/>
      <c r="H80" s="1072"/>
      <c r="I80" s="1072"/>
      <c r="J80" s="1068">
        <v>10803.6</v>
      </c>
    </row>
    <row r="81" spans="1:10" s="748" customFormat="1" ht="14.25" hidden="1" customHeight="1">
      <c r="A81" s="826">
        <v>1130300</v>
      </c>
      <c r="B81" s="823" t="s">
        <v>486</v>
      </c>
      <c r="C81" s="802" t="s">
        <v>299</v>
      </c>
      <c r="D81" s="1072"/>
      <c r="E81" s="1073"/>
      <c r="F81" s="1072"/>
      <c r="G81" s="1072"/>
      <c r="H81" s="1072"/>
      <c r="I81" s="1072"/>
      <c r="J81" s="1068">
        <v>10803.6</v>
      </c>
    </row>
    <row r="82" spans="1:10" s="748" customFormat="1" ht="13.5" hidden="1" thickBot="1">
      <c r="A82" s="826">
        <v>1130400</v>
      </c>
      <c r="B82" s="828" t="s">
        <v>487</v>
      </c>
      <c r="C82" s="829" t="s">
        <v>300</v>
      </c>
      <c r="D82" s="1077"/>
      <c r="E82" s="1078"/>
      <c r="F82" s="1077"/>
      <c r="G82" s="1077"/>
      <c r="H82" s="1077"/>
      <c r="I82" s="1077"/>
      <c r="J82" s="1068">
        <v>10803.6</v>
      </c>
    </row>
    <row r="83" spans="1:10" s="748" customFormat="1" ht="15" hidden="1" thickBot="1">
      <c r="A83" s="800">
        <v>1131000</v>
      </c>
      <c r="B83" s="830" t="s">
        <v>301</v>
      </c>
      <c r="C83" s="831" t="s">
        <v>361</v>
      </c>
      <c r="D83" s="1079"/>
      <c r="E83" s="1073"/>
      <c r="F83" s="1072"/>
      <c r="G83" s="1072"/>
      <c r="H83" s="1072"/>
      <c r="I83" s="1072"/>
      <c r="J83" s="1068">
        <v>10803.6</v>
      </c>
    </row>
    <row r="84" spans="1:10" s="748" customFormat="1" ht="13.5" hidden="1" customHeight="1">
      <c r="A84" s="800">
        <v>1131100</v>
      </c>
      <c r="B84" s="823" t="s">
        <v>592</v>
      </c>
      <c r="C84" s="798" t="s">
        <v>302</v>
      </c>
      <c r="D84" s="1072"/>
      <c r="E84" s="1073"/>
      <c r="F84" s="1072"/>
      <c r="G84" s="1072"/>
      <c r="H84" s="1072"/>
      <c r="I84" s="1072"/>
      <c r="J84" s="1068">
        <v>10803.6</v>
      </c>
    </row>
    <row r="85" spans="1:10" s="748" customFormat="1" ht="13.5" hidden="1" thickBot="1">
      <c r="A85" s="800">
        <v>1131200</v>
      </c>
      <c r="B85" s="823" t="s">
        <v>593</v>
      </c>
      <c r="C85" s="802" t="s">
        <v>303</v>
      </c>
      <c r="D85" s="1072"/>
      <c r="E85" s="1073"/>
      <c r="F85" s="1072"/>
      <c r="G85" s="1072"/>
      <c r="H85" s="1072"/>
      <c r="I85" s="1072"/>
      <c r="J85" s="1068">
        <v>10803.6</v>
      </c>
    </row>
    <row r="86" spans="1:10" s="748" customFormat="1" ht="13.5" hidden="1" thickBot="1">
      <c r="A86" s="800">
        <v>1131300</v>
      </c>
      <c r="B86" s="825" t="s">
        <v>594</v>
      </c>
      <c r="C86" s="806" t="s">
        <v>304</v>
      </c>
      <c r="D86" s="1074"/>
      <c r="E86" s="1075"/>
      <c r="F86" s="1074"/>
      <c r="G86" s="1074"/>
      <c r="H86" s="1074"/>
      <c r="I86" s="1074"/>
      <c r="J86" s="1068">
        <v>10803.6</v>
      </c>
    </row>
    <row r="87" spans="1:10" s="748" customFormat="1" ht="15" hidden="1" thickBot="1">
      <c r="A87" s="833">
        <v>1140000</v>
      </c>
      <c r="B87" s="827" t="s">
        <v>305</v>
      </c>
      <c r="C87" s="794" t="s">
        <v>361</v>
      </c>
      <c r="D87" s="1076">
        <v>0</v>
      </c>
      <c r="E87" s="1986">
        <v>0</v>
      </c>
      <c r="F87" s="1076">
        <v>0</v>
      </c>
      <c r="G87" s="1076">
        <v>0</v>
      </c>
      <c r="H87" s="1076">
        <v>0</v>
      </c>
      <c r="I87" s="1076">
        <v>0</v>
      </c>
      <c r="J87" s="1068">
        <v>10803.6</v>
      </c>
    </row>
    <row r="88" spans="1:10" s="748" customFormat="1" ht="26.25" hidden="1" thickBot="1">
      <c r="A88" s="833">
        <v>1141000</v>
      </c>
      <c r="B88" s="823" t="s">
        <v>306</v>
      </c>
      <c r="C88" s="798" t="s">
        <v>1013</v>
      </c>
      <c r="D88" s="1072"/>
      <c r="E88" s="1073"/>
      <c r="F88" s="1072"/>
      <c r="G88" s="1072"/>
      <c r="H88" s="1072"/>
      <c r="I88" s="1072"/>
      <c r="J88" s="1068">
        <v>10803.6</v>
      </c>
    </row>
    <row r="89" spans="1:10" s="748" customFormat="1" ht="26.25" hidden="1" thickBot="1">
      <c r="A89" s="833">
        <v>1142000</v>
      </c>
      <c r="B89" s="823" t="s">
        <v>42</v>
      </c>
      <c r="C89" s="802" t="s">
        <v>43</v>
      </c>
      <c r="D89" s="1072"/>
      <c r="E89" s="1073"/>
      <c r="F89" s="1072"/>
      <c r="G89" s="1072"/>
      <c r="H89" s="1072"/>
      <c r="I89" s="1072"/>
      <c r="J89" s="1068">
        <v>10803.6</v>
      </c>
    </row>
    <row r="90" spans="1:10" s="748" customFormat="1" ht="26.25" hidden="1" customHeight="1">
      <c r="A90" s="833">
        <v>1143000</v>
      </c>
      <c r="B90" s="823" t="s">
        <v>44</v>
      </c>
      <c r="C90" s="802" t="s">
        <v>45</v>
      </c>
      <c r="D90" s="1072"/>
      <c r="E90" s="1073"/>
      <c r="F90" s="1072"/>
      <c r="G90" s="1072"/>
      <c r="H90" s="1072"/>
      <c r="I90" s="1072"/>
      <c r="J90" s="1068">
        <v>10803.6</v>
      </c>
    </row>
    <row r="91" spans="1:10" s="748" customFormat="1" ht="29.25" hidden="1" customHeight="1" thickBot="1">
      <c r="A91" s="808">
        <v>1144000</v>
      </c>
      <c r="B91" s="825" t="s">
        <v>46</v>
      </c>
      <c r="C91" s="806" t="s">
        <v>442</v>
      </c>
      <c r="D91" s="1074"/>
      <c r="E91" s="1075"/>
      <c r="F91" s="1074"/>
      <c r="G91" s="1074"/>
      <c r="H91" s="1074"/>
      <c r="I91" s="1074"/>
      <c r="J91" s="1068">
        <v>10803.6</v>
      </c>
    </row>
    <row r="92" spans="1:10" s="748" customFormat="1" ht="0.75" hidden="1" customHeight="1">
      <c r="A92" s="1209">
        <v>1150000</v>
      </c>
      <c r="B92" s="999" t="s">
        <v>736</v>
      </c>
      <c r="C92" s="794" t="s">
        <v>361</v>
      </c>
      <c r="D92" s="1076">
        <v>0</v>
      </c>
      <c r="E92" s="1986">
        <v>0</v>
      </c>
      <c r="F92" s="1076">
        <v>0</v>
      </c>
      <c r="G92" s="1076">
        <v>0</v>
      </c>
      <c r="H92" s="1076">
        <v>0</v>
      </c>
      <c r="I92" s="1076">
        <v>0</v>
      </c>
      <c r="J92" s="1068">
        <v>10803.6</v>
      </c>
    </row>
    <row r="93" spans="1:10" s="748" customFormat="1" ht="18" hidden="1" customHeight="1">
      <c r="A93" s="1210">
        <v>1151000</v>
      </c>
      <c r="B93" s="1001" t="s">
        <v>686</v>
      </c>
      <c r="C93" s="794" t="s">
        <v>361</v>
      </c>
      <c r="D93" s="1079">
        <v>0</v>
      </c>
      <c r="E93" s="2071">
        <v>0</v>
      </c>
      <c r="F93" s="1079">
        <v>0</v>
      </c>
      <c r="G93" s="1079">
        <v>0</v>
      </c>
      <c r="H93" s="1079">
        <v>0</v>
      </c>
      <c r="I93" s="1079">
        <v>0</v>
      </c>
      <c r="J93" s="1068">
        <v>10803.6</v>
      </c>
    </row>
    <row r="94" spans="1:10" s="748" customFormat="1" ht="27" hidden="1" customHeight="1">
      <c r="A94" s="1210">
        <v>1151100</v>
      </c>
      <c r="B94" s="1003" t="s">
        <v>267</v>
      </c>
      <c r="C94" s="1004">
        <v>461100</v>
      </c>
      <c r="D94" s="1079"/>
      <c r="E94" s="2071"/>
      <c r="F94" s="1079"/>
      <c r="G94" s="1079"/>
      <c r="H94" s="1079"/>
      <c r="I94" s="1079"/>
      <c r="J94" s="1068">
        <v>10803.6</v>
      </c>
    </row>
    <row r="95" spans="1:10" s="748" customFormat="1" ht="28.5" hidden="1" customHeight="1">
      <c r="A95" s="1210">
        <v>1151200</v>
      </c>
      <c r="B95" s="1003" t="s">
        <v>641</v>
      </c>
      <c r="C95" s="1004">
        <v>461200</v>
      </c>
      <c r="D95" s="1211"/>
      <c r="E95" s="1725"/>
      <c r="F95" s="1211"/>
      <c r="G95" s="1211"/>
      <c r="H95" s="1211"/>
      <c r="I95" s="1211"/>
      <c r="J95" s="1068">
        <v>10803.6</v>
      </c>
    </row>
    <row r="96" spans="1:10" s="748" customFormat="1" ht="18" hidden="1" customHeight="1">
      <c r="A96" s="1210">
        <v>1152000</v>
      </c>
      <c r="B96" s="1005" t="s">
        <v>521</v>
      </c>
      <c r="C96" s="1006" t="s">
        <v>361</v>
      </c>
      <c r="D96" s="1212">
        <v>0</v>
      </c>
      <c r="E96" s="1726">
        <v>0</v>
      </c>
      <c r="F96" s="1212">
        <v>0</v>
      </c>
      <c r="G96" s="1212">
        <v>0</v>
      </c>
      <c r="H96" s="1212">
        <v>0</v>
      </c>
      <c r="I96" s="1212">
        <v>0</v>
      </c>
      <c r="J96" s="1068">
        <v>10803.6</v>
      </c>
    </row>
    <row r="97" spans="1:10" s="748" customFormat="1" ht="26.25" hidden="1" thickBot="1">
      <c r="A97" s="1210">
        <v>1152100</v>
      </c>
      <c r="B97" s="1008" t="s">
        <v>544</v>
      </c>
      <c r="C97" s="1004">
        <v>462100</v>
      </c>
      <c r="D97" s="1211"/>
      <c r="E97" s="1071"/>
      <c r="F97" s="1067"/>
      <c r="G97" s="1082"/>
      <c r="H97" s="1082"/>
      <c r="I97" s="1072"/>
      <c r="J97" s="1068">
        <v>10803.6</v>
      </c>
    </row>
    <row r="98" spans="1:10" s="748" customFormat="1" ht="26.25" hidden="1" thickBot="1">
      <c r="A98" s="1213">
        <v>1152200</v>
      </c>
      <c r="B98" s="1011" t="s">
        <v>765</v>
      </c>
      <c r="C98" s="1012">
        <v>462200</v>
      </c>
      <c r="D98" s="1214"/>
      <c r="E98" s="1080"/>
      <c r="F98" s="1068"/>
      <c r="G98" s="1084"/>
      <c r="H98" s="1084"/>
      <c r="I98" s="1074"/>
      <c r="J98" s="1068">
        <v>10803.6</v>
      </c>
    </row>
    <row r="99" spans="1:10" s="748" customFormat="1" ht="26.25" hidden="1" thickBot="1">
      <c r="A99" s="1209">
        <v>1153000</v>
      </c>
      <c r="B99" s="1014" t="s">
        <v>766</v>
      </c>
      <c r="C99" s="1015" t="s">
        <v>361</v>
      </c>
      <c r="D99" s="1215">
        <v>0</v>
      </c>
      <c r="E99" s="1727">
        <v>0</v>
      </c>
      <c r="F99" s="1215">
        <v>0</v>
      </c>
      <c r="G99" s="1215">
        <v>0</v>
      </c>
      <c r="H99" s="1215">
        <v>0</v>
      </c>
      <c r="I99" s="1215">
        <v>0</v>
      </c>
      <c r="J99" s="1068">
        <v>10803.6</v>
      </c>
    </row>
    <row r="100" spans="1:10" s="748" customFormat="1" ht="26.25" hidden="1" thickBot="1">
      <c r="A100" s="1210">
        <v>1153100</v>
      </c>
      <c r="B100" s="1008" t="s">
        <v>767</v>
      </c>
      <c r="C100" s="1004">
        <v>463100</v>
      </c>
      <c r="D100" s="1212"/>
      <c r="E100" s="1726"/>
      <c r="F100" s="1212"/>
      <c r="G100" s="1212"/>
      <c r="H100" s="1212"/>
      <c r="I100" s="1212"/>
      <c r="J100" s="1068">
        <v>10803.6</v>
      </c>
    </row>
    <row r="101" spans="1:10" s="748" customFormat="1" ht="13.5" hidden="1" thickBot="1">
      <c r="A101" s="1210">
        <v>1153200</v>
      </c>
      <c r="B101" s="1008" t="s">
        <v>101</v>
      </c>
      <c r="C101" s="1004">
        <v>463200</v>
      </c>
      <c r="D101" s="1212"/>
      <c r="E101" s="1726"/>
      <c r="F101" s="1212"/>
      <c r="G101" s="1212"/>
      <c r="H101" s="1212"/>
      <c r="I101" s="1212"/>
      <c r="J101" s="1068">
        <v>10803.6</v>
      </c>
    </row>
    <row r="102" spans="1:10" s="748" customFormat="1" ht="39" hidden="1" thickBot="1">
      <c r="A102" s="1210">
        <v>1153300</v>
      </c>
      <c r="B102" s="1008" t="s">
        <v>504</v>
      </c>
      <c r="C102" s="1004">
        <v>463300</v>
      </c>
      <c r="D102" s="1212"/>
      <c r="E102" s="1726"/>
      <c r="F102" s="1212"/>
      <c r="G102" s="1212"/>
      <c r="H102" s="1212"/>
      <c r="I102" s="1212"/>
      <c r="J102" s="1068">
        <v>10803.6</v>
      </c>
    </row>
    <row r="103" spans="1:10" s="748" customFormat="1" ht="26.25" hidden="1" thickBot="1">
      <c r="A103" s="1210">
        <v>1153400</v>
      </c>
      <c r="B103" s="1008" t="s">
        <v>505</v>
      </c>
      <c r="C103" s="1004">
        <v>463400</v>
      </c>
      <c r="D103" s="1212"/>
      <c r="E103" s="1726"/>
      <c r="F103" s="1212"/>
      <c r="G103" s="1212"/>
      <c r="H103" s="1212"/>
      <c r="I103" s="1212"/>
      <c r="J103" s="1068">
        <v>10803.6</v>
      </c>
    </row>
    <row r="104" spans="1:10" s="748" customFormat="1" ht="13.5" hidden="1" thickBot="1">
      <c r="A104" s="1210">
        <v>1153500</v>
      </c>
      <c r="B104" s="1017" t="s">
        <v>506</v>
      </c>
      <c r="C104" s="1004">
        <v>463500</v>
      </c>
      <c r="D104" s="1212"/>
      <c r="E104" s="1726"/>
      <c r="F104" s="1212"/>
      <c r="G104" s="1212"/>
      <c r="H104" s="1212"/>
      <c r="I104" s="1212"/>
      <c r="J104" s="1068">
        <v>10803.6</v>
      </c>
    </row>
    <row r="105" spans="1:10" s="748" customFormat="1" ht="26.25" hidden="1" thickBot="1">
      <c r="A105" s="1210">
        <v>1153700</v>
      </c>
      <c r="B105" s="1017" t="s">
        <v>507</v>
      </c>
      <c r="C105" s="1004">
        <v>463700</v>
      </c>
      <c r="D105" s="1212"/>
      <c r="E105" s="1726"/>
      <c r="F105" s="1212"/>
      <c r="G105" s="1212"/>
      <c r="H105" s="1212"/>
      <c r="I105" s="1212"/>
      <c r="J105" s="1068">
        <v>10803.6</v>
      </c>
    </row>
    <row r="106" spans="1:10" s="748" customFormat="1" ht="26.25" hidden="1" thickBot="1">
      <c r="A106" s="1210">
        <v>1153800</v>
      </c>
      <c r="B106" s="1017" t="s">
        <v>1005</v>
      </c>
      <c r="C106" s="1004">
        <v>463800</v>
      </c>
      <c r="D106" s="1212"/>
      <c r="E106" s="1726"/>
      <c r="F106" s="1212"/>
      <c r="G106" s="1212"/>
      <c r="H106" s="1212"/>
      <c r="I106" s="1212"/>
      <c r="J106" s="1068">
        <v>10803.6</v>
      </c>
    </row>
    <row r="107" spans="1:10" s="748" customFormat="1" ht="13.5" hidden="1" thickBot="1">
      <c r="A107" s="1210">
        <v>1153900</v>
      </c>
      <c r="B107" s="1017" t="s">
        <v>1006</v>
      </c>
      <c r="C107" s="1004">
        <v>463900</v>
      </c>
      <c r="D107" s="1212"/>
      <c r="E107" s="1726"/>
      <c r="F107" s="1212"/>
      <c r="G107" s="1212"/>
      <c r="H107" s="1212"/>
      <c r="I107" s="1212"/>
      <c r="J107" s="1068">
        <v>10803.6</v>
      </c>
    </row>
    <row r="108" spans="1:10" s="748" customFormat="1" ht="26.25" hidden="1" thickBot="1">
      <c r="A108" s="1210">
        <v>1154000</v>
      </c>
      <c r="B108" s="1018" t="s">
        <v>1007</v>
      </c>
      <c r="C108" s="1006" t="s">
        <v>361</v>
      </c>
      <c r="D108" s="1212">
        <v>0</v>
      </c>
      <c r="E108" s="1726">
        <v>0</v>
      </c>
      <c r="F108" s="1212">
        <v>0</v>
      </c>
      <c r="G108" s="1212">
        <v>0</v>
      </c>
      <c r="H108" s="1212">
        <v>0</v>
      </c>
      <c r="I108" s="1212">
        <v>0</v>
      </c>
      <c r="J108" s="1068">
        <v>10803.6</v>
      </c>
    </row>
    <row r="109" spans="1:10" s="748" customFormat="1" ht="26.25" hidden="1" thickBot="1">
      <c r="A109" s="1210">
        <v>1154100</v>
      </c>
      <c r="B109" s="1017" t="s">
        <v>211</v>
      </c>
      <c r="C109" s="1004">
        <v>465100</v>
      </c>
      <c r="D109" s="1212"/>
      <c r="E109" s="1728"/>
      <c r="F109" s="1216"/>
      <c r="G109" s="1217"/>
      <c r="H109" s="1217"/>
      <c r="I109" s="1218"/>
      <c r="J109" s="1068">
        <v>10803.6</v>
      </c>
    </row>
    <row r="110" spans="1:10" s="748" customFormat="1" ht="13.5" hidden="1" thickBot="1">
      <c r="A110" s="1210">
        <v>1154200</v>
      </c>
      <c r="B110" s="1017" t="s">
        <v>212</v>
      </c>
      <c r="C110" s="1004">
        <v>465200</v>
      </c>
      <c r="D110" s="1212"/>
      <c r="E110" s="1728"/>
      <c r="F110" s="1216"/>
      <c r="G110" s="1217"/>
      <c r="H110" s="1217"/>
      <c r="I110" s="1218"/>
      <c r="J110" s="1068">
        <v>10803.6</v>
      </c>
    </row>
    <row r="111" spans="1:10" s="748" customFormat="1" ht="13.5" hidden="1" thickBot="1">
      <c r="A111" s="1210">
        <v>1154300</v>
      </c>
      <c r="B111" s="1017" t="s">
        <v>213</v>
      </c>
      <c r="C111" s="1004">
        <v>465300</v>
      </c>
      <c r="D111" s="1212"/>
      <c r="E111" s="1728"/>
      <c r="F111" s="1216"/>
      <c r="G111" s="1217"/>
      <c r="H111" s="1217"/>
      <c r="I111" s="1218"/>
      <c r="J111" s="1068">
        <v>10803.6</v>
      </c>
    </row>
    <row r="112" spans="1:10" s="748" customFormat="1" ht="26.25" hidden="1" thickBot="1">
      <c r="A112" s="1210">
        <v>1154500</v>
      </c>
      <c r="B112" s="1017" t="s">
        <v>67</v>
      </c>
      <c r="C112" s="1004">
        <v>465500</v>
      </c>
      <c r="D112" s="1212"/>
      <c r="E112" s="1728"/>
      <c r="F112" s="1216"/>
      <c r="G112" s="1217"/>
      <c r="H112" s="1217"/>
      <c r="I112" s="1218"/>
      <c r="J112" s="1068">
        <v>10803.6</v>
      </c>
    </row>
    <row r="113" spans="1:10" s="748" customFormat="1" ht="26.25" hidden="1" thickBot="1">
      <c r="A113" s="1210">
        <v>1154600</v>
      </c>
      <c r="B113" s="1017" t="s">
        <v>68</v>
      </c>
      <c r="C113" s="1004">
        <v>465600</v>
      </c>
      <c r="D113" s="1211"/>
      <c r="E113" s="1071"/>
      <c r="F113" s="1067"/>
      <c r="G113" s="1082"/>
      <c r="H113" s="1082"/>
      <c r="I113" s="1072"/>
      <c r="J113" s="1068">
        <v>10803.6</v>
      </c>
    </row>
    <row r="114" spans="1:10" s="748" customFormat="1" ht="13.5" hidden="1" thickBot="1">
      <c r="A114" s="1213">
        <v>1154700</v>
      </c>
      <c r="B114" s="1022" t="s">
        <v>78</v>
      </c>
      <c r="C114" s="806" t="s">
        <v>79</v>
      </c>
      <c r="D114" s="1214"/>
      <c r="E114" s="1080"/>
      <c r="F114" s="1068"/>
      <c r="G114" s="1084"/>
      <c r="H114" s="1084"/>
      <c r="I114" s="1074"/>
      <c r="J114" s="1068">
        <v>10803.6</v>
      </c>
    </row>
    <row r="115" spans="1:10" s="748" customFormat="1" ht="18.75" hidden="1" customHeight="1">
      <c r="A115" s="1219">
        <v>1160000</v>
      </c>
      <c r="B115" s="840" t="s">
        <v>80</v>
      </c>
      <c r="C115" s="794" t="s">
        <v>361</v>
      </c>
      <c r="D115" s="1070">
        <v>0</v>
      </c>
      <c r="E115" s="1081">
        <v>0</v>
      </c>
      <c r="F115" s="1070">
        <v>0</v>
      </c>
      <c r="G115" s="1070">
        <v>0</v>
      </c>
      <c r="H115" s="1070">
        <v>0</v>
      </c>
      <c r="I115" s="1070">
        <v>0</v>
      </c>
      <c r="J115" s="1068">
        <v>10803.6</v>
      </c>
    </row>
    <row r="116" spans="1:10" s="748" customFormat="1" ht="13.5" hidden="1" thickBot="1">
      <c r="A116" s="820">
        <v>1161000</v>
      </c>
      <c r="B116" s="842" t="s">
        <v>81</v>
      </c>
      <c r="C116" s="843" t="s">
        <v>361</v>
      </c>
      <c r="D116" s="1067">
        <v>0</v>
      </c>
      <c r="E116" s="1071">
        <v>0</v>
      </c>
      <c r="F116" s="1067">
        <v>0</v>
      </c>
      <c r="G116" s="1067">
        <v>0</v>
      </c>
      <c r="H116" s="1067">
        <v>0</v>
      </c>
      <c r="I116" s="1067">
        <v>0</v>
      </c>
      <c r="J116" s="1068">
        <v>10803.6</v>
      </c>
    </row>
    <row r="117" spans="1:10" s="748" customFormat="1" ht="26.25" hidden="1" thickBot="1">
      <c r="A117" s="820">
        <v>1161100</v>
      </c>
      <c r="B117" s="801" t="s">
        <v>1720</v>
      </c>
      <c r="C117" s="822">
        <v>471100</v>
      </c>
      <c r="D117" s="1067"/>
      <c r="E117" s="1071"/>
      <c r="F117" s="1067"/>
      <c r="G117" s="1067"/>
      <c r="H117" s="1067"/>
      <c r="I117" s="1067"/>
      <c r="J117" s="1068">
        <v>10803.6</v>
      </c>
    </row>
    <row r="118" spans="1:10" s="748" customFormat="1" ht="26.25" hidden="1" thickBot="1">
      <c r="A118" s="820">
        <v>1161200</v>
      </c>
      <c r="B118" s="836" t="s">
        <v>1682</v>
      </c>
      <c r="C118" s="822">
        <v>471200</v>
      </c>
      <c r="D118" s="1067"/>
      <c r="E118" s="1071"/>
      <c r="F118" s="1067"/>
      <c r="G118" s="1067"/>
      <c r="H118" s="1067"/>
      <c r="I118" s="1067"/>
      <c r="J118" s="1068">
        <v>10803.6</v>
      </c>
    </row>
    <row r="119" spans="1:10" s="748" customFormat="1" ht="26.25" hidden="1" thickBot="1">
      <c r="A119" s="820">
        <v>1162000</v>
      </c>
      <c r="B119" s="842" t="s">
        <v>1136</v>
      </c>
      <c r="C119" s="843" t="s">
        <v>361</v>
      </c>
      <c r="D119" s="1067">
        <v>0</v>
      </c>
      <c r="E119" s="1071">
        <v>0</v>
      </c>
      <c r="F119" s="1067">
        <v>0</v>
      </c>
      <c r="G119" s="1067">
        <v>0</v>
      </c>
      <c r="H119" s="1067">
        <v>0</v>
      </c>
      <c r="I119" s="1067">
        <v>0</v>
      </c>
      <c r="J119" s="1068">
        <v>10803.6</v>
      </c>
    </row>
    <row r="120" spans="1:10" s="748" customFormat="1" ht="26.25" hidden="1" thickBot="1">
      <c r="A120" s="820">
        <v>1162100</v>
      </c>
      <c r="B120" s="836" t="s">
        <v>1683</v>
      </c>
      <c r="C120" s="802" t="s">
        <v>130</v>
      </c>
      <c r="D120" s="1067"/>
      <c r="E120" s="1071"/>
      <c r="F120" s="1067"/>
      <c r="G120" s="1067"/>
      <c r="H120" s="1067"/>
      <c r="I120" s="1067"/>
      <c r="J120" s="1068">
        <v>10803.6</v>
      </c>
    </row>
    <row r="121" spans="1:10" s="748" customFormat="1" ht="0.75" hidden="1" customHeight="1">
      <c r="A121" s="820">
        <v>1162200</v>
      </c>
      <c r="B121" s="836" t="s">
        <v>1684</v>
      </c>
      <c r="C121" s="802" t="s">
        <v>24</v>
      </c>
      <c r="D121" s="1067"/>
      <c r="E121" s="1071">
        <v>0</v>
      </c>
      <c r="F121" s="1067">
        <v>7</v>
      </c>
      <c r="G121" s="1067"/>
      <c r="H121" s="1067"/>
      <c r="I121" s="1067"/>
      <c r="J121" s="1068">
        <v>10803.6</v>
      </c>
    </row>
    <row r="122" spans="1:10" s="748" customFormat="1" ht="13.5" hidden="1" thickBot="1">
      <c r="A122" s="820">
        <v>1162300</v>
      </c>
      <c r="B122" s="836" t="s">
        <v>1685</v>
      </c>
      <c r="C122" s="802" t="s">
        <v>26</v>
      </c>
      <c r="D122" s="1067"/>
      <c r="E122" s="1071"/>
      <c r="F122" s="1067"/>
      <c r="G122" s="1067"/>
      <c r="H122" s="1067"/>
      <c r="I122" s="1067"/>
      <c r="J122" s="1068">
        <v>10803.6</v>
      </c>
    </row>
    <row r="123" spans="1:10" s="748" customFormat="1" ht="13.5" hidden="1" thickBot="1">
      <c r="A123" s="820">
        <v>1162400</v>
      </c>
      <c r="B123" s="836" t="s">
        <v>1686</v>
      </c>
      <c r="C123" s="802" t="s">
        <v>838</v>
      </c>
      <c r="D123" s="1067"/>
      <c r="E123" s="1071"/>
      <c r="F123" s="1067"/>
      <c r="G123" s="1067"/>
      <c r="H123" s="1067"/>
      <c r="I123" s="1067"/>
      <c r="J123" s="1068">
        <v>10803.6</v>
      </c>
    </row>
    <row r="124" spans="1:10" s="748" customFormat="1" ht="26.25" hidden="1" thickBot="1">
      <c r="A124" s="820">
        <v>1162500</v>
      </c>
      <c r="B124" s="836" t="s">
        <v>1687</v>
      </c>
      <c r="C124" s="802" t="s">
        <v>840</v>
      </c>
      <c r="D124" s="1067"/>
      <c r="E124" s="1071"/>
      <c r="F124" s="1067"/>
      <c r="G124" s="1067"/>
      <c r="H124" s="1067"/>
      <c r="I124" s="1067"/>
      <c r="J124" s="1068">
        <v>10803.6</v>
      </c>
    </row>
    <row r="125" spans="1:10" s="748" customFormat="1" ht="13.5" hidden="1" thickBot="1">
      <c r="A125" s="820">
        <v>1162600</v>
      </c>
      <c r="B125" s="836" t="s">
        <v>1688</v>
      </c>
      <c r="C125" s="802" t="s">
        <v>514</v>
      </c>
      <c r="D125" s="1067"/>
      <c r="E125" s="1071"/>
      <c r="F125" s="1067"/>
      <c r="G125" s="1067"/>
      <c r="H125" s="1067"/>
      <c r="I125" s="1067"/>
      <c r="J125" s="1068">
        <v>10803.6</v>
      </c>
    </row>
    <row r="126" spans="1:10" s="748" customFormat="1" ht="26.25" hidden="1" thickBot="1">
      <c r="A126" s="820">
        <v>1162700</v>
      </c>
      <c r="B126" s="801" t="s">
        <v>1689</v>
      </c>
      <c r="C126" s="802" t="s">
        <v>516</v>
      </c>
      <c r="D126" s="1067"/>
      <c r="E126" s="1071"/>
      <c r="F126" s="1067"/>
      <c r="G126" s="1067"/>
      <c r="H126" s="1067"/>
      <c r="I126" s="1067"/>
      <c r="J126" s="1068">
        <v>10803.6</v>
      </c>
    </row>
    <row r="127" spans="1:10" s="748" customFormat="1" ht="13.5" hidden="1" thickBot="1">
      <c r="A127" s="820">
        <v>1162800</v>
      </c>
      <c r="B127" s="836" t="s">
        <v>1690</v>
      </c>
      <c r="C127" s="802" t="s">
        <v>878</v>
      </c>
      <c r="D127" s="1082"/>
      <c r="E127" s="1083"/>
      <c r="F127" s="1082"/>
      <c r="G127" s="1082"/>
      <c r="H127" s="1082"/>
      <c r="I127" s="1082"/>
      <c r="J127" s="1068">
        <v>10803.6</v>
      </c>
    </row>
    <row r="128" spans="1:10" s="748" customFormat="1" ht="13.5" hidden="1" customHeight="1">
      <c r="A128" s="851">
        <v>1162900</v>
      </c>
      <c r="B128" s="836" t="s">
        <v>1691</v>
      </c>
      <c r="C128" s="802" t="s">
        <v>880</v>
      </c>
      <c r="D128" s="1082"/>
      <c r="E128" s="1083"/>
      <c r="F128" s="1082"/>
      <c r="G128" s="1082"/>
      <c r="H128" s="1082"/>
      <c r="I128" s="1082"/>
      <c r="J128" s="1068">
        <v>10803.6</v>
      </c>
    </row>
    <row r="129" spans="1:10" s="748" customFormat="1" ht="13.5" hidden="1" customHeight="1">
      <c r="A129" s="851">
        <v>1163000</v>
      </c>
      <c r="B129" s="842" t="s">
        <v>58</v>
      </c>
      <c r="C129" s="831" t="s">
        <v>361</v>
      </c>
      <c r="D129" s="1082">
        <v>0</v>
      </c>
      <c r="E129" s="1083">
        <v>0</v>
      </c>
      <c r="F129" s="1082">
        <v>0</v>
      </c>
      <c r="G129" s="1082">
        <v>0</v>
      </c>
      <c r="H129" s="1082">
        <v>0</v>
      </c>
      <c r="I129" s="1082">
        <v>0</v>
      </c>
      <c r="J129" s="1068">
        <v>10803.6</v>
      </c>
    </row>
    <row r="130" spans="1:10" s="748" customFormat="1" ht="13.5" hidden="1" customHeight="1" thickBot="1">
      <c r="A130" s="845">
        <v>1163100</v>
      </c>
      <c r="B130" s="825" t="s">
        <v>804</v>
      </c>
      <c r="C130" s="806" t="s">
        <v>805</v>
      </c>
      <c r="D130" s="1084"/>
      <c r="E130" s="1085"/>
      <c r="F130" s="1084"/>
      <c r="G130" s="1084"/>
      <c r="H130" s="1084"/>
      <c r="I130" s="1084"/>
      <c r="J130" s="1068">
        <v>10803.6</v>
      </c>
    </row>
    <row r="131" spans="1:10" s="748" customFormat="1" ht="0.75" hidden="1" customHeight="1">
      <c r="A131" s="847">
        <v>1170000</v>
      </c>
      <c r="B131" s="848" t="s">
        <v>881</v>
      </c>
      <c r="C131" s="794" t="s">
        <v>361</v>
      </c>
      <c r="D131" s="1086">
        <v>0</v>
      </c>
      <c r="E131" s="1087">
        <v>7570</v>
      </c>
      <c r="F131" s="1086">
        <v>7570</v>
      </c>
      <c r="G131" s="1086">
        <v>2000</v>
      </c>
      <c r="H131" s="1086">
        <v>4000</v>
      </c>
      <c r="I131" s="1086">
        <v>6000</v>
      </c>
      <c r="J131" s="1068">
        <v>10803.6</v>
      </c>
    </row>
    <row r="132" spans="1:10" s="748" customFormat="1" ht="29.25" hidden="1" customHeight="1">
      <c r="A132" s="851">
        <v>1171000</v>
      </c>
      <c r="B132" s="852" t="s">
        <v>216</v>
      </c>
      <c r="C132" s="794" t="s">
        <v>361</v>
      </c>
      <c r="D132" s="1088">
        <v>0</v>
      </c>
      <c r="E132" s="1089">
        <v>0</v>
      </c>
      <c r="F132" s="1088">
        <v>0</v>
      </c>
      <c r="G132" s="1088">
        <v>0</v>
      </c>
      <c r="H132" s="1088">
        <v>0</v>
      </c>
      <c r="I132" s="1088">
        <v>0</v>
      </c>
      <c r="J132" s="1068">
        <v>10803.6</v>
      </c>
    </row>
    <row r="133" spans="1:10" s="748" customFormat="1" ht="45.75" hidden="1" customHeight="1">
      <c r="A133" s="851">
        <v>1171100</v>
      </c>
      <c r="B133" s="801" t="s">
        <v>1692</v>
      </c>
      <c r="C133" s="798" t="s">
        <v>482</v>
      </c>
      <c r="D133" s="1082"/>
      <c r="E133" s="1083"/>
      <c r="F133" s="1082"/>
      <c r="G133" s="1082"/>
      <c r="H133" s="1082"/>
      <c r="I133" s="1082"/>
      <c r="J133" s="1068">
        <v>10803.6</v>
      </c>
    </row>
    <row r="134" spans="1:10" s="748" customFormat="1" ht="27" hidden="1" customHeight="1">
      <c r="A134" s="851">
        <v>1171200</v>
      </c>
      <c r="B134" s="836" t="s">
        <v>1693</v>
      </c>
      <c r="C134" s="854" t="s">
        <v>354</v>
      </c>
      <c r="D134" s="1082"/>
      <c r="E134" s="1083"/>
      <c r="F134" s="1082"/>
      <c r="G134" s="1082"/>
      <c r="H134" s="1082"/>
      <c r="I134" s="1082"/>
      <c r="J134" s="1068">
        <v>10803.6</v>
      </c>
    </row>
    <row r="135" spans="1:10" s="748" customFormat="1" ht="46.5" hidden="1" customHeight="1">
      <c r="A135" s="820">
        <v>1172000</v>
      </c>
      <c r="B135" s="855" t="s">
        <v>1027</v>
      </c>
      <c r="C135" s="831" t="s">
        <v>361</v>
      </c>
      <c r="D135" s="1086">
        <v>0</v>
      </c>
      <c r="E135" s="1087">
        <v>0</v>
      </c>
      <c r="F135" s="1086">
        <v>0</v>
      </c>
      <c r="G135" s="1086">
        <v>0</v>
      </c>
      <c r="H135" s="1086">
        <v>0</v>
      </c>
      <c r="I135" s="1086">
        <v>0</v>
      </c>
      <c r="J135" s="1068">
        <v>10803.6</v>
      </c>
    </row>
    <row r="136" spans="1:10" s="748" customFormat="1" ht="13.5" hidden="1" customHeight="1">
      <c r="A136" s="820">
        <v>1172100</v>
      </c>
      <c r="B136" s="823" t="s">
        <v>1113</v>
      </c>
      <c r="C136" s="798" t="s">
        <v>1028</v>
      </c>
      <c r="D136" s="1082"/>
      <c r="E136" s="1083"/>
      <c r="F136" s="1082"/>
      <c r="G136" s="1082"/>
      <c r="H136" s="1082"/>
      <c r="I136" s="1082"/>
      <c r="J136" s="1068">
        <v>10803.6</v>
      </c>
    </row>
    <row r="137" spans="1:10" s="748" customFormat="1" ht="13.5" hidden="1" thickBot="1">
      <c r="A137" s="820">
        <v>1172200</v>
      </c>
      <c r="B137" s="823" t="s">
        <v>1114</v>
      </c>
      <c r="C137" s="856">
        <v>482200</v>
      </c>
      <c r="D137" s="1082"/>
      <c r="E137" s="1083"/>
      <c r="F137" s="1082"/>
      <c r="G137" s="1082"/>
      <c r="H137" s="1082"/>
      <c r="I137" s="1082"/>
      <c r="J137" s="1068">
        <v>10803.6</v>
      </c>
    </row>
    <row r="138" spans="1:10" s="748" customFormat="1" ht="13.5" hidden="1" thickBot="1">
      <c r="A138" s="820">
        <v>1172300</v>
      </c>
      <c r="B138" s="836" t="s">
        <v>1694</v>
      </c>
      <c r="C138" s="802" t="s">
        <v>1030</v>
      </c>
      <c r="D138" s="1082"/>
      <c r="E138" s="1083"/>
      <c r="F138" s="1082"/>
      <c r="G138" s="1082"/>
      <c r="H138" s="1082"/>
      <c r="I138" s="1082"/>
      <c r="J138" s="1068">
        <v>10803.6</v>
      </c>
    </row>
    <row r="139" spans="1:10" s="748" customFormat="1" ht="34.5" hidden="1" customHeight="1">
      <c r="A139" s="820">
        <v>1172400</v>
      </c>
      <c r="B139" s="857" t="s">
        <v>1695</v>
      </c>
      <c r="C139" s="802" t="s">
        <v>125</v>
      </c>
      <c r="D139" s="1088"/>
      <c r="E139" s="1089"/>
      <c r="F139" s="1088"/>
      <c r="G139" s="1088"/>
      <c r="H139" s="1088"/>
      <c r="I139" s="1088"/>
      <c r="J139" s="1068">
        <v>10803.6</v>
      </c>
    </row>
    <row r="140" spans="1:10" s="748" customFormat="1" ht="13.5" hidden="1" customHeight="1">
      <c r="A140" s="820">
        <v>1173000</v>
      </c>
      <c r="B140" s="855" t="s">
        <v>126</v>
      </c>
      <c r="C140" s="831" t="s">
        <v>361</v>
      </c>
      <c r="D140" s="1088">
        <v>0</v>
      </c>
      <c r="E140" s="1089">
        <v>0</v>
      </c>
      <c r="F140" s="1088">
        <v>0</v>
      </c>
      <c r="G140" s="1088">
        <v>0</v>
      </c>
      <c r="H140" s="1088">
        <v>0</v>
      </c>
      <c r="I140" s="1088">
        <v>0</v>
      </c>
      <c r="J140" s="1068">
        <v>10803.6</v>
      </c>
    </row>
    <row r="141" spans="1:10" s="748" customFormat="1" ht="28.5" hidden="1" customHeight="1">
      <c r="A141" s="851">
        <v>1173100</v>
      </c>
      <c r="B141" s="858" t="s">
        <v>127</v>
      </c>
      <c r="C141" s="802" t="s">
        <v>1099</v>
      </c>
      <c r="D141" s="1088"/>
      <c r="E141" s="1089"/>
      <c r="F141" s="1088"/>
      <c r="G141" s="1088"/>
      <c r="H141" s="1088"/>
      <c r="I141" s="1088"/>
      <c r="J141" s="1068">
        <v>10803.6</v>
      </c>
    </row>
    <row r="142" spans="1:10" s="748" customFormat="1" ht="39" hidden="1" thickBot="1">
      <c r="A142" s="851">
        <v>1174000</v>
      </c>
      <c r="B142" s="855" t="s">
        <v>1100</v>
      </c>
      <c r="C142" s="831" t="s">
        <v>361</v>
      </c>
      <c r="D142" s="1088">
        <v>0</v>
      </c>
      <c r="E142" s="1089">
        <v>0</v>
      </c>
      <c r="F142" s="1088">
        <v>0</v>
      </c>
      <c r="G142" s="1088">
        <v>0</v>
      </c>
      <c r="H142" s="1088">
        <v>0</v>
      </c>
      <c r="I142" s="1088">
        <v>0</v>
      </c>
      <c r="J142" s="1068">
        <v>10803.6</v>
      </c>
    </row>
    <row r="143" spans="1:10" s="748" customFormat="1" ht="27.75" hidden="1" customHeight="1">
      <c r="A143" s="851">
        <v>1174100</v>
      </c>
      <c r="B143" s="858" t="s">
        <v>1115</v>
      </c>
      <c r="C143" s="802" t="s">
        <v>1101</v>
      </c>
      <c r="D143" s="1088"/>
      <c r="E143" s="1089"/>
      <c r="F143" s="1088"/>
      <c r="G143" s="1088"/>
      <c r="H143" s="1088"/>
      <c r="I143" s="1088"/>
      <c r="J143" s="1068">
        <v>10803.6</v>
      </c>
    </row>
    <row r="144" spans="1:10" s="748" customFormat="1" ht="5.25" hidden="1" customHeight="1">
      <c r="A144" s="851">
        <v>1174200</v>
      </c>
      <c r="B144" s="857" t="s">
        <v>1696</v>
      </c>
      <c r="C144" s="802" t="s">
        <v>450</v>
      </c>
      <c r="D144" s="1088"/>
      <c r="E144" s="1089"/>
      <c r="F144" s="1088"/>
      <c r="G144" s="1088"/>
      <c r="H144" s="1088"/>
      <c r="I144" s="1088"/>
      <c r="J144" s="1068">
        <v>10803.6</v>
      </c>
    </row>
    <row r="145" spans="1:11" s="748" customFormat="1" ht="27.75" hidden="1" customHeight="1">
      <c r="A145" s="851">
        <v>1175000</v>
      </c>
      <c r="B145" s="855" t="s">
        <v>561</v>
      </c>
      <c r="C145" s="831" t="s">
        <v>361</v>
      </c>
      <c r="D145" s="1088">
        <v>0</v>
      </c>
      <c r="E145" s="1089">
        <v>0</v>
      </c>
      <c r="F145" s="1088">
        <v>0</v>
      </c>
      <c r="G145" s="1088">
        <v>0</v>
      </c>
      <c r="H145" s="1088">
        <v>0</v>
      </c>
      <c r="I145" s="1088">
        <v>0</v>
      </c>
      <c r="J145" s="1068">
        <v>10803.6</v>
      </c>
    </row>
    <row r="146" spans="1:11" s="748" customFormat="1" ht="39" hidden="1" customHeight="1">
      <c r="A146" s="851">
        <v>1175100</v>
      </c>
      <c r="B146" s="857" t="s">
        <v>1697</v>
      </c>
      <c r="C146" s="802" t="s">
        <v>228</v>
      </c>
      <c r="D146" s="1088"/>
      <c r="E146" s="1089"/>
      <c r="F146" s="1088"/>
      <c r="G146" s="1088"/>
      <c r="H146" s="1088"/>
      <c r="I146" s="1088"/>
      <c r="J146" s="1068">
        <v>10803.6</v>
      </c>
    </row>
    <row r="147" spans="1:11" s="748" customFormat="1" ht="13.5" hidden="1" customHeight="1">
      <c r="A147" s="851">
        <v>1176000</v>
      </c>
      <c r="B147" s="855" t="s">
        <v>229</v>
      </c>
      <c r="C147" s="831" t="s">
        <v>361</v>
      </c>
      <c r="D147" s="1088">
        <v>0</v>
      </c>
      <c r="E147" s="1089">
        <v>0</v>
      </c>
      <c r="F147" s="1088">
        <v>0</v>
      </c>
      <c r="G147" s="1088">
        <v>0</v>
      </c>
      <c r="H147" s="1088">
        <v>0</v>
      </c>
      <c r="I147" s="1088">
        <v>0</v>
      </c>
      <c r="J147" s="1068">
        <v>10803.6</v>
      </c>
    </row>
    <row r="148" spans="1:11" s="748" customFormat="1" ht="13.5" hidden="1" thickBot="1">
      <c r="A148" s="851">
        <v>1176100</v>
      </c>
      <c r="B148" s="857" t="s">
        <v>1698</v>
      </c>
      <c r="C148" s="802" t="s">
        <v>8</v>
      </c>
      <c r="D148" s="1088"/>
      <c r="E148" s="1089"/>
      <c r="F148" s="1088"/>
      <c r="G148" s="1088"/>
      <c r="H148" s="1088"/>
      <c r="I148" s="1088"/>
      <c r="J148" s="1068">
        <v>10803.6</v>
      </c>
    </row>
    <row r="149" spans="1:11" s="748" customFormat="1" ht="22.5" customHeight="1" thickBot="1">
      <c r="A149" s="851">
        <v>1177000</v>
      </c>
      <c r="B149" s="1783" t="s">
        <v>591</v>
      </c>
      <c r="C149" s="831" t="s">
        <v>361</v>
      </c>
      <c r="D149" s="1211">
        <f t="shared" ref="D149:I149" si="1">D150</f>
        <v>75441</v>
      </c>
      <c r="E149" s="1725">
        <f t="shared" si="1"/>
        <v>-70000</v>
      </c>
      <c r="F149" s="1211">
        <f t="shared" si="1"/>
        <v>5441</v>
      </c>
      <c r="G149" s="1211">
        <f t="shared" si="1"/>
        <v>9776</v>
      </c>
      <c r="H149" s="1211">
        <f t="shared" si="1"/>
        <v>9776</v>
      </c>
      <c r="I149" s="1211">
        <f t="shared" si="1"/>
        <v>22517.200000000001</v>
      </c>
      <c r="J149" s="1068">
        <f>J150</f>
        <v>5441</v>
      </c>
    </row>
    <row r="150" spans="1:11" s="748" customFormat="1" ht="26.25" customHeight="1" thickBot="1">
      <c r="A150" s="845">
        <v>1177100</v>
      </c>
      <c r="B150" s="1784" t="s">
        <v>1699</v>
      </c>
      <c r="C150" s="806" t="s">
        <v>260</v>
      </c>
      <c r="D150" s="1214">
        <v>75441</v>
      </c>
      <c r="E150" s="1080">
        <v>-70000</v>
      </c>
      <c r="F150" s="1068">
        <f>D150+E150</f>
        <v>5441</v>
      </c>
      <c r="G150" s="1068">
        <v>9776</v>
      </c>
      <c r="H150" s="1068">
        <v>9776</v>
      </c>
      <c r="I150" s="1080">
        <v>22517.200000000001</v>
      </c>
      <c r="J150" s="1068">
        <f>F150</f>
        <v>5441</v>
      </c>
      <c r="K150" s="1061"/>
    </row>
    <row r="151" spans="1:11" s="748" customFormat="1" ht="0.75" hidden="1" customHeight="1" thickBot="1">
      <c r="A151" s="1220" t="s">
        <v>263</v>
      </c>
      <c r="B151" s="866" t="s">
        <v>652</v>
      </c>
      <c r="C151" s="867" t="s">
        <v>361</v>
      </c>
      <c r="D151" s="1221">
        <v>0</v>
      </c>
      <c r="E151" s="1729">
        <v>0</v>
      </c>
      <c r="F151" s="1221">
        <v>0</v>
      </c>
      <c r="G151" s="1221">
        <v>0</v>
      </c>
      <c r="H151" s="1221">
        <v>0</v>
      </c>
      <c r="I151" s="1221">
        <v>0</v>
      </c>
      <c r="J151" s="1068">
        <v>28104.799999999999</v>
      </c>
    </row>
    <row r="152" spans="1:11" s="748" customFormat="1" ht="2.25" hidden="1" customHeight="1">
      <c r="A152" s="847" t="s">
        <v>654</v>
      </c>
      <c r="B152" s="875" t="s">
        <v>655</v>
      </c>
      <c r="C152" s="794" t="s">
        <v>361</v>
      </c>
      <c r="D152" s="1070">
        <v>0</v>
      </c>
      <c r="E152" s="1081">
        <v>0</v>
      </c>
      <c r="F152" s="1070">
        <v>0</v>
      </c>
      <c r="G152" s="1070">
        <v>0</v>
      </c>
      <c r="H152" s="1070">
        <v>0</v>
      </c>
      <c r="I152" s="1070">
        <v>0</v>
      </c>
      <c r="J152" s="1068">
        <v>28104.799999999999</v>
      </c>
    </row>
    <row r="153" spans="1:11" s="748" customFormat="1" ht="20.25" hidden="1" customHeight="1">
      <c r="A153" s="851" t="s">
        <v>656</v>
      </c>
      <c r="B153" s="857" t="s">
        <v>1700</v>
      </c>
      <c r="C153" s="1031" t="s">
        <v>997</v>
      </c>
      <c r="D153" s="1211"/>
      <c r="E153" s="1725"/>
      <c r="F153" s="1211"/>
      <c r="G153" s="1211"/>
      <c r="H153" s="1211"/>
      <c r="I153" s="1211"/>
      <c r="J153" s="1068">
        <v>28104.799999999999</v>
      </c>
    </row>
    <row r="154" spans="1:11" s="748" customFormat="1" ht="20.25" hidden="1" customHeight="1">
      <c r="A154" s="851" t="s">
        <v>998</v>
      </c>
      <c r="B154" s="857" t="s">
        <v>1701</v>
      </c>
      <c r="C154" s="1031" t="s">
        <v>975</v>
      </c>
      <c r="D154" s="1211"/>
      <c r="E154" s="1725"/>
      <c r="F154" s="1211"/>
      <c r="G154" s="1211"/>
      <c r="H154" s="1211"/>
      <c r="I154" s="1211"/>
      <c r="J154" s="1068">
        <v>28104.799999999999</v>
      </c>
    </row>
    <row r="155" spans="1:11" s="748" customFormat="1" ht="13.5" hidden="1" thickBot="1">
      <c r="A155" s="851" t="s">
        <v>976</v>
      </c>
      <c r="B155" s="857" t="s">
        <v>1702</v>
      </c>
      <c r="C155" s="1031" t="s">
        <v>978</v>
      </c>
      <c r="D155" s="1211"/>
      <c r="E155" s="1725"/>
      <c r="F155" s="1211"/>
      <c r="G155" s="1211"/>
      <c r="H155" s="1211"/>
      <c r="I155" s="1211"/>
      <c r="J155" s="1068">
        <v>28104.799999999999</v>
      </c>
    </row>
    <row r="156" spans="1:11" s="748" customFormat="1" ht="20.25" hidden="1" customHeight="1">
      <c r="A156" s="878" t="s">
        <v>979</v>
      </c>
      <c r="B156" s="857" t="s">
        <v>1703</v>
      </c>
      <c r="C156" s="1031" t="s">
        <v>1110</v>
      </c>
      <c r="D156" s="1211"/>
      <c r="E156" s="1725"/>
      <c r="F156" s="1211"/>
      <c r="G156" s="1211"/>
      <c r="H156" s="1211"/>
      <c r="I156" s="1211"/>
      <c r="J156" s="1068">
        <v>28104.799999999999</v>
      </c>
    </row>
    <row r="157" spans="1:11" s="748" customFormat="1" ht="20.25" hidden="1" customHeight="1">
      <c r="A157" s="878" t="s">
        <v>138</v>
      </c>
      <c r="B157" s="858" t="s">
        <v>139</v>
      </c>
      <c r="C157" s="1031" t="s">
        <v>140</v>
      </c>
      <c r="D157" s="1211"/>
      <c r="E157" s="1725"/>
      <c r="F157" s="1211"/>
      <c r="G157" s="1211"/>
      <c r="H157" s="1211"/>
      <c r="I157" s="1211"/>
      <c r="J157" s="1068">
        <v>28104.799999999999</v>
      </c>
    </row>
    <row r="158" spans="1:11" s="748" customFormat="1" ht="20.25" hidden="1" customHeight="1">
      <c r="A158" s="878" t="s">
        <v>141</v>
      </c>
      <c r="B158" s="857" t="s">
        <v>1704</v>
      </c>
      <c r="C158" s="1031" t="s">
        <v>904</v>
      </c>
      <c r="D158" s="1211"/>
      <c r="E158" s="1725"/>
      <c r="F158" s="1211"/>
      <c r="G158" s="1211"/>
      <c r="H158" s="1211"/>
      <c r="I158" s="1211"/>
      <c r="J158" s="1068">
        <v>28104.799999999999</v>
      </c>
    </row>
    <row r="159" spans="1:11" s="748" customFormat="1" ht="20.25" hidden="1" customHeight="1">
      <c r="A159" s="878" t="s">
        <v>905</v>
      </c>
      <c r="B159" s="857" t="s">
        <v>1705</v>
      </c>
      <c r="C159" s="1031" t="s">
        <v>907</v>
      </c>
      <c r="D159" s="1211"/>
      <c r="E159" s="1725"/>
      <c r="F159" s="1211"/>
      <c r="G159" s="1211"/>
      <c r="H159" s="1211"/>
      <c r="I159" s="1211"/>
      <c r="J159" s="1068">
        <v>28104.799999999999</v>
      </c>
    </row>
    <row r="160" spans="1:11" s="748" customFormat="1" ht="0.75" hidden="1" customHeight="1">
      <c r="A160" s="1222" t="s">
        <v>806</v>
      </c>
      <c r="B160" s="1035" t="s">
        <v>1706</v>
      </c>
      <c r="C160" s="1036" t="s">
        <v>661</v>
      </c>
      <c r="D160" s="1211"/>
      <c r="E160" s="1725"/>
      <c r="F160" s="1211"/>
      <c r="G160" s="1211"/>
      <c r="H160" s="1211"/>
      <c r="I160" s="1211"/>
      <c r="J160" s="1068">
        <v>28104.799999999999</v>
      </c>
    </row>
    <row r="161" spans="1:10" s="748" customFormat="1" ht="20.25" hidden="1" customHeight="1">
      <c r="A161" s="1210" t="s">
        <v>807</v>
      </c>
      <c r="B161" s="1037" t="s">
        <v>1074</v>
      </c>
      <c r="C161" s="1004" t="s">
        <v>1075</v>
      </c>
      <c r="D161" s="1211"/>
      <c r="E161" s="1725"/>
      <c r="F161" s="1211"/>
      <c r="G161" s="1211"/>
      <c r="H161" s="1211"/>
      <c r="I161" s="1211"/>
      <c r="J161" s="1068">
        <v>28104.799999999999</v>
      </c>
    </row>
    <row r="162" spans="1:10" s="748" customFormat="1" ht="20.25" hidden="1" customHeight="1">
      <c r="A162" s="1210" t="s">
        <v>1076</v>
      </c>
      <c r="B162" s="1037" t="s">
        <v>1077</v>
      </c>
      <c r="C162" s="1004" t="s">
        <v>1078</v>
      </c>
      <c r="D162" s="1211"/>
      <c r="E162" s="1725"/>
      <c r="F162" s="1211"/>
      <c r="G162" s="1211"/>
      <c r="H162" s="1211"/>
      <c r="I162" s="1211"/>
      <c r="J162" s="1068">
        <v>28104.799999999999</v>
      </c>
    </row>
    <row r="163" spans="1:10" s="748" customFormat="1" ht="20.25" hidden="1" customHeight="1">
      <c r="A163" s="874" t="s">
        <v>662</v>
      </c>
      <c r="B163" s="1039" t="s">
        <v>663</v>
      </c>
      <c r="C163" s="1040" t="s">
        <v>361</v>
      </c>
      <c r="D163" s="1211">
        <v>0</v>
      </c>
      <c r="E163" s="1725">
        <v>0</v>
      </c>
      <c r="F163" s="1211">
        <v>0</v>
      </c>
      <c r="G163" s="1211">
        <v>0</v>
      </c>
      <c r="H163" s="1211">
        <v>0</v>
      </c>
      <c r="I163" s="1211">
        <v>0</v>
      </c>
      <c r="J163" s="1068">
        <v>28104.799999999999</v>
      </c>
    </row>
    <row r="164" spans="1:10" ht="12.75" hidden="1" customHeight="1">
      <c r="A164" s="878" t="s">
        <v>664</v>
      </c>
      <c r="B164" s="858" t="s">
        <v>665</v>
      </c>
      <c r="C164" s="1031" t="s">
        <v>666</v>
      </c>
      <c r="D164" s="1211"/>
      <c r="E164" s="1725"/>
      <c r="F164" s="1211"/>
      <c r="G164" s="1211"/>
      <c r="H164" s="1211"/>
      <c r="I164" s="1211"/>
      <c r="J164" s="1068">
        <v>28104.799999999999</v>
      </c>
    </row>
    <row r="165" spans="1:10" ht="13.5" hidden="1" thickBot="1">
      <c r="A165" s="878" t="s">
        <v>667</v>
      </c>
      <c r="B165" s="858" t="s">
        <v>668</v>
      </c>
      <c r="C165" s="1031" t="s">
        <v>669</v>
      </c>
      <c r="D165" s="1211"/>
      <c r="E165" s="1725"/>
      <c r="F165" s="1211"/>
      <c r="G165" s="1211"/>
      <c r="H165" s="1211"/>
      <c r="I165" s="1211"/>
      <c r="J165" s="1068">
        <v>28104.799999999999</v>
      </c>
    </row>
    <row r="166" spans="1:10" ht="13.5" hidden="1" thickBot="1">
      <c r="A166" s="878" t="s">
        <v>670</v>
      </c>
      <c r="B166" s="857" t="s">
        <v>1707</v>
      </c>
      <c r="C166" s="1031" t="s">
        <v>316</v>
      </c>
      <c r="D166" s="1211"/>
      <c r="E166" s="1725"/>
      <c r="F166" s="1211"/>
      <c r="G166" s="1211"/>
      <c r="H166" s="1211"/>
      <c r="I166" s="1211"/>
      <c r="J166" s="1068">
        <v>28104.799999999999</v>
      </c>
    </row>
    <row r="167" spans="1:10" ht="13.5" hidden="1" customHeight="1">
      <c r="A167" s="878" t="s">
        <v>317</v>
      </c>
      <c r="B167" s="857" t="s">
        <v>1708</v>
      </c>
      <c r="C167" s="1031" t="s">
        <v>319</v>
      </c>
      <c r="D167" s="1211"/>
      <c r="E167" s="1725"/>
      <c r="F167" s="1211"/>
      <c r="G167" s="1211"/>
      <c r="H167" s="1211"/>
      <c r="I167" s="1211"/>
      <c r="J167" s="1068">
        <v>28104.799999999999</v>
      </c>
    </row>
    <row r="168" spans="1:10" ht="2.25" hidden="1" customHeight="1" thickBot="1">
      <c r="A168" s="878" t="s">
        <v>320</v>
      </c>
      <c r="B168" s="855" t="s">
        <v>321</v>
      </c>
      <c r="C168" s="843" t="s">
        <v>361</v>
      </c>
      <c r="D168" s="1211">
        <v>0</v>
      </c>
      <c r="E168" s="1725">
        <v>0</v>
      </c>
      <c r="F168" s="1211">
        <v>0</v>
      </c>
      <c r="G168" s="1211">
        <v>0</v>
      </c>
      <c r="H168" s="1211">
        <v>0</v>
      </c>
      <c r="I168" s="1211">
        <v>0</v>
      </c>
      <c r="J168" s="1068">
        <v>28104.799999999999</v>
      </c>
    </row>
    <row r="169" spans="1:10" ht="13.5" hidden="1" thickBot="1">
      <c r="A169" s="878" t="s">
        <v>322</v>
      </c>
      <c r="B169" s="858" t="s">
        <v>1116</v>
      </c>
      <c r="C169" s="1031" t="s">
        <v>323</v>
      </c>
      <c r="D169" s="1211"/>
      <c r="E169" s="1725"/>
      <c r="F169" s="1211"/>
      <c r="G169" s="1211"/>
      <c r="H169" s="1211"/>
      <c r="I169" s="1211"/>
      <c r="J169" s="1068">
        <v>28104.799999999999</v>
      </c>
    </row>
    <row r="170" spans="1:10" ht="14.25" hidden="1" customHeight="1">
      <c r="A170" s="881" t="s">
        <v>324</v>
      </c>
      <c r="B170" s="882" t="s">
        <v>1079</v>
      </c>
      <c r="C170" s="843" t="s">
        <v>361</v>
      </c>
      <c r="D170" s="1211">
        <v>0</v>
      </c>
      <c r="E170" s="1725">
        <v>0</v>
      </c>
      <c r="F170" s="1211">
        <v>0</v>
      </c>
      <c r="G170" s="1211">
        <v>0</v>
      </c>
      <c r="H170" s="1211">
        <v>0</v>
      </c>
      <c r="I170" s="1211">
        <v>0</v>
      </c>
      <c r="J170" s="1068">
        <v>28104.799999999999</v>
      </c>
    </row>
    <row r="171" spans="1:10" ht="13.5" hidden="1" thickBot="1">
      <c r="A171" s="878" t="s">
        <v>326</v>
      </c>
      <c r="B171" s="858" t="s">
        <v>1117</v>
      </c>
      <c r="C171" s="1031" t="s">
        <v>327</v>
      </c>
      <c r="D171" s="1211"/>
      <c r="E171" s="1725"/>
      <c r="F171" s="1211"/>
      <c r="G171" s="1211"/>
      <c r="H171" s="1211"/>
      <c r="I171" s="1211"/>
      <c r="J171" s="1068">
        <v>28104.799999999999</v>
      </c>
    </row>
    <row r="172" spans="1:10" ht="13.5" hidden="1" thickBot="1">
      <c r="A172" s="878" t="s">
        <v>328</v>
      </c>
      <c r="B172" s="858" t="s">
        <v>1118</v>
      </c>
      <c r="C172" s="1031" t="s">
        <v>329</v>
      </c>
      <c r="D172" s="1211"/>
      <c r="E172" s="1725"/>
      <c r="F172" s="1211"/>
      <c r="G172" s="1211"/>
      <c r="H172" s="1211"/>
      <c r="I172" s="1211"/>
      <c r="J172" s="1068">
        <v>28104.799999999999</v>
      </c>
    </row>
    <row r="173" spans="1:10" ht="13.5" hidden="1" thickBot="1">
      <c r="A173" s="878" t="s">
        <v>330</v>
      </c>
      <c r="B173" s="857" t="s">
        <v>1709</v>
      </c>
      <c r="C173" s="1031" t="s">
        <v>332</v>
      </c>
      <c r="D173" s="1211"/>
      <c r="E173" s="1725"/>
      <c r="F173" s="1211"/>
      <c r="G173" s="1211"/>
      <c r="H173" s="1211"/>
      <c r="I173" s="1211"/>
      <c r="J173" s="1068">
        <v>28104.799999999999</v>
      </c>
    </row>
    <row r="174" spans="1:10" ht="13.5" hidden="1" thickBot="1">
      <c r="A174" s="1223">
        <v>1244000</v>
      </c>
      <c r="B174" s="1043" t="s">
        <v>1721</v>
      </c>
      <c r="C174" s="1036" t="s">
        <v>1145</v>
      </c>
      <c r="D174" s="1212"/>
      <c r="E174" s="1726"/>
      <c r="F174" s="1212"/>
      <c r="G174" s="1212"/>
      <c r="H174" s="1212"/>
      <c r="I174" s="1212"/>
      <c r="J174" s="1068">
        <v>28104.799999999999</v>
      </c>
    </row>
    <row r="175" spans="1:10" ht="20.25" customHeight="1" thickBot="1">
      <c r="A175" s="1224">
        <v>1000000</v>
      </c>
      <c r="B175" s="1045" t="s">
        <v>1081</v>
      </c>
      <c r="C175" s="1046" t="s">
        <v>361</v>
      </c>
      <c r="D175" s="1221">
        <f>D32</f>
        <v>75441</v>
      </c>
      <c r="E175" s="1729">
        <f>E32</f>
        <v>-70000</v>
      </c>
      <c r="F175" s="1221">
        <f>F32</f>
        <v>5441</v>
      </c>
      <c r="G175" s="1221">
        <f>G32</f>
        <v>9776</v>
      </c>
      <c r="H175" s="1221">
        <f>H150</f>
        <v>9776</v>
      </c>
      <c r="I175" s="1221">
        <f>I150</f>
        <v>22517.200000000001</v>
      </c>
      <c r="J175" s="1068">
        <f>F175</f>
        <v>5441</v>
      </c>
    </row>
    <row r="176" spans="1:10" ht="18" customHeight="1">
      <c r="A176" s="2665"/>
      <c r="B176" s="2665"/>
      <c r="C176" s="2665"/>
      <c r="D176" s="2665"/>
      <c r="E176" s="2665"/>
      <c r="F176" s="2665"/>
      <c r="G176" s="2665"/>
      <c r="H176" s="2665"/>
      <c r="I176" s="2665"/>
      <c r="J176" s="2665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1225"/>
      <c r="B178" s="1225"/>
      <c r="C178" s="2666"/>
      <c r="D178" s="2666"/>
      <c r="E178" s="2666"/>
      <c r="F178" s="2666"/>
      <c r="G178" s="2666"/>
      <c r="H178" s="2666"/>
      <c r="I178" s="2666"/>
      <c r="J178" s="2666"/>
    </row>
    <row r="179" spans="1:10">
      <c r="A179" s="2517"/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17" t="s">
        <v>1125</v>
      </c>
      <c r="B180" s="2517"/>
      <c r="C180" s="2517"/>
      <c r="D180" s="2517"/>
      <c r="E180" s="2517"/>
      <c r="F180" s="2517"/>
      <c r="G180" s="2517"/>
      <c r="H180" s="2517"/>
      <c r="I180" s="2517"/>
      <c r="J180" s="2517"/>
    </row>
    <row r="181" spans="1:10" s="632" customFormat="1" ht="12.75" customHeight="1">
      <c r="A181" s="892" t="s">
        <v>1711</v>
      </c>
      <c r="B181" s="892"/>
      <c r="C181" s="893"/>
      <c r="D181" s="892"/>
      <c r="E181" s="1958"/>
      <c r="F181" s="892"/>
      <c r="G181" s="892" t="s">
        <v>1154</v>
      </c>
      <c r="H181" s="892"/>
      <c r="I181" s="892"/>
      <c r="J181" s="892"/>
    </row>
    <row r="182" spans="1:10" s="632" customFormat="1" ht="12.75" customHeight="1">
      <c r="A182" s="894" t="s">
        <v>1712</v>
      </c>
      <c r="B182" s="894"/>
      <c r="C182" s="894"/>
      <c r="D182" s="738"/>
      <c r="E182" s="1959" t="s">
        <v>311</v>
      </c>
      <c r="F182" s="738"/>
      <c r="G182" s="734" t="s">
        <v>312</v>
      </c>
      <c r="H182" s="738"/>
      <c r="I182" s="738"/>
      <c r="J182" s="894"/>
    </row>
    <row r="183" spans="1:10" ht="11.25" customHeight="1">
      <c r="A183" s="2563"/>
      <c r="B183" s="2563"/>
      <c r="C183" s="2563"/>
      <c r="D183" s="2563"/>
      <c r="E183" s="2563"/>
      <c r="F183" s="2563"/>
      <c r="G183" s="2563"/>
      <c r="H183" s="2563"/>
      <c r="I183" s="2563"/>
      <c r="J183" s="2563"/>
    </row>
    <row r="184" spans="1:10" hidden="1">
      <c r="A184" s="2517" t="s">
        <v>1003</v>
      </c>
      <c r="B184" s="2517"/>
      <c r="C184" s="2517"/>
      <c r="D184" s="2517"/>
      <c r="E184" s="2517"/>
      <c r="F184" s="2517"/>
      <c r="G184" s="2517"/>
      <c r="H184" s="2517"/>
      <c r="I184" s="2517"/>
      <c r="J184" s="2517"/>
    </row>
    <row r="185" spans="1:10" s="632" customFormat="1" ht="21.75" customHeight="1">
      <c r="A185" s="892" t="s">
        <v>2120</v>
      </c>
      <c r="B185" s="892"/>
      <c r="C185" s="893"/>
      <c r="D185" s="892"/>
      <c r="E185" s="1958"/>
      <c r="F185" s="892"/>
      <c r="G185" s="892" t="s">
        <v>1158</v>
      </c>
      <c r="H185" s="892"/>
      <c r="I185" s="892"/>
      <c r="J185" s="892"/>
    </row>
    <row r="186" spans="1:10" s="632" customFormat="1" ht="14.25">
      <c r="A186" s="894" t="s">
        <v>1715</v>
      </c>
      <c r="B186" s="893" t="s">
        <v>646</v>
      </c>
      <c r="C186" s="896"/>
      <c r="D186" s="738"/>
      <c r="E186" s="1959" t="s">
        <v>311</v>
      </c>
      <c r="F186" s="738"/>
      <c r="G186" s="734" t="s">
        <v>312</v>
      </c>
      <c r="H186" s="738"/>
      <c r="I186" s="738"/>
      <c r="J186" s="894"/>
    </row>
    <row r="187" spans="1:10">
      <c r="A187" s="2542"/>
      <c r="B187" s="2542"/>
      <c r="C187" s="2542"/>
      <c r="D187" s="2542"/>
      <c r="E187" s="2542"/>
      <c r="F187" s="2542"/>
      <c r="G187" s="2542"/>
      <c r="H187" s="2542"/>
      <c r="I187" s="2542"/>
      <c r="J187" s="2542"/>
    </row>
  </sheetData>
  <mergeCells count="16"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  <mergeCell ref="H28:J28"/>
    <mergeCell ref="A9:E9"/>
    <mergeCell ref="B15:E15"/>
    <mergeCell ref="B16:F16"/>
    <mergeCell ref="F29:F30"/>
    <mergeCell ref="A14:B14"/>
    <mergeCell ref="B17:F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I329"/>
  <sheetViews>
    <sheetView topLeftCell="A215" workbookViewId="0">
      <selection activeCell="H215" sqref="H1:H1048576"/>
    </sheetView>
  </sheetViews>
  <sheetFormatPr defaultRowHeight="13.5" customHeight="1"/>
  <cols>
    <col min="1" max="1" width="4.42578125" style="732" customWidth="1"/>
    <col min="2" max="2" width="4.5703125" style="733" customWidth="1"/>
    <col min="3" max="3" width="4.5703125" style="734" customWidth="1"/>
    <col min="4" max="4" width="19.42578125" style="1268" customWidth="1"/>
    <col min="5" max="5" width="5" style="1229" hidden="1" customWidth="1"/>
    <col min="6" max="6" width="8.85546875" style="1827" customWidth="1"/>
    <col min="7" max="7" width="9.85546875" style="1827" customWidth="1"/>
    <col min="8" max="8" width="9.28515625" style="1827" customWidth="1"/>
    <col min="9" max="9" width="9.5703125" style="1061" customWidth="1"/>
    <col min="10" max="10" width="8.7109375" style="1061" customWidth="1"/>
    <col min="11" max="11" width="9" style="1061" customWidth="1"/>
    <col min="12" max="12" width="8.7109375" style="1061" customWidth="1"/>
    <col min="13" max="13" width="9.42578125" style="1061" customWidth="1"/>
    <col min="14" max="14" width="8.85546875" style="1061" customWidth="1"/>
    <col min="15" max="15" width="9.140625" style="634" customWidth="1"/>
    <col min="16" max="16" width="9.5703125" style="634" customWidth="1"/>
    <col min="17" max="17" width="9.28515625" style="1061" customWidth="1"/>
    <col min="18" max="16384" width="9.140625" style="634"/>
  </cols>
  <sheetData>
    <row r="1" spans="1:35" ht="19.5" customHeight="1">
      <c r="A1" s="2679" t="s">
        <v>287</v>
      </c>
      <c r="B1" s="2679"/>
      <c r="C1" s="2679"/>
      <c r="D1" s="2679"/>
      <c r="E1" s="2679"/>
      <c r="F1" s="2679"/>
      <c r="G1" s="2679"/>
      <c r="H1" s="2679"/>
      <c r="I1" s="2679"/>
      <c r="J1" s="2679"/>
      <c r="K1" s="2679"/>
      <c r="L1" s="2679"/>
      <c r="M1" s="2679"/>
      <c r="N1" s="2679"/>
      <c r="O1" s="2679"/>
      <c r="P1" s="2679"/>
      <c r="Q1" s="2679"/>
      <c r="R1" s="2667"/>
      <c r="S1" s="2667"/>
      <c r="T1" s="2667"/>
      <c r="U1" s="2667"/>
      <c r="V1" s="2667"/>
      <c r="W1" s="2667"/>
      <c r="X1" s="2667"/>
      <c r="Y1" s="2667"/>
      <c r="Z1" s="2667"/>
      <c r="AA1" s="2667"/>
      <c r="AB1" s="2667"/>
      <c r="AC1" s="2667"/>
      <c r="AD1" s="2667"/>
      <c r="AE1" s="2667"/>
      <c r="AF1" s="2667"/>
      <c r="AG1" s="2667"/>
      <c r="AH1" s="2667"/>
      <c r="AI1" s="2667"/>
    </row>
    <row r="2" spans="1:35" s="1061" customFormat="1" ht="18.75" customHeight="1">
      <c r="A2" s="2668" t="s">
        <v>2280</v>
      </c>
      <c r="B2" s="2668"/>
      <c r="C2" s="2668"/>
      <c r="D2" s="2668"/>
      <c r="E2" s="2668"/>
      <c r="F2" s="2668"/>
      <c r="G2" s="2668"/>
      <c r="H2" s="2668"/>
      <c r="I2" s="2668"/>
      <c r="J2" s="2668"/>
      <c r="K2" s="2668"/>
      <c r="L2" s="2668"/>
      <c r="M2" s="2668"/>
      <c r="N2" s="2668"/>
      <c r="O2" s="2668"/>
      <c r="P2" s="2668"/>
      <c r="Q2" s="2668"/>
      <c r="R2" s="2669"/>
      <c r="S2" s="2669"/>
      <c r="T2" s="2669"/>
      <c r="U2" s="2669"/>
      <c r="V2" s="2669"/>
      <c r="W2" s="2669"/>
      <c r="X2" s="2669"/>
      <c r="Y2" s="2669"/>
      <c r="Z2" s="2669"/>
      <c r="AA2" s="2669"/>
      <c r="AB2" s="2669"/>
      <c r="AC2" s="2669"/>
      <c r="AD2" s="2669"/>
      <c r="AE2" s="2669"/>
      <c r="AF2" s="2669"/>
      <c r="AG2" s="2669"/>
      <c r="AH2" s="2669"/>
      <c r="AI2" s="2669"/>
    </row>
    <row r="3" spans="1:35" ht="20.25" customHeight="1">
      <c r="A3" s="2678" t="s">
        <v>2247</v>
      </c>
      <c r="B3" s="2678"/>
      <c r="C3" s="2678"/>
      <c r="D3" s="2678"/>
      <c r="E3" s="2678"/>
      <c r="F3" s="2678"/>
      <c r="G3" s="2678"/>
      <c r="H3" s="2678"/>
      <c r="I3" s="2678"/>
      <c r="J3" s="2678"/>
      <c r="K3" s="2678"/>
      <c r="L3" s="2678"/>
      <c r="M3" s="2678"/>
      <c r="N3" s="2678"/>
      <c r="O3" s="2678"/>
      <c r="P3" s="2678"/>
      <c r="Q3" s="917"/>
    </row>
    <row r="4" spans="1:35" ht="13.5" customHeight="1" thickBot="1">
      <c r="A4" s="1226"/>
      <c r="B4" s="1227"/>
      <c r="C4" s="1227"/>
      <c r="D4" s="1228"/>
      <c r="M4" s="2680" t="s">
        <v>914</v>
      </c>
      <c r="N4" s="2680"/>
      <c r="O4" s="2680"/>
      <c r="P4" s="2680"/>
      <c r="Q4" s="2680"/>
    </row>
    <row r="5" spans="1:35" ht="25.5" customHeight="1" thickBot="1">
      <c r="A5" s="2681" t="s">
        <v>1133</v>
      </c>
      <c r="B5" s="2683" t="s">
        <v>364</v>
      </c>
      <c r="C5" s="2684" t="s">
        <v>1036</v>
      </c>
      <c r="D5" s="2686" t="s">
        <v>927</v>
      </c>
      <c r="E5" s="2670" t="s">
        <v>363</v>
      </c>
      <c r="F5" s="2672" t="s">
        <v>1033</v>
      </c>
      <c r="G5" s="2673"/>
      <c r="H5" s="2673"/>
      <c r="I5" s="2674"/>
      <c r="J5" s="2675" t="s">
        <v>356</v>
      </c>
      <c r="K5" s="2676"/>
      <c r="L5" s="2676"/>
      <c r="M5" s="2677" t="s">
        <v>1072</v>
      </c>
      <c r="N5" s="2672" t="s">
        <v>357</v>
      </c>
      <c r="O5" s="2673"/>
      <c r="P5" s="2673"/>
      <c r="Q5" s="2674"/>
    </row>
    <row r="6" spans="1:35" ht="24.75" customHeight="1" thickBot="1">
      <c r="A6" s="2682"/>
      <c r="B6" s="2682"/>
      <c r="C6" s="2685"/>
      <c r="D6" s="2687"/>
      <c r="E6" s="2671"/>
      <c r="F6" s="1786" t="s">
        <v>117</v>
      </c>
      <c r="G6" s="1787" t="s">
        <v>118</v>
      </c>
      <c r="H6" s="1787" t="s">
        <v>119</v>
      </c>
      <c r="I6" s="1824" t="s">
        <v>120</v>
      </c>
      <c r="J6" s="1786" t="s">
        <v>117</v>
      </c>
      <c r="K6" s="1787" t="s">
        <v>118</v>
      </c>
      <c r="L6" s="1787" t="s">
        <v>119</v>
      </c>
      <c r="M6" s="1824" t="s">
        <v>120</v>
      </c>
      <c r="N6" s="1786" t="s">
        <v>117</v>
      </c>
      <c r="O6" s="1230" t="s">
        <v>118</v>
      </c>
      <c r="P6" s="1230" t="s">
        <v>119</v>
      </c>
      <c r="Q6" s="1824" t="s">
        <v>120</v>
      </c>
      <c r="S6" s="1231"/>
      <c r="T6" s="1231"/>
    </row>
    <row r="7" spans="1:35" ht="15.75" customHeight="1" thickBot="1">
      <c r="A7" s="654" t="s">
        <v>745</v>
      </c>
      <c r="B7" s="654" t="s">
        <v>746</v>
      </c>
      <c r="C7" s="655" t="s">
        <v>676</v>
      </c>
      <c r="D7" s="656" t="s">
        <v>721</v>
      </c>
      <c r="E7" s="657"/>
      <c r="F7" s="1788">
        <v>5</v>
      </c>
      <c r="G7" s="1789">
        <v>6</v>
      </c>
      <c r="H7" s="1789">
        <v>7</v>
      </c>
      <c r="I7" s="2031">
        <v>8</v>
      </c>
      <c r="J7" s="1788">
        <v>9</v>
      </c>
      <c r="K7" s="1789">
        <v>10</v>
      </c>
      <c r="L7" s="1880">
        <v>11</v>
      </c>
      <c r="M7" s="2134">
        <v>12</v>
      </c>
      <c r="N7" s="1911">
        <v>13</v>
      </c>
      <c r="O7" s="1565">
        <v>14</v>
      </c>
      <c r="P7" s="1565">
        <v>15</v>
      </c>
      <c r="Q7" s="1911">
        <v>16</v>
      </c>
      <c r="S7" s="1231"/>
    </row>
    <row r="8" spans="1:35" ht="50.25" customHeight="1" thickBot="1">
      <c r="A8" s="661" t="s">
        <v>1037</v>
      </c>
      <c r="B8" s="662" t="s">
        <v>1038</v>
      </c>
      <c r="C8" s="1232" t="s">
        <v>1038</v>
      </c>
      <c r="D8" s="1233" t="s">
        <v>1738</v>
      </c>
      <c r="E8" s="1234"/>
      <c r="F8" s="2034">
        <f>F9+F45+F89+F142+F162+F211+F241+F272+F304</f>
        <v>1470257</v>
      </c>
      <c r="G8" s="2033">
        <f t="shared" ref="G8:H8" si="0">G9+G45+G89+G142+G162+G211+G241+G272+G304</f>
        <v>1927408.155</v>
      </c>
      <c r="H8" s="2034">
        <f t="shared" si="0"/>
        <v>2236618.5100000002</v>
      </c>
      <c r="I8" s="2034">
        <f>I9+I45+I89+I142+I162+I211+I241+I272+I304</f>
        <v>2663457.86</v>
      </c>
      <c r="J8" s="2035">
        <f>J9+J45+J63+J89+J142+J162+J182+J211+J241+J272+J304</f>
        <v>270131</v>
      </c>
      <c r="K8" s="2035">
        <f>K9+K45+K63+K89+K142+K162+K182+K211+K241+K272+K304</f>
        <v>651119.255</v>
      </c>
      <c r="L8" s="2035">
        <f>L9+L45+L63+L89+L142+L162+L182+L211+L241+L272+L304</f>
        <v>942843.80999999994</v>
      </c>
      <c r="M8" s="2135">
        <f>M9+M45+M63+M89+M141+M142+M162+M182+M211+M241+M272+M304</f>
        <v>1188725.21</v>
      </c>
      <c r="N8" s="2135">
        <f>N9+N45+N63+N89+N142+N162+N182+N211+N241+N272+N304</f>
        <v>1200126</v>
      </c>
      <c r="O8" s="2079">
        <f>O9+O45+O63+O89+O142+O162+O182+O211+O241+O272</f>
        <v>1276288.9000000001</v>
      </c>
      <c r="P8" s="2079">
        <f>P9+P45+P63+P89+P142+P162+P182+P211+P241+P272+P304</f>
        <v>1293774.7</v>
      </c>
      <c r="Q8" s="2135">
        <f>Q9+Q45+Q63+Q89+Q142+Q162+Q182+Q211+Q241+Q272+Q304</f>
        <v>1404732.65</v>
      </c>
      <c r="T8" s="1235"/>
      <c r="U8" s="1235"/>
    </row>
    <row r="9" spans="1:35" ht="41.25" customHeight="1">
      <c r="A9" s="668" t="s">
        <v>1001</v>
      </c>
      <c r="B9" s="669" t="s">
        <v>744</v>
      </c>
      <c r="C9" s="670" t="s">
        <v>744</v>
      </c>
      <c r="D9" s="1236" t="s">
        <v>1663</v>
      </c>
      <c r="E9" s="1237" t="s">
        <v>1147</v>
      </c>
      <c r="F9" s="921">
        <f t="shared" ref="F9:I9" si="1">J9+N9</f>
        <v>234830</v>
      </c>
      <c r="G9" s="921">
        <f t="shared" si="1"/>
        <v>389082</v>
      </c>
      <c r="H9" s="921">
        <f t="shared" si="1"/>
        <v>502666</v>
      </c>
      <c r="I9" s="921">
        <f t="shared" si="1"/>
        <v>599800</v>
      </c>
      <c r="J9" s="921">
        <f>J11+J20+J31+J28</f>
        <v>112748</v>
      </c>
      <c r="K9" s="921">
        <f>K11+K20+K31+K28</f>
        <v>221000</v>
      </c>
      <c r="L9" s="921">
        <f>L11+L20+L31+L28</f>
        <v>334584</v>
      </c>
      <c r="M9" s="921">
        <f>M11+M20+M31+M28</f>
        <v>431718</v>
      </c>
      <c r="N9" s="921">
        <f>N11+N20+N28+N31</f>
        <v>122082</v>
      </c>
      <c r="O9" s="1238">
        <f>O11+O20+O28+O31</f>
        <v>168082</v>
      </c>
      <c r="P9" s="1238">
        <f>P11+P20+P28+P31</f>
        <v>168082</v>
      </c>
      <c r="Q9" s="921">
        <f>Q11+Q20+Q28+Q31</f>
        <v>168082</v>
      </c>
      <c r="S9" s="1239"/>
      <c r="T9" s="1239"/>
    </row>
    <row r="10" spans="1:35" ht="9.75" customHeight="1">
      <c r="A10" s="668"/>
      <c r="B10" s="669"/>
      <c r="C10" s="670"/>
      <c r="D10" s="1240" t="s">
        <v>270</v>
      </c>
      <c r="E10" s="1241"/>
      <c r="F10" s="1828"/>
      <c r="G10" s="1828"/>
      <c r="H10" s="1828"/>
      <c r="I10" s="1825"/>
      <c r="J10" s="1790"/>
      <c r="K10" s="1790"/>
      <c r="L10" s="1790"/>
      <c r="M10" s="1825"/>
      <c r="N10" s="1790"/>
      <c r="O10" s="1242"/>
      <c r="P10" s="1242"/>
      <c r="Q10" s="1790"/>
      <c r="U10" s="1239"/>
      <c r="V10" s="1239"/>
    </row>
    <row r="11" spans="1:35" ht="34.5" customHeight="1">
      <c r="A11" s="668" t="s">
        <v>1001</v>
      </c>
      <c r="B11" s="678" t="s">
        <v>745</v>
      </c>
      <c r="C11" s="679" t="s">
        <v>744</v>
      </c>
      <c r="D11" s="1243" t="s">
        <v>1134</v>
      </c>
      <c r="E11" s="1244" t="s">
        <v>1084</v>
      </c>
      <c r="F11" s="1071">
        <f t="shared" ref="F11:Q11" si="2">F13</f>
        <v>114730</v>
      </c>
      <c r="G11" s="1071">
        <f t="shared" si="2"/>
        <v>216082</v>
      </c>
      <c r="H11" s="1071">
        <f t="shared" si="2"/>
        <v>326266</v>
      </c>
      <c r="I11" s="1071">
        <f t="shared" si="2"/>
        <v>386112</v>
      </c>
      <c r="J11" s="1071">
        <f t="shared" si="2"/>
        <v>104648</v>
      </c>
      <c r="K11" s="1071">
        <f t="shared" si="2"/>
        <v>206000</v>
      </c>
      <c r="L11" s="1071">
        <f t="shared" si="2"/>
        <v>316184</v>
      </c>
      <c r="M11" s="1071">
        <f t="shared" si="2"/>
        <v>376030</v>
      </c>
      <c r="N11" s="1071">
        <f t="shared" si="2"/>
        <v>10082</v>
      </c>
      <c r="O11" s="2037">
        <f t="shared" si="2"/>
        <v>10082</v>
      </c>
      <c r="P11" s="2037">
        <f t="shared" si="2"/>
        <v>10082</v>
      </c>
      <c r="Q11" s="1071">
        <f t="shared" si="2"/>
        <v>10082</v>
      </c>
    </row>
    <row r="12" spans="1:35" ht="13.5" hidden="1" customHeight="1">
      <c r="A12" s="668"/>
      <c r="B12" s="678"/>
      <c r="C12" s="679"/>
      <c r="D12" s="1240" t="s">
        <v>671</v>
      </c>
      <c r="E12" s="1244"/>
      <c r="F12" s="2038"/>
      <c r="G12" s="2038"/>
      <c r="H12" s="2038"/>
      <c r="I12" s="2036"/>
      <c r="J12" s="2036"/>
      <c r="K12" s="2036"/>
      <c r="L12" s="2036"/>
      <c r="M12" s="2136"/>
      <c r="N12" s="1071"/>
      <c r="O12" s="2037"/>
      <c r="P12" s="2037"/>
      <c r="Q12" s="1071"/>
    </row>
    <row r="13" spans="1:35" ht="22.5" customHeight="1">
      <c r="A13" s="683" t="s">
        <v>1001</v>
      </c>
      <c r="B13" s="684" t="s">
        <v>745</v>
      </c>
      <c r="C13" s="685" t="s">
        <v>745</v>
      </c>
      <c r="D13" s="1240" t="s">
        <v>1135</v>
      </c>
      <c r="E13" s="1246" t="s">
        <v>1085</v>
      </c>
      <c r="F13" s="1071">
        <f>J13+N13</f>
        <v>114730</v>
      </c>
      <c r="G13" s="1071">
        <f>K13+O13</f>
        <v>216082</v>
      </c>
      <c r="H13" s="1071">
        <f>L13+P13</f>
        <v>326266</v>
      </c>
      <c r="I13" s="1071">
        <f>M13+Q13</f>
        <v>386112</v>
      </c>
      <c r="J13" s="1071">
        <f>J15+aparat!G32</f>
        <v>104648</v>
      </c>
      <c r="K13" s="1071">
        <f>aparat!H32</f>
        <v>206000</v>
      </c>
      <c r="L13" s="1071">
        <f>I32+aparat!I32</f>
        <v>316184</v>
      </c>
      <c r="M13" s="1071">
        <f>aparat!F32</f>
        <v>376030</v>
      </c>
      <c r="N13" s="1071">
        <f>G151+aparat!G151+'subv aparat'!G135</f>
        <v>10082</v>
      </c>
      <c r="O13" s="2037">
        <f>H151+aparat!H151+'subv aparat'!H135</f>
        <v>10082</v>
      </c>
      <c r="P13" s="2037">
        <f>I151+aparat!I151+'subv aparat'!I135</f>
        <v>10082</v>
      </c>
      <c r="Q13" s="1071">
        <f>J151+aparat!J151+'subv aparat'!J135</f>
        <v>10082</v>
      </c>
    </row>
    <row r="14" spans="1:35" ht="13.5" hidden="1" customHeight="1">
      <c r="A14" s="683" t="s">
        <v>1001</v>
      </c>
      <c r="B14" s="684" t="s">
        <v>745</v>
      </c>
      <c r="C14" s="685" t="s">
        <v>746</v>
      </c>
      <c r="D14" s="1240" t="s">
        <v>973</v>
      </c>
      <c r="E14" s="1246" t="s">
        <v>48</v>
      </c>
      <c r="F14" s="921">
        <v>0</v>
      </c>
      <c r="G14" s="921">
        <v>0</v>
      </c>
      <c r="H14" s="921">
        <v>0</v>
      </c>
      <c r="I14" s="921">
        <v>0</v>
      </c>
      <c r="J14" s="921"/>
      <c r="K14" s="921"/>
      <c r="L14" s="921"/>
      <c r="M14" s="1617"/>
      <c r="N14" s="921"/>
      <c r="O14" s="1238"/>
      <c r="P14" s="1238"/>
      <c r="Q14" s="921"/>
    </row>
    <row r="15" spans="1:35" ht="26.25" hidden="1" customHeight="1">
      <c r="A15" s="683" t="s">
        <v>1001</v>
      </c>
      <c r="B15" s="684" t="s">
        <v>745</v>
      </c>
      <c r="C15" s="685" t="s">
        <v>676</v>
      </c>
      <c r="D15" s="1240" t="s">
        <v>49</v>
      </c>
      <c r="E15" s="1246" t="s">
        <v>338</v>
      </c>
      <c r="F15" s="921">
        <v>0</v>
      </c>
      <c r="G15" s="921">
        <v>0</v>
      </c>
      <c r="H15" s="921">
        <v>0</v>
      </c>
      <c r="I15" s="921">
        <v>0</v>
      </c>
      <c r="J15" s="921"/>
      <c r="K15" s="921"/>
      <c r="L15" s="921"/>
      <c r="M15" s="1617"/>
      <c r="N15" s="921"/>
      <c r="O15" s="1238"/>
      <c r="P15" s="1238"/>
      <c r="Q15" s="921"/>
    </row>
    <row r="16" spans="1:35" ht="3" hidden="1" customHeight="1">
      <c r="A16" s="668" t="s">
        <v>1001</v>
      </c>
      <c r="B16" s="678" t="s">
        <v>746</v>
      </c>
      <c r="C16" s="679" t="s">
        <v>744</v>
      </c>
      <c r="D16" s="1243" t="s">
        <v>339</v>
      </c>
      <c r="E16" s="1248" t="s">
        <v>340</v>
      </c>
      <c r="F16" s="921">
        <v>0</v>
      </c>
      <c r="G16" s="921">
        <v>0</v>
      </c>
      <c r="H16" s="921">
        <v>0</v>
      </c>
      <c r="I16" s="921">
        <v>0</v>
      </c>
      <c r="J16" s="921">
        <v>0</v>
      </c>
      <c r="K16" s="921">
        <v>0</v>
      </c>
      <c r="L16" s="921">
        <v>0</v>
      </c>
      <c r="M16" s="921">
        <v>0</v>
      </c>
      <c r="N16" s="921">
        <v>0</v>
      </c>
      <c r="O16" s="1238">
        <v>0</v>
      </c>
      <c r="P16" s="1238">
        <v>0</v>
      </c>
      <c r="Q16" s="921">
        <v>0</v>
      </c>
    </row>
    <row r="17" spans="1:17" ht="10.5" hidden="1">
      <c r="A17" s="668"/>
      <c r="B17" s="678"/>
      <c r="C17" s="679"/>
      <c r="D17" s="1240" t="s">
        <v>671</v>
      </c>
      <c r="E17" s="1244"/>
      <c r="F17" s="1829"/>
      <c r="G17" s="1829"/>
      <c r="H17" s="1829"/>
      <c r="I17" s="921"/>
      <c r="J17" s="921"/>
      <c r="K17" s="921"/>
      <c r="L17" s="921"/>
      <c r="M17" s="2137"/>
      <c r="N17" s="2138"/>
      <c r="O17" s="1765"/>
      <c r="P17" s="1765"/>
      <c r="Q17" s="2138"/>
    </row>
    <row r="18" spans="1:17" ht="157.5" hidden="1">
      <c r="A18" s="683" t="s">
        <v>1001</v>
      </c>
      <c r="B18" s="684" t="s">
        <v>746</v>
      </c>
      <c r="C18" s="685" t="s">
        <v>745</v>
      </c>
      <c r="D18" s="1249" t="s">
        <v>1096</v>
      </c>
      <c r="E18" s="1246" t="s">
        <v>341</v>
      </c>
      <c r="F18" s="921">
        <v>0</v>
      </c>
      <c r="G18" s="921">
        <v>0</v>
      </c>
      <c r="H18" s="921">
        <v>0</v>
      </c>
      <c r="I18" s="921">
        <v>0</v>
      </c>
      <c r="J18" s="921"/>
      <c r="K18" s="921"/>
      <c r="L18" s="921"/>
      <c r="M18" s="1617"/>
      <c r="N18" s="921"/>
      <c r="O18" s="1238"/>
      <c r="P18" s="1238"/>
      <c r="Q18" s="921"/>
    </row>
    <row r="19" spans="1:17" ht="71.25" hidden="1" customHeight="1">
      <c r="A19" s="683" t="s">
        <v>1001</v>
      </c>
      <c r="B19" s="684" t="s">
        <v>746</v>
      </c>
      <c r="C19" s="685" t="s">
        <v>746</v>
      </c>
      <c r="D19" s="1240" t="s">
        <v>342</v>
      </c>
      <c r="E19" s="1246" t="s">
        <v>54</v>
      </c>
      <c r="F19" s="921">
        <v>0</v>
      </c>
      <c r="G19" s="921">
        <v>0</v>
      </c>
      <c r="H19" s="921">
        <v>0</v>
      </c>
      <c r="I19" s="921">
        <v>0</v>
      </c>
      <c r="J19" s="921"/>
      <c r="K19" s="921"/>
      <c r="L19" s="921"/>
      <c r="M19" s="1617"/>
      <c r="N19" s="921"/>
      <c r="O19" s="1238"/>
      <c r="P19" s="1238"/>
      <c r="Q19" s="921"/>
    </row>
    <row r="20" spans="1:17" ht="24.75" customHeight="1">
      <c r="A20" s="668" t="s">
        <v>1001</v>
      </c>
      <c r="B20" s="678" t="s">
        <v>676</v>
      </c>
      <c r="C20" s="679" t="s">
        <v>744</v>
      </c>
      <c r="D20" s="1243" t="s">
        <v>55</v>
      </c>
      <c r="E20" s="1250" t="s">
        <v>606</v>
      </c>
      <c r="F20" s="921">
        <f>J20</f>
        <v>550</v>
      </c>
      <c r="G20" s="921">
        <f>K20</f>
        <v>1100</v>
      </c>
      <c r="H20" s="921">
        <f>L20</f>
        <v>1700</v>
      </c>
      <c r="I20" s="921">
        <f>M20</f>
        <v>1999</v>
      </c>
      <c r="J20" s="921">
        <f t="shared" ref="J20:Q20" si="3">J24</f>
        <v>550</v>
      </c>
      <c r="K20" s="921">
        <f t="shared" si="3"/>
        <v>1100</v>
      </c>
      <c r="L20" s="921">
        <f t="shared" si="3"/>
        <v>1700</v>
      </c>
      <c r="M20" s="921">
        <f t="shared" si="3"/>
        <v>1999</v>
      </c>
      <c r="N20" s="921">
        <f t="shared" si="3"/>
        <v>0</v>
      </c>
      <c r="O20" s="1238">
        <f t="shared" si="3"/>
        <v>0</v>
      </c>
      <c r="P20" s="1238">
        <f t="shared" si="3"/>
        <v>0</v>
      </c>
      <c r="Q20" s="921">
        <f t="shared" si="3"/>
        <v>0</v>
      </c>
    </row>
    <row r="21" spans="1:17" ht="12.75" customHeight="1">
      <c r="A21" s="668"/>
      <c r="B21" s="678"/>
      <c r="C21" s="679"/>
      <c r="D21" s="1240" t="s">
        <v>671</v>
      </c>
      <c r="E21" s="1244"/>
      <c r="F21" s="1829"/>
      <c r="G21" s="1829"/>
      <c r="H21" s="1829"/>
      <c r="I21" s="921"/>
      <c r="J21" s="921"/>
      <c r="K21" s="921"/>
      <c r="L21" s="921"/>
      <c r="M21" s="2137"/>
      <c r="N21" s="2138"/>
      <c r="O21" s="1765"/>
      <c r="P21" s="1765"/>
      <c r="Q21" s="2146"/>
    </row>
    <row r="22" spans="1:17" ht="1.5" hidden="1" customHeight="1">
      <c r="A22" s="683" t="s">
        <v>1001</v>
      </c>
      <c r="B22" s="684" t="s">
        <v>676</v>
      </c>
      <c r="C22" s="685" t="s">
        <v>745</v>
      </c>
      <c r="D22" s="1240" t="s">
        <v>607</v>
      </c>
      <c r="E22" s="1246" t="s">
        <v>608</v>
      </c>
      <c r="F22" s="921">
        <v>0</v>
      </c>
      <c r="G22" s="921">
        <v>0</v>
      </c>
      <c r="H22" s="921">
        <v>0</v>
      </c>
      <c r="I22" s="921">
        <v>0</v>
      </c>
      <c r="J22" s="921"/>
      <c r="K22" s="921"/>
      <c r="L22" s="921"/>
      <c r="M22" s="1617"/>
      <c r="N22" s="921"/>
      <c r="O22" s="1238"/>
      <c r="P22" s="1238"/>
      <c r="Q22" s="1892"/>
    </row>
    <row r="23" spans="1:17" ht="94.5" hidden="1">
      <c r="A23" s="683" t="s">
        <v>1001</v>
      </c>
      <c r="B23" s="684">
        <v>3</v>
      </c>
      <c r="C23" s="685">
        <v>2</v>
      </c>
      <c r="D23" s="1240" t="s">
        <v>609</v>
      </c>
      <c r="E23" s="1246" t="s">
        <v>610</v>
      </c>
      <c r="F23" s="921">
        <v>0</v>
      </c>
      <c r="G23" s="921">
        <v>0</v>
      </c>
      <c r="H23" s="921">
        <v>0</v>
      </c>
      <c r="I23" s="921">
        <v>0</v>
      </c>
      <c r="J23" s="921"/>
      <c r="K23" s="921"/>
      <c r="L23" s="921"/>
      <c r="M23" s="1617"/>
      <c r="N23" s="921"/>
      <c r="O23" s="1238"/>
      <c r="P23" s="1238"/>
      <c r="Q23" s="1892"/>
    </row>
    <row r="24" spans="1:17" ht="23.25" customHeight="1">
      <c r="A24" s="683" t="s">
        <v>1001</v>
      </c>
      <c r="B24" s="684">
        <v>3</v>
      </c>
      <c r="C24" s="685">
        <v>3</v>
      </c>
      <c r="D24" s="1240" t="s">
        <v>611</v>
      </c>
      <c r="E24" s="1246" t="s">
        <v>612</v>
      </c>
      <c r="F24" s="921">
        <f>J24+N24</f>
        <v>550</v>
      </c>
      <c r="G24" s="921">
        <f>K24+O24</f>
        <v>1100</v>
      </c>
      <c r="H24" s="921">
        <f>L24+P24</f>
        <v>1700</v>
      </c>
      <c r="I24" s="921">
        <f>M24+Q24</f>
        <v>1999</v>
      </c>
      <c r="J24" s="921">
        <f>zags!G32</f>
        <v>550</v>
      </c>
      <c r="K24" s="921">
        <f>zags!H32</f>
        <v>1100</v>
      </c>
      <c r="L24" s="921">
        <f>zags!I32</f>
        <v>1700</v>
      </c>
      <c r="M24" s="1617">
        <f>zags!J32</f>
        <v>1999</v>
      </c>
      <c r="N24" s="921">
        <f>zags!G151</f>
        <v>0</v>
      </c>
      <c r="O24" s="1238">
        <f>zags!H151</f>
        <v>0</v>
      </c>
      <c r="P24" s="1238">
        <f>zags!I151</f>
        <v>0</v>
      </c>
      <c r="Q24" s="1892">
        <f>zags!J151</f>
        <v>0</v>
      </c>
    </row>
    <row r="25" spans="1:17" ht="0.75" hidden="1" customHeight="1">
      <c r="A25" s="668" t="s">
        <v>1001</v>
      </c>
      <c r="B25" s="678">
        <v>4</v>
      </c>
      <c r="C25" s="679">
        <v>0</v>
      </c>
      <c r="D25" s="1243" t="s">
        <v>613</v>
      </c>
      <c r="E25" s="1244" t="s">
        <v>614</v>
      </c>
      <c r="F25" s="921"/>
      <c r="G25" s="921"/>
      <c r="H25" s="921"/>
      <c r="I25" s="921"/>
      <c r="J25" s="921"/>
      <c r="K25" s="921"/>
      <c r="L25" s="921"/>
      <c r="M25" s="921"/>
      <c r="N25" s="1892">
        <v>0</v>
      </c>
      <c r="O25" s="1256">
        <v>0</v>
      </c>
      <c r="P25" s="1256">
        <v>0</v>
      </c>
      <c r="Q25" s="1892">
        <v>0</v>
      </c>
    </row>
    <row r="26" spans="1:17" ht="11.25" hidden="1" customHeight="1">
      <c r="A26" s="668"/>
      <c r="B26" s="678"/>
      <c r="C26" s="679"/>
      <c r="D26" s="1240" t="s">
        <v>671</v>
      </c>
      <c r="E26" s="1244"/>
      <c r="F26" s="1829"/>
      <c r="G26" s="1829"/>
      <c r="H26" s="1829"/>
      <c r="I26" s="921"/>
      <c r="J26" s="921"/>
      <c r="K26" s="921"/>
      <c r="L26" s="921"/>
      <c r="M26" s="2138"/>
      <c r="N26" s="2138"/>
      <c r="O26" s="1765"/>
      <c r="P26" s="1765"/>
      <c r="Q26" s="2146"/>
    </row>
    <row r="27" spans="1:17" ht="0.75" hidden="1" customHeight="1">
      <c r="A27" s="683" t="s">
        <v>1001</v>
      </c>
      <c r="B27" s="684">
        <v>4</v>
      </c>
      <c r="C27" s="685">
        <v>1</v>
      </c>
      <c r="D27" s="1240" t="s">
        <v>635</v>
      </c>
      <c r="E27" s="1251" t="s">
        <v>636</v>
      </c>
      <c r="F27" s="921">
        <v>0</v>
      </c>
      <c r="G27" s="921">
        <v>0</v>
      </c>
      <c r="H27" s="921">
        <v>0</v>
      </c>
      <c r="I27" s="921">
        <v>0</v>
      </c>
      <c r="J27" s="921"/>
      <c r="K27" s="921"/>
      <c r="L27" s="921"/>
      <c r="M27" s="921"/>
      <c r="N27" s="921"/>
      <c r="O27" s="1238"/>
      <c r="P27" s="1238"/>
      <c r="Q27" s="1892"/>
    </row>
    <row r="28" spans="1:17" ht="26.25" customHeight="1">
      <c r="A28" s="668" t="s">
        <v>1001</v>
      </c>
      <c r="B28" s="678">
        <v>5</v>
      </c>
      <c r="C28" s="679">
        <v>0</v>
      </c>
      <c r="D28" s="1243" t="s">
        <v>637</v>
      </c>
      <c r="E28" s="1244" t="s">
        <v>638</v>
      </c>
      <c r="F28" s="921">
        <f>F30</f>
        <v>19150</v>
      </c>
      <c r="G28" s="921">
        <f>G30</f>
        <v>71500</v>
      </c>
      <c r="H28" s="921">
        <f>H30</f>
        <v>74000</v>
      </c>
      <c r="I28" s="921">
        <f>I30</f>
        <v>110689</v>
      </c>
      <c r="J28" s="921">
        <f t="shared" ref="J28:Q28" si="4">J30</f>
        <v>7150</v>
      </c>
      <c r="K28" s="921">
        <f t="shared" si="4"/>
        <v>13500</v>
      </c>
      <c r="L28" s="921">
        <f t="shared" si="4"/>
        <v>16000</v>
      </c>
      <c r="M28" s="921">
        <f t="shared" si="4"/>
        <v>52689</v>
      </c>
      <c r="N28" s="1892">
        <f t="shared" si="4"/>
        <v>12000</v>
      </c>
      <c r="O28" s="1256">
        <f t="shared" si="4"/>
        <v>58000</v>
      </c>
      <c r="P28" s="1256">
        <f t="shared" si="4"/>
        <v>58000</v>
      </c>
      <c r="Q28" s="1892">
        <f t="shared" si="4"/>
        <v>58000</v>
      </c>
    </row>
    <row r="29" spans="1:17" ht="13.5" hidden="1" customHeight="1">
      <c r="A29" s="668"/>
      <c r="B29" s="678"/>
      <c r="C29" s="679"/>
      <c r="D29" s="1240" t="s">
        <v>671</v>
      </c>
      <c r="E29" s="1244"/>
      <c r="F29" s="1829"/>
      <c r="G29" s="1829"/>
      <c r="H29" s="1829"/>
      <c r="I29" s="921"/>
      <c r="J29" s="921"/>
      <c r="K29" s="921"/>
      <c r="L29" s="921"/>
      <c r="M29" s="2138"/>
      <c r="N29" s="2138"/>
      <c r="O29" s="1765"/>
      <c r="P29" s="1765"/>
      <c r="Q29" s="2146"/>
    </row>
    <row r="30" spans="1:17" ht="26.25" customHeight="1">
      <c r="A30" s="683" t="s">
        <v>1001</v>
      </c>
      <c r="B30" s="684">
        <v>5</v>
      </c>
      <c r="C30" s="685">
        <v>1</v>
      </c>
      <c r="D30" s="1240" t="s">
        <v>639</v>
      </c>
      <c r="E30" s="1251" t="s">
        <v>307</v>
      </c>
      <c r="F30" s="921">
        <f>N30+J30</f>
        <v>19150</v>
      </c>
      <c r="G30" s="921">
        <f>O30+K30</f>
        <v>71500</v>
      </c>
      <c r="H30" s="921">
        <f>P30+L30</f>
        <v>74000</v>
      </c>
      <c r="I30" s="921">
        <f>Q30+M30</f>
        <v>110689</v>
      </c>
      <c r="J30" s="921">
        <f>'1.5.1'!G32</f>
        <v>7150</v>
      </c>
      <c r="K30" s="921">
        <f>'1.5.1'!H32</f>
        <v>13500</v>
      </c>
      <c r="L30" s="921">
        <f>'1.5.1'!I32</f>
        <v>16000</v>
      </c>
      <c r="M30" s="921">
        <f>'1.5.1'!J32</f>
        <v>52689</v>
      </c>
      <c r="N30" s="921">
        <f>'1.5.1'!G151</f>
        <v>12000</v>
      </c>
      <c r="O30" s="1238">
        <f>'1.5.1'!H151</f>
        <v>58000</v>
      </c>
      <c r="P30" s="1238">
        <f>'1.5.1'!I151</f>
        <v>58000</v>
      </c>
      <c r="Q30" s="1892">
        <f>'1.5.1'!J151</f>
        <v>58000</v>
      </c>
    </row>
    <row r="31" spans="1:17" ht="24" customHeight="1">
      <c r="A31" s="668" t="s">
        <v>1001</v>
      </c>
      <c r="B31" s="678">
        <v>6</v>
      </c>
      <c r="C31" s="679">
        <v>0</v>
      </c>
      <c r="D31" s="1243" t="s">
        <v>623</v>
      </c>
      <c r="E31" s="1244" t="s">
        <v>624</v>
      </c>
      <c r="F31" s="921">
        <f t="shared" ref="F31:M31" si="5">F33</f>
        <v>100400</v>
      </c>
      <c r="G31" s="921">
        <f t="shared" si="5"/>
        <v>100400</v>
      </c>
      <c r="H31" s="921">
        <f t="shared" si="5"/>
        <v>100700</v>
      </c>
      <c r="I31" s="921">
        <f t="shared" si="5"/>
        <v>101000</v>
      </c>
      <c r="J31" s="921">
        <f t="shared" si="5"/>
        <v>400</v>
      </c>
      <c r="K31" s="921">
        <f t="shared" si="5"/>
        <v>400</v>
      </c>
      <c r="L31" s="921">
        <f t="shared" si="5"/>
        <v>700</v>
      </c>
      <c r="M31" s="921">
        <f t="shared" si="5"/>
        <v>1000</v>
      </c>
      <c r="N31" s="1892">
        <f>N33</f>
        <v>100000</v>
      </c>
      <c r="O31" s="1256">
        <f>O33</f>
        <v>100000</v>
      </c>
      <c r="P31" s="1256">
        <f>P33</f>
        <v>100000</v>
      </c>
      <c r="Q31" s="1892">
        <f>Q33</f>
        <v>100000</v>
      </c>
    </row>
    <row r="32" spans="1:17" ht="0.75" hidden="1" customHeight="1">
      <c r="A32" s="668"/>
      <c r="B32" s="678"/>
      <c r="C32" s="679"/>
      <c r="D32" s="1240" t="s">
        <v>671</v>
      </c>
      <c r="E32" s="1244"/>
      <c r="F32" s="1829"/>
      <c r="G32" s="1829"/>
      <c r="H32" s="1829"/>
      <c r="I32" s="921"/>
      <c r="J32" s="921"/>
      <c r="K32" s="921"/>
      <c r="L32" s="921"/>
      <c r="M32" s="2137"/>
      <c r="N32" s="2138"/>
      <c r="O32" s="1765"/>
      <c r="P32" s="1765"/>
      <c r="Q32" s="2146"/>
    </row>
    <row r="33" spans="1:17" ht="22.5" customHeight="1">
      <c r="A33" s="683" t="s">
        <v>1001</v>
      </c>
      <c r="B33" s="684">
        <v>6</v>
      </c>
      <c r="C33" s="685">
        <v>1</v>
      </c>
      <c r="D33" s="1240" t="s">
        <v>1739</v>
      </c>
      <c r="E33" s="1246" t="s">
        <v>626</v>
      </c>
      <c r="F33" s="921">
        <f>J33+N33</f>
        <v>100400</v>
      </c>
      <c r="G33" s="921">
        <f>K33+O33</f>
        <v>100400</v>
      </c>
      <c r="H33" s="921">
        <f>L33+P33</f>
        <v>100700</v>
      </c>
      <c r="I33" s="921">
        <f>M33+Q33</f>
        <v>101000</v>
      </c>
      <c r="J33" s="921">
        <f>'1.6.1'!G33</f>
        <v>400</v>
      </c>
      <c r="K33" s="921">
        <f>'1.6.1'!H33</f>
        <v>400</v>
      </c>
      <c r="L33" s="921">
        <f>'1.6.1'!I33</f>
        <v>700</v>
      </c>
      <c r="M33" s="921">
        <f>'1.6.1'!J33</f>
        <v>1000</v>
      </c>
      <c r="N33" s="921">
        <f>'1.6.1'!G152+'sybv 1,6,1'!F155</f>
        <v>100000</v>
      </c>
      <c r="O33" s="1256">
        <f>'1.6.1'!H152+'sybv 1,6,1'!H155</f>
        <v>100000</v>
      </c>
      <c r="P33" s="1256">
        <f>'1.6.1'!I153+'sybv 1,6,1'!I155</f>
        <v>100000</v>
      </c>
      <c r="Q33" s="1892">
        <f>'1.6.1'!J152+'sybv 1,6,1'!F152</f>
        <v>100000</v>
      </c>
    </row>
    <row r="34" spans="1:17" ht="22.5" hidden="1" customHeight="1">
      <c r="A34" s="668" t="s">
        <v>1001</v>
      </c>
      <c r="B34" s="678">
        <v>7</v>
      </c>
      <c r="C34" s="679">
        <v>0</v>
      </c>
      <c r="D34" s="1243" t="s">
        <v>523</v>
      </c>
      <c r="E34" s="1246"/>
      <c r="F34" s="921">
        <v>0</v>
      </c>
      <c r="G34" s="921">
        <v>0</v>
      </c>
      <c r="H34" s="921">
        <v>0</v>
      </c>
      <c r="I34" s="921">
        <v>0</v>
      </c>
      <c r="J34" s="921">
        <v>0</v>
      </c>
      <c r="K34" s="921">
        <v>0</v>
      </c>
      <c r="L34" s="921">
        <v>0</v>
      </c>
      <c r="M34" s="921">
        <v>0</v>
      </c>
      <c r="N34" s="1892">
        <v>0</v>
      </c>
      <c r="O34" s="1256">
        <v>0</v>
      </c>
      <c r="P34" s="1256">
        <v>0</v>
      </c>
      <c r="Q34" s="1892">
        <v>0</v>
      </c>
    </row>
    <row r="35" spans="1:17" ht="13.5" hidden="1" customHeight="1">
      <c r="A35" s="668"/>
      <c r="B35" s="678"/>
      <c r="C35" s="679"/>
      <c r="D35" s="1240" t="s">
        <v>671</v>
      </c>
      <c r="E35" s="1244"/>
      <c r="F35" s="1829"/>
      <c r="G35" s="1829"/>
      <c r="H35" s="1829"/>
      <c r="I35" s="921"/>
      <c r="J35" s="921"/>
      <c r="K35" s="921"/>
      <c r="L35" s="921"/>
      <c r="M35" s="2138"/>
      <c r="N35" s="2138"/>
      <c r="O35" s="1765"/>
      <c r="P35" s="1765"/>
      <c r="Q35" s="2146"/>
    </row>
    <row r="36" spans="1:17" ht="0.75" hidden="1" customHeight="1">
      <c r="A36" s="683" t="s">
        <v>1001</v>
      </c>
      <c r="B36" s="684">
        <v>7</v>
      </c>
      <c r="C36" s="685">
        <v>1</v>
      </c>
      <c r="D36" s="1240" t="s">
        <v>523</v>
      </c>
      <c r="E36" s="1246"/>
      <c r="F36" s="921">
        <v>0</v>
      </c>
      <c r="G36" s="921">
        <v>0</v>
      </c>
      <c r="H36" s="921">
        <v>0</v>
      </c>
      <c r="I36" s="921">
        <v>0</v>
      </c>
      <c r="J36" s="921"/>
      <c r="K36" s="921"/>
      <c r="L36" s="921"/>
      <c r="M36" s="921"/>
      <c r="N36" s="921"/>
      <c r="O36" s="1238"/>
      <c r="P36" s="1238"/>
      <c r="Q36" s="1892"/>
    </row>
    <row r="37" spans="1:17" ht="231" hidden="1">
      <c r="A37" s="668" t="s">
        <v>1001</v>
      </c>
      <c r="B37" s="678">
        <v>8</v>
      </c>
      <c r="C37" s="679">
        <v>0</v>
      </c>
      <c r="D37" s="1243" t="s">
        <v>464</v>
      </c>
      <c r="E37" s="1244" t="s">
        <v>781</v>
      </c>
      <c r="F37" s="1790">
        <v>0</v>
      </c>
      <c r="G37" s="1790">
        <v>0</v>
      </c>
      <c r="H37" s="1790">
        <v>0</v>
      </c>
      <c r="I37" s="1790">
        <v>0</v>
      </c>
      <c r="J37" s="1790">
        <v>0</v>
      </c>
      <c r="K37" s="1790">
        <v>0</v>
      </c>
      <c r="L37" s="1790">
        <v>0</v>
      </c>
      <c r="M37" s="1790">
        <v>0</v>
      </c>
      <c r="N37" s="2147">
        <v>0</v>
      </c>
      <c r="O37" s="1247">
        <v>0</v>
      </c>
      <c r="P37" s="1247">
        <v>0</v>
      </c>
      <c r="Q37" s="2147">
        <v>0</v>
      </c>
    </row>
    <row r="38" spans="1:17" ht="10.5" hidden="1">
      <c r="A38" s="668"/>
      <c r="B38" s="678"/>
      <c r="C38" s="679"/>
      <c r="D38" s="1240" t="s">
        <v>671</v>
      </c>
      <c r="E38" s="1244"/>
      <c r="F38" s="1830"/>
      <c r="G38" s="1830"/>
      <c r="H38" s="1830"/>
      <c r="I38" s="1790"/>
      <c r="J38" s="1790"/>
      <c r="K38" s="1790"/>
      <c r="L38" s="1790"/>
      <c r="M38" s="2139"/>
      <c r="N38" s="2139"/>
      <c r="O38" s="1245"/>
      <c r="P38" s="1245"/>
      <c r="Q38" s="2148"/>
    </row>
    <row r="39" spans="1:17" ht="168" hidden="1">
      <c r="A39" s="683" t="s">
        <v>1001</v>
      </c>
      <c r="B39" s="684">
        <v>8</v>
      </c>
      <c r="C39" s="685">
        <v>1</v>
      </c>
      <c r="D39" s="1240" t="s">
        <v>464</v>
      </c>
      <c r="E39" s="1251" t="s">
        <v>782</v>
      </c>
      <c r="F39" s="1790">
        <v>0</v>
      </c>
      <c r="G39" s="1790">
        <v>0</v>
      </c>
      <c r="H39" s="1790">
        <v>0</v>
      </c>
      <c r="I39" s="1790">
        <v>0</v>
      </c>
      <c r="J39" s="1790">
        <v>0</v>
      </c>
      <c r="K39" s="1790">
        <v>0</v>
      </c>
      <c r="L39" s="1790">
        <v>0</v>
      </c>
      <c r="M39" s="1790">
        <v>0</v>
      </c>
      <c r="N39" s="2147">
        <v>0</v>
      </c>
      <c r="O39" s="1247">
        <v>0</v>
      </c>
      <c r="P39" s="1247">
        <v>0</v>
      </c>
      <c r="Q39" s="2147">
        <v>0</v>
      </c>
    </row>
    <row r="40" spans="1:17" ht="10.5" hidden="1">
      <c r="A40" s="683"/>
      <c r="B40" s="684"/>
      <c r="C40" s="685"/>
      <c r="D40" s="1252" t="s">
        <v>671</v>
      </c>
      <c r="E40" s="1251"/>
      <c r="F40" s="1831"/>
      <c r="G40" s="1831"/>
      <c r="H40" s="1831"/>
      <c r="I40" s="1790"/>
      <c r="J40" s="1790"/>
      <c r="K40" s="1790"/>
      <c r="L40" s="1790"/>
      <c r="M40" s="2140"/>
      <c r="N40" s="1790"/>
      <c r="O40" s="1242"/>
      <c r="P40" s="1242"/>
      <c r="Q40" s="2147"/>
    </row>
    <row r="41" spans="1:17" ht="21" hidden="1">
      <c r="A41" s="683" t="s">
        <v>1001</v>
      </c>
      <c r="B41" s="684">
        <v>8</v>
      </c>
      <c r="C41" s="685">
        <v>1</v>
      </c>
      <c r="D41" s="1252" t="s">
        <v>276</v>
      </c>
      <c r="E41" s="1251"/>
      <c r="F41" s="1790">
        <v>0</v>
      </c>
      <c r="G41" s="1790">
        <v>0</v>
      </c>
      <c r="H41" s="1790">
        <v>0</v>
      </c>
      <c r="I41" s="1790">
        <v>0</v>
      </c>
      <c r="J41" s="1790"/>
      <c r="K41" s="1790"/>
      <c r="L41" s="1790"/>
      <c r="M41" s="2140"/>
      <c r="N41" s="1790"/>
      <c r="O41" s="1242"/>
      <c r="P41" s="1242"/>
      <c r="Q41" s="2147"/>
    </row>
    <row r="42" spans="1:17" ht="31.5" hidden="1">
      <c r="A42" s="683" t="s">
        <v>1001</v>
      </c>
      <c r="B42" s="684">
        <v>8</v>
      </c>
      <c r="C42" s="685">
        <v>1</v>
      </c>
      <c r="D42" s="1252" t="s">
        <v>345</v>
      </c>
      <c r="E42" s="1251"/>
      <c r="F42" s="1790">
        <v>0</v>
      </c>
      <c r="G42" s="1790">
        <v>0</v>
      </c>
      <c r="H42" s="1790">
        <v>0</v>
      </c>
      <c r="I42" s="1790">
        <v>0</v>
      </c>
      <c r="J42" s="1790"/>
      <c r="K42" s="1790"/>
      <c r="L42" s="1790"/>
      <c r="M42" s="2140"/>
      <c r="N42" s="1790"/>
      <c r="O42" s="1242"/>
      <c r="P42" s="1242"/>
      <c r="Q42" s="2147"/>
    </row>
    <row r="43" spans="1:17" ht="52.5" hidden="1">
      <c r="A43" s="683" t="s">
        <v>1001</v>
      </c>
      <c r="B43" s="684">
        <v>8</v>
      </c>
      <c r="C43" s="685">
        <v>1</v>
      </c>
      <c r="D43" s="1252" t="s">
        <v>1106</v>
      </c>
      <c r="E43" s="1251"/>
      <c r="F43" s="1790">
        <v>0</v>
      </c>
      <c r="G43" s="1790">
        <v>0</v>
      </c>
      <c r="H43" s="1790">
        <v>0</v>
      </c>
      <c r="I43" s="1790">
        <v>0</v>
      </c>
      <c r="J43" s="1790"/>
      <c r="K43" s="1790"/>
      <c r="L43" s="1790"/>
      <c r="M43" s="2140"/>
      <c r="N43" s="1790"/>
      <c r="O43" s="1242"/>
      <c r="P43" s="1242"/>
      <c r="Q43" s="2147"/>
    </row>
    <row r="44" spans="1:17" ht="15.75" hidden="1" customHeight="1">
      <c r="A44" s="683" t="s">
        <v>1001</v>
      </c>
      <c r="B44" s="684">
        <v>8</v>
      </c>
      <c r="C44" s="685">
        <v>1</v>
      </c>
      <c r="D44" s="1252"/>
      <c r="E44" s="1251"/>
      <c r="F44" s="921">
        <v>0</v>
      </c>
      <c r="G44" s="921">
        <v>0</v>
      </c>
      <c r="H44" s="921">
        <v>0</v>
      </c>
      <c r="I44" s="921">
        <v>0</v>
      </c>
      <c r="J44" s="1790"/>
      <c r="K44" s="1790"/>
      <c r="L44" s="1790"/>
      <c r="M44" s="2140"/>
      <c r="N44" s="1790"/>
      <c r="O44" s="1242"/>
      <c r="P44" s="1242"/>
      <c r="Q44" s="2147"/>
    </row>
    <row r="45" spans="1:17" ht="35.25" customHeight="1">
      <c r="A45" s="668" t="s">
        <v>960</v>
      </c>
      <c r="B45" s="678">
        <v>0</v>
      </c>
      <c r="C45" s="679">
        <v>0</v>
      </c>
      <c r="D45" s="1236" t="s">
        <v>1664</v>
      </c>
      <c r="E45" s="1253" t="s">
        <v>783</v>
      </c>
      <c r="F45" s="921">
        <f t="shared" ref="F45:M45" si="6">F50</f>
        <v>750</v>
      </c>
      <c r="G45" s="921">
        <f t="shared" si="6"/>
        <v>1500</v>
      </c>
      <c r="H45" s="921">
        <f t="shared" si="6"/>
        <v>2250</v>
      </c>
      <c r="I45" s="921">
        <f t="shared" si="6"/>
        <v>3000</v>
      </c>
      <c r="J45" s="921">
        <f t="shared" si="6"/>
        <v>750</v>
      </c>
      <c r="K45" s="921">
        <f t="shared" si="6"/>
        <v>1500</v>
      </c>
      <c r="L45" s="921">
        <f t="shared" si="6"/>
        <v>2250</v>
      </c>
      <c r="M45" s="921">
        <f t="shared" si="6"/>
        <v>3000</v>
      </c>
      <c r="N45" s="1892">
        <v>0</v>
      </c>
      <c r="O45" s="1256">
        <v>0</v>
      </c>
      <c r="P45" s="1256">
        <v>0</v>
      </c>
      <c r="Q45" s="1892">
        <v>0</v>
      </c>
    </row>
    <row r="46" spans="1:17" ht="10.5">
      <c r="A46" s="668"/>
      <c r="B46" s="669"/>
      <c r="C46" s="670"/>
      <c r="D46" s="1240" t="s">
        <v>270</v>
      </c>
      <c r="E46" s="1241"/>
      <c r="F46" s="1820"/>
      <c r="G46" s="1820"/>
      <c r="H46" s="1820"/>
      <c r="I46" s="921"/>
      <c r="J46" s="921"/>
      <c r="K46" s="921"/>
      <c r="L46" s="921"/>
      <c r="M46" s="921"/>
      <c r="N46" s="921"/>
      <c r="O46" s="1238"/>
      <c r="P46" s="1238"/>
      <c r="Q46" s="2149"/>
    </row>
    <row r="47" spans="1:17" ht="52.5" hidden="1">
      <c r="A47" s="668" t="s">
        <v>960</v>
      </c>
      <c r="B47" s="684">
        <v>1</v>
      </c>
      <c r="C47" s="685">
        <v>0</v>
      </c>
      <c r="D47" s="1243" t="s">
        <v>784</v>
      </c>
      <c r="E47" s="1254" t="s">
        <v>785</v>
      </c>
      <c r="F47" s="921">
        <v>0</v>
      </c>
      <c r="G47" s="921">
        <v>0</v>
      </c>
      <c r="H47" s="921">
        <v>0</v>
      </c>
      <c r="I47" s="921">
        <v>0</v>
      </c>
      <c r="J47" s="921">
        <v>0</v>
      </c>
      <c r="K47" s="921">
        <v>0</v>
      </c>
      <c r="L47" s="921">
        <v>0</v>
      </c>
      <c r="M47" s="921">
        <v>0</v>
      </c>
      <c r="N47" s="1892">
        <v>0</v>
      </c>
      <c r="O47" s="1256">
        <v>0</v>
      </c>
      <c r="P47" s="1256">
        <v>0</v>
      </c>
      <c r="Q47" s="1892">
        <v>0</v>
      </c>
    </row>
    <row r="48" spans="1:17" ht="10.5" hidden="1">
      <c r="A48" s="668"/>
      <c r="B48" s="678"/>
      <c r="C48" s="679"/>
      <c r="D48" s="1240" t="s">
        <v>671</v>
      </c>
      <c r="E48" s="1244"/>
      <c r="F48" s="1829"/>
      <c r="G48" s="1829"/>
      <c r="H48" s="1829"/>
      <c r="I48" s="921"/>
      <c r="J48" s="921"/>
      <c r="K48" s="921"/>
      <c r="L48" s="921"/>
      <c r="M48" s="2138"/>
      <c r="N48" s="2138"/>
      <c r="O48" s="1765"/>
      <c r="P48" s="1765"/>
      <c r="Q48" s="2146"/>
    </row>
    <row r="49" spans="1:17" ht="42" hidden="1">
      <c r="A49" s="683" t="s">
        <v>960</v>
      </c>
      <c r="B49" s="684">
        <v>1</v>
      </c>
      <c r="C49" s="685">
        <v>1</v>
      </c>
      <c r="D49" s="1240" t="s">
        <v>786</v>
      </c>
      <c r="E49" s="1251" t="s">
        <v>787</v>
      </c>
      <c r="F49" s="921">
        <v>0</v>
      </c>
      <c r="G49" s="921">
        <v>0</v>
      </c>
      <c r="H49" s="921">
        <v>0</v>
      </c>
      <c r="I49" s="921">
        <v>0</v>
      </c>
      <c r="J49" s="921"/>
      <c r="K49" s="921"/>
      <c r="L49" s="921"/>
      <c r="M49" s="921"/>
      <c r="N49" s="921"/>
      <c r="O49" s="1238"/>
      <c r="P49" s="1238"/>
      <c r="Q49" s="1892"/>
    </row>
    <row r="50" spans="1:17" ht="23.25" customHeight="1">
      <c r="A50" s="668" t="s">
        <v>960</v>
      </c>
      <c r="B50" s="678">
        <v>2</v>
      </c>
      <c r="C50" s="679">
        <v>0</v>
      </c>
      <c r="D50" s="1243" t="s">
        <v>73</v>
      </c>
      <c r="E50" s="1254" t="s">
        <v>74</v>
      </c>
      <c r="F50" s="921">
        <f t="shared" ref="F50:M50" si="7">F52</f>
        <v>750</v>
      </c>
      <c r="G50" s="921">
        <f t="shared" si="7"/>
        <v>1500</v>
      </c>
      <c r="H50" s="921">
        <f t="shared" si="7"/>
        <v>2250</v>
      </c>
      <c r="I50" s="921">
        <f t="shared" si="7"/>
        <v>3000</v>
      </c>
      <c r="J50" s="921">
        <f t="shared" si="7"/>
        <v>750</v>
      </c>
      <c r="K50" s="921">
        <f t="shared" si="7"/>
        <v>1500</v>
      </c>
      <c r="L50" s="921">
        <f t="shared" si="7"/>
        <v>2250</v>
      </c>
      <c r="M50" s="921">
        <f t="shared" si="7"/>
        <v>3000</v>
      </c>
      <c r="N50" s="1892">
        <v>0</v>
      </c>
      <c r="O50" s="1256">
        <v>0</v>
      </c>
      <c r="P50" s="1256">
        <v>0</v>
      </c>
      <c r="Q50" s="1892">
        <v>0</v>
      </c>
    </row>
    <row r="51" spans="1:17" ht="10.5">
      <c r="A51" s="668"/>
      <c r="B51" s="678"/>
      <c r="C51" s="679"/>
      <c r="D51" s="1240" t="s">
        <v>671</v>
      </c>
      <c r="E51" s="1244"/>
      <c r="F51" s="1829"/>
      <c r="G51" s="1829"/>
      <c r="H51" s="1829"/>
      <c r="I51" s="921"/>
      <c r="J51" s="921"/>
      <c r="K51" s="921"/>
      <c r="L51" s="921"/>
      <c r="M51" s="2138"/>
      <c r="N51" s="2138"/>
      <c r="O51" s="1765"/>
      <c r="P51" s="1765"/>
      <c r="Q51" s="2146"/>
    </row>
    <row r="52" spans="1:17" ht="24" customHeight="1">
      <c r="A52" s="683" t="s">
        <v>960</v>
      </c>
      <c r="B52" s="684">
        <v>2</v>
      </c>
      <c r="C52" s="685">
        <v>1</v>
      </c>
      <c r="D52" s="1240" t="s">
        <v>75</v>
      </c>
      <c r="E52" s="1251" t="s">
        <v>76</v>
      </c>
      <c r="F52" s="921">
        <f>J52</f>
        <v>750</v>
      </c>
      <c r="G52" s="921">
        <f>K52</f>
        <v>1500</v>
      </c>
      <c r="H52" s="921">
        <f>L52</f>
        <v>2250</v>
      </c>
      <c r="I52" s="921">
        <f>M52</f>
        <v>3000</v>
      </c>
      <c r="J52" s="921">
        <f>'arandzin aih'!G158</f>
        <v>750</v>
      </c>
      <c r="K52" s="921">
        <f>'arandzin aih'!H158</f>
        <v>1500</v>
      </c>
      <c r="L52" s="921">
        <f>'arandzin aih'!I158</f>
        <v>2250</v>
      </c>
      <c r="M52" s="921">
        <f>'arandzin aih'!J158</f>
        <v>3000</v>
      </c>
      <c r="N52" s="921">
        <v>0</v>
      </c>
      <c r="O52" s="1238">
        <v>0</v>
      </c>
      <c r="P52" s="1238">
        <v>0</v>
      </c>
      <c r="Q52" s="1892">
        <v>0</v>
      </c>
    </row>
    <row r="53" spans="1:17" ht="63" hidden="1">
      <c r="A53" s="668" t="s">
        <v>960</v>
      </c>
      <c r="B53" s="684">
        <v>3</v>
      </c>
      <c r="C53" s="685">
        <v>0</v>
      </c>
      <c r="D53" s="1243" t="s">
        <v>77</v>
      </c>
      <c r="E53" s="1254" t="s">
        <v>62</v>
      </c>
      <c r="F53" s="921">
        <v>0</v>
      </c>
      <c r="G53" s="921">
        <v>0</v>
      </c>
      <c r="H53" s="921">
        <v>0</v>
      </c>
      <c r="I53" s="921">
        <v>0</v>
      </c>
      <c r="J53" s="921">
        <v>0</v>
      </c>
      <c r="K53" s="921">
        <v>0</v>
      </c>
      <c r="L53" s="921">
        <v>0</v>
      </c>
      <c r="M53" s="921">
        <v>0</v>
      </c>
      <c r="N53" s="1892">
        <v>0</v>
      </c>
      <c r="O53" s="1256">
        <v>0</v>
      </c>
      <c r="P53" s="1256">
        <v>0</v>
      </c>
      <c r="Q53" s="1892">
        <v>0</v>
      </c>
    </row>
    <row r="54" spans="1:17" ht="10.5" hidden="1">
      <c r="A54" s="668"/>
      <c r="B54" s="678"/>
      <c r="C54" s="679"/>
      <c r="D54" s="1240" t="s">
        <v>671</v>
      </c>
      <c r="E54" s="1244"/>
      <c r="F54" s="1829"/>
      <c r="G54" s="1829"/>
      <c r="H54" s="1829"/>
      <c r="I54" s="921"/>
      <c r="J54" s="921"/>
      <c r="K54" s="921"/>
      <c r="L54" s="921"/>
      <c r="M54" s="2138"/>
      <c r="N54" s="2138"/>
      <c r="O54" s="1765"/>
      <c r="P54" s="1765"/>
      <c r="Q54" s="2146"/>
    </row>
    <row r="55" spans="1:17" ht="1.5" hidden="1" customHeight="1">
      <c r="A55" s="683" t="s">
        <v>960</v>
      </c>
      <c r="B55" s="684">
        <v>3</v>
      </c>
      <c r="C55" s="685">
        <v>1</v>
      </c>
      <c r="D55" s="1240" t="s">
        <v>63</v>
      </c>
      <c r="E55" s="1251" t="s">
        <v>64</v>
      </c>
      <c r="F55" s="921">
        <v>0</v>
      </c>
      <c r="G55" s="921">
        <v>0</v>
      </c>
      <c r="H55" s="921">
        <v>0</v>
      </c>
      <c r="I55" s="921">
        <v>0</v>
      </c>
      <c r="J55" s="921"/>
      <c r="K55" s="921"/>
      <c r="L55" s="921"/>
      <c r="M55" s="921"/>
      <c r="N55" s="921"/>
      <c r="O55" s="1238"/>
      <c r="P55" s="1238"/>
      <c r="Q55" s="1892"/>
    </row>
    <row r="56" spans="1:17" ht="52.5" hidden="1">
      <c r="A56" s="668" t="s">
        <v>960</v>
      </c>
      <c r="B56" s="678">
        <v>4</v>
      </c>
      <c r="C56" s="679">
        <v>0</v>
      </c>
      <c r="D56" s="1243" t="s">
        <v>65</v>
      </c>
      <c r="E56" s="1244" t="s">
        <v>66</v>
      </c>
      <c r="F56" s="921">
        <v>0</v>
      </c>
      <c r="G56" s="921">
        <v>0</v>
      </c>
      <c r="H56" s="921">
        <v>0</v>
      </c>
      <c r="I56" s="921">
        <v>0</v>
      </c>
      <c r="J56" s="921">
        <v>0</v>
      </c>
      <c r="K56" s="921">
        <v>0</v>
      </c>
      <c r="L56" s="921">
        <v>0</v>
      </c>
      <c r="M56" s="921">
        <v>0</v>
      </c>
      <c r="N56" s="1892">
        <v>0</v>
      </c>
      <c r="O56" s="1256">
        <v>0</v>
      </c>
      <c r="P56" s="1256">
        <v>0</v>
      </c>
      <c r="Q56" s="1892">
        <v>0</v>
      </c>
    </row>
    <row r="57" spans="1:17" ht="10.5" hidden="1">
      <c r="A57" s="668"/>
      <c r="B57" s="678"/>
      <c r="C57" s="679"/>
      <c r="D57" s="1240" t="s">
        <v>671</v>
      </c>
      <c r="E57" s="1244"/>
      <c r="F57" s="1829"/>
      <c r="G57" s="1829"/>
      <c r="H57" s="1829"/>
      <c r="I57" s="921"/>
      <c r="J57" s="921"/>
      <c r="K57" s="921"/>
      <c r="L57" s="921"/>
      <c r="M57" s="2138"/>
      <c r="N57" s="2138"/>
      <c r="O57" s="1765"/>
      <c r="P57" s="1765"/>
      <c r="Q57" s="2146"/>
    </row>
    <row r="58" spans="1:17" ht="52.5" hidden="1">
      <c r="A58" s="683" t="s">
        <v>960</v>
      </c>
      <c r="B58" s="684">
        <v>4</v>
      </c>
      <c r="C58" s="685">
        <v>1</v>
      </c>
      <c r="D58" s="1240" t="s">
        <v>65</v>
      </c>
      <c r="E58" s="1251" t="s">
        <v>66</v>
      </c>
      <c r="F58" s="921">
        <v>0</v>
      </c>
      <c r="G58" s="921">
        <v>0</v>
      </c>
      <c r="H58" s="921">
        <v>0</v>
      </c>
      <c r="I58" s="921">
        <v>0</v>
      </c>
      <c r="J58" s="921"/>
      <c r="K58" s="921"/>
      <c r="L58" s="921"/>
      <c r="M58" s="921"/>
      <c r="N58" s="921"/>
      <c r="O58" s="1238"/>
      <c r="P58" s="1238"/>
      <c r="Q58" s="1892"/>
    </row>
    <row r="59" spans="1:17" ht="10.5" hidden="1">
      <c r="A59" s="668"/>
      <c r="B59" s="678"/>
      <c r="C59" s="679"/>
      <c r="D59" s="1240" t="s">
        <v>671</v>
      </c>
      <c r="E59" s="1244"/>
      <c r="F59" s="1829"/>
      <c r="G59" s="1829"/>
      <c r="H59" s="1829"/>
      <c r="I59" s="921"/>
      <c r="J59" s="921"/>
      <c r="K59" s="921"/>
      <c r="L59" s="921"/>
      <c r="M59" s="2138"/>
      <c r="N59" s="2138"/>
      <c r="O59" s="1765"/>
      <c r="P59" s="1765"/>
      <c r="Q59" s="2146"/>
    </row>
    <row r="60" spans="1:17" ht="105" hidden="1">
      <c r="A60" s="668" t="s">
        <v>960</v>
      </c>
      <c r="B60" s="678">
        <v>5</v>
      </c>
      <c r="C60" s="679">
        <v>0</v>
      </c>
      <c r="D60" s="1243" t="s">
        <v>480</v>
      </c>
      <c r="E60" s="1244" t="s">
        <v>548</v>
      </c>
      <c r="F60" s="921">
        <v>0</v>
      </c>
      <c r="G60" s="921">
        <v>0</v>
      </c>
      <c r="H60" s="921">
        <v>0</v>
      </c>
      <c r="I60" s="921">
        <v>0</v>
      </c>
      <c r="J60" s="921">
        <v>0</v>
      </c>
      <c r="K60" s="921">
        <v>0</v>
      </c>
      <c r="L60" s="921">
        <v>0</v>
      </c>
      <c r="M60" s="921">
        <v>0</v>
      </c>
      <c r="N60" s="1892">
        <v>0</v>
      </c>
      <c r="O60" s="1256">
        <v>0</v>
      </c>
      <c r="P60" s="1256">
        <v>0</v>
      </c>
      <c r="Q60" s="1892">
        <v>0</v>
      </c>
    </row>
    <row r="61" spans="1:17" ht="10.5" hidden="1">
      <c r="A61" s="668"/>
      <c r="B61" s="678"/>
      <c r="C61" s="679"/>
      <c r="D61" s="1240" t="s">
        <v>671</v>
      </c>
      <c r="E61" s="1244"/>
      <c r="F61" s="1829"/>
      <c r="G61" s="1829"/>
      <c r="H61" s="1829"/>
      <c r="I61" s="921"/>
      <c r="J61" s="921"/>
      <c r="K61" s="921"/>
      <c r="L61" s="921"/>
      <c r="M61" s="2137"/>
      <c r="N61" s="2138"/>
      <c r="O61" s="1765"/>
      <c r="P61" s="1765"/>
      <c r="Q61" s="2146"/>
    </row>
    <row r="62" spans="1:17" ht="73.5" hidden="1">
      <c r="A62" s="683" t="s">
        <v>960</v>
      </c>
      <c r="B62" s="684">
        <v>5</v>
      </c>
      <c r="C62" s="685">
        <v>1</v>
      </c>
      <c r="D62" s="1240" t="s">
        <v>480</v>
      </c>
      <c r="E62" s="1251" t="s">
        <v>549</v>
      </c>
      <c r="F62" s="921">
        <v>0</v>
      </c>
      <c r="G62" s="921">
        <v>0</v>
      </c>
      <c r="H62" s="921">
        <v>0</v>
      </c>
      <c r="I62" s="921">
        <v>0</v>
      </c>
      <c r="J62" s="921"/>
      <c r="K62" s="921"/>
      <c r="L62" s="921"/>
      <c r="M62" s="1617"/>
      <c r="N62" s="921"/>
      <c r="O62" s="1238"/>
      <c r="P62" s="1238"/>
      <c r="Q62" s="1892"/>
    </row>
    <row r="63" spans="1:17" ht="94.5" hidden="1">
      <c r="A63" s="702" t="s">
        <v>961</v>
      </c>
      <c r="B63" s="678">
        <v>0</v>
      </c>
      <c r="C63" s="679">
        <v>0</v>
      </c>
      <c r="D63" s="1255" t="s">
        <v>1665</v>
      </c>
      <c r="E63" s="1253" t="s">
        <v>550</v>
      </c>
      <c r="F63" s="921">
        <f>F70</f>
        <v>0</v>
      </c>
      <c r="G63" s="921">
        <f>G70</f>
        <v>0</v>
      </c>
      <c r="H63" s="921">
        <f>H70</f>
        <v>0</v>
      </c>
      <c r="I63" s="921">
        <f>M63</f>
        <v>0</v>
      </c>
      <c r="J63" s="921">
        <f>J70</f>
        <v>0</v>
      </c>
      <c r="K63" s="921">
        <f>K70</f>
        <v>0</v>
      </c>
      <c r="L63" s="921">
        <f>L70</f>
        <v>0</v>
      </c>
      <c r="M63" s="921">
        <f>M70</f>
        <v>0</v>
      </c>
      <c r="N63" s="1892">
        <v>0</v>
      </c>
      <c r="O63" s="1256">
        <v>0</v>
      </c>
      <c r="P63" s="1256">
        <v>0</v>
      </c>
      <c r="Q63" s="1892">
        <v>0</v>
      </c>
    </row>
    <row r="64" spans="1:17" ht="10.5" hidden="1">
      <c r="A64" s="668"/>
      <c r="B64" s="669"/>
      <c r="C64" s="670"/>
      <c r="D64" s="1240" t="s">
        <v>270</v>
      </c>
      <c r="E64" s="1241"/>
      <c r="F64" s="1820"/>
      <c r="G64" s="1820"/>
      <c r="H64" s="1820"/>
      <c r="I64" s="921"/>
      <c r="J64" s="921"/>
      <c r="K64" s="921"/>
      <c r="L64" s="921"/>
      <c r="M64" s="921"/>
      <c r="N64" s="921"/>
      <c r="O64" s="1238"/>
      <c r="P64" s="1238"/>
      <c r="Q64" s="2149"/>
    </row>
    <row r="65" spans="1:17" ht="52.5" hidden="1">
      <c r="A65" s="702" t="s">
        <v>961</v>
      </c>
      <c r="B65" s="678">
        <v>1</v>
      </c>
      <c r="C65" s="679">
        <v>0</v>
      </c>
      <c r="D65" s="1243" t="s">
        <v>457</v>
      </c>
      <c r="E65" s="1244" t="s">
        <v>552</v>
      </c>
      <c r="F65" s="921">
        <v>0</v>
      </c>
      <c r="G65" s="921">
        <v>0</v>
      </c>
      <c r="H65" s="921">
        <v>0</v>
      </c>
      <c r="I65" s="921">
        <v>0</v>
      </c>
      <c r="J65" s="921">
        <v>0</v>
      </c>
      <c r="K65" s="921">
        <v>0</v>
      </c>
      <c r="L65" s="921">
        <v>0</v>
      </c>
      <c r="M65" s="921">
        <v>0</v>
      </c>
      <c r="N65" s="1892">
        <v>0</v>
      </c>
      <c r="O65" s="1256">
        <v>0</v>
      </c>
      <c r="P65" s="1256">
        <v>0</v>
      </c>
      <c r="Q65" s="1892">
        <v>0</v>
      </c>
    </row>
    <row r="66" spans="1:17" ht="10.5" hidden="1">
      <c r="A66" s="668"/>
      <c r="B66" s="678"/>
      <c r="C66" s="679"/>
      <c r="D66" s="1240" t="s">
        <v>671</v>
      </c>
      <c r="E66" s="1244"/>
      <c r="F66" s="1829"/>
      <c r="G66" s="1829"/>
      <c r="H66" s="1829"/>
      <c r="I66" s="921"/>
      <c r="J66" s="921"/>
      <c r="K66" s="921"/>
      <c r="L66" s="921"/>
      <c r="M66" s="2137"/>
      <c r="N66" s="2138"/>
      <c r="O66" s="1765"/>
      <c r="P66" s="1765"/>
      <c r="Q66" s="2146"/>
    </row>
    <row r="67" spans="1:17" ht="42" hidden="1">
      <c r="A67" s="704" t="s">
        <v>961</v>
      </c>
      <c r="B67" s="684">
        <v>1</v>
      </c>
      <c r="C67" s="685">
        <v>1</v>
      </c>
      <c r="D67" s="1240" t="s">
        <v>551</v>
      </c>
      <c r="E67" s="1251" t="s">
        <v>553</v>
      </c>
      <c r="F67" s="921">
        <v>0</v>
      </c>
      <c r="G67" s="921">
        <v>0</v>
      </c>
      <c r="H67" s="921">
        <v>0</v>
      </c>
      <c r="I67" s="921">
        <v>0</v>
      </c>
      <c r="J67" s="921"/>
      <c r="K67" s="921"/>
      <c r="L67" s="921"/>
      <c r="M67" s="1617"/>
      <c r="N67" s="921"/>
      <c r="O67" s="1238"/>
      <c r="P67" s="1238"/>
      <c r="Q67" s="1892"/>
    </row>
    <row r="68" spans="1:17" ht="21" hidden="1">
      <c r="A68" s="704" t="s">
        <v>961</v>
      </c>
      <c r="B68" s="684">
        <v>1</v>
      </c>
      <c r="C68" s="685">
        <v>2</v>
      </c>
      <c r="D68" s="1240" t="s">
        <v>458</v>
      </c>
      <c r="E68" s="1251"/>
      <c r="F68" s="921">
        <v>0</v>
      </c>
      <c r="G68" s="921">
        <v>0</v>
      </c>
      <c r="H68" s="921">
        <v>0</v>
      </c>
      <c r="I68" s="921">
        <v>0</v>
      </c>
      <c r="J68" s="921"/>
      <c r="K68" s="921"/>
      <c r="L68" s="921"/>
      <c r="M68" s="1617"/>
      <c r="N68" s="921"/>
      <c r="O68" s="1238"/>
      <c r="P68" s="1238"/>
      <c r="Q68" s="1892"/>
    </row>
    <row r="69" spans="1:17" ht="21" hidden="1">
      <c r="A69" s="704" t="s">
        <v>961</v>
      </c>
      <c r="B69" s="684">
        <v>1</v>
      </c>
      <c r="C69" s="685">
        <v>3</v>
      </c>
      <c r="D69" s="1240" t="s">
        <v>459</v>
      </c>
      <c r="E69" s="1251"/>
      <c r="F69" s="921">
        <v>0</v>
      </c>
      <c r="G69" s="921">
        <v>0</v>
      </c>
      <c r="H69" s="921">
        <v>0</v>
      </c>
      <c r="I69" s="921">
        <v>0</v>
      </c>
      <c r="J69" s="921"/>
      <c r="K69" s="921"/>
      <c r="L69" s="921"/>
      <c r="M69" s="1617"/>
      <c r="N69" s="921"/>
      <c r="O69" s="1238"/>
      <c r="P69" s="1238"/>
      <c r="Q69" s="1892"/>
    </row>
    <row r="70" spans="1:17" ht="84" hidden="1">
      <c r="A70" s="702" t="s">
        <v>961</v>
      </c>
      <c r="B70" s="678">
        <v>2</v>
      </c>
      <c r="C70" s="679">
        <v>0</v>
      </c>
      <c r="D70" s="1243" t="s">
        <v>460</v>
      </c>
      <c r="E70" s="1244" t="s">
        <v>554</v>
      </c>
      <c r="F70" s="921">
        <f>J70</f>
        <v>0</v>
      </c>
      <c r="G70" s="921">
        <f>K70</f>
        <v>0</v>
      </c>
      <c r="H70" s="921">
        <f>L70</f>
        <v>0</v>
      </c>
      <c r="I70" s="921">
        <f>M70</f>
        <v>0</v>
      </c>
      <c r="J70" s="921">
        <f>J72</f>
        <v>0</v>
      </c>
      <c r="K70" s="921">
        <f>K72</f>
        <v>0</v>
      </c>
      <c r="L70" s="921">
        <f>L72</f>
        <v>0</v>
      </c>
      <c r="M70" s="921">
        <f>M72</f>
        <v>0</v>
      </c>
      <c r="N70" s="1892">
        <v>0</v>
      </c>
      <c r="O70" s="1256">
        <v>0</v>
      </c>
      <c r="P70" s="1256">
        <v>0</v>
      </c>
      <c r="Q70" s="1892">
        <v>0</v>
      </c>
    </row>
    <row r="71" spans="1:17" ht="10.5" hidden="1">
      <c r="A71" s="668"/>
      <c r="B71" s="678"/>
      <c r="C71" s="679"/>
      <c r="D71" s="1240" t="s">
        <v>671</v>
      </c>
      <c r="E71" s="1244"/>
      <c r="F71" s="1829"/>
      <c r="G71" s="1829"/>
      <c r="H71" s="1829"/>
      <c r="I71" s="921"/>
      <c r="J71" s="921"/>
      <c r="K71" s="921"/>
      <c r="L71" s="921"/>
      <c r="M71" s="2138"/>
      <c r="N71" s="2138"/>
      <c r="O71" s="1765"/>
      <c r="P71" s="1765"/>
      <c r="Q71" s="2146"/>
    </row>
    <row r="72" spans="1:17" ht="52.5" hidden="1">
      <c r="A72" s="704" t="s">
        <v>961</v>
      </c>
      <c r="B72" s="684">
        <v>2</v>
      </c>
      <c r="C72" s="685">
        <v>1</v>
      </c>
      <c r="D72" s="1240" t="s">
        <v>461</v>
      </c>
      <c r="E72" s="1251" t="s">
        <v>847</v>
      </c>
      <c r="F72" s="921">
        <f>J72</f>
        <v>0</v>
      </c>
      <c r="G72" s="921">
        <f>K72</f>
        <v>0</v>
      </c>
      <c r="H72" s="921">
        <f>L72</f>
        <v>0</v>
      </c>
      <c r="I72" s="921">
        <f>M72</f>
        <v>0</v>
      </c>
      <c r="J72" s="921">
        <v>0</v>
      </c>
      <c r="K72" s="921">
        <v>0</v>
      </c>
      <c r="L72" s="921">
        <v>0</v>
      </c>
      <c r="M72" s="921">
        <v>0</v>
      </c>
      <c r="N72" s="921"/>
      <c r="O72" s="1238"/>
      <c r="P72" s="1238"/>
      <c r="Q72" s="1892"/>
    </row>
    <row r="73" spans="1:17" ht="42" hidden="1">
      <c r="A73" s="702" t="s">
        <v>961</v>
      </c>
      <c r="B73" s="678">
        <v>3</v>
      </c>
      <c r="C73" s="679">
        <v>0</v>
      </c>
      <c r="D73" s="1243" t="s">
        <v>462</v>
      </c>
      <c r="E73" s="1244" t="s">
        <v>848</v>
      </c>
      <c r="F73" s="921">
        <v>0</v>
      </c>
      <c r="G73" s="921">
        <v>0</v>
      </c>
      <c r="H73" s="921">
        <v>0</v>
      </c>
      <c r="I73" s="921">
        <v>0</v>
      </c>
      <c r="J73" s="921">
        <v>0</v>
      </c>
      <c r="K73" s="921">
        <v>0</v>
      </c>
      <c r="L73" s="921">
        <v>0</v>
      </c>
      <c r="M73" s="921">
        <v>0</v>
      </c>
      <c r="N73" s="1892">
        <v>0</v>
      </c>
      <c r="O73" s="1256">
        <v>0</v>
      </c>
      <c r="P73" s="1256">
        <v>0</v>
      </c>
      <c r="Q73" s="1892">
        <v>0</v>
      </c>
    </row>
    <row r="74" spans="1:17" ht="10.5" hidden="1">
      <c r="A74" s="668"/>
      <c r="B74" s="678"/>
      <c r="C74" s="679"/>
      <c r="D74" s="1240" t="s">
        <v>671</v>
      </c>
      <c r="E74" s="1244"/>
      <c r="F74" s="1829"/>
      <c r="G74" s="1829"/>
      <c r="H74" s="1829"/>
      <c r="I74" s="921"/>
      <c r="J74" s="921"/>
      <c r="K74" s="921"/>
      <c r="L74" s="921"/>
      <c r="M74" s="2138"/>
      <c r="N74" s="2138"/>
      <c r="O74" s="1765"/>
      <c r="P74" s="1765"/>
      <c r="Q74" s="2146"/>
    </row>
    <row r="75" spans="1:17" ht="31.5" hidden="1">
      <c r="A75" s="704" t="s">
        <v>961</v>
      </c>
      <c r="B75" s="684">
        <v>3</v>
      </c>
      <c r="C75" s="685">
        <v>1</v>
      </c>
      <c r="D75" s="1240" t="s">
        <v>849</v>
      </c>
      <c r="E75" s="1251" t="s">
        <v>850</v>
      </c>
      <c r="F75" s="921">
        <v>0</v>
      </c>
      <c r="G75" s="921">
        <v>0</v>
      </c>
      <c r="H75" s="921">
        <v>0</v>
      </c>
      <c r="I75" s="921">
        <v>0</v>
      </c>
      <c r="J75" s="921"/>
      <c r="K75" s="921"/>
      <c r="L75" s="921"/>
      <c r="M75" s="921"/>
      <c r="N75" s="921"/>
      <c r="O75" s="1238"/>
      <c r="P75" s="1238"/>
      <c r="Q75" s="1892"/>
    </row>
    <row r="76" spans="1:17" ht="21" hidden="1">
      <c r="A76" s="704" t="s">
        <v>961</v>
      </c>
      <c r="B76" s="684">
        <v>3</v>
      </c>
      <c r="C76" s="685">
        <v>2</v>
      </c>
      <c r="D76" s="1240" t="s">
        <v>463</v>
      </c>
      <c r="E76" s="1251"/>
      <c r="F76" s="921">
        <v>0</v>
      </c>
      <c r="G76" s="921">
        <v>0</v>
      </c>
      <c r="H76" s="921">
        <v>0</v>
      </c>
      <c r="I76" s="921">
        <v>0</v>
      </c>
      <c r="J76" s="921"/>
      <c r="K76" s="921"/>
      <c r="L76" s="921"/>
      <c r="M76" s="921"/>
      <c r="N76" s="921"/>
      <c r="O76" s="1238"/>
      <c r="P76" s="1238"/>
      <c r="Q76" s="1892"/>
    </row>
    <row r="77" spans="1:17" ht="10.5" hidden="1">
      <c r="A77" s="702" t="s">
        <v>961</v>
      </c>
      <c r="B77" s="678">
        <v>4</v>
      </c>
      <c r="C77" s="679">
        <v>0</v>
      </c>
      <c r="D77" s="1243" t="s">
        <v>468</v>
      </c>
      <c r="E77" s="1251"/>
      <c r="F77" s="921">
        <v>0</v>
      </c>
      <c r="G77" s="921">
        <v>0</v>
      </c>
      <c r="H77" s="921">
        <v>0</v>
      </c>
      <c r="I77" s="921">
        <v>0</v>
      </c>
      <c r="J77" s="921">
        <v>0</v>
      </c>
      <c r="K77" s="921">
        <v>0</v>
      </c>
      <c r="L77" s="921">
        <v>0</v>
      </c>
      <c r="M77" s="921">
        <v>0</v>
      </c>
      <c r="N77" s="1892">
        <v>0</v>
      </c>
      <c r="O77" s="1256">
        <v>0</v>
      </c>
      <c r="P77" s="1256">
        <v>0</v>
      </c>
      <c r="Q77" s="1892">
        <v>0</v>
      </c>
    </row>
    <row r="78" spans="1:17" ht="10.5" hidden="1">
      <c r="A78" s="668"/>
      <c r="B78" s="678"/>
      <c r="C78" s="679"/>
      <c r="D78" s="1240" t="s">
        <v>671</v>
      </c>
      <c r="E78" s="1244"/>
      <c r="F78" s="1829"/>
      <c r="G78" s="1829"/>
      <c r="H78" s="1829"/>
      <c r="I78" s="921"/>
      <c r="J78" s="921"/>
      <c r="K78" s="921"/>
      <c r="L78" s="921"/>
      <c r="M78" s="2138"/>
      <c r="N78" s="2138"/>
      <c r="O78" s="1765"/>
      <c r="P78" s="1765"/>
      <c r="Q78" s="2146"/>
    </row>
    <row r="79" spans="1:17" ht="10.5" hidden="1">
      <c r="A79" s="704" t="s">
        <v>961</v>
      </c>
      <c r="B79" s="684">
        <v>4</v>
      </c>
      <c r="C79" s="685">
        <v>1</v>
      </c>
      <c r="D79" s="1240" t="s">
        <v>468</v>
      </c>
      <c r="E79" s="1251"/>
      <c r="F79" s="921">
        <v>0</v>
      </c>
      <c r="G79" s="921">
        <v>0</v>
      </c>
      <c r="H79" s="921">
        <v>0</v>
      </c>
      <c r="I79" s="921">
        <v>0</v>
      </c>
      <c r="J79" s="921"/>
      <c r="K79" s="921"/>
      <c r="L79" s="921"/>
      <c r="M79" s="921"/>
      <c r="N79" s="921"/>
      <c r="O79" s="1238"/>
      <c r="P79" s="1238"/>
      <c r="Q79" s="1892"/>
    </row>
    <row r="80" spans="1:17" ht="21" hidden="1">
      <c r="A80" s="702" t="s">
        <v>961</v>
      </c>
      <c r="B80" s="678">
        <v>5</v>
      </c>
      <c r="C80" s="679">
        <v>0</v>
      </c>
      <c r="D80" s="1243" t="s">
        <v>851</v>
      </c>
      <c r="E80" s="1244" t="s">
        <v>852</v>
      </c>
      <c r="F80" s="921">
        <v>0</v>
      </c>
      <c r="G80" s="921">
        <v>0</v>
      </c>
      <c r="H80" s="921">
        <v>0</v>
      </c>
      <c r="I80" s="921">
        <v>0</v>
      </c>
      <c r="J80" s="921">
        <v>0</v>
      </c>
      <c r="K80" s="921">
        <v>0</v>
      </c>
      <c r="L80" s="921">
        <v>0</v>
      </c>
      <c r="M80" s="921">
        <v>0</v>
      </c>
      <c r="N80" s="1892">
        <v>0</v>
      </c>
      <c r="O80" s="1256">
        <v>0</v>
      </c>
      <c r="P80" s="1256">
        <v>0</v>
      </c>
      <c r="Q80" s="1892">
        <v>0</v>
      </c>
    </row>
    <row r="81" spans="1:17" ht="10.5" hidden="1">
      <c r="A81" s="668"/>
      <c r="B81" s="678"/>
      <c r="C81" s="679"/>
      <c r="D81" s="1240" t="s">
        <v>671</v>
      </c>
      <c r="E81" s="1244"/>
      <c r="F81" s="1829"/>
      <c r="G81" s="1829"/>
      <c r="H81" s="1829"/>
      <c r="I81" s="921"/>
      <c r="J81" s="921"/>
      <c r="K81" s="921"/>
      <c r="L81" s="921"/>
      <c r="M81" s="2138"/>
      <c r="N81" s="2138"/>
      <c r="O81" s="1765"/>
      <c r="P81" s="1765"/>
      <c r="Q81" s="2146"/>
    </row>
    <row r="82" spans="1:17" ht="21" hidden="1">
      <c r="A82" s="704" t="s">
        <v>961</v>
      </c>
      <c r="B82" s="684">
        <v>5</v>
      </c>
      <c r="C82" s="685">
        <v>1</v>
      </c>
      <c r="D82" s="1240" t="s">
        <v>853</v>
      </c>
      <c r="E82" s="1251" t="s">
        <v>852</v>
      </c>
      <c r="F82" s="921">
        <v>0</v>
      </c>
      <c r="G82" s="921">
        <v>0</v>
      </c>
      <c r="H82" s="921">
        <v>0</v>
      </c>
      <c r="I82" s="921">
        <v>0</v>
      </c>
      <c r="J82" s="921"/>
      <c r="K82" s="921"/>
      <c r="L82" s="921"/>
      <c r="M82" s="921"/>
      <c r="N82" s="921"/>
      <c r="O82" s="1238"/>
      <c r="P82" s="1238"/>
      <c r="Q82" s="1892"/>
    </row>
    <row r="83" spans="1:17" ht="0.75" hidden="1" customHeight="1">
      <c r="A83" s="702" t="s">
        <v>961</v>
      </c>
      <c r="B83" s="678">
        <v>6</v>
      </c>
      <c r="C83" s="679">
        <v>0</v>
      </c>
      <c r="D83" s="1243" t="s">
        <v>966</v>
      </c>
      <c r="E83" s="1244" t="s">
        <v>854</v>
      </c>
      <c r="F83" s="921">
        <v>0</v>
      </c>
      <c r="G83" s="921">
        <v>0</v>
      </c>
      <c r="H83" s="921">
        <v>0</v>
      </c>
      <c r="I83" s="921">
        <v>0</v>
      </c>
      <c r="J83" s="921">
        <v>0</v>
      </c>
      <c r="K83" s="921">
        <v>0</v>
      </c>
      <c r="L83" s="921">
        <v>0</v>
      </c>
      <c r="M83" s="921">
        <v>0</v>
      </c>
      <c r="N83" s="1892">
        <v>0</v>
      </c>
      <c r="O83" s="1256">
        <v>0</v>
      </c>
      <c r="P83" s="1256">
        <v>0</v>
      </c>
      <c r="Q83" s="1892">
        <v>0</v>
      </c>
    </row>
    <row r="84" spans="1:17" ht="10.5" hidden="1">
      <c r="A84" s="668"/>
      <c r="B84" s="678"/>
      <c r="C84" s="679"/>
      <c r="D84" s="1240" t="s">
        <v>671</v>
      </c>
      <c r="E84" s="1244"/>
      <c r="F84" s="1829"/>
      <c r="G84" s="1829"/>
      <c r="H84" s="1829"/>
      <c r="I84" s="921"/>
      <c r="J84" s="921"/>
      <c r="K84" s="921"/>
      <c r="L84" s="921"/>
      <c r="M84" s="2137"/>
      <c r="N84" s="2138"/>
      <c r="O84" s="1765"/>
      <c r="P84" s="1765"/>
      <c r="Q84" s="2146"/>
    </row>
    <row r="85" spans="1:17" ht="73.5" hidden="1">
      <c r="A85" s="704" t="s">
        <v>961</v>
      </c>
      <c r="B85" s="684">
        <v>6</v>
      </c>
      <c r="C85" s="685">
        <v>1</v>
      </c>
      <c r="D85" s="1240" t="s">
        <v>966</v>
      </c>
      <c r="E85" s="1251" t="s">
        <v>855</v>
      </c>
      <c r="F85" s="921">
        <v>0</v>
      </c>
      <c r="G85" s="921">
        <v>0</v>
      </c>
      <c r="H85" s="921">
        <v>0</v>
      </c>
      <c r="I85" s="921">
        <v>0</v>
      </c>
      <c r="J85" s="921"/>
      <c r="K85" s="921"/>
      <c r="L85" s="921"/>
      <c r="M85" s="1617"/>
      <c r="N85" s="921"/>
      <c r="O85" s="1238"/>
      <c r="P85" s="1238"/>
      <c r="Q85" s="1892"/>
    </row>
    <row r="86" spans="1:17" ht="147" hidden="1">
      <c r="A86" s="702" t="s">
        <v>961</v>
      </c>
      <c r="B86" s="678">
        <v>7</v>
      </c>
      <c r="C86" s="679">
        <v>0</v>
      </c>
      <c r="D86" s="1243" t="s">
        <v>967</v>
      </c>
      <c r="E86" s="1244" t="s">
        <v>856</v>
      </c>
      <c r="F86" s="921">
        <v>0</v>
      </c>
      <c r="G86" s="921">
        <v>0</v>
      </c>
      <c r="H86" s="921">
        <v>0</v>
      </c>
      <c r="I86" s="921">
        <v>0</v>
      </c>
      <c r="J86" s="921">
        <v>0</v>
      </c>
      <c r="K86" s="921">
        <v>0</v>
      </c>
      <c r="L86" s="921">
        <v>0</v>
      </c>
      <c r="M86" s="921">
        <v>0</v>
      </c>
      <c r="N86" s="1892">
        <v>0</v>
      </c>
      <c r="O86" s="1256">
        <v>0</v>
      </c>
      <c r="P86" s="1256">
        <v>0</v>
      </c>
      <c r="Q86" s="1892">
        <v>0</v>
      </c>
    </row>
    <row r="87" spans="1:17" ht="10.5" hidden="1">
      <c r="A87" s="668"/>
      <c r="B87" s="678"/>
      <c r="C87" s="679"/>
      <c r="D87" s="1240" t="s">
        <v>671</v>
      </c>
      <c r="E87" s="1244"/>
      <c r="F87" s="1829"/>
      <c r="G87" s="1829"/>
      <c r="H87" s="1829"/>
      <c r="I87" s="921"/>
      <c r="J87" s="921"/>
      <c r="K87" s="921"/>
      <c r="L87" s="921"/>
      <c r="M87" s="2138"/>
      <c r="N87" s="2138"/>
      <c r="O87" s="1765"/>
      <c r="P87" s="1765"/>
      <c r="Q87" s="2146"/>
    </row>
    <row r="88" spans="1:17" ht="105" hidden="1">
      <c r="A88" s="704" t="s">
        <v>961</v>
      </c>
      <c r="B88" s="684">
        <v>7</v>
      </c>
      <c r="C88" s="685">
        <v>1</v>
      </c>
      <c r="D88" s="1240" t="s">
        <v>400</v>
      </c>
      <c r="E88" s="1251" t="s">
        <v>99</v>
      </c>
      <c r="F88" s="921">
        <v>0</v>
      </c>
      <c r="G88" s="921">
        <v>0</v>
      </c>
      <c r="H88" s="921">
        <v>0</v>
      </c>
      <c r="I88" s="921">
        <v>0</v>
      </c>
      <c r="J88" s="921"/>
      <c r="K88" s="921"/>
      <c r="L88" s="921"/>
      <c r="M88" s="921"/>
      <c r="N88" s="921"/>
      <c r="O88" s="1238"/>
      <c r="P88" s="1238"/>
      <c r="Q88" s="1892"/>
    </row>
    <row r="89" spans="1:17" ht="61.5" customHeight="1">
      <c r="A89" s="702" t="s">
        <v>562</v>
      </c>
      <c r="B89" s="678">
        <v>0</v>
      </c>
      <c r="C89" s="679">
        <v>0</v>
      </c>
      <c r="D89" s="1255" t="s">
        <v>1740</v>
      </c>
      <c r="E89" s="1253" t="s">
        <v>100</v>
      </c>
      <c r="F89" s="921">
        <f>J89+N89</f>
        <v>351810</v>
      </c>
      <c r="G89" s="921">
        <f>K89+O89</f>
        <v>446618.255</v>
      </c>
      <c r="H89" s="921">
        <f>L89+P89</f>
        <v>453969.26</v>
      </c>
      <c r="I89" s="921">
        <f>M89+Q89</f>
        <v>454969.26</v>
      </c>
      <c r="J89" s="921">
        <f>J95+J114</f>
        <v>2000</v>
      </c>
      <c r="K89" s="921">
        <f>K95+K114</f>
        <v>96808.255000000005</v>
      </c>
      <c r="L89" s="921">
        <f>L95+L114</f>
        <v>104159.26</v>
      </c>
      <c r="M89" s="921">
        <f>M95+M114</f>
        <v>105159.26</v>
      </c>
      <c r="N89" s="1892">
        <f>N114+N139+N95</f>
        <v>349810</v>
      </c>
      <c r="O89" s="1256">
        <f>O114+O139+O95</f>
        <v>349810</v>
      </c>
      <c r="P89" s="1256">
        <f>P114+P139+P95</f>
        <v>349810</v>
      </c>
      <c r="Q89" s="1892">
        <f>Q114+Q139+Q95</f>
        <v>349810</v>
      </c>
    </row>
    <row r="90" spans="1:17" ht="13.5" hidden="1" customHeight="1">
      <c r="A90" s="668"/>
      <c r="B90" s="669"/>
      <c r="C90" s="670"/>
      <c r="D90" s="1240" t="s">
        <v>270</v>
      </c>
      <c r="E90" s="1241"/>
      <c r="F90" s="1820"/>
      <c r="G90" s="1820"/>
      <c r="H90" s="1820"/>
      <c r="I90" s="921"/>
      <c r="J90" s="921"/>
      <c r="K90" s="921"/>
      <c r="L90" s="921"/>
      <c r="M90" s="921"/>
      <c r="N90" s="921"/>
      <c r="O90" s="1238"/>
      <c r="P90" s="1238"/>
      <c r="Q90" s="2149"/>
    </row>
    <row r="91" spans="1:17" ht="0.75" hidden="1" customHeight="1">
      <c r="A91" s="702" t="s">
        <v>562</v>
      </c>
      <c r="B91" s="678">
        <v>1</v>
      </c>
      <c r="C91" s="679">
        <v>0</v>
      </c>
      <c r="D91" s="1243" t="s">
        <v>819</v>
      </c>
      <c r="E91" s="1244" t="s">
        <v>47</v>
      </c>
      <c r="F91" s="921">
        <v>0</v>
      </c>
      <c r="G91" s="921">
        <v>0</v>
      </c>
      <c r="H91" s="921">
        <v>0</v>
      </c>
      <c r="I91" s="921">
        <v>0</v>
      </c>
      <c r="J91" s="921">
        <v>0</v>
      </c>
      <c r="K91" s="921">
        <v>0</v>
      </c>
      <c r="L91" s="921">
        <v>0</v>
      </c>
      <c r="M91" s="921">
        <v>0</v>
      </c>
      <c r="N91" s="1892">
        <v>0</v>
      </c>
      <c r="O91" s="1256">
        <v>0</v>
      </c>
      <c r="P91" s="1256">
        <v>0</v>
      </c>
      <c r="Q91" s="1892">
        <v>0</v>
      </c>
    </row>
    <row r="92" spans="1:17" ht="10.5" hidden="1">
      <c r="A92" s="668"/>
      <c r="B92" s="678"/>
      <c r="C92" s="679"/>
      <c r="D92" s="1240" t="s">
        <v>671</v>
      </c>
      <c r="E92" s="1244"/>
      <c r="F92" s="1829"/>
      <c r="G92" s="1829"/>
      <c r="H92" s="1829"/>
      <c r="I92" s="921"/>
      <c r="J92" s="921"/>
      <c r="K92" s="921"/>
      <c r="L92" s="921"/>
      <c r="M92" s="2138"/>
      <c r="N92" s="2138"/>
      <c r="O92" s="1765"/>
      <c r="P92" s="1765"/>
      <c r="Q92" s="2146"/>
    </row>
    <row r="93" spans="1:17" ht="105" hidden="1">
      <c r="A93" s="704" t="s">
        <v>562</v>
      </c>
      <c r="B93" s="684">
        <v>1</v>
      </c>
      <c r="C93" s="685">
        <v>1</v>
      </c>
      <c r="D93" s="1240" t="s">
        <v>94</v>
      </c>
      <c r="E93" s="1246" t="s">
        <v>95</v>
      </c>
      <c r="F93" s="921">
        <v>0</v>
      </c>
      <c r="G93" s="921">
        <v>0</v>
      </c>
      <c r="H93" s="921">
        <v>0</v>
      </c>
      <c r="I93" s="921">
        <v>0</v>
      </c>
      <c r="J93" s="921"/>
      <c r="K93" s="921"/>
      <c r="L93" s="921"/>
      <c r="M93" s="921"/>
      <c r="N93" s="921"/>
      <c r="O93" s="1238"/>
      <c r="P93" s="1238"/>
      <c r="Q93" s="1892"/>
    </row>
    <row r="94" spans="1:17" ht="52.5" hidden="1">
      <c r="A94" s="704" t="s">
        <v>562</v>
      </c>
      <c r="B94" s="684">
        <v>1</v>
      </c>
      <c r="C94" s="685">
        <v>2</v>
      </c>
      <c r="D94" s="1240" t="s">
        <v>96</v>
      </c>
      <c r="E94" s="1251" t="s">
        <v>97</v>
      </c>
      <c r="F94" s="921">
        <v>0</v>
      </c>
      <c r="G94" s="921">
        <v>0</v>
      </c>
      <c r="H94" s="921">
        <v>0</v>
      </c>
      <c r="I94" s="921">
        <v>0</v>
      </c>
      <c r="J94" s="921"/>
      <c r="K94" s="921"/>
      <c r="L94" s="921"/>
      <c r="M94" s="921"/>
      <c r="N94" s="921"/>
      <c r="O94" s="1238"/>
      <c r="P94" s="1238"/>
      <c r="Q94" s="1892"/>
    </row>
    <row r="95" spans="1:17" ht="23.25" customHeight="1">
      <c r="A95" s="702" t="s">
        <v>562</v>
      </c>
      <c r="B95" s="678">
        <v>2</v>
      </c>
      <c r="C95" s="679">
        <v>0</v>
      </c>
      <c r="D95" s="1243" t="s">
        <v>98</v>
      </c>
      <c r="E95" s="1244" t="s">
        <v>465</v>
      </c>
      <c r="F95" s="921">
        <f t="shared" ref="F95:M95" si="8">F97</f>
        <v>26019</v>
      </c>
      <c r="G95" s="921">
        <f t="shared" si="8"/>
        <v>119827.255</v>
      </c>
      <c r="H95" s="921">
        <f t="shared" si="8"/>
        <v>126178.26</v>
      </c>
      <c r="I95" s="921">
        <f t="shared" si="8"/>
        <v>126178.26</v>
      </c>
      <c r="J95" s="921">
        <f t="shared" si="8"/>
        <v>0</v>
      </c>
      <c r="K95" s="921">
        <f t="shared" si="8"/>
        <v>93808.255000000005</v>
      </c>
      <c r="L95" s="921">
        <f t="shared" si="8"/>
        <v>100159.26</v>
      </c>
      <c r="M95" s="921">
        <f t="shared" si="8"/>
        <v>100159.26</v>
      </c>
      <c r="N95" s="1892">
        <f>N97</f>
        <v>26019</v>
      </c>
      <c r="O95" s="1256">
        <f>O97</f>
        <v>26019</v>
      </c>
      <c r="P95" s="1256">
        <f>P97</f>
        <v>26019</v>
      </c>
      <c r="Q95" s="1892">
        <f>Q97</f>
        <v>26019</v>
      </c>
    </row>
    <row r="96" spans="1:17" ht="10.5">
      <c r="A96" s="668"/>
      <c r="B96" s="678"/>
      <c r="C96" s="679"/>
      <c r="D96" s="1240" t="s">
        <v>671</v>
      </c>
      <c r="E96" s="1244"/>
      <c r="F96" s="1829"/>
      <c r="G96" s="1829"/>
      <c r="H96" s="1829"/>
      <c r="I96" s="921"/>
      <c r="J96" s="921"/>
      <c r="K96" s="921"/>
      <c r="L96" s="921"/>
      <c r="M96" s="2138"/>
      <c r="N96" s="2138"/>
      <c r="O96" s="1765"/>
      <c r="P96" s="1765"/>
      <c r="Q96" s="2146"/>
    </row>
    <row r="97" spans="1:17" ht="21">
      <c r="A97" s="704" t="s">
        <v>562</v>
      </c>
      <c r="B97" s="684">
        <v>2</v>
      </c>
      <c r="C97" s="685">
        <v>1</v>
      </c>
      <c r="D97" s="1240" t="s">
        <v>466</v>
      </c>
      <c r="E97" s="1251" t="s">
        <v>1131</v>
      </c>
      <c r="F97" s="921">
        <f>J97+N97</f>
        <v>26019</v>
      </c>
      <c r="G97" s="921">
        <f>K97+O97</f>
        <v>119827.255</v>
      </c>
      <c r="H97" s="921">
        <f>L97+P97</f>
        <v>126178.26</v>
      </c>
      <c r="I97" s="921">
        <f>M97+Q97</f>
        <v>126178.26</v>
      </c>
      <c r="J97" s="921">
        <f>anasnabyz!G32</f>
        <v>0</v>
      </c>
      <c r="K97" s="921">
        <f>' gux'!H33</f>
        <v>93808.255000000005</v>
      </c>
      <c r="L97" s="921">
        <f>anasnabyz!I32+' gux'!I33</f>
        <v>100159.26</v>
      </c>
      <c r="M97" s="921">
        <f>anasnabyz!J32+' gux'!J33</f>
        <v>100159.26</v>
      </c>
      <c r="N97" s="1892">
        <f>' gux'!G135+'subv gux'!G159</f>
        <v>26019</v>
      </c>
      <c r="O97" s="1256">
        <f>' gux'!H135+'subv gux'!H159</f>
        <v>26019</v>
      </c>
      <c r="P97" s="1256">
        <f>' gux'!I135+'subv gux'!I159</f>
        <v>26019</v>
      </c>
      <c r="Q97" s="1892">
        <f>' gux'!J135+'subv gux'!F142</f>
        <v>26019</v>
      </c>
    </row>
    <row r="98" spans="1:17" ht="0.75" customHeight="1">
      <c r="A98" s="704" t="s">
        <v>562</v>
      </c>
      <c r="B98" s="684">
        <v>2</v>
      </c>
      <c r="C98" s="685">
        <v>2</v>
      </c>
      <c r="D98" s="1240" t="s">
        <v>524</v>
      </c>
      <c r="E98" s="1251" t="s">
        <v>525</v>
      </c>
      <c r="F98" s="921">
        <v>0</v>
      </c>
      <c r="G98" s="921">
        <v>0</v>
      </c>
      <c r="H98" s="921">
        <v>0</v>
      </c>
      <c r="I98" s="921">
        <v>0</v>
      </c>
      <c r="J98" s="921"/>
      <c r="K98" s="921"/>
      <c r="L98" s="921"/>
      <c r="M98" s="1617"/>
      <c r="N98" s="921"/>
      <c r="O98" s="1238"/>
      <c r="P98" s="1238"/>
      <c r="Q98" s="1892"/>
    </row>
    <row r="99" spans="1:17" ht="52.5" hidden="1">
      <c r="A99" s="704" t="s">
        <v>562</v>
      </c>
      <c r="B99" s="684">
        <v>2</v>
      </c>
      <c r="C99" s="685">
        <v>3</v>
      </c>
      <c r="D99" s="1240" t="s">
        <v>526</v>
      </c>
      <c r="E99" s="1251" t="s">
        <v>527</v>
      </c>
      <c r="F99" s="921">
        <v>0</v>
      </c>
      <c r="G99" s="921">
        <v>0</v>
      </c>
      <c r="H99" s="921">
        <v>0</v>
      </c>
      <c r="I99" s="921">
        <v>0</v>
      </c>
      <c r="J99" s="921"/>
      <c r="K99" s="921"/>
      <c r="L99" s="921"/>
      <c r="M99" s="1617"/>
      <c r="N99" s="921"/>
      <c r="O99" s="1238"/>
      <c r="P99" s="1238"/>
      <c r="Q99" s="1892"/>
    </row>
    <row r="100" spans="1:17" ht="10.5" hidden="1">
      <c r="A100" s="704" t="s">
        <v>562</v>
      </c>
      <c r="B100" s="684">
        <v>2</v>
      </c>
      <c r="C100" s="685">
        <v>4</v>
      </c>
      <c r="D100" s="1240" t="s">
        <v>563</v>
      </c>
      <c r="E100" s="1251"/>
      <c r="F100" s="921">
        <v>0</v>
      </c>
      <c r="G100" s="921">
        <v>0</v>
      </c>
      <c r="H100" s="921">
        <v>0</v>
      </c>
      <c r="I100" s="921">
        <v>0</v>
      </c>
      <c r="J100" s="921"/>
      <c r="K100" s="921"/>
      <c r="L100" s="921"/>
      <c r="M100" s="1617"/>
      <c r="N100" s="921"/>
      <c r="O100" s="1238"/>
      <c r="P100" s="1238"/>
      <c r="Q100" s="1892"/>
    </row>
    <row r="101" spans="1:17" ht="52.5" hidden="1">
      <c r="A101" s="702" t="s">
        <v>562</v>
      </c>
      <c r="B101" s="678">
        <v>3</v>
      </c>
      <c r="C101" s="679">
        <v>0</v>
      </c>
      <c r="D101" s="1243" t="s">
        <v>528</v>
      </c>
      <c r="E101" s="1244" t="s">
        <v>529</v>
      </c>
      <c r="F101" s="921">
        <v>0</v>
      </c>
      <c r="G101" s="921">
        <v>0</v>
      </c>
      <c r="H101" s="921">
        <v>0</v>
      </c>
      <c r="I101" s="921">
        <v>0</v>
      </c>
      <c r="J101" s="921">
        <v>0</v>
      </c>
      <c r="K101" s="921">
        <v>0</v>
      </c>
      <c r="L101" s="921">
        <v>0</v>
      </c>
      <c r="M101" s="921">
        <v>0</v>
      </c>
      <c r="N101" s="1892">
        <v>0</v>
      </c>
      <c r="O101" s="1256">
        <v>0</v>
      </c>
      <c r="P101" s="1256">
        <v>0</v>
      </c>
      <c r="Q101" s="1892">
        <v>0</v>
      </c>
    </row>
    <row r="102" spans="1:17" ht="10.5" hidden="1">
      <c r="A102" s="668"/>
      <c r="B102" s="678"/>
      <c r="C102" s="679"/>
      <c r="D102" s="1240" t="s">
        <v>671</v>
      </c>
      <c r="E102" s="1244"/>
      <c r="F102" s="1829"/>
      <c r="G102" s="1829"/>
      <c r="H102" s="1829"/>
      <c r="I102" s="921"/>
      <c r="J102" s="921"/>
      <c r="K102" s="921"/>
      <c r="L102" s="921"/>
      <c r="M102" s="2138"/>
      <c r="N102" s="2138"/>
      <c r="O102" s="1765"/>
      <c r="P102" s="1765"/>
      <c r="Q102" s="2146"/>
    </row>
    <row r="103" spans="1:17" ht="73.5" hidden="1">
      <c r="A103" s="704" t="s">
        <v>562</v>
      </c>
      <c r="B103" s="684">
        <v>3</v>
      </c>
      <c r="C103" s="685">
        <v>1</v>
      </c>
      <c r="D103" s="1240" t="s">
        <v>530</v>
      </c>
      <c r="E103" s="1251" t="s">
        <v>531</v>
      </c>
      <c r="F103" s="921">
        <v>0</v>
      </c>
      <c r="G103" s="921">
        <v>0</v>
      </c>
      <c r="H103" s="921">
        <v>0</v>
      </c>
      <c r="I103" s="921">
        <v>0</v>
      </c>
      <c r="J103" s="921"/>
      <c r="K103" s="921"/>
      <c r="L103" s="921"/>
      <c r="M103" s="921"/>
      <c r="N103" s="921"/>
      <c r="O103" s="1238"/>
      <c r="P103" s="1238"/>
      <c r="Q103" s="1892"/>
    </row>
    <row r="104" spans="1:17" ht="63" hidden="1">
      <c r="A104" s="704" t="s">
        <v>562</v>
      </c>
      <c r="B104" s="684">
        <v>3</v>
      </c>
      <c r="C104" s="685">
        <v>2</v>
      </c>
      <c r="D104" s="1240" t="s">
        <v>532</v>
      </c>
      <c r="E104" s="1251" t="s">
        <v>533</v>
      </c>
      <c r="F104" s="921">
        <v>0</v>
      </c>
      <c r="G104" s="921">
        <v>0</v>
      </c>
      <c r="H104" s="921">
        <v>0</v>
      </c>
      <c r="I104" s="921">
        <v>0</v>
      </c>
      <c r="J104" s="921">
        <v>0</v>
      </c>
      <c r="K104" s="921">
        <v>0</v>
      </c>
      <c r="L104" s="921">
        <v>0</v>
      </c>
      <c r="M104" s="921">
        <v>0</v>
      </c>
      <c r="N104" s="1892">
        <v>0</v>
      </c>
      <c r="O104" s="1256">
        <v>0</v>
      </c>
      <c r="P104" s="1256">
        <v>0</v>
      </c>
      <c r="Q104" s="1892">
        <v>0</v>
      </c>
    </row>
    <row r="105" spans="1:17" ht="31.5" hidden="1">
      <c r="A105" s="704" t="s">
        <v>562</v>
      </c>
      <c r="B105" s="684">
        <v>3</v>
      </c>
      <c r="C105" s="685">
        <v>3</v>
      </c>
      <c r="D105" s="1240" t="s">
        <v>534</v>
      </c>
      <c r="E105" s="1251" t="s">
        <v>535</v>
      </c>
      <c r="F105" s="921">
        <v>0</v>
      </c>
      <c r="G105" s="921">
        <v>0</v>
      </c>
      <c r="H105" s="921">
        <v>0</v>
      </c>
      <c r="I105" s="921">
        <v>0</v>
      </c>
      <c r="J105" s="921"/>
      <c r="K105" s="921"/>
      <c r="L105" s="921"/>
      <c r="M105" s="1617"/>
      <c r="N105" s="921"/>
      <c r="O105" s="1238"/>
      <c r="P105" s="1238"/>
      <c r="Q105" s="1892"/>
    </row>
    <row r="106" spans="1:17" ht="21" hidden="1">
      <c r="A106" s="704" t="s">
        <v>562</v>
      </c>
      <c r="B106" s="684">
        <v>3</v>
      </c>
      <c r="C106" s="685">
        <v>4</v>
      </c>
      <c r="D106" s="1240" t="s">
        <v>536</v>
      </c>
      <c r="E106" s="1251" t="s">
        <v>537</v>
      </c>
      <c r="F106" s="921">
        <v>0</v>
      </c>
      <c r="G106" s="921">
        <v>0</v>
      </c>
      <c r="H106" s="921">
        <v>0</v>
      </c>
      <c r="I106" s="921">
        <v>0</v>
      </c>
      <c r="J106" s="921"/>
      <c r="K106" s="921"/>
      <c r="L106" s="921"/>
      <c r="M106" s="1617"/>
      <c r="N106" s="921"/>
      <c r="O106" s="1238"/>
      <c r="P106" s="1238"/>
      <c r="Q106" s="1892"/>
    </row>
    <row r="107" spans="1:17" ht="21" hidden="1">
      <c r="A107" s="704" t="s">
        <v>562</v>
      </c>
      <c r="B107" s="684">
        <v>3</v>
      </c>
      <c r="C107" s="685">
        <v>5</v>
      </c>
      <c r="D107" s="1240" t="s">
        <v>538</v>
      </c>
      <c r="E107" s="1251" t="s">
        <v>539</v>
      </c>
      <c r="F107" s="921">
        <v>0</v>
      </c>
      <c r="G107" s="921">
        <v>0</v>
      </c>
      <c r="H107" s="921">
        <v>0</v>
      </c>
      <c r="I107" s="921">
        <v>0</v>
      </c>
      <c r="J107" s="921"/>
      <c r="K107" s="921"/>
      <c r="L107" s="921"/>
      <c r="M107" s="1617"/>
      <c r="N107" s="921"/>
      <c r="O107" s="1238"/>
      <c r="P107" s="1238"/>
      <c r="Q107" s="1892"/>
    </row>
    <row r="108" spans="1:17" ht="52.5" hidden="1">
      <c r="A108" s="704" t="s">
        <v>562</v>
      </c>
      <c r="B108" s="684">
        <v>3</v>
      </c>
      <c r="C108" s="685">
        <v>6</v>
      </c>
      <c r="D108" s="1240" t="s">
        <v>540</v>
      </c>
      <c r="E108" s="1251" t="s">
        <v>444</v>
      </c>
      <c r="F108" s="921">
        <v>0</v>
      </c>
      <c r="G108" s="921">
        <v>0</v>
      </c>
      <c r="H108" s="921">
        <v>0</v>
      </c>
      <c r="I108" s="921">
        <v>0</v>
      </c>
      <c r="J108" s="921"/>
      <c r="K108" s="921"/>
      <c r="L108" s="921"/>
      <c r="M108" s="1617"/>
      <c r="N108" s="921"/>
      <c r="O108" s="1238"/>
      <c r="P108" s="1238"/>
      <c r="Q108" s="1892"/>
    </row>
    <row r="109" spans="1:17" ht="115.5" hidden="1">
      <c r="A109" s="702" t="s">
        <v>562</v>
      </c>
      <c r="B109" s="678">
        <v>4</v>
      </c>
      <c r="C109" s="679">
        <v>0</v>
      </c>
      <c r="D109" s="1243" t="s">
        <v>445</v>
      </c>
      <c r="E109" s="1244" t="s">
        <v>113</v>
      </c>
      <c r="F109" s="921">
        <v>0</v>
      </c>
      <c r="G109" s="921">
        <v>0</v>
      </c>
      <c r="H109" s="921">
        <v>0</v>
      </c>
      <c r="I109" s="921">
        <v>0</v>
      </c>
      <c r="J109" s="921">
        <v>0</v>
      </c>
      <c r="K109" s="921">
        <v>0</v>
      </c>
      <c r="L109" s="921">
        <v>0</v>
      </c>
      <c r="M109" s="921">
        <v>0</v>
      </c>
      <c r="N109" s="1892">
        <v>0</v>
      </c>
      <c r="O109" s="1256">
        <v>0</v>
      </c>
      <c r="P109" s="1256">
        <v>0</v>
      </c>
      <c r="Q109" s="1892">
        <v>0</v>
      </c>
    </row>
    <row r="110" spans="1:17" ht="13.5" hidden="1" customHeight="1">
      <c r="A110" s="668"/>
      <c r="B110" s="678"/>
      <c r="C110" s="679"/>
      <c r="D110" s="1240" t="s">
        <v>671</v>
      </c>
      <c r="E110" s="1244"/>
      <c r="F110" s="1829"/>
      <c r="G110" s="1829"/>
      <c r="H110" s="1829"/>
      <c r="I110" s="921"/>
      <c r="J110" s="921"/>
      <c r="K110" s="921"/>
      <c r="L110" s="921"/>
      <c r="M110" s="2138"/>
      <c r="N110" s="2138"/>
      <c r="O110" s="1765"/>
      <c r="P110" s="1765"/>
      <c r="Q110" s="2146"/>
    </row>
    <row r="111" spans="1:17" ht="13.5" hidden="1" customHeight="1">
      <c r="A111" s="704" t="s">
        <v>562</v>
      </c>
      <c r="B111" s="684">
        <v>4</v>
      </c>
      <c r="C111" s="685">
        <v>1</v>
      </c>
      <c r="D111" s="1240" t="s">
        <v>114</v>
      </c>
      <c r="E111" s="1251" t="s">
        <v>115</v>
      </c>
      <c r="F111" s="921">
        <v>0</v>
      </c>
      <c r="G111" s="921">
        <v>0</v>
      </c>
      <c r="H111" s="921">
        <v>0</v>
      </c>
      <c r="I111" s="921">
        <v>0</v>
      </c>
      <c r="J111" s="921"/>
      <c r="K111" s="921"/>
      <c r="L111" s="921"/>
      <c r="M111" s="921"/>
      <c r="N111" s="921"/>
      <c r="O111" s="1238"/>
      <c r="P111" s="1238"/>
      <c r="Q111" s="1892"/>
    </row>
    <row r="112" spans="1:17" ht="13.5" hidden="1" customHeight="1">
      <c r="A112" s="704" t="s">
        <v>562</v>
      </c>
      <c r="B112" s="684">
        <v>4</v>
      </c>
      <c r="C112" s="685">
        <v>2</v>
      </c>
      <c r="D112" s="1240" t="s">
        <v>750</v>
      </c>
      <c r="E112" s="1251" t="s">
        <v>751</v>
      </c>
      <c r="F112" s="921">
        <v>0</v>
      </c>
      <c r="G112" s="921">
        <v>0</v>
      </c>
      <c r="H112" s="921">
        <v>0</v>
      </c>
      <c r="I112" s="921">
        <v>0</v>
      </c>
      <c r="J112" s="921"/>
      <c r="K112" s="921"/>
      <c r="L112" s="921"/>
      <c r="M112" s="921"/>
      <c r="N112" s="921"/>
      <c r="O112" s="1238"/>
      <c r="P112" s="1238"/>
      <c r="Q112" s="1892"/>
    </row>
    <row r="113" spans="1:17" ht="13.5" hidden="1" customHeight="1">
      <c r="A113" s="704" t="s">
        <v>562</v>
      </c>
      <c r="B113" s="684">
        <v>4</v>
      </c>
      <c r="C113" s="685">
        <v>3</v>
      </c>
      <c r="D113" s="1240" t="s">
        <v>752</v>
      </c>
      <c r="E113" s="1251" t="s">
        <v>753</v>
      </c>
      <c r="F113" s="921">
        <v>0</v>
      </c>
      <c r="G113" s="921">
        <v>0</v>
      </c>
      <c r="H113" s="921">
        <v>0</v>
      </c>
      <c r="I113" s="921">
        <v>0</v>
      </c>
      <c r="J113" s="921"/>
      <c r="K113" s="921"/>
      <c r="L113" s="921"/>
      <c r="M113" s="921"/>
      <c r="N113" s="921"/>
      <c r="O113" s="1238"/>
      <c r="P113" s="1238"/>
      <c r="Q113" s="1892"/>
    </row>
    <row r="114" spans="1:17" ht="24" customHeight="1">
      <c r="A114" s="702" t="s">
        <v>562</v>
      </c>
      <c r="B114" s="678">
        <v>5</v>
      </c>
      <c r="C114" s="679">
        <v>0</v>
      </c>
      <c r="D114" s="1243" t="s">
        <v>754</v>
      </c>
      <c r="E114" s="1254" t="s">
        <v>755</v>
      </c>
      <c r="F114" s="921">
        <f t="shared" ref="F114:Q114" si="9">F116</f>
        <v>345791</v>
      </c>
      <c r="G114" s="921">
        <f t="shared" si="9"/>
        <v>346791</v>
      </c>
      <c r="H114" s="921">
        <f t="shared" si="9"/>
        <v>347791</v>
      </c>
      <c r="I114" s="921">
        <f t="shared" si="9"/>
        <v>348791</v>
      </c>
      <c r="J114" s="921">
        <f t="shared" si="9"/>
        <v>2000</v>
      </c>
      <c r="K114" s="921">
        <f t="shared" si="9"/>
        <v>3000</v>
      </c>
      <c r="L114" s="921">
        <f t="shared" si="9"/>
        <v>4000</v>
      </c>
      <c r="M114" s="921">
        <f t="shared" si="9"/>
        <v>5000</v>
      </c>
      <c r="N114" s="1892">
        <f t="shared" si="9"/>
        <v>343791</v>
      </c>
      <c r="O114" s="1256">
        <f t="shared" si="9"/>
        <v>343791</v>
      </c>
      <c r="P114" s="1256">
        <f t="shared" si="9"/>
        <v>343791</v>
      </c>
      <c r="Q114" s="1892">
        <f t="shared" si="9"/>
        <v>343791</v>
      </c>
    </row>
    <row r="115" spans="1:17" ht="13.5" hidden="1" customHeight="1">
      <c r="A115" s="668"/>
      <c r="B115" s="678"/>
      <c r="C115" s="679"/>
      <c r="D115" s="1240" t="s">
        <v>671</v>
      </c>
      <c r="E115" s="1244"/>
      <c r="F115" s="1829"/>
      <c r="G115" s="1829"/>
      <c r="H115" s="1829"/>
      <c r="I115" s="921"/>
      <c r="J115" s="921"/>
      <c r="K115" s="921"/>
      <c r="L115" s="921"/>
      <c r="M115" s="2138"/>
      <c r="N115" s="2138"/>
      <c r="O115" s="1765"/>
      <c r="P115" s="1765"/>
      <c r="Q115" s="2146"/>
    </row>
    <row r="116" spans="1:17" ht="19.5" customHeight="1">
      <c r="A116" s="704" t="s">
        <v>562</v>
      </c>
      <c r="B116" s="684">
        <v>5</v>
      </c>
      <c r="C116" s="685">
        <v>1</v>
      </c>
      <c r="D116" s="1240" t="s">
        <v>1008</v>
      </c>
      <c r="E116" s="1251" t="s">
        <v>1009</v>
      </c>
      <c r="F116" s="921">
        <f>J116+N116</f>
        <v>345791</v>
      </c>
      <c r="G116" s="921">
        <f>K116+O116</f>
        <v>346791</v>
      </c>
      <c r="H116" s="921">
        <f>L116+P116</f>
        <v>347791</v>
      </c>
      <c r="I116" s="921">
        <f>M116+Q116</f>
        <v>348791</v>
      </c>
      <c r="J116" s="921">
        <f>'arandzin chanaparh'!G33</f>
        <v>2000</v>
      </c>
      <c r="K116" s="921">
        <f>'arandzin chanaparh'!H33</f>
        <v>3000</v>
      </c>
      <c r="L116" s="921">
        <f>'arandzin chanaparh'!I33</f>
        <v>4000</v>
      </c>
      <c r="M116" s="921">
        <f>'arandzin chanaparh'!J33</f>
        <v>5000</v>
      </c>
      <c r="N116" s="921">
        <f>'arandzin chanaparh'!G135+'subv chanap'!G135</f>
        <v>343791</v>
      </c>
      <c r="O116" s="1238">
        <f>'arandzin chanaparh'!H135+'subv chanap'!H135</f>
        <v>343791</v>
      </c>
      <c r="P116" s="1238">
        <f>'arandzin chanaparh'!I135+'subv chanap'!I135</f>
        <v>343791</v>
      </c>
      <c r="Q116" s="1892">
        <f>'arandzin chanaparh'!J135+'subv chanap'!J135</f>
        <v>343791</v>
      </c>
    </row>
    <row r="117" spans="1:17" ht="12" hidden="1" customHeight="1">
      <c r="A117" s="704" t="s">
        <v>562</v>
      </c>
      <c r="B117" s="684">
        <v>5</v>
      </c>
      <c r="C117" s="685">
        <v>2</v>
      </c>
      <c r="D117" s="1240" t="s">
        <v>1010</v>
      </c>
      <c r="E117" s="1251" t="s">
        <v>788</v>
      </c>
      <c r="F117" s="921">
        <v>0</v>
      </c>
      <c r="G117" s="921">
        <v>0</v>
      </c>
      <c r="H117" s="921">
        <v>0</v>
      </c>
      <c r="I117" s="921">
        <v>0</v>
      </c>
      <c r="J117" s="921"/>
      <c r="K117" s="921"/>
      <c r="L117" s="921"/>
      <c r="M117" s="921"/>
      <c r="N117" s="921"/>
      <c r="O117" s="1238"/>
      <c r="P117" s="1238"/>
      <c r="Q117" s="1892"/>
    </row>
    <row r="118" spans="1:17" ht="13.5" hidden="1" customHeight="1">
      <c r="A118" s="704" t="s">
        <v>562</v>
      </c>
      <c r="B118" s="684">
        <v>5</v>
      </c>
      <c r="C118" s="685">
        <v>3</v>
      </c>
      <c r="D118" s="1240" t="s">
        <v>789</v>
      </c>
      <c r="E118" s="1251" t="s">
        <v>790</v>
      </c>
      <c r="F118" s="921">
        <v>0</v>
      </c>
      <c r="G118" s="921">
        <v>0</v>
      </c>
      <c r="H118" s="921">
        <v>0</v>
      </c>
      <c r="I118" s="921">
        <v>0</v>
      </c>
      <c r="J118" s="921"/>
      <c r="K118" s="921"/>
      <c r="L118" s="921"/>
      <c r="M118" s="921"/>
      <c r="N118" s="921"/>
      <c r="O118" s="1238"/>
      <c r="P118" s="1238"/>
      <c r="Q118" s="1892"/>
    </row>
    <row r="119" spans="1:17" ht="13.5" hidden="1" customHeight="1">
      <c r="A119" s="704" t="s">
        <v>562</v>
      </c>
      <c r="B119" s="684">
        <v>5</v>
      </c>
      <c r="C119" s="685">
        <v>4</v>
      </c>
      <c r="D119" s="1240" t="s">
        <v>791</v>
      </c>
      <c r="E119" s="1251" t="s">
        <v>792</v>
      </c>
      <c r="F119" s="921">
        <v>0</v>
      </c>
      <c r="G119" s="921">
        <v>0</v>
      </c>
      <c r="H119" s="921">
        <v>0</v>
      </c>
      <c r="I119" s="921">
        <v>0</v>
      </c>
      <c r="J119" s="921"/>
      <c r="K119" s="921"/>
      <c r="L119" s="921"/>
      <c r="M119" s="921"/>
      <c r="N119" s="921"/>
      <c r="O119" s="1238"/>
      <c r="P119" s="1238"/>
      <c r="Q119" s="1892"/>
    </row>
    <row r="120" spans="1:17" ht="13.5" hidden="1" customHeight="1">
      <c r="A120" s="704" t="s">
        <v>562</v>
      </c>
      <c r="B120" s="684">
        <v>5</v>
      </c>
      <c r="C120" s="685">
        <v>5</v>
      </c>
      <c r="D120" s="1240" t="s">
        <v>793</v>
      </c>
      <c r="E120" s="1251" t="s">
        <v>794</v>
      </c>
      <c r="F120" s="921">
        <v>0</v>
      </c>
      <c r="G120" s="921">
        <v>0</v>
      </c>
      <c r="H120" s="921">
        <v>0</v>
      </c>
      <c r="I120" s="921">
        <v>0</v>
      </c>
      <c r="J120" s="921"/>
      <c r="K120" s="921"/>
      <c r="L120" s="921"/>
      <c r="M120" s="921"/>
      <c r="N120" s="921"/>
      <c r="O120" s="1238"/>
      <c r="P120" s="1238"/>
      <c r="Q120" s="1892"/>
    </row>
    <row r="121" spans="1:17" ht="13.5" hidden="1" customHeight="1">
      <c r="A121" s="702" t="s">
        <v>562</v>
      </c>
      <c r="B121" s="678">
        <v>6</v>
      </c>
      <c r="C121" s="679">
        <v>0</v>
      </c>
      <c r="D121" s="1243" t="s">
        <v>795</v>
      </c>
      <c r="E121" s="1244" t="s">
        <v>491</v>
      </c>
      <c r="F121" s="921">
        <v>0</v>
      </c>
      <c r="G121" s="921">
        <v>0</v>
      </c>
      <c r="H121" s="921">
        <v>0</v>
      </c>
      <c r="I121" s="921">
        <v>0</v>
      </c>
      <c r="J121" s="921">
        <v>0</v>
      </c>
      <c r="K121" s="921">
        <v>0</v>
      </c>
      <c r="L121" s="921">
        <v>0</v>
      </c>
      <c r="M121" s="921">
        <v>0</v>
      </c>
      <c r="N121" s="1892">
        <v>0</v>
      </c>
      <c r="O121" s="1256">
        <v>0</v>
      </c>
      <c r="P121" s="1256">
        <v>0</v>
      </c>
      <c r="Q121" s="1892">
        <v>0</v>
      </c>
    </row>
    <row r="122" spans="1:17" ht="13.5" hidden="1" customHeight="1">
      <c r="A122" s="668"/>
      <c r="B122" s="678"/>
      <c r="C122" s="679"/>
      <c r="D122" s="1240" t="s">
        <v>671</v>
      </c>
      <c r="E122" s="1244"/>
      <c r="F122" s="1829"/>
      <c r="G122" s="1829"/>
      <c r="H122" s="1829"/>
      <c r="I122" s="921"/>
      <c r="J122" s="921"/>
      <c r="K122" s="921"/>
      <c r="L122" s="921"/>
      <c r="M122" s="2138"/>
      <c r="N122" s="2138"/>
      <c r="O122" s="1765"/>
      <c r="P122" s="1765"/>
      <c r="Q122" s="2146"/>
    </row>
    <row r="123" spans="1:17" ht="13.5" hidden="1" customHeight="1">
      <c r="A123" s="704" t="s">
        <v>562</v>
      </c>
      <c r="B123" s="684">
        <v>6</v>
      </c>
      <c r="C123" s="685">
        <v>1</v>
      </c>
      <c r="D123" s="1240" t="s">
        <v>492</v>
      </c>
      <c r="E123" s="1251" t="s">
        <v>491</v>
      </c>
      <c r="F123" s="921">
        <v>0</v>
      </c>
      <c r="G123" s="921">
        <v>0</v>
      </c>
      <c r="H123" s="921">
        <v>0</v>
      </c>
      <c r="I123" s="921">
        <v>0</v>
      </c>
      <c r="J123" s="921"/>
      <c r="K123" s="921"/>
      <c r="L123" s="921"/>
      <c r="M123" s="921"/>
      <c r="N123" s="921"/>
      <c r="O123" s="1238"/>
      <c r="P123" s="1238"/>
      <c r="Q123" s="1892"/>
    </row>
    <row r="124" spans="1:17" ht="12.75" hidden="1" customHeight="1">
      <c r="A124" s="702" t="s">
        <v>562</v>
      </c>
      <c r="B124" s="678">
        <v>7</v>
      </c>
      <c r="C124" s="679">
        <v>0</v>
      </c>
      <c r="D124" s="1243" t="s">
        <v>493</v>
      </c>
      <c r="E124" s="1254" t="s">
        <v>494</v>
      </c>
      <c r="F124" s="921">
        <v>0</v>
      </c>
      <c r="G124" s="921">
        <v>0</v>
      </c>
      <c r="H124" s="921">
        <v>0</v>
      </c>
      <c r="I124" s="921">
        <v>0</v>
      </c>
      <c r="J124" s="921">
        <v>0</v>
      </c>
      <c r="K124" s="921">
        <v>0</v>
      </c>
      <c r="L124" s="921">
        <v>0</v>
      </c>
      <c r="M124" s="921">
        <v>0</v>
      </c>
      <c r="N124" s="1892">
        <v>0</v>
      </c>
      <c r="O124" s="1256">
        <v>0</v>
      </c>
      <c r="P124" s="1256">
        <v>0</v>
      </c>
      <c r="Q124" s="1892">
        <v>0</v>
      </c>
    </row>
    <row r="125" spans="1:17" ht="13.5" hidden="1" customHeight="1">
      <c r="A125" s="668"/>
      <c r="B125" s="678"/>
      <c r="C125" s="679"/>
      <c r="D125" s="1240" t="s">
        <v>671</v>
      </c>
      <c r="E125" s="1244"/>
      <c r="F125" s="1829"/>
      <c r="G125" s="1829"/>
      <c r="H125" s="1829"/>
      <c r="I125" s="1617"/>
      <c r="J125" s="921"/>
      <c r="K125" s="921"/>
      <c r="L125" s="921"/>
      <c r="M125" s="2138"/>
      <c r="N125" s="2138"/>
      <c r="O125" s="1765"/>
      <c r="P125" s="1765"/>
      <c r="Q125" s="2146"/>
    </row>
    <row r="126" spans="1:17" ht="13.5" hidden="1" customHeight="1">
      <c r="A126" s="704" t="s">
        <v>562</v>
      </c>
      <c r="B126" s="684">
        <v>7</v>
      </c>
      <c r="C126" s="685">
        <v>1</v>
      </c>
      <c r="D126" s="1240" t="s">
        <v>495</v>
      </c>
      <c r="E126" s="1251" t="s">
        <v>451</v>
      </c>
      <c r="F126" s="921">
        <v>0</v>
      </c>
      <c r="G126" s="921">
        <v>0</v>
      </c>
      <c r="H126" s="921">
        <v>0</v>
      </c>
      <c r="I126" s="921">
        <v>0</v>
      </c>
      <c r="J126" s="921"/>
      <c r="K126" s="921"/>
      <c r="L126" s="921"/>
      <c r="M126" s="921"/>
      <c r="N126" s="921"/>
      <c r="O126" s="1238"/>
      <c r="P126" s="1238"/>
      <c r="Q126" s="1892"/>
    </row>
    <row r="127" spans="1:17" ht="13.5" hidden="1" customHeight="1">
      <c r="A127" s="704" t="s">
        <v>562</v>
      </c>
      <c r="B127" s="684">
        <v>7</v>
      </c>
      <c r="C127" s="685">
        <v>2</v>
      </c>
      <c r="D127" s="1240" t="s">
        <v>452</v>
      </c>
      <c r="E127" s="1257" t="s">
        <v>453</v>
      </c>
      <c r="F127" s="921">
        <v>0</v>
      </c>
      <c r="G127" s="921">
        <v>0</v>
      </c>
      <c r="H127" s="921">
        <v>0</v>
      </c>
      <c r="I127" s="921">
        <v>0</v>
      </c>
      <c r="J127" s="921"/>
      <c r="K127" s="921"/>
      <c r="L127" s="921"/>
      <c r="M127" s="921"/>
      <c r="N127" s="921"/>
      <c r="O127" s="1238"/>
      <c r="P127" s="1238"/>
      <c r="Q127" s="1892"/>
    </row>
    <row r="128" spans="1:17" ht="13.5" hidden="1" customHeight="1">
      <c r="A128" s="704" t="s">
        <v>562</v>
      </c>
      <c r="B128" s="684">
        <v>7</v>
      </c>
      <c r="C128" s="685">
        <v>3</v>
      </c>
      <c r="D128" s="1240" t="s">
        <v>471</v>
      </c>
      <c r="E128" s="1251" t="s">
        <v>472</v>
      </c>
      <c r="F128" s="921">
        <v>0</v>
      </c>
      <c r="G128" s="921">
        <v>0</v>
      </c>
      <c r="H128" s="921">
        <v>0</v>
      </c>
      <c r="I128" s="921">
        <v>0</v>
      </c>
      <c r="J128" s="921"/>
      <c r="K128" s="921"/>
      <c r="L128" s="921"/>
      <c r="M128" s="921"/>
      <c r="N128" s="921"/>
      <c r="O128" s="1238"/>
      <c r="P128" s="1238"/>
      <c r="Q128" s="1892"/>
    </row>
    <row r="129" spans="1:17" ht="13.5" hidden="1" customHeight="1">
      <c r="A129" s="704" t="s">
        <v>562</v>
      </c>
      <c r="B129" s="684">
        <v>7</v>
      </c>
      <c r="C129" s="685">
        <v>4</v>
      </c>
      <c r="D129" s="1240" t="s">
        <v>777</v>
      </c>
      <c r="E129" s="1246" t="s">
        <v>778</v>
      </c>
      <c r="F129" s="921">
        <v>0</v>
      </c>
      <c r="G129" s="921">
        <v>0</v>
      </c>
      <c r="H129" s="921">
        <v>0</v>
      </c>
      <c r="I129" s="921">
        <v>0</v>
      </c>
      <c r="J129" s="921"/>
      <c r="K129" s="921"/>
      <c r="L129" s="921"/>
      <c r="M129" s="921"/>
      <c r="N129" s="921"/>
      <c r="O129" s="1238"/>
      <c r="P129" s="1238"/>
      <c r="Q129" s="1892"/>
    </row>
    <row r="130" spans="1:17" ht="13.5" customHeight="1">
      <c r="A130" s="702" t="s">
        <v>562</v>
      </c>
      <c r="B130" s="678">
        <v>8</v>
      </c>
      <c r="C130" s="679">
        <v>0</v>
      </c>
      <c r="D130" s="1243" t="s">
        <v>779</v>
      </c>
      <c r="E130" s="1244" t="s">
        <v>780</v>
      </c>
      <c r="F130" s="921">
        <v>0</v>
      </c>
      <c r="G130" s="921">
        <v>0</v>
      </c>
      <c r="H130" s="921">
        <v>0</v>
      </c>
      <c r="I130" s="921">
        <v>0</v>
      </c>
      <c r="J130" s="921">
        <v>0</v>
      </c>
      <c r="K130" s="921">
        <v>0</v>
      </c>
      <c r="L130" s="921">
        <v>0</v>
      </c>
      <c r="M130" s="921">
        <v>0</v>
      </c>
      <c r="N130" s="1892">
        <v>0</v>
      </c>
      <c r="O130" s="1256">
        <v>0</v>
      </c>
      <c r="P130" s="1256">
        <v>0</v>
      </c>
      <c r="Q130" s="1892">
        <v>0</v>
      </c>
    </row>
    <row r="131" spans="1:17" ht="13.5" hidden="1" customHeight="1">
      <c r="A131" s="668"/>
      <c r="B131" s="678"/>
      <c r="C131" s="679"/>
      <c r="D131" s="1240" t="s">
        <v>671</v>
      </c>
      <c r="E131" s="1244"/>
      <c r="F131" s="1829"/>
      <c r="G131" s="1829"/>
      <c r="H131" s="1829"/>
      <c r="I131" s="921"/>
      <c r="J131" s="921"/>
      <c r="K131" s="921"/>
      <c r="L131" s="921"/>
      <c r="M131" s="2137"/>
      <c r="N131" s="2138"/>
      <c r="O131" s="1765"/>
      <c r="P131" s="1765"/>
      <c r="Q131" s="2146"/>
    </row>
    <row r="132" spans="1:17" ht="13.5" hidden="1" customHeight="1">
      <c r="A132" s="704" t="s">
        <v>562</v>
      </c>
      <c r="B132" s="684">
        <v>8</v>
      </c>
      <c r="C132" s="685">
        <v>1</v>
      </c>
      <c r="D132" s="1240" t="s">
        <v>1143</v>
      </c>
      <c r="E132" s="1251" t="s">
        <v>1144</v>
      </c>
      <c r="F132" s="921">
        <v>0</v>
      </c>
      <c r="G132" s="921">
        <v>0</v>
      </c>
      <c r="H132" s="921">
        <v>0</v>
      </c>
      <c r="I132" s="921">
        <v>0</v>
      </c>
      <c r="J132" s="921"/>
      <c r="K132" s="921"/>
      <c r="L132" s="921"/>
      <c r="M132" s="1617"/>
      <c r="N132" s="921"/>
      <c r="O132" s="1238"/>
      <c r="P132" s="1238"/>
      <c r="Q132" s="1892"/>
    </row>
    <row r="133" spans="1:17" ht="13.5" hidden="1" customHeight="1">
      <c r="A133" s="704" t="s">
        <v>562</v>
      </c>
      <c r="B133" s="684">
        <v>8</v>
      </c>
      <c r="C133" s="685">
        <v>2</v>
      </c>
      <c r="D133" s="1240" t="s">
        <v>57</v>
      </c>
      <c r="E133" s="1251" t="s">
        <v>508</v>
      </c>
      <c r="F133" s="921">
        <v>0</v>
      </c>
      <c r="G133" s="921">
        <v>0</v>
      </c>
      <c r="H133" s="921">
        <v>0</v>
      </c>
      <c r="I133" s="921">
        <v>0</v>
      </c>
      <c r="J133" s="921"/>
      <c r="K133" s="921"/>
      <c r="L133" s="921"/>
      <c r="M133" s="1617"/>
      <c r="N133" s="921"/>
      <c r="O133" s="1238"/>
      <c r="P133" s="1238"/>
      <c r="Q133" s="1892"/>
    </row>
    <row r="134" spans="1:17" ht="13.5" hidden="1" customHeight="1">
      <c r="A134" s="704" t="s">
        <v>562</v>
      </c>
      <c r="B134" s="684">
        <v>8</v>
      </c>
      <c r="C134" s="685">
        <v>3</v>
      </c>
      <c r="D134" s="1240" t="s">
        <v>30</v>
      </c>
      <c r="E134" s="1251" t="s">
        <v>31</v>
      </c>
      <c r="F134" s="921">
        <v>0</v>
      </c>
      <c r="G134" s="921">
        <v>0</v>
      </c>
      <c r="H134" s="921">
        <v>0</v>
      </c>
      <c r="I134" s="921">
        <v>0</v>
      </c>
      <c r="J134" s="921"/>
      <c r="K134" s="921"/>
      <c r="L134" s="921"/>
      <c r="M134" s="1617"/>
      <c r="N134" s="921"/>
      <c r="O134" s="1238"/>
      <c r="P134" s="1238"/>
      <c r="Q134" s="1892"/>
    </row>
    <row r="135" spans="1:17" ht="13.5" hidden="1" customHeight="1">
      <c r="A135" s="704" t="s">
        <v>562</v>
      </c>
      <c r="B135" s="684">
        <v>8</v>
      </c>
      <c r="C135" s="685">
        <v>4</v>
      </c>
      <c r="D135" s="1240" t="s">
        <v>1083</v>
      </c>
      <c r="E135" s="1251" t="s">
        <v>1097</v>
      </c>
      <c r="F135" s="921">
        <v>0</v>
      </c>
      <c r="G135" s="921">
        <v>0</v>
      </c>
      <c r="H135" s="921">
        <v>0</v>
      </c>
      <c r="I135" s="921">
        <v>0</v>
      </c>
      <c r="J135" s="921"/>
      <c r="K135" s="921"/>
      <c r="L135" s="921"/>
      <c r="M135" s="1617"/>
      <c r="N135" s="921"/>
      <c r="O135" s="1238"/>
      <c r="P135" s="1238"/>
      <c r="Q135" s="1892"/>
    </row>
    <row r="136" spans="1:17" ht="13.5" hidden="1" customHeight="1">
      <c r="A136" s="704" t="s">
        <v>562</v>
      </c>
      <c r="B136" s="684">
        <v>8</v>
      </c>
      <c r="C136" s="685">
        <v>5</v>
      </c>
      <c r="D136" s="1240" t="s">
        <v>426</v>
      </c>
      <c r="E136" s="1251" t="s">
        <v>427</v>
      </c>
      <c r="F136" s="921">
        <v>0</v>
      </c>
      <c r="G136" s="921">
        <v>0</v>
      </c>
      <c r="H136" s="921">
        <v>0</v>
      </c>
      <c r="I136" s="921">
        <v>0</v>
      </c>
      <c r="J136" s="921"/>
      <c r="K136" s="921"/>
      <c r="L136" s="921"/>
      <c r="M136" s="1617"/>
      <c r="N136" s="921"/>
      <c r="O136" s="1238"/>
      <c r="P136" s="1238"/>
      <c r="Q136" s="1892"/>
    </row>
    <row r="137" spans="1:17" ht="13.5" hidden="1" customHeight="1">
      <c r="A137" s="704" t="s">
        <v>562</v>
      </c>
      <c r="B137" s="684">
        <v>8</v>
      </c>
      <c r="C137" s="685">
        <v>6</v>
      </c>
      <c r="D137" s="1240" t="s">
        <v>428</v>
      </c>
      <c r="E137" s="1251" t="s">
        <v>968</v>
      </c>
      <c r="F137" s="921">
        <v>0</v>
      </c>
      <c r="G137" s="921">
        <v>0</v>
      </c>
      <c r="H137" s="921">
        <v>0</v>
      </c>
      <c r="I137" s="921">
        <v>0</v>
      </c>
      <c r="J137" s="921"/>
      <c r="K137" s="921"/>
      <c r="L137" s="921"/>
      <c r="M137" s="1617"/>
      <c r="N137" s="921"/>
      <c r="O137" s="1238"/>
      <c r="P137" s="1238"/>
      <c r="Q137" s="1892"/>
    </row>
    <row r="138" spans="1:17" ht="13.5" hidden="1" customHeight="1">
      <c r="A138" s="704" t="s">
        <v>562</v>
      </c>
      <c r="B138" s="684">
        <v>8</v>
      </c>
      <c r="C138" s="685">
        <v>7</v>
      </c>
      <c r="D138" s="1240" t="s">
        <v>737</v>
      </c>
      <c r="E138" s="1251" t="s">
        <v>738</v>
      </c>
      <c r="F138" s="921">
        <v>0</v>
      </c>
      <c r="G138" s="921">
        <v>0</v>
      </c>
      <c r="H138" s="921">
        <v>0</v>
      </c>
      <c r="I138" s="921">
        <v>0</v>
      </c>
      <c r="J138" s="921"/>
      <c r="K138" s="921"/>
      <c r="L138" s="921"/>
      <c r="M138" s="1617"/>
      <c r="N138" s="921"/>
      <c r="O138" s="1238"/>
      <c r="P138" s="1238"/>
      <c r="Q138" s="1892"/>
    </row>
    <row r="139" spans="1:17" ht="21.75" customHeight="1">
      <c r="A139" s="702" t="s">
        <v>562</v>
      </c>
      <c r="B139" s="678">
        <v>9</v>
      </c>
      <c r="C139" s="679">
        <v>0</v>
      </c>
      <c r="D139" s="1243" t="s">
        <v>739</v>
      </c>
      <c r="E139" s="1244" t="s">
        <v>740</v>
      </c>
      <c r="F139" s="921">
        <f>F141</f>
        <v>-20000</v>
      </c>
      <c r="G139" s="921">
        <f>G141</f>
        <v>-20000</v>
      </c>
      <c r="H139" s="921">
        <f>H141</f>
        <v>-20000</v>
      </c>
      <c r="I139" s="921">
        <f>I141</f>
        <v>-20000</v>
      </c>
      <c r="J139" s="921">
        <v>0</v>
      </c>
      <c r="K139" s="921">
        <v>0</v>
      </c>
      <c r="L139" s="921">
        <v>0</v>
      </c>
      <c r="M139" s="921">
        <v>0</v>
      </c>
      <c r="N139" s="921">
        <f>N141</f>
        <v>-20000</v>
      </c>
      <c r="O139" s="1238">
        <f>O141</f>
        <v>-20000</v>
      </c>
      <c r="P139" s="1238">
        <f>P141</f>
        <v>-20000</v>
      </c>
      <c r="Q139" s="1892">
        <f>Q141</f>
        <v>-20000</v>
      </c>
    </row>
    <row r="140" spans="1:17" ht="13.5" hidden="1" customHeight="1">
      <c r="A140" s="668"/>
      <c r="B140" s="678"/>
      <c r="C140" s="679"/>
      <c r="D140" s="1240" t="s">
        <v>671</v>
      </c>
      <c r="E140" s="1244"/>
      <c r="F140" s="1832"/>
      <c r="G140" s="1832"/>
      <c r="H140" s="1832"/>
      <c r="I140" s="921"/>
      <c r="J140" s="921"/>
      <c r="K140" s="921"/>
      <c r="L140" s="921"/>
      <c r="M140" s="2141"/>
      <c r="N140" s="2141"/>
      <c r="O140" s="1766"/>
      <c r="P140" s="1766"/>
      <c r="Q140" s="2150"/>
    </row>
    <row r="141" spans="1:17" ht="18.75" customHeight="1">
      <c r="A141" s="704" t="s">
        <v>562</v>
      </c>
      <c r="B141" s="684">
        <v>9</v>
      </c>
      <c r="C141" s="685">
        <v>1</v>
      </c>
      <c r="D141" s="1240" t="s">
        <v>739</v>
      </c>
      <c r="E141" s="1251" t="s">
        <v>741</v>
      </c>
      <c r="F141" s="921">
        <f>N141</f>
        <v>-20000</v>
      </c>
      <c r="G141" s="921">
        <f>O141</f>
        <v>-20000</v>
      </c>
      <c r="H141" s="921">
        <f>P141</f>
        <v>-20000</v>
      </c>
      <c r="I141" s="921">
        <f>Q141</f>
        <v>-20000</v>
      </c>
      <c r="J141" s="921"/>
      <c r="K141" s="921"/>
      <c r="L141" s="921"/>
      <c r="M141" s="921"/>
      <c r="N141" s="921">
        <f>tnt.harab.!G32</f>
        <v>-20000</v>
      </c>
      <c r="O141" s="1238">
        <f>tnt.harab.!H32</f>
        <v>-20000</v>
      </c>
      <c r="P141" s="1238">
        <f>tnt.harab.!I32</f>
        <v>-20000</v>
      </c>
      <c r="Q141" s="1892">
        <f>tnt.harab.!J32</f>
        <v>-20000</v>
      </c>
    </row>
    <row r="142" spans="1:17" ht="21" customHeight="1">
      <c r="A142" s="702" t="s">
        <v>564</v>
      </c>
      <c r="B142" s="678">
        <v>0</v>
      </c>
      <c r="C142" s="679">
        <v>0</v>
      </c>
      <c r="D142" s="1255" t="s">
        <v>1667</v>
      </c>
      <c r="E142" s="1253" t="s">
        <v>742</v>
      </c>
      <c r="F142" s="921">
        <f>J142+N142</f>
        <v>39700</v>
      </c>
      <c r="G142" s="921">
        <f>K142+O142</f>
        <v>85643</v>
      </c>
      <c r="H142" s="921">
        <f>L142+P142</f>
        <v>135730</v>
      </c>
      <c r="I142" s="921">
        <f>M142+Q142</f>
        <v>170230</v>
      </c>
      <c r="J142" s="921">
        <f>J144+J159+J147</f>
        <v>29700</v>
      </c>
      <c r="K142" s="921">
        <f>K144+K159+K147</f>
        <v>75643</v>
      </c>
      <c r="L142" s="921">
        <f>L144+L159+L147</f>
        <v>118000</v>
      </c>
      <c r="M142" s="921">
        <f>M144+M159+M147</f>
        <v>152500</v>
      </c>
      <c r="N142" s="921">
        <f>N147+N159</f>
        <v>10000</v>
      </c>
      <c r="O142" s="1238">
        <f>O147+O159</f>
        <v>10000</v>
      </c>
      <c r="P142" s="1238">
        <f>P147+P159</f>
        <v>17730</v>
      </c>
      <c r="Q142" s="1892">
        <f>Q144+Q147+Q159</f>
        <v>17730</v>
      </c>
    </row>
    <row r="143" spans="1:17" ht="13.5" hidden="1" customHeight="1">
      <c r="A143" s="668"/>
      <c r="B143" s="669"/>
      <c r="C143" s="670"/>
      <c r="D143" s="1240" t="s">
        <v>270</v>
      </c>
      <c r="E143" s="1241"/>
      <c r="F143" s="1833"/>
      <c r="G143" s="1833"/>
      <c r="H143" s="1833"/>
      <c r="I143" s="921"/>
      <c r="J143" s="921"/>
      <c r="K143" s="921"/>
      <c r="L143" s="921"/>
      <c r="M143" s="921"/>
      <c r="N143" s="921"/>
      <c r="O143" s="1238"/>
      <c r="P143" s="1238"/>
      <c r="Q143" s="2149"/>
    </row>
    <row r="144" spans="1:17" ht="21.75" customHeight="1">
      <c r="A144" s="702" t="s">
        <v>564</v>
      </c>
      <c r="B144" s="678">
        <v>1</v>
      </c>
      <c r="C144" s="679">
        <v>0</v>
      </c>
      <c r="D144" s="1243" t="s">
        <v>763</v>
      </c>
      <c r="E144" s="1244" t="s">
        <v>764</v>
      </c>
      <c r="F144" s="921">
        <f>J144</f>
        <v>25500</v>
      </c>
      <c r="G144" s="921">
        <f>K144</f>
        <v>63000</v>
      </c>
      <c r="H144" s="921">
        <f>L144</f>
        <v>100000</v>
      </c>
      <c r="I144" s="921">
        <f>M144</f>
        <v>130000</v>
      </c>
      <c r="J144" s="921">
        <f>J146</f>
        <v>25500</v>
      </c>
      <c r="K144" s="921">
        <f>K146</f>
        <v>63000</v>
      </c>
      <c r="L144" s="921">
        <f>L146</f>
        <v>100000</v>
      </c>
      <c r="M144" s="921">
        <f>M146</f>
        <v>130000</v>
      </c>
      <c r="N144" s="921">
        <v>0</v>
      </c>
      <c r="O144" s="1238">
        <v>0</v>
      </c>
      <c r="P144" s="1238">
        <v>0</v>
      </c>
      <c r="Q144" s="1892">
        <v>0</v>
      </c>
    </row>
    <row r="145" spans="1:17" ht="13.5" hidden="1" customHeight="1">
      <c r="A145" s="668"/>
      <c r="B145" s="678"/>
      <c r="C145" s="679"/>
      <c r="D145" s="1240" t="s">
        <v>671</v>
      </c>
      <c r="E145" s="1244"/>
      <c r="F145" s="1834"/>
      <c r="G145" s="1834"/>
      <c r="H145" s="1834"/>
      <c r="I145" s="1790"/>
      <c r="J145" s="1790"/>
      <c r="K145" s="1790"/>
      <c r="L145" s="1790"/>
      <c r="M145" s="2142"/>
      <c r="N145" s="2142"/>
      <c r="O145" s="1258"/>
      <c r="P145" s="1258"/>
      <c r="Q145" s="2151"/>
    </row>
    <row r="146" spans="1:17" ht="20.25" customHeight="1">
      <c r="A146" s="704" t="s">
        <v>564</v>
      </c>
      <c r="B146" s="684">
        <v>1</v>
      </c>
      <c r="C146" s="685">
        <v>1</v>
      </c>
      <c r="D146" s="1240" t="s">
        <v>763</v>
      </c>
      <c r="E146" s="1251" t="s">
        <v>645</v>
      </c>
      <c r="F146" s="921">
        <f>J146</f>
        <v>25500</v>
      </c>
      <c r="G146" s="921">
        <f>K146</f>
        <v>63000</v>
      </c>
      <c r="H146" s="921">
        <f>L146</f>
        <v>100000</v>
      </c>
      <c r="I146" s="921">
        <f>M146</f>
        <v>130000</v>
      </c>
      <c r="J146" s="921">
        <f>'arandzin axbahan.'!G32</f>
        <v>25500</v>
      </c>
      <c r="K146" s="921">
        <f>'arandzin axbahan.'!H32</f>
        <v>63000</v>
      </c>
      <c r="L146" s="921">
        <f>'arandzin axbahan.'!I32</f>
        <v>100000</v>
      </c>
      <c r="M146" s="921">
        <f>'arandzin axbahan.'!J32</f>
        <v>130000</v>
      </c>
      <c r="N146" s="921">
        <v>0</v>
      </c>
      <c r="O146" s="1238">
        <v>0</v>
      </c>
      <c r="P146" s="1238">
        <v>0</v>
      </c>
      <c r="Q146" s="1892">
        <v>0</v>
      </c>
    </row>
    <row r="147" spans="1:17" ht="23.25" customHeight="1">
      <c r="A147" s="702" t="s">
        <v>564</v>
      </c>
      <c r="B147" s="678">
        <v>2</v>
      </c>
      <c r="C147" s="679">
        <v>0</v>
      </c>
      <c r="D147" s="1243" t="s">
        <v>948</v>
      </c>
      <c r="E147" s="1244" t="s">
        <v>949</v>
      </c>
      <c r="F147" s="921">
        <f t="shared" ref="F147:Q147" si="10">F149</f>
        <v>1200</v>
      </c>
      <c r="G147" s="921">
        <f t="shared" si="10"/>
        <v>2500</v>
      </c>
      <c r="H147" s="921">
        <f t="shared" si="10"/>
        <v>11730</v>
      </c>
      <c r="I147" s="921">
        <f t="shared" si="10"/>
        <v>12730</v>
      </c>
      <c r="J147" s="921">
        <f t="shared" si="10"/>
        <v>1200</v>
      </c>
      <c r="K147" s="921">
        <f t="shared" si="10"/>
        <v>2500</v>
      </c>
      <c r="L147" s="921">
        <f t="shared" si="10"/>
        <v>4000</v>
      </c>
      <c r="M147" s="921">
        <f t="shared" si="10"/>
        <v>5000</v>
      </c>
      <c r="N147" s="921">
        <f t="shared" si="10"/>
        <v>0</v>
      </c>
      <c r="O147" s="1238">
        <f t="shared" si="10"/>
        <v>0</v>
      </c>
      <c r="P147" s="1238">
        <f t="shared" si="10"/>
        <v>7730</v>
      </c>
      <c r="Q147" s="1892">
        <f t="shared" si="10"/>
        <v>7730</v>
      </c>
    </row>
    <row r="148" spans="1:17" ht="10.5">
      <c r="A148" s="668"/>
      <c r="B148" s="678"/>
      <c r="C148" s="679"/>
      <c r="D148" s="1240" t="s">
        <v>671</v>
      </c>
      <c r="E148" s="1244"/>
      <c r="F148" s="1832"/>
      <c r="G148" s="1832"/>
      <c r="H148" s="1832"/>
      <c r="I148" s="921"/>
      <c r="J148" s="921"/>
      <c r="K148" s="921"/>
      <c r="L148" s="921"/>
      <c r="M148" s="2141"/>
      <c r="N148" s="2141"/>
      <c r="O148" s="1766"/>
      <c r="P148" s="1766"/>
      <c r="Q148" s="2150"/>
    </row>
    <row r="149" spans="1:17" ht="18" customHeight="1">
      <c r="A149" s="704" t="s">
        <v>564</v>
      </c>
      <c r="B149" s="684">
        <v>2</v>
      </c>
      <c r="C149" s="685">
        <v>1</v>
      </c>
      <c r="D149" s="1240" t="s">
        <v>950</v>
      </c>
      <c r="E149" s="1251" t="s">
        <v>951</v>
      </c>
      <c r="F149" s="921">
        <f>N149+J149</f>
        <v>1200</v>
      </c>
      <c r="G149" s="921">
        <f>O149+K149</f>
        <v>2500</v>
      </c>
      <c r="H149" s="921">
        <f>P149+L149</f>
        <v>11730</v>
      </c>
      <c r="I149" s="921">
        <f>Q149+M149</f>
        <v>12730</v>
      </c>
      <c r="J149" s="921">
        <f>kext.grer!G32</f>
        <v>1200</v>
      </c>
      <c r="K149" s="921">
        <f>kext.grer!H32</f>
        <v>2500</v>
      </c>
      <c r="L149" s="921">
        <f>kext.grer!I32</f>
        <v>4000</v>
      </c>
      <c r="M149" s="921">
        <f>kext.grer!J32</f>
        <v>5000</v>
      </c>
      <c r="N149" s="921">
        <f>kext.grer!G151</f>
        <v>0</v>
      </c>
      <c r="O149" s="1238">
        <f>kext.grer!H151</f>
        <v>0</v>
      </c>
      <c r="P149" s="1238">
        <f>kext.grer!I151</f>
        <v>7730</v>
      </c>
      <c r="Q149" s="1892">
        <f>kext.grer!J151</f>
        <v>7730</v>
      </c>
    </row>
    <row r="150" spans="1:17" ht="15" customHeight="1">
      <c r="A150" s="702" t="s">
        <v>564</v>
      </c>
      <c r="B150" s="678">
        <v>3</v>
      </c>
      <c r="C150" s="679">
        <v>0</v>
      </c>
      <c r="D150" s="1243" t="s">
        <v>498</v>
      </c>
      <c r="E150" s="1244" t="s">
        <v>499</v>
      </c>
      <c r="F150" s="921">
        <v>0</v>
      </c>
      <c r="G150" s="921">
        <v>0</v>
      </c>
      <c r="H150" s="921">
        <v>0</v>
      </c>
      <c r="I150" s="921">
        <v>0</v>
      </c>
      <c r="J150" s="921">
        <v>0</v>
      </c>
      <c r="K150" s="921">
        <v>0</v>
      </c>
      <c r="L150" s="921">
        <v>0</v>
      </c>
      <c r="M150" s="921">
        <v>0</v>
      </c>
      <c r="N150" s="921">
        <v>0</v>
      </c>
      <c r="O150" s="1238">
        <v>0</v>
      </c>
      <c r="P150" s="1238">
        <v>0</v>
      </c>
      <c r="Q150" s="1892">
        <v>0</v>
      </c>
    </row>
    <row r="151" spans="1:17" ht="6.75" hidden="1" customHeight="1">
      <c r="A151" s="668"/>
      <c r="B151" s="678"/>
      <c r="C151" s="679"/>
      <c r="D151" s="1240" t="s">
        <v>671</v>
      </c>
      <c r="E151" s="1244"/>
      <c r="F151" s="1832"/>
      <c r="G151" s="1832"/>
      <c r="H151" s="1832"/>
      <c r="I151" s="921"/>
      <c r="J151" s="921"/>
      <c r="K151" s="921"/>
      <c r="L151" s="921"/>
      <c r="M151" s="2141"/>
      <c r="N151" s="2141"/>
      <c r="O151" s="1766"/>
      <c r="P151" s="1766"/>
      <c r="Q151" s="2150"/>
    </row>
    <row r="152" spans="1:17" ht="10.5" hidden="1" customHeight="1">
      <c r="A152" s="704" t="s">
        <v>564</v>
      </c>
      <c r="B152" s="684">
        <v>3</v>
      </c>
      <c r="C152" s="685">
        <v>1</v>
      </c>
      <c r="D152" s="1240" t="s">
        <v>498</v>
      </c>
      <c r="E152" s="1251" t="s">
        <v>500</v>
      </c>
      <c r="F152" s="921">
        <v>0</v>
      </c>
      <c r="G152" s="921">
        <v>0</v>
      </c>
      <c r="H152" s="921">
        <v>0</v>
      </c>
      <c r="I152" s="921">
        <v>0</v>
      </c>
      <c r="J152" s="921"/>
      <c r="K152" s="921"/>
      <c r="L152" s="921"/>
      <c r="M152" s="921"/>
      <c r="N152" s="921"/>
      <c r="O152" s="1238"/>
      <c r="P152" s="1238"/>
      <c r="Q152" s="1892"/>
    </row>
    <row r="153" spans="1:17" ht="25.5" hidden="1" customHeight="1">
      <c r="A153" s="702" t="s">
        <v>564</v>
      </c>
      <c r="B153" s="678">
        <v>4</v>
      </c>
      <c r="C153" s="679">
        <v>0</v>
      </c>
      <c r="D153" s="1243" t="s">
        <v>501</v>
      </c>
      <c r="E153" s="1244" t="s">
        <v>502</v>
      </c>
      <c r="F153" s="921">
        <v>0</v>
      </c>
      <c r="G153" s="921">
        <v>0</v>
      </c>
      <c r="H153" s="921">
        <v>0</v>
      </c>
      <c r="I153" s="921">
        <v>0</v>
      </c>
      <c r="J153" s="921">
        <v>0</v>
      </c>
      <c r="K153" s="921">
        <v>0</v>
      </c>
      <c r="L153" s="921">
        <v>0</v>
      </c>
      <c r="M153" s="921">
        <v>0</v>
      </c>
      <c r="N153" s="921">
        <v>0</v>
      </c>
      <c r="O153" s="1238">
        <v>0</v>
      </c>
      <c r="P153" s="1238">
        <v>0</v>
      </c>
      <c r="Q153" s="1892">
        <v>0</v>
      </c>
    </row>
    <row r="154" spans="1:17" ht="10.5" hidden="1">
      <c r="A154" s="668"/>
      <c r="B154" s="678"/>
      <c r="C154" s="679"/>
      <c r="D154" s="1240" t="s">
        <v>671</v>
      </c>
      <c r="E154" s="1244"/>
      <c r="F154" s="1832"/>
      <c r="G154" s="1832"/>
      <c r="H154" s="1832"/>
      <c r="I154" s="921"/>
      <c r="J154" s="921"/>
      <c r="K154" s="921"/>
      <c r="L154" s="921"/>
      <c r="M154" s="2141"/>
      <c r="N154" s="2141"/>
      <c r="O154" s="1766"/>
      <c r="P154" s="1766"/>
      <c r="Q154" s="2150"/>
    </row>
    <row r="155" spans="1:17" ht="15.75" hidden="1" customHeight="1">
      <c r="A155" s="704" t="s">
        <v>564</v>
      </c>
      <c r="B155" s="684">
        <v>4</v>
      </c>
      <c r="C155" s="685">
        <v>1</v>
      </c>
      <c r="D155" s="1240" t="s">
        <v>501</v>
      </c>
      <c r="E155" s="1251" t="s">
        <v>503</v>
      </c>
      <c r="F155" s="921">
        <v>0</v>
      </c>
      <c r="G155" s="921">
        <v>0</v>
      </c>
      <c r="H155" s="921">
        <v>0</v>
      </c>
      <c r="I155" s="921">
        <v>0</v>
      </c>
      <c r="J155" s="921"/>
      <c r="K155" s="921"/>
      <c r="L155" s="921"/>
      <c r="M155" s="921"/>
      <c r="N155" s="921"/>
      <c r="O155" s="1238"/>
      <c r="P155" s="1238"/>
      <c r="Q155" s="1892"/>
    </row>
    <row r="156" spans="1:17" ht="94.5" hidden="1">
      <c r="A156" s="702" t="s">
        <v>564</v>
      </c>
      <c r="B156" s="678">
        <v>5</v>
      </c>
      <c r="C156" s="679">
        <v>0</v>
      </c>
      <c r="D156" s="1243" t="s">
        <v>142</v>
      </c>
      <c r="E156" s="1244" t="s">
        <v>143</v>
      </c>
      <c r="F156" s="921">
        <v>0</v>
      </c>
      <c r="G156" s="921">
        <v>0</v>
      </c>
      <c r="H156" s="921">
        <v>0</v>
      </c>
      <c r="I156" s="921">
        <v>0</v>
      </c>
      <c r="J156" s="921">
        <v>0</v>
      </c>
      <c r="K156" s="921">
        <v>0</v>
      </c>
      <c r="L156" s="921">
        <v>0</v>
      </c>
      <c r="M156" s="921">
        <v>0</v>
      </c>
      <c r="N156" s="921">
        <v>0</v>
      </c>
      <c r="O156" s="1238">
        <v>0</v>
      </c>
      <c r="P156" s="1238">
        <v>0</v>
      </c>
      <c r="Q156" s="1892">
        <v>0</v>
      </c>
    </row>
    <row r="157" spans="1:17" ht="13.5" hidden="1" customHeight="1">
      <c r="A157" s="668"/>
      <c r="B157" s="678"/>
      <c r="C157" s="679"/>
      <c r="D157" s="1240" t="s">
        <v>671</v>
      </c>
      <c r="E157" s="1244"/>
      <c r="F157" s="1832"/>
      <c r="G157" s="1832"/>
      <c r="H157" s="1832"/>
      <c r="I157" s="921"/>
      <c r="J157" s="921"/>
      <c r="K157" s="921"/>
      <c r="L157" s="921"/>
      <c r="M157" s="2141"/>
      <c r="N157" s="2141"/>
      <c r="O157" s="1766"/>
      <c r="P157" s="1766"/>
      <c r="Q157" s="2150"/>
    </row>
    <row r="158" spans="1:17" ht="13.5" customHeight="1">
      <c r="A158" s="704" t="s">
        <v>564</v>
      </c>
      <c r="B158" s="684">
        <v>5</v>
      </c>
      <c r="C158" s="685">
        <v>1</v>
      </c>
      <c r="D158" s="1240" t="s">
        <v>142</v>
      </c>
      <c r="E158" s="1251" t="s">
        <v>144</v>
      </c>
      <c r="F158" s="921">
        <v>0</v>
      </c>
      <c r="G158" s="921">
        <v>0</v>
      </c>
      <c r="H158" s="921">
        <v>0</v>
      </c>
      <c r="I158" s="921">
        <v>0</v>
      </c>
      <c r="J158" s="921"/>
      <c r="K158" s="921"/>
      <c r="L158" s="921"/>
      <c r="M158" s="921"/>
      <c r="N158" s="921"/>
      <c r="O158" s="1238"/>
      <c r="P158" s="1238"/>
      <c r="Q158" s="1892"/>
    </row>
    <row r="159" spans="1:17" ht="21.75" customHeight="1">
      <c r="A159" s="702" t="s">
        <v>564</v>
      </c>
      <c r="B159" s="678">
        <v>6</v>
      </c>
      <c r="C159" s="679">
        <v>0</v>
      </c>
      <c r="D159" s="1243" t="s">
        <v>862</v>
      </c>
      <c r="E159" s="1244" t="s">
        <v>863</v>
      </c>
      <c r="F159" s="921">
        <f>N159+J159</f>
        <v>13000</v>
      </c>
      <c r="G159" s="921">
        <f>O159+K159</f>
        <v>20143</v>
      </c>
      <c r="H159" s="921">
        <f>P159+L159</f>
        <v>24000</v>
      </c>
      <c r="I159" s="921">
        <f>Q159+M159</f>
        <v>27500</v>
      </c>
      <c r="J159" s="921">
        <f t="shared" ref="J159:Q159" si="11">J161</f>
        <v>3000</v>
      </c>
      <c r="K159" s="921">
        <f t="shared" si="11"/>
        <v>10143</v>
      </c>
      <c r="L159" s="921">
        <f t="shared" si="11"/>
        <v>14000</v>
      </c>
      <c r="M159" s="921">
        <f t="shared" si="11"/>
        <v>17500</v>
      </c>
      <c r="N159" s="921">
        <f t="shared" si="11"/>
        <v>10000</v>
      </c>
      <c r="O159" s="1238">
        <f t="shared" si="11"/>
        <v>10000</v>
      </c>
      <c r="P159" s="1238">
        <f t="shared" si="11"/>
        <v>10000</v>
      </c>
      <c r="Q159" s="1892">
        <f t="shared" si="11"/>
        <v>10000</v>
      </c>
    </row>
    <row r="160" spans="1:17" ht="13.5" hidden="1" customHeight="1">
      <c r="A160" s="668"/>
      <c r="B160" s="678"/>
      <c r="C160" s="679"/>
      <c r="D160" s="1240" t="s">
        <v>671</v>
      </c>
      <c r="E160" s="1244"/>
      <c r="F160" s="1832"/>
      <c r="G160" s="1832"/>
      <c r="H160" s="1832"/>
      <c r="I160" s="921"/>
      <c r="J160" s="921"/>
      <c r="K160" s="921"/>
      <c r="L160" s="921"/>
      <c r="M160" s="1826"/>
      <c r="N160" s="2141"/>
      <c r="O160" s="1766"/>
      <c r="P160" s="1766"/>
      <c r="Q160" s="2150"/>
    </row>
    <row r="161" spans="1:17" ht="23.25" customHeight="1">
      <c r="A161" s="704" t="s">
        <v>564</v>
      </c>
      <c r="B161" s="684">
        <v>6</v>
      </c>
      <c r="C161" s="685">
        <v>1</v>
      </c>
      <c r="D161" s="1240" t="s">
        <v>862</v>
      </c>
      <c r="E161" s="1251" t="s">
        <v>864</v>
      </c>
      <c r="F161" s="921">
        <f t="shared" ref="F161:I162" si="12">J161+N161</f>
        <v>13000</v>
      </c>
      <c r="G161" s="921">
        <f t="shared" si="12"/>
        <v>20143</v>
      </c>
      <c r="H161" s="921">
        <f t="shared" si="12"/>
        <v>24000</v>
      </c>
      <c r="I161" s="921">
        <f t="shared" si="12"/>
        <v>27500</v>
      </c>
      <c r="J161" s="921">
        <f>Shner!G34</f>
        <v>3000</v>
      </c>
      <c r="K161" s="921">
        <f>Shner!H34</f>
        <v>10143</v>
      </c>
      <c r="L161" s="921">
        <f>Shner!I34</f>
        <v>14000</v>
      </c>
      <c r="M161" s="1617">
        <f>Shner!F34</f>
        <v>17500</v>
      </c>
      <c r="N161" s="921">
        <f>Shner!G136+'subven sher'!G160</f>
        <v>10000</v>
      </c>
      <c r="O161" s="1238">
        <f>Shner!H136+'subven sher'!H160</f>
        <v>10000</v>
      </c>
      <c r="P161" s="1238">
        <f>Shner!I136+'subven sher'!I160</f>
        <v>10000</v>
      </c>
      <c r="Q161" s="1892">
        <f>Shner!J136+'subven sher'!J141</f>
        <v>10000</v>
      </c>
    </row>
    <row r="162" spans="1:17" ht="30" customHeight="1">
      <c r="A162" s="702" t="s">
        <v>565</v>
      </c>
      <c r="B162" s="678">
        <v>0</v>
      </c>
      <c r="C162" s="679">
        <v>0</v>
      </c>
      <c r="D162" s="1255" t="s">
        <v>1668</v>
      </c>
      <c r="E162" s="1253" t="s">
        <v>865</v>
      </c>
      <c r="F162" s="921">
        <f t="shared" si="12"/>
        <v>655908.19999999995</v>
      </c>
      <c r="G162" s="921">
        <f t="shared" si="12"/>
        <v>724467.1</v>
      </c>
      <c r="H162" s="921">
        <f t="shared" si="12"/>
        <v>783054.2</v>
      </c>
      <c r="I162" s="921">
        <f t="shared" si="12"/>
        <v>907617.15</v>
      </c>
      <c r="J162" s="921">
        <f t="shared" ref="J162:Q162" si="13">J164+J170+J173+J181</f>
        <v>45802</v>
      </c>
      <c r="K162" s="921">
        <f>K164+K170+K173+K181</f>
        <v>105602</v>
      </c>
      <c r="L162" s="921">
        <f t="shared" si="13"/>
        <v>158602</v>
      </c>
      <c r="M162" s="921">
        <f t="shared" si="13"/>
        <v>207102</v>
      </c>
      <c r="N162" s="921">
        <f t="shared" si="13"/>
        <v>610106.19999999995</v>
      </c>
      <c r="O162" s="1238">
        <f t="shared" si="13"/>
        <v>618865.1</v>
      </c>
      <c r="P162" s="1238">
        <f t="shared" si="13"/>
        <v>624452.19999999995</v>
      </c>
      <c r="Q162" s="1892">
        <f t="shared" si="13"/>
        <v>700515.15</v>
      </c>
    </row>
    <row r="163" spans="1:17" ht="13.5" hidden="1" customHeight="1">
      <c r="A163" s="668"/>
      <c r="B163" s="669"/>
      <c r="C163" s="670"/>
      <c r="D163" s="1240" t="s">
        <v>270</v>
      </c>
      <c r="E163" s="1241"/>
      <c r="F163" s="1833"/>
      <c r="G163" s="1833"/>
      <c r="H163" s="1833"/>
      <c r="I163" s="921"/>
      <c r="J163" s="921"/>
      <c r="K163" s="921"/>
      <c r="L163" s="921"/>
      <c r="M163" s="921"/>
      <c r="N163" s="921"/>
      <c r="O163" s="1238"/>
      <c r="P163" s="1238"/>
      <c r="Q163" s="2149"/>
    </row>
    <row r="164" spans="1:17" ht="19.5" customHeight="1">
      <c r="A164" s="702" t="s">
        <v>565</v>
      </c>
      <c r="B164" s="678">
        <v>1</v>
      </c>
      <c r="C164" s="679">
        <v>0</v>
      </c>
      <c r="D164" s="1243" t="s">
        <v>866</v>
      </c>
      <c r="E164" s="1244" t="s">
        <v>867</v>
      </c>
      <c r="F164" s="921">
        <f t="shared" ref="F164:Q164" si="14">F166</f>
        <v>317390.2</v>
      </c>
      <c r="G164" s="921">
        <f t="shared" si="14"/>
        <v>328649.09999999998</v>
      </c>
      <c r="H164" s="921">
        <f t="shared" si="14"/>
        <v>337736.2</v>
      </c>
      <c r="I164" s="921">
        <f t="shared" si="14"/>
        <v>415798.75</v>
      </c>
      <c r="J164" s="921">
        <f t="shared" si="14"/>
        <v>3000</v>
      </c>
      <c r="K164" s="921">
        <f t="shared" si="14"/>
        <v>5500</v>
      </c>
      <c r="L164" s="921">
        <f t="shared" si="14"/>
        <v>9000</v>
      </c>
      <c r="M164" s="921">
        <f t="shared" si="14"/>
        <v>11000</v>
      </c>
      <c r="N164" s="921">
        <f t="shared" si="14"/>
        <v>314390.2</v>
      </c>
      <c r="O164" s="1238">
        <f t="shared" si="14"/>
        <v>323149.09999999998</v>
      </c>
      <c r="P164" s="1238">
        <f t="shared" si="14"/>
        <v>328736.2</v>
      </c>
      <c r="Q164" s="1892">
        <f t="shared" si="14"/>
        <v>404798.75</v>
      </c>
    </row>
    <row r="165" spans="1:17" ht="13.5" hidden="1" customHeight="1">
      <c r="A165" s="668"/>
      <c r="B165" s="678"/>
      <c r="C165" s="679"/>
      <c r="D165" s="1240" t="s">
        <v>671</v>
      </c>
      <c r="E165" s="1244"/>
      <c r="F165" s="1832"/>
      <c r="G165" s="1832"/>
      <c r="H165" s="1832"/>
      <c r="I165" s="921"/>
      <c r="J165" s="921"/>
      <c r="K165" s="921"/>
      <c r="L165" s="921"/>
      <c r="M165" s="2141"/>
      <c r="N165" s="2141"/>
      <c r="O165" s="1766"/>
      <c r="P165" s="1766"/>
      <c r="Q165" s="2150"/>
    </row>
    <row r="166" spans="1:17" ht="18.75" customHeight="1">
      <c r="A166" s="704" t="s">
        <v>565</v>
      </c>
      <c r="B166" s="684">
        <v>1</v>
      </c>
      <c r="C166" s="685">
        <v>1</v>
      </c>
      <c r="D166" s="1240" t="s">
        <v>1092</v>
      </c>
      <c r="E166" s="1251" t="s">
        <v>714</v>
      </c>
      <c r="F166" s="921">
        <f>J166+N166</f>
        <v>317390.2</v>
      </c>
      <c r="G166" s="921">
        <f>K166+O166</f>
        <v>328649.09999999998</v>
      </c>
      <c r="H166" s="921">
        <f>L166+P166</f>
        <v>337736.2</v>
      </c>
      <c r="I166" s="921">
        <f>M166+Q166</f>
        <v>415798.75</v>
      </c>
      <c r="J166" s="921">
        <f>bnak.chin!G32</f>
        <v>3000</v>
      </c>
      <c r="K166" s="921">
        <f>bnak.chin!H32</f>
        <v>5500</v>
      </c>
      <c r="L166" s="921">
        <f>bnak.chin!I32</f>
        <v>9000</v>
      </c>
      <c r="M166" s="921">
        <f>bnak.chin!J32</f>
        <v>11000</v>
      </c>
      <c r="N166" s="921">
        <f>bnak.chin!G151+'subv bnak'!G151</f>
        <v>314390.2</v>
      </c>
      <c r="O166" s="1238">
        <f>bnak.chin!H152+'subv bnak'!H152</f>
        <v>323149.09999999998</v>
      </c>
      <c r="P166" s="1238">
        <f>bnak.chin!I152+'subv bnak'!I151</f>
        <v>328736.2</v>
      </c>
      <c r="Q166" s="921">
        <f>bnak.chin!J152+'subv bnak'!J151</f>
        <v>404798.75</v>
      </c>
    </row>
    <row r="167" spans="1:17" ht="13.5" customHeight="1">
      <c r="A167" s="702" t="s">
        <v>565</v>
      </c>
      <c r="B167" s="678">
        <v>2</v>
      </c>
      <c r="C167" s="679">
        <v>0</v>
      </c>
      <c r="D167" s="1243" t="s">
        <v>715</v>
      </c>
      <c r="E167" s="1244" t="s">
        <v>343</v>
      </c>
      <c r="F167" s="921">
        <v>0</v>
      </c>
      <c r="G167" s="921">
        <v>0</v>
      </c>
      <c r="H167" s="921">
        <v>0</v>
      </c>
      <c r="I167" s="921">
        <v>0</v>
      </c>
      <c r="J167" s="921">
        <v>0</v>
      </c>
      <c r="K167" s="921">
        <v>0</v>
      </c>
      <c r="L167" s="921">
        <v>0</v>
      </c>
      <c r="M167" s="921">
        <v>0</v>
      </c>
      <c r="N167" s="1892">
        <v>0</v>
      </c>
      <c r="O167" s="1256">
        <v>0</v>
      </c>
      <c r="P167" s="1256">
        <v>0</v>
      </c>
      <c r="Q167" s="1892">
        <v>0</v>
      </c>
    </row>
    <row r="168" spans="1:17" ht="13.5" hidden="1" customHeight="1">
      <c r="A168" s="668"/>
      <c r="B168" s="678"/>
      <c r="C168" s="679"/>
      <c r="D168" s="1240" t="s">
        <v>671</v>
      </c>
      <c r="E168" s="1244"/>
      <c r="F168" s="1832"/>
      <c r="G168" s="1832"/>
      <c r="H168" s="1832"/>
      <c r="I168" s="921"/>
      <c r="J168" s="921"/>
      <c r="K168" s="921"/>
      <c r="L168" s="921"/>
      <c r="M168" s="2141"/>
      <c r="N168" s="2141"/>
      <c r="O168" s="1766"/>
      <c r="P168" s="1766"/>
      <c r="Q168" s="2150"/>
    </row>
    <row r="169" spans="1:17" ht="13.5" customHeight="1">
      <c r="A169" s="704" t="s">
        <v>565</v>
      </c>
      <c r="B169" s="684">
        <v>2</v>
      </c>
      <c r="C169" s="685">
        <v>1</v>
      </c>
      <c r="D169" s="1240" t="s">
        <v>715</v>
      </c>
      <c r="E169" s="1251" t="s">
        <v>344</v>
      </c>
      <c r="F169" s="921">
        <v>0</v>
      </c>
      <c r="G169" s="921">
        <v>0</v>
      </c>
      <c r="H169" s="921">
        <v>0</v>
      </c>
      <c r="I169" s="921">
        <v>0</v>
      </c>
      <c r="J169" s="921"/>
      <c r="K169" s="921"/>
      <c r="L169" s="921"/>
      <c r="M169" s="921"/>
      <c r="N169" s="921"/>
      <c r="O169" s="1238"/>
      <c r="P169" s="1238"/>
      <c r="Q169" s="1892"/>
    </row>
    <row r="170" spans="1:17" ht="19.5" customHeight="1">
      <c r="A170" s="702" t="s">
        <v>565</v>
      </c>
      <c r="B170" s="678">
        <v>3</v>
      </c>
      <c r="C170" s="679">
        <v>0</v>
      </c>
      <c r="D170" s="1243" t="s">
        <v>647</v>
      </c>
      <c r="E170" s="1244" t="s">
        <v>970</v>
      </c>
      <c r="F170" s="921">
        <f t="shared" ref="F170:P170" si="15">F172</f>
        <v>120514</v>
      </c>
      <c r="G170" s="921">
        <f t="shared" si="15"/>
        <v>122814</v>
      </c>
      <c r="H170" s="921">
        <f t="shared" si="15"/>
        <v>125814</v>
      </c>
      <c r="I170" s="921">
        <f t="shared" si="15"/>
        <v>127314.4</v>
      </c>
      <c r="J170" s="921">
        <f t="shared" si="15"/>
        <v>3200</v>
      </c>
      <c r="K170" s="921">
        <f t="shared" si="15"/>
        <v>5500</v>
      </c>
      <c r="L170" s="921">
        <f t="shared" si="15"/>
        <v>8500</v>
      </c>
      <c r="M170" s="921">
        <f t="shared" si="15"/>
        <v>10000</v>
      </c>
      <c r="N170" s="1892">
        <f t="shared" si="15"/>
        <v>117314</v>
      </c>
      <c r="O170" s="1256">
        <f t="shared" si="15"/>
        <v>117314</v>
      </c>
      <c r="P170" s="1256">
        <f t="shared" si="15"/>
        <v>117314</v>
      </c>
      <c r="Q170" s="1892">
        <f>Q172</f>
        <v>117314.4</v>
      </c>
    </row>
    <row r="171" spans="1:17" ht="13.5" hidden="1" customHeight="1">
      <c r="A171" s="668"/>
      <c r="B171" s="678"/>
      <c r="C171" s="679"/>
      <c r="D171" s="1240" t="s">
        <v>671</v>
      </c>
      <c r="E171" s="1244"/>
      <c r="F171" s="1832"/>
      <c r="G171" s="1832"/>
      <c r="H171" s="1832"/>
      <c r="I171" s="921"/>
      <c r="J171" s="921"/>
      <c r="K171" s="921"/>
      <c r="L171" s="921"/>
      <c r="M171" s="2141"/>
      <c r="N171" s="2141"/>
      <c r="O171" s="1766"/>
      <c r="P171" s="1766"/>
      <c r="Q171" s="2150"/>
    </row>
    <row r="172" spans="1:17" ht="18.75" customHeight="1">
      <c r="A172" s="704" t="s">
        <v>565</v>
      </c>
      <c r="B172" s="684">
        <v>3</v>
      </c>
      <c r="C172" s="685">
        <v>1</v>
      </c>
      <c r="D172" s="1240" t="s">
        <v>971</v>
      </c>
      <c r="E172" s="1259" t="s">
        <v>972</v>
      </c>
      <c r="F172" s="921">
        <f t="shared" ref="F172:I173" si="16">J172+N172</f>
        <v>120514</v>
      </c>
      <c r="G172" s="921">
        <f t="shared" si="16"/>
        <v>122814</v>
      </c>
      <c r="H172" s="921">
        <f t="shared" si="16"/>
        <v>125814</v>
      </c>
      <c r="I172" s="921">
        <f t="shared" si="16"/>
        <v>127314.4</v>
      </c>
      <c r="J172" s="2225">
        <f>rhamat!G32</f>
        <v>3200</v>
      </c>
      <c r="K172" s="921">
        <f>rhamat!H32</f>
        <v>5500</v>
      </c>
      <c r="L172" s="921">
        <f>rhamat!I32</f>
        <v>8500</v>
      </c>
      <c r="M172" s="921">
        <f>rhamat!J32</f>
        <v>10000</v>
      </c>
      <c r="N172" s="1892">
        <f>rhamat!G137+'subv rhamat'!G140</f>
        <v>117314</v>
      </c>
      <c r="O172" s="1256">
        <f>rhamat!H137+'subv rhamat'!H140</f>
        <v>117314</v>
      </c>
      <c r="P172" s="1256">
        <f>rhamat!I137+'subv rhamat'!I140</f>
        <v>117314</v>
      </c>
      <c r="Q172" s="1892">
        <f>rhamat!J137+'subv rhamat'!J140</f>
        <v>117314.4</v>
      </c>
    </row>
    <row r="173" spans="1:17" ht="21" customHeight="1">
      <c r="A173" s="702" t="s">
        <v>565</v>
      </c>
      <c r="B173" s="678">
        <v>4</v>
      </c>
      <c r="C173" s="679">
        <v>0</v>
      </c>
      <c r="D173" s="1243" t="s">
        <v>155</v>
      </c>
      <c r="E173" s="1244" t="s">
        <v>156</v>
      </c>
      <c r="F173" s="921">
        <f t="shared" si="16"/>
        <v>184402</v>
      </c>
      <c r="G173" s="921">
        <f t="shared" si="16"/>
        <v>194402</v>
      </c>
      <c r="H173" s="921">
        <f t="shared" si="16"/>
        <v>205902</v>
      </c>
      <c r="I173" s="921">
        <f t="shared" si="16"/>
        <v>215902</v>
      </c>
      <c r="J173" s="921">
        <f t="shared" ref="J173:Q173" si="17">J175</f>
        <v>6000</v>
      </c>
      <c r="K173" s="921">
        <f t="shared" si="17"/>
        <v>16000</v>
      </c>
      <c r="L173" s="921">
        <f t="shared" si="17"/>
        <v>27500</v>
      </c>
      <c r="M173" s="921">
        <f t="shared" si="17"/>
        <v>37500</v>
      </c>
      <c r="N173" s="1892">
        <f t="shared" si="17"/>
        <v>178402</v>
      </c>
      <c r="O173" s="1256">
        <f t="shared" si="17"/>
        <v>178402</v>
      </c>
      <c r="P173" s="1256">
        <f t="shared" si="17"/>
        <v>178402</v>
      </c>
      <c r="Q173" s="1892">
        <f t="shared" si="17"/>
        <v>178402</v>
      </c>
    </row>
    <row r="174" spans="1:17" ht="13.5" hidden="1" customHeight="1">
      <c r="A174" s="668"/>
      <c r="B174" s="678"/>
      <c r="C174" s="679"/>
      <c r="D174" s="1240" t="s">
        <v>671</v>
      </c>
      <c r="E174" s="1244"/>
      <c r="F174" s="1832"/>
      <c r="G174" s="1832"/>
      <c r="H174" s="1832"/>
      <c r="I174" s="921"/>
      <c r="J174" s="921"/>
      <c r="K174" s="921"/>
      <c r="L174" s="921"/>
      <c r="M174" s="2141"/>
      <c r="N174" s="2141"/>
      <c r="O174" s="1766"/>
      <c r="P174" s="1766"/>
      <c r="Q174" s="2150"/>
    </row>
    <row r="175" spans="1:17" ht="20.25" customHeight="1">
      <c r="A175" s="704" t="s">
        <v>565</v>
      </c>
      <c r="B175" s="684">
        <v>4</v>
      </c>
      <c r="C175" s="685">
        <v>1</v>
      </c>
      <c r="D175" s="1240" t="s">
        <v>1152</v>
      </c>
      <c r="E175" s="1251" t="s">
        <v>874</v>
      </c>
      <c r="F175" s="921">
        <f>N175+J175</f>
        <v>184402</v>
      </c>
      <c r="G175" s="921">
        <f>O175+K175</f>
        <v>194402</v>
      </c>
      <c r="H175" s="921">
        <f>P175+L175</f>
        <v>205902</v>
      </c>
      <c r="I175" s="921">
        <f>Q175+M175</f>
        <v>215902</v>
      </c>
      <c r="J175" s="921">
        <f>poxoc.lusav.!G32</f>
        <v>6000</v>
      </c>
      <c r="K175" s="921">
        <f>poxoc.lusav.!H32</f>
        <v>16000</v>
      </c>
      <c r="L175" s="921">
        <f>poxoc.lusav.!I32</f>
        <v>27500</v>
      </c>
      <c r="M175" s="921">
        <f>poxoc.lusav.!J32</f>
        <v>37500</v>
      </c>
      <c r="N175" s="921">
        <f>poxoc.lusav.!G134+'poxoc.lus պ'!G158+'subv pox iusav'!G134</f>
        <v>178402</v>
      </c>
      <c r="O175" s="1238">
        <f>poxoc.lusav.!H134+'poxoc.lus պ'!H158+'subv pox iusav'!H134</f>
        <v>178402</v>
      </c>
      <c r="P175" s="1238">
        <f>poxoc.lusav.!I134+'poxoc.lus պ'!I158+'subv pox iusav'!I134</f>
        <v>178402</v>
      </c>
      <c r="Q175" s="1892">
        <f>poxoc.lusav.!J134+'poxoc.lus պ'!F158+'subv pox iusav'!J134</f>
        <v>178402</v>
      </c>
    </row>
    <row r="176" spans="1:17" ht="13.5" customHeight="1">
      <c r="A176" s="702" t="s">
        <v>565</v>
      </c>
      <c r="B176" s="678">
        <v>5</v>
      </c>
      <c r="C176" s="679">
        <v>0</v>
      </c>
      <c r="D176" s="1243" t="s">
        <v>768</v>
      </c>
      <c r="E176" s="1244" t="s">
        <v>769</v>
      </c>
      <c r="F176" s="921">
        <v>0</v>
      </c>
      <c r="G176" s="921">
        <v>0</v>
      </c>
      <c r="H176" s="921">
        <v>0</v>
      </c>
      <c r="I176" s="921">
        <v>0</v>
      </c>
      <c r="J176" s="921">
        <v>0</v>
      </c>
      <c r="K176" s="921">
        <v>0</v>
      </c>
      <c r="L176" s="921">
        <v>0</v>
      </c>
      <c r="M176" s="921">
        <v>0</v>
      </c>
      <c r="N176" s="1892">
        <v>0</v>
      </c>
      <c r="O176" s="1256">
        <v>0</v>
      </c>
      <c r="P176" s="1256">
        <v>0</v>
      </c>
      <c r="Q176" s="1892">
        <v>0</v>
      </c>
    </row>
    <row r="177" spans="1:17" ht="13.5" hidden="1" customHeight="1">
      <c r="A177" s="668"/>
      <c r="B177" s="678"/>
      <c r="C177" s="679"/>
      <c r="D177" s="1240" t="s">
        <v>671</v>
      </c>
      <c r="E177" s="1244"/>
      <c r="F177" s="1832"/>
      <c r="G177" s="1832"/>
      <c r="H177" s="1832"/>
      <c r="I177" s="921"/>
      <c r="J177" s="921"/>
      <c r="K177" s="921"/>
      <c r="L177" s="921"/>
      <c r="M177" s="2141"/>
      <c r="N177" s="2141"/>
      <c r="O177" s="1766"/>
      <c r="P177" s="1766"/>
      <c r="Q177" s="2150"/>
    </row>
    <row r="178" spans="1:17" ht="13.5" customHeight="1">
      <c r="A178" s="704" t="s">
        <v>565</v>
      </c>
      <c r="B178" s="684">
        <v>5</v>
      </c>
      <c r="C178" s="685">
        <v>1</v>
      </c>
      <c r="D178" s="1240" t="s">
        <v>768</v>
      </c>
      <c r="E178" s="1251" t="s">
        <v>770</v>
      </c>
      <c r="F178" s="921">
        <v>0</v>
      </c>
      <c r="G178" s="921">
        <v>0</v>
      </c>
      <c r="H178" s="921">
        <v>0</v>
      </c>
      <c r="I178" s="921">
        <v>0</v>
      </c>
      <c r="J178" s="921"/>
      <c r="K178" s="921"/>
      <c r="L178" s="921"/>
      <c r="M178" s="921"/>
      <c r="N178" s="921"/>
      <c r="O178" s="1238"/>
      <c r="P178" s="1238"/>
      <c r="Q178" s="1892"/>
    </row>
    <row r="179" spans="1:17" ht="13.5" customHeight="1">
      <c r="A179" s="702" t="s">
        <v>565</v>
      </c>
      <c r="B179" s="678">
        <v>6</v>
      </c>
      <c r="C179" s="679">
        <v>0</v>
      </c>
      <c r="D179" s="1243" t="s">
        <v>146</v>
      </c>
      <c r="E179" s="1254" t="s">
        <v>543</v>
      </c>
      <c r="F179" s="921">
        <v>0</v>
      </c>
      <c r="G179" s="921">
        <v>0</v>
      </c>
      <c r="H179" s="921">
        <v>0</v>
      </c>
      <c r="I179" s="921">
        <v>0</v>
      </c>
      <c r="J179" s="921">
        <v>0</v>
      </c>
      <c r="K179" s="921">
        <v>0</v>
      </c>
      <c r="L179" s="921">
        <v>0</v>
      </c>
      <c r="M179" s="921">
        <v>0</v>
      </c>
      <c r="N179" s="1892">
        <f>N181</f>
        <v>0</v>
      </c>
      <c r="O179" s="1256">
        <f>O181</f>
        <v>0</v>
      </c>
      <c r="P179" s="1256">
        <f>P181</f>
        <v>0</v>
      </c>
      <c r="Q179" s="1892">
        <f>Q181</f>
        <v>0</v>
      </c>
    </row>
    <row r="180" spans="1:17" ht="13.5" hidden="1" customHeight="1">
      <c r="A180" s="668"/>
      <c r="B180" s="678"/>
      <c r="C180" s="679"/>
      <c r="D180" s="1240" t="s">
        <v>671</v>
      </c>
      <c r="E180" s="1244"/>
      <c r="F180" s="1832"/>
      <c r="G180" s="1832"/>
      <c r="H180" s="1832"/>
      <c r="I180" s="921"/>
      <c r="J180" s="921"/>
      <c r="K180" s="921"/>
      <c r="L180" s="921"/>
      <c r="M180" s="2141"/>
      <c r="N180" s="2141"/>
      <c r="O180" s="1766"/>
      <c r="P180" s="1766"/>
      <c r="Q180" s="2150"/>
    </row>
    <row r="181" spans="1:17" ht="25.5" customHeight="1">
      <c r="A181" s="704" t="s">
        <v>565</v>
      </c>
      <c r="B181" s="684">
        <v>6</v>
      </c>
      <c r="C181" s="685">
        <v>1</v>
      </c>
      <c r="D181" s="1240" t="s">
        <v>146</v>
      </c>
      <c r="E181" s="1251" t="s">
        <v>478</v>
      </c>
      <c r="F181" s="921">
        <f>J181+N181</f>
        <v>33602</v>
      </c>
      <c r="G181" s="921">
        <f>K181+O181</f>
        <v>78602</v>
      </c>
      <c r="H181" s="921">
        <f>L181+P181</f>
        <v>113602</v>
      </c>
      <c r="I181" s="921">
        <f>M181+Q181</f>
        <v>148602</v>
      </c>
      <c r="J181" s="921">
        <f>qts!G32+'qts partq'!G32+Sheet3!G32+komynal!G105</f>
        <v>33602</v>
      </c>
      <c r="K181" s="921">
        <f>qts!H32+'qts partq'!H32+Sheet3!H32+komynal!H105</f>
        <v>78602</v>
      </c>
      <c r="L181" s="921">
        <f>qts!I32+'qts partq'!I32+Sheet3!I32+komynal!I105</f>
        <v>113602</v>
      </c>
      <c r="M181" s="921">
        <f>qts!J32+'qts partq'!J32+Sheet3!J32+komynal!J32</f>
        <v>148602</v>
      </c>
      <c r="N181" s="921">
        <f>qts!G151+'qts partq'!G151+Sheet3!G175</f>
        <v>0</v>
      </c>
      <c r="O181" s="1238">
        <f>qts!H151+'qts partq'!H151+Sheet3!H151</f>
        <v>0</v>
      </c>
      <c r="P181" s="1238">
        <f>qts!I151+'qts partq'!I151+Sheet3!I151</f>
        <v>0</v>
      </c>
      <c r="Q181" s="1892">
        <f>qts!J151+'qts partq'!J151+Sheet3!F151</f>
        <v>0</v>
      </c>
    </row>
    <row r="182" spans="1:17" ht="21" customHeight="1">
      <c r="A182" s="702" t="s">
        <v>566</v>
      </c>
      <c r="B182" s="678">
        <v>0</v>
      </c>
      <c r="C182" s="679">
        <v>0</v>
      </c>
      <c r="D182" s="1255" t="s">
        <v>1741</v>
      </c>
      <c r="E182" s="1253" t="s">
        <v>479</v>
      </c>
      <c r="F182" s="921">
        <f>J182</f>
        <v>0</v>
      </c>
      <c r="G182" s="921">
        <f>K182</f>
        <v>0</v>
      </c>
      <c r="H182" s="921">
        <f>L182</f>
        <v>0</v>
      </c>
      <c r="I182" s="921">
        <f>M182</f>
        <v>0</v>
      </c>
      <c r="J182" s="921">
        <f t="shared" ref="J182:Q182" si="18">J201</f>
        <v>0</v>
      </c>
      <c r="K182" s="921">
        <f t="shared" si="18"/>
        <v>0</v>
      </c>
      <c r="L182" s="921">
        <f t="shared" si="18"/>
        <v>0</v>
      </c>
      <c r="M182" s="921">
        <f t="shared" si="18"/>
        <v>0</v>
      </c>
      <c r="N182" s="1892">
        <f t="shared" si="18"/>
        <v>0</v>
      </c>
      <c r="O182" s="1256">
        <f t="shared" si="18"/>
        <v>0</v>
      </c>
      <c r="P182" s="1256">
        <f t="shared" si="18"/>
        <v>0</v>
      </c>
      <c r="Q182" s="1892">
        <f t="shared" si="18"/>
        <v>0</v>
      </c>
    </row>
    <row r="183" spans="1:17" ht="13.5" hidden="1" customHeight="1">
      <c r="A183" s="668"/>
      <c r="B183" s="669"/>
      <c r="C183" s="670"/>
      <c r="D183" s="1240" t="s">
        <v>270</v>
      </c>
      <c r="E183" s="1241"/>
      <c r="F183" s="1833"/>
      <c r="G183" s="1833"/>
      <c r="H183" s="1833"/>
      <c r="I183" s="1617"/>
      <c r="J183" s="921"/>
      <c r="K183" s="921"/>
      <c r="L183" s="921"/>
      <c r="M183" s="921"/>
      <c r="N183" s="921"/>
      <c r="O183" s="1238"/>
      <c r="P183" s="1238"/>
      <c r="Q183" s="2149"/>
    </row>
    <row r="184" spans="1:17" ht="0.75" hidden="1" customHeight="1">
      <c r="A184" s="702" t="s">
        <v>566</v>
      </c>
      <c r="B184" s="678">
        <v>1</v>
      </c>
      <c r="C184" s="679">
        <v>0</v>
      </c>
      <c r="D184" s="1243" t="s">
        <v>281</v>
      </c>
      <c r="E184" s="1244" t="s">
        <v>691</v>
      </c>
      <c r="F184" s="921">
        <v>0</v>
      </c>
      <c r="G184" s="921">
        <v>0</v>
      </c>
      <c r="H184" s="921">
        <v>0</v>
      </c>
      <c r="I184" s="921">
        <v>0</v>
      </c>
      <c r="J184" s="921">
        <v>0</v>
      </c>
      <c r="K184" s="921">
        <v>0</v>
      </c>
      <c r="L184" s="921">
        <v>0</v>
      </c>
      <c r="M184" s="921">
        <v>0</v>
      </c>
      <c r="N184" s="1892">
        <v>0</v>
      </c>
      <c r="O184" s="1256">
        <v>0</v>
      </c>
      <c r="P184" s="1256">
        <v>0</v>
      </c>
      <c r="Q184" s="1892">
        <v>0</v>
      </c>
    </row>
    <row r="185" spans="1:17" ht="13.5" hidden="1" customHeight="1">
      <c r="A185" s="668"/>
      <c r="B185" s="678"/>
      <c r="C185" s="679"/>
      <c r="D185" s="1240" t="s">
        <v>671</v>
      </c>
      <c r="E185" s="1244"/>
      <c r="F185" s="1832"/>
      <c r="G185" s="1832"/>
      <c r="H185" s="1832"/>
      <c r="I185" s="921"/>
      <c r="J185" s="921"/>
      <c r="K185" s="921"/>
      <c r="L185" s="921"/>
      <c r="M185" s="1826"/>
      <c r="N185" s="2141"/>
      <c r="O185" s="1766"/>
      <c r="P185" s="1766"/>
      <c r="Q185" s="2150"/>
    </row>
    <row r="186" spans="1:17" ht="13.5" hidden="1" customHeight="1">
      <c r="A186" s="704" t="s">
        <v>566</v>
      </c>
      <c r="B186" s="684">
        <v>1</v>
      </c>
      <c r="C186" s="685">
        <v>1</v>
      </c>
      <c r="D186" s="1240" t="s">
        <v>692</v>
      </c>
      <c r="E186" s="1251" t="s">
        <v>693</v>
      </c>
      <c r="F186" s="921">
        <v>0</v>
      </c>
      <c r="G186" s="921">
        <v>0</v>
      </c>
      <c r="H186" s="921">
        <v>0</v>
      </c>
      <c r="I186" s="921">
        <v>0</v>
      </c>
      <c r="J186" s="921"/>
      <c r="K186" s="921"/>
      <c r="L186" s="921"/>
      <c r="M186" s="1617"/>
      <c r="N186" s="921"/>
      <c r="O186" s="1238"/>
      <c r="P186" s="1238"/>
      <c r="Q186" s="1892"/>
    </row>
    <row r="187" spans="1:17" ht="13.5" hidden="1" customHeight="1">
      <c r="A187" s="704" t="s">
        <v>566</v>
      </c>
      <c r="B187" s="684">
        <v>1</v>
      </c>
      <c r="C187" s="685">
        <v>2</v>
      </c>
      <c r="D187" s="1240" t="s">
        <v>694</v>
      </c>
      <c r="E187" s="1251" t="s">
        <v>695</v>
      </c>
      <c r="F187" s="921">
        <v>0</v>
      </c>
      <c r="G187" s="921">
        <v>0</v>
      </c>
      <c r="H187" s="921">
        <v>0</v>
      </c>
      <c r="I187" s="921">
        <v>0</v>
      </c>
      <c r="J187" s="921"/>
      <c r="K187" s="921"/>
      <c r="L187" s="921"/>
      <c r="M187" s="1617"/>
      <c r="N187" s="921"/>
      <c r="O187" s="1238"/>
      <c r="P187" s="1238"/>
      <c r="Q187" s="1892"/>
    </row>
    <row r="188" spans="1:17" ht="13.5" hidden="1" customHeight="1">
      <c r="A188" s="704" t="s">
        <v>566</v>
      </c>
      <c r="B188" s="684">
        <v>1</v>
      </c>
      <c r="C188" s="685">
        <v>3</v>
      </c>
      <c r="D188" s="1240" t="s">
        <v>469</v>
      </c>
      <c r="E188" s="1251" t="s">
        <v>696</v>
      </c>
      <c r="F188" s="921">
        <v>0</v>
      </c>
      <c r="G188" s="921">
        <v>0</v>
      </c>
      <c r="H188" s="921">
        <v>0</v>
      </c>
      <c r="I188" s="921">
        <v>0</v>
      </c>
      <c r="J188" s="921"/>
      <c r="K188" s="921"/>
      <c r="L188" s="921"/>
      <c r="M188" s="1617"/>
      <c r="N188" s="921"/>
      <c r="O188" s="1238"/>
      <c r="P188" s="1238"/>
      <c r="Q188" s="1892"/>
    </row>
    <row r="189" spans="1:17" ht="12.75" hidden="1" customHeight="1">
      <c r="A189" s="702" t="s">
        <v>566</v>
      </c>
      <c r="B189" s="678">
        <v>2</v>
      </c>
      <c r="C189" s="679">
        <v>0</v>
      </c>
      <c r="D189" s="1243" t="s">
        <v>567</v>
      </c>
      <c r="E189" s="1244" t="s">
        <v>937</v>
      </c>
      <c r="F189" s="921">
        <v>0</v>
      </c>
      <c r="G189" s="921">
        <v>0</v>
      </c>
      <c r="H189" s="921">
        <v>0</v>
      </c>
      <c r="I189" s="921">
        <v>0</v>
      </c>
      <c r="J189" s="921">
        <v>0</v>
      </c>
      <c r="K189" s="921">
        <v>0</v>
      </c>
      <c r="L189" s="921">
        <v>0</v>
      </c>
      <c r="M189" s="921">
        <v>0</v>
      </c>
      <c r="N189" s="1892">
        <v>0</v>
      </c>
      <c r="O189" s="1256">
        <v>0</v>
      </c>
      <c r="P189" s="1256">
        <v>0</v>
      </c>
      <c r="Q189" s="1892">
        <v>0</v>
      </c>
    </row>
    <row r="190" spans="1:17" ht="13.5" hidden="1" customHeight="1">
      <c r="A190" s="668"/>
      <c r="B190" s="678"/>
      <c r="C190" s="679"/>
      <c r="D190" s="1240" t="s">
        <v>671</v>
      </c>
      <c r="E190" s="1244"/>
      <c r="F190" s="1832"/>
      <c r="G190" s="1832"/>
      <c r="H190" s="1832"/>
      <c r="I190" s="921"/>
      <c r="J190" s="921"/>
      <c r="K190" s="921"/>
      <c r="L190" s="921"/>
      <c r="M190" s="2141"/>
      <c r="N190" s="2141"/>
      <c r="O190" s="1766"/>
      <c r="P190" s="1766"/>
      <c r="Q190" s="2150"/>
    </row>
    <row r="191" spans="1:17" ht="13.5" hidden="1" customHeight="1">
      <c r="A191" s="704" t="s">
        <v>566</v>
      </c>
      <c r="B191" s="684">
        <v>2</v>
      </c>
      <c r="C191" s="685">
        <v>1</v>
      </c>
      <c r="D191" s="1240" t="s">
        <v>938</v>
      </c>
      <c r="E191" s="1251" t="s">
        <v>939</v>
      </c>
      <c r="F191" s="921">
        <v>0</v>
      </c>
      <c r="G191" s="921">
        <v>0</v>
      </c>
      <c r="H191" s="921">
        <v>0</v>
      </c>
      <c r="I191" s="921">
        <v>0</v>
      </c>
      <c r="J191" s="921"/>
      <c r="K191" s="921"/>
      <c r="L191" s="921"/>
      <c r="M191" s="921"/>
      <c r="N191" s="921"/>
      <c r="O191" s="1238"/>
      <c r="P191" s="1238"/>
      <c r="Q191" s="1892"/>
    </row>
    <row r="192" spans="1:17" ht="13.5" hidden="1" customHeight="1">
      <c r="A192" s="704" t="s">
        <v>566</v>
      </c>
      <c r="B192" s="684">
        <v>2</v>
      </c>
      <c r="C192" s="685">
        <v>2</v>
      </c>
      <c r="D192" s="1240" t="s">
        <v>697</v>
      </c>
      <c r="E192" s="1251" t="s">
        <v>698</v>
      </c>
      <c r="F192" s="921">
        <v>0</v>
      </c>
      <c r="G192" s="921">
        <v>0</v>
      </c>
      <c r="H192" s="921">
        <v>0</v>
      </c>
      <c r="I192" s="921">
        <v>0</v>
      </c>
      <c r="J192" s="921"/>
      <c r="K192" s="921"/>
      <c r="L192" s="921"/>
      <c r="M192" s="921"/>
      <c r="N192" s="921"/>
      <c r="O192" s="1238"/>
      <c r="P192" s="1238"/>
      <c r="Q192" s="1892"/>
    </row>
    <row r="193" spans="1:17" ht="13.5" hidden="1" customHeight="1">
      <c r="A193" s="704" t="s">
        <v>566</v>
      </c>
      <c r="B193" s="684">
        <v>2</v>
      </c>
      <c r="C193" s="685">
        <v>3</v>
      </c>
      <c r="D193" s="1240" t="s">
        <v>470</v>
      </c>
      <c r="E193" s="1251" t="s">
        <v>699</v>
      </c>
      <c r="F193" s="921">
        <v>0</v>
      </c>
      <c r="G193" s="921">
        <v>0</v>
      </c>
      <c r="H193" s="921">
        <v>0</v>
      </c>
      <c r="I193" s="921">
        <v>0</v>
      </c>
      <c r="J193" s="921"/>
      <c r="K193" s="921"/>
      <c r="L193" s="921"/>
      <c r="M193" s="921"/>
      <c r="N193" s="921"/>
      <c r="O193" s="1238"/>
      <c r="P193" s="1238"/>
      <c r="Q193" s="1892"/>
    </row>
    <row r="194" spans="1:17" ht="13.5" hidden="1" customHeight="1">
      <c r="A194" s="704" t="s">
        <v>566</v>
      </c>
      <c r="B194" s="684">
        <v>2</v>
      </c>
      <c r="C194" s="685">
        <v>4</v>
      </c>
      <c r="D194" s="1240" t="s">
        <v>700</v>
      </c>
      <c r="E194" s="1251" t="s">
        <v>857</v>
      </c>
      <c r="F194" s="921">
        <v>0</v>
      </c>
      <c r="G194" s="921">
        <v>0</v>
      </c>
      <c r="H194" s="921">
        <v>0</v>
      </c>
      <c r="I194" s="921">
        <v>0</v>
      </c>
      <c r="J194" s="921"/>
      <c r="K194" s="921"/>
      <c r="L194" s="921"/>
      <c r="M194" s="921"/>
      <c r="N194" s="921"/>
      <c r="O194" s="1238"/>
      <c r="P194" s="1238"/>
      <c r="Q194" s="1892"/>
    </row>
    <row r="195" spans="1:17" ht="23.25" hidden="1" customHeight="1">
      <c r="A195" s="702" t="s">
        <v>566</v>
      </c>
      <c r="B195" s="678">
        <v>3</v>
      </c>
      <c r="C195" s="679">
        <v>0</v>
      </c>
      <c r="D195" s="1243" t="s">
        <v>858</v>
      </c>
      <c r="E195" s="1244" t="s">
        <v>859</v>
      </c>
      <c r="F195" s="921">
        <v>0</v>
      </c>
      <c r="G195" s="921">
        <v>0</v>
      </c>
      <c r="H195" s="921">
        <v>0</v>
      </c>
      <c r="I195" s="921">
        <v>0</v>
      </c>
      <c r="J195" s="921">
        <v>0</v>
      </c>
      <c r="K195" s="921">
        <v>0</v>
      </c>
      <c r="L195" s="921">
        <v>0</v>
      </c>
      <c r="M195" s="921">
        <v>0</v>
      </c>
      <c r="N195" s="1892">
        <v>0</v>
      </c>
      <c r="O195" s="1256">
        <v>0</v>
      </c>
      <c r="P195" s="1256">
        <v>0</v>
      </c>
      <c r="Q195" s="1892">
        <v>0</v>
      </c>
    </row>
    <row r="196" spans="1:17" ht="10.5" hidden="1">
      <c r="A196" s="668"/>
      <c r="B196" s="678"/>
      <c r="C196" s="679"/>
      <c r="D196" s="1240" t="s">
        <v>671</v>
      </c>
      <c r="E196" s="1244"/>
      <c r="F196" s="1832"/>
      <c r="G196" s="1832"/>
      <c r="H196" s="1832"/>
      <c r="I196" s="921"/>
      <c r="J196" s="921"/>
      <c r="K196" s="921"/>
      <c r="L196" s="921"/>
      <c r="M196" s="2141"/>
      <c r="N196" s="2141"/>
      <c r="O196" s="1766"/>
      <c r="P196" s="1766"/>
      <c r="Q196" s="2150"/>
    </row>
    <row r="197" spans="1:17" ht="21" hidden="1" customHeight="1">
      <c r="A197" s="704" t="s">
        <v>566</v>
      </c>
      <c r="B197" s="684">
        <v>3</v>
      </c>
      <c r="C197" s="685">
        <v>1</v>
      </c>
      <c r="D197" s="1240" t="s">
        <v>589</v>
      </c>
      <c r="E197" s="1246" t="s">
        <v>590</v>
      </c>
      <c r="F197" s="921">
        <f>J197</f>
        <v>0</v>
      </c>
      <c r="G197" s="921">
        <f>K197</f>
        <v>0</v>
      </c>
      <c r="H197" s="921">
        <f>L197</f>
        <v>0</v>
      </c>
      <c r="I197" s="921">
        <f>M197</f>
        <v>0</v>
      </c>
      <c r="J197" s="921">
        <v>0</v>
      </c>
      <c r="K197" s="921">
        <v>0</v>
      </c>
      <c r="L197" s="921">
        <v>0</v>
      </c>
      <c r="M197" s="921">
        <v>0</v>
      </c>
      <c r="N197" s="921"/>
      <c r="O197" s="1238"/>
      <c r="P197" s="1238"/>
      <c r="Q197" s="1892"/>
    </row>
    <row r="198" spans="1:17" ht="73.5" hidden="1">
      <c r="A198" s="704" t="s">
        <v>566</v>
      </c>
      <c r="B198" s="684">
        <v>3</v>
      </c>
      <c r="C198" s="685">
        <v>2</v>
      </c>
      <c r="D198" s="1240" t="s">
        <v>903</v>
      </c>
      <c r="E198" s="1246" t="s">
        <v>274</v>
      </c>
      <c r="F198" s="921">
        <v>0</v>
      </c>
      <c r="G198" s="921">
        <v>0</v>
      </c>
      <c r="H198" s="921">
        <v>0</v>
      </c>
      <c r="I198" s="921">
        <v>0</v>
      </c>
      <c r="J198" s="921"/>
      <c r="K198" s="921"/>
      <c r="L198" s="921"/>
      <c r="M198" s="921"/>
      <c r="N198" s="921"/>
      <c r="O198" s="1238"/>
      <c r="P198" s="1238"/>
      <c r="Q198" s="1892"/>
    </row>
    <row r="199" spans="1:17" ht="94.5" hidden="1">
      <c r="A199" s="704" t="s">
        <v>566</v>
      </c>
      <c r="B199" s="684">
        <v>3</v>
      </c>
      <c r="C199" s="685">
        <v>3</v>
      </c>
      <c r="D199" s="1240" t="s">
        <v>275</v>
      </c>
      <c r="E199" s="1246" t="s">
        <v>657</v>
      </c>
      <c r="F199" s="921">
        <v>0</v>
      </c>
      <c r="G199" s="921">
        <v>0</v>
      </c>
      <c r="H199" s="921">
        <v>0</v>
      </c>
      <c r="I199" s="921">
        <v>0</v>
      </c>
      <c r="J199" s="921"/>
      <c r="K199" s="921"/>
      <c r="L199" s="921"/>
      <c r="M199" s="921"/>
      <c r="N199" s="921"/>
      <c r="O199" s="1238"/>
      <c r="P199" s="1238"/>
      <c r="Q199" s="1892"/>
    </row>
    <row r="200" spans="1:17" ht="105" hidden="1">
      <c r="A200" s="704" t="s">
        <v>566</v>
      </c>
      <c r="B200" s="684">
        <v>3</v>
      </c>
      <c r="C200" s="685">
        <v>4</v>
      </c>
      <c r="D200" s="1240" t="s">
        <v>658</v>
      </c>
      <c r="E200" s="1246" t="s">
        <v>381</v>
      </c>
      <c r="F200" s="921">
        <v>0</v>
      </c>
      <c r="G200" s="921">
        <v>0</v>
      </c>
      <c r="H200" s="921">
        <v>0</v>
      </c>
      <c r="I200" s="921">
        <v>0</v>
      </c>
      <c r="J200" s="921"/>
      <c r="K200" s="921"/>
      <c r="L200" s="921"/>
      <c r="M200" s="921"/>
      <c r="N200" s="921"/>
      <c r="O200" s="1238"/>
      <c r="P200" s="1238"/>
      <c r="Q200" s="1892"/>
    </row>
    <row r="201" spans="1:17" ht="21" hidden="1" customHeight="1">
      <c r="A201" s="702" t="s">
        <v>566</v>
      </c>
      <c r="B201" s="678">
        <v>4</v>
      </c>
      <c r="C201" s="679">
        <v>0</v>
      </c>
      <c r="D201" s="1243" t="s">
        <v>1093</v>
      </c>
      <c r="E201" s="1244" t="s">
        <v>1094</v>
      </c>
      <c r="F201" s="921">
        <f>J201</f>
        <v>0</v>
      </c>
      <c r="G201" s="921">
        <f>K201</f>
        <v>0</v>
      </c>
      <c r="H201" s="921">
        <f>L201</f>
        <v>0</v>
      </c>
      <c r="I201" s="921">
        <f>M201</f>
        <v>0</v>
      </c>
      <c r="J201" s="921">
        <f t="shared" ref="J201:Q201" si="19">J203</f>
        <v>0</v>
      </c>
      <c r="K201" s="921">
        <f t="shared" si="19"/>
        <v>0</v>
      </c>
      <c r="L201" s="921">
        <f t="shared" si="19"/>
        <v>0</v>
      </c>
      <c r="M201" s="921">
        <f t="shared" si="19"/>
        <v>0</v>
      </c>
      <c r="N201" s="1892">
        <f t="shared" si="19"/>
        <v>0</v>
      </c>
      <c r="O201" s="1256">
        <f t="shared" si="19"/>
        <v>0</v>
      </c>
      <c r="P201" s="1256">
        <f t="shared" si="19"/>
        <v>0</v>
      </c>
      <c r="Q201" s="1892">
        <f t="shared" si="19"/>
        <v>0</v>
      </c>
    </row>
    <row r="202" spans="1:17" ht="13.5" hidden="1" customHeight="1">
      <c r="A202" s="668"/>
      <c r="B202" s="678"/>
      <c r="C202" s="679"/>
      <c r="D202" s="1240" t="s">
        <v>671</v>
      </c>
      <c r="E202" s="1244"/>
      <c r="F202" s="1832"/>
      <c r="G202" s="1832"/>
      <c r="H202" s="1832"/>
      <c r="I202" s="921"/>
      <c r="J202" s="921"/>
      <c r="K202" s="921"/>
      <c r="L202" s="921"/>
      <c r="M202" s="1826"/>
      <c r="N202" s="2141"/>
      <c r="O202" s="1766"/>
      <c r="P202" s="1766"/>
      <c r="Q202" s="2150"/>
    </row>
    <row r="203" spans="1:17" ht="13.5" hidden="1" customHeight="1">
      <c r="A203" s="704" t="s">
        <v>566</v>
      </c>
      <c r="B203" s="684">
        <v>4</v>
      </c>
      <c r="C203" s="685">
        <v>1</v>
      </c>
      <c r="D203" s="1240" t="s">
        <v>1093</v>
      </c>
      <c r="E203" s="1251" t="s">
        <v>1095</v>
      </c>
      <c r="F203" s="921">
        <f>J203+N203</f>
        <v>0</v>
      </c>
      <c r="G203" s="921">
        <f>K203+O203</f>
        <v>0</v>
      </c>
      <c r="H203" s="921">
        <f>L203+P203</f>
        <v>0</v>
      </c>
      <c r="I203" s="921">
        <f>M203+Q203</f>
        <v>0</v>
      </c>
      <c r="J203" s="921">
        <f>'arandzin aroxg'!G32</f>
        <v>0</v>
      </c>
      <c r="K203" s="921">
        <f>'arandzin aroxg'!H32</f>
        <v>0</v>
      </c>
      <c r="L203" s="921">
        <f>'arandzin aroxg'!I32</f>
        <v>0</v>
      </c>
      <c r="M203" s="921">
        <f>'arandzin aroxg'!F32</f>
        <v>0</v>
      </c>
      <c r="N203" s="921">
        <f>'arandzin aroxg'!G134</f>
        <v>0</v>
      </c>
      <c r="O203" s="1238">
        <f>'arandzin aroxg'!H134</f>
        <v>0</v>
      </c>
      <c r="P203" s="1238">
        <f>'arandzin aroxg'!I134</f>
        <v>0</v>
      </c>
      <c r="Q203" s="1892">
        <f>'arandzin aroxg'!J134</f>
        <v>0</v>
      </c>
    </row>
    <row r="204" spans="1:17" ht="13.5" hidden="1" customHeight="1">
      <c r="A204" s="702" t="s">
        <v>566</v>
      </c>
      <c r="B204" s="678">
        <v>5</v>
      </c>
      <c r="C204" s="679">
        <v>0</v>
      </c>
      <c r="D204" s="1243" t="s">
        <v>285</v>
      </c>
      <c r="E204" s="1244" t="s">
        <v>286</v>
      </c>
      <c r="F204" s="921">
        <v>0</v>
      </c>
      <c r="G204" s="921">
        <v>0</v>
      </c>
      <c r="H204" s="921">
        <v>0</v>
      </c>
      <c r="I204" s="921">
        <v>0</v>
      </c>
      <c r="J204" s="921">
        <v>0</v>
      </c>
      <c r="K204" s="921">
        <v>0</v>
      </c>
      <c r="L204" s="921">
        <v>0</v>
      </c>
      <c r="M204" s="921">
        <v>0</v>
      </c>
      <c r="N204" s="1892">
        <v>0</v>
      </c>
      <c r="O204" s="1256">
        <v>0</v>
      </c>
      <c r="P204" s="1256">
        <v>0</v>
      </c>
      <c r="Q204" s="1892">
        <v>0</v>
      </c>
    </row>
    <row r="205" spans="1:17" ht="13.5" hidden="1" customHeight="1">
      <c r="A205" s="668"/>
      <c r="B205" s="678"/>
      <c r="C205" s="679"/>
      <c r="D205" s="1240" t="s">
        <v>671</v>
      </c>
      <c r="E205" s="1244"/>
      <c r="F205" s="1832"/>
      <c r="G205" s="1832"/>
      <c r="H205" s="1832"/>
      <c r="I205" s="921"/>
      <c r="J205" s="921"/>
      <c r="K205" s="921"/>
      <c r="L205" s="921"/>
      <c r="M205" s="2141"/>
      <c r="N205" s="2141"/>
      <c r="O205" s="1766"/>
      <c r="P205" s="1766"/>
      <c r="Q205" s="2150"/>
    </row>
    <row r="206" spans="1:17" ht="13.5" hidden="1" customHeight="1">
      <c r="A206" s="704" t="s">
        <v>566</v>
      </c>
      <c r="B206" s="684">
        <v>5</v>
      </c>
      <c r="C206" s="685">
        <v>1</v>
      </c>
      <c r="D206" s="1240" t="s">
        <v>285</v>
      </c>
      <c r="E206" s="1251" t="s">
        <v>286</v>
      </c>
      <c r="F206" s="921">
        <v>0</v>
      </c>
      <c r="G206" s="921">
        <v>0</v>
      </c>
      <c r="H206" s="921">
        <v>0</v>
      </c>
      <c r="I206" s="921">
        <v>0</v>
      </c>
      <c r="J206" s="921"/>
      <c r="K206" s="921"/>
      <c r="L206" s="921"/>
      <c r="M206" s="921"/>
      <c r="N206" s="921"/>
      <c r="O206" s="1238"/>
      <c r="P206" s="1238"/>
      <c r="Q206" s="1892"/>
    </row>
    <row r="207" spans="1:17" ht="12.75" customHeight="1">
      <c r="A207" s="702" t="s">
        <v>566</v>
      </c>
      <c r="B207" s="678">
        <v>6</v>
      </c>
      <c r="C207" s="679">
        <v>0</v>
      </c>
      <c r="D207" s="1243" t="s">
        <v>620</v>
      </c>
      <c r="E207" s="1244" t="s">
        <v>621</v>
      </c>
      <c r="F207" s="921">
        <v>0</v>
      </c>
      <c r="G207" s="921">
        <v>0</v>
      </c>
      <c r="H207" s="921">
        <v>0</v>
      </c>
      <c r="I207" s="921">
        <v>0</v>
      </c>
      <c r="J207" s="921">
        <v>0</v>
      </c>
      <c r="K207" s="921">
        <v>0</v>
      </c>
      <c r="L207" s="921">
        <v>0</v>
      </c>
      <c r="M207" s="921">
        <v>0</v>
      </c>
      <c r="N207" s="1892">
        <v>0</v>
      </c>
      <c r="O207" s="1256">
        <v>0</v>
      </c>
      <c r="P207" s="1256">
        <v>0</v>
      </c>
      <c r="Q207" s="1892">
        <v>0</v>
      </c>
    </row>
    <row r="208" spans="1:17" ht="13.5" hidden="1" customHeight="1">
      <c r="A208" s="668"/>
      <c r="B208" s="678"/>
      <c r="C208" s="679"/>
      <c r="D208" s="1240" t="s">
        <v>671</v>
      </c>
      <c r="E208" s="1244"/>
      <c r="F208" s="1832"/>
      <c r="G208" s="1832"/>
      <c r="H208" s="1832"/>
      <c r="I208" s="1617"/>
      <c r="J208" s="921"/>
      <c r="K208" s="921"/>
      <c r="L208" s="921"/>
      <c r="M208" s="2141"/>
      <c r="N208" s="2141"/>
      <c r="O208" s="1766"/>
      <c r="P208" s="1766"/>
      <c r="Q208" s="2150"/>
    </row>
    <row r="209" spans="1:17" ht="13.5" hidden="1" customHeight="1">
      <c r="A209" s="704" t="s">
        <v>566</v>
      </c>
      <c r="B209" s="684">
        <v>6</v>
      </c>
      <c r="C209" s="685">
        <v>1</v>
      </c>
      <c r="D209" s="1240" t="s">
        <v>598</v>
      </c>
      <c r="E209" s="1244"/>
      <c r="F209" s="921">
        <v>0</v>
      </c>
      <c r="G209" s="921">
        <v>0</v>
      </c>
      <c r="H209" s="921">
        <v>0</v>
      </c>
      <c r="I209" s="921">
        <v>0</v>
      </c>
      <c r="J209" s="921"/>
      <c r="K209" s="921"/>
      <c r="L209" s="921"/>
      <c r="M209" s="921"/>
      <c r="N209" s="921"/>
      <c r="O209" s="1238"/>
      <c r="P209" s="1238"/>
      <c r="Q209" s="1892"/>
    </row>
    <row r="210" spans="1:17" ht="13.5" hidden="1" customHeight="1">
      <c r="A210" s="704" t="s">
        <v>566</v>
      </c>
      <c r="B210" s="684">
        <v>6</v>
      </c>
      <c r="C210" s="685">
        <v>2</v>
      </c>
      <c r="D210" s="1240" t="s">
        <v>620</v>
      </c>
      <c r="E210" s="1251" t="s">
        <v>622</v>
      </c>
      <c r="F210" s="921">
        <v>0</v>
      </c>
      <c r="G210" s="921">
        <v>0</v>
      </c>
      <c r="H210" s="921">
        <v>0</v>
      </c>
      <c r="I210" s="921">
        <v>0</v>
      </c>
      <c r="J210" s="921"/>
      <c r="K210" s="921"/>
      <c r="L210" s="921"/>
      <c r="M210" s="921"/>
      <c r="N210" s="921"/>
      <c r="O210" s="1238"/>
      <c r="P210" s="1238"/>
      <c r="Q210" s="1892"/>
    </row>
    <row r="211" spans="1:17" ht="24.75" customHeight="1">
      <c r="A211" s="702" t="s">
        <v>883</v>
      </c>
      <c r="B211" s="678">
        <v>0</v>
      </c>
      <c r="C211" s="679">
        <v>0</v>
      </c>
      <c r="D211" s="1255" t="s">
        <v>1670</v>
      </c>
      <c r="E211" s="1253" t="s">
        <v>702</v>
      </c>
      <c r="F211" s="921">
        <f>J211+N211</f>
        <v>104682.8</v>
      </c>
      <c r="G211" s="921">
        <f>K211+O211</f>
        <v>119322.8</v>
      </c>
      <c r="H211" s="921">
        <f>L211+P211</f>
        <v>134697.79999999999</v>
      </c>
      <c r="I211" s="921">
        <f>M211+Q211</f>
        <v>186374.40000000002</v>
      </c>
      <c r="J211" s="921">
        <f t="shared" ref="J211:Q211" si="20">J213+J216</f>
        <v>16555</v>
      </c>
      <c r="K211" s="921">
        <f>K213+K216</f>
        <v>31195</v>
      </c>
      <c r="L211" s="921">
        <f t="shared" si="20"/>
        <v>46570</v>
      </c>
      <c r="M211" s="921">
        <f t="shared" si="20"/>
        <v>67288.600000000006</v>
      </c>
      <c r="N211" s="1892">
        <f t="shared" si="20"/>
        <v>88127.8</v>
      </c>
      <c r="O211" s="1256">
        <f t="shared" si="20"/>
        <v>88127.8</v>
      </c>
      <c r="P211" s="1256">
        <f t="shared" si="20"/>
        <v>88127.8</v>
      </c>
      <c r="Q211" s="1892">
        <f t="shared" si="20"/>
        <v>119085.8</v>
      </c>
    </row>
    <row r="212" spans="1:17" ht="13.5" hidden="1" customHeight="1">
      <c r="A212" s="668"/>
      <c r="B212" s="669"/>
      <c r="C212" s="670"/>
      <c r="D212" s="1240" t="s">
        <v>270</v>
      </c>
      <c r="E212" s="1241"/>
      <c r="F212" s="1835"/>
      <c r="G212" s="1835"/>
      <c r="H212" s="1835"/>
      <c r="I212" s="1790"/>
      <c r="J212" s="1790"/>
      <c r="K212" s="1790"/>
      <c r="L212" s="1790"/>
      <c r="M212" s="1790"/>
      <c r="N212" s="1790"/>
      <c r="O212" s="1242"/>
      <c r="P212" s="1242"/>
      <c r="Q212" s="2152"/>
    </row>
    <row r="213" spans="1:17" ht="21.75" customHeight="1">
      <c r="A213" s="704" t="s">
        <v>883</v>
      </c>
      <c r="B213" s="684">
        <v>1</v>
      </c>
      <c r="C213" s="685">
        <v>0</v>
      </c>
      <c r="D213" s="1243" t="s">
        <v>703</v>
      </c>
      <c r="E213" s="1244" t="s">
        <v>253</v>
      </c>
      <c r="F213" s="921">
        <f t="shared" ref="F213:M213" si="21">F215</f>
        <v>76100</v>
      </c>
      <c r="G213" s="921">
        <f t="shared" si="21"/>
        <v>76600</v>
      </c>
      <c r="H213" s="921">
        <f t="shared" si="21"/>
        <v>77700</v>
      </c>
      <c r="I213" s="921">
        <f t="shared" si="21"/>
        <v>78700</v>
      </c>
      <c r="J213" s="921">
        <f t="shared" si="21"/>
        <v>1100</v>
      </c>
      <c r="K213" s="921">
        <f t="shared" si="21"/>
        <v>1600</v>
      </c>
      <c r="L213" s="921">
        <f t="shared" si="21"/>
        <v>2700</v>
      </c>
      <c r="M213" s="921">
        <f t="shared" si="21"/>
        <v>3700</v>
      </c>
      <c r="N213" s="1892">
        <f>N215</f>
        <v>75000</v>
      </c>
      <c r="O213" s="1256">
        <f>O215</f>
        <v>75000</v>
      </c>
      <c r="P213" s="1256">
        <f>P215</f>
        <v>75000</v>
      </c>
      <c r="Q213" s="1892">
        <f>Q215</f>
        <v>75000</v>
      </c>
    </row>
    <row r="214" spans="1:17" ht="13.5" hidden="1" customHeight="1">
      <c r="A214" s="668"/>
      <c r="B214" s="678"/>
      <c r="C214" s="679"/>
      <c r="D214" s="1240" t="s">
        <v>671</v>
      </c>
      <c r="E214" s="1244"/>
      <c r="F214" s="1832"/>
      <c r="G214" s="1832"/>
      <c r="H214" s="1832"/>
      <c r="I214" s="921"/>
      <c r="J214" s="921"/>
      <c r="K214" s="921"/>
      <c r="L214" s="921"/>
      <c r="M214" s="1826"/>
      <c r="N214" s="2141"/>
      <c r="O214" s="1766"/>
      <c r="P214" s="1766"/>
      <c r="Q214" s="2150"/>
    </row>
    <row r="215" spans="1:17" ht="18.75" customHeight="1">
      <c r="A215" s="704" t="s">
        <v>883</v>
      </c>
      <c r="B215" s="684">
        <v>1</v>
      </c>
      <c r="C215" s="685">
        <v>1</v>
      </c>
      <c r="D215" s="1240" t="s">
        <v>703</v>
      </c>
      <c r="E215" s="1251" t="s">
        <v>254</v>
      </c>
      <c r="F215" s="921">
        <f t="shared" ref="F215:I216" si="22">J215+N215</f>
        <v>76100</v>
      </c>
      <c r="G215" s="921">
        <f t="shared" si="22"/>
        <v>76600</v>
      </c>
      <c r="H215" s="921">
        <f t="shared" si="22"/>
        <v>77700</v>
      </c>
      <c r="I215" s="921">
        <f t="shared" si="22"/>
        <v>78700</v>
      </c>
      <c r="J215" s="921">
        <f>'arandzin sport'!G32</f>
        <v>1100</v>
      </c>
      <c r="K215" s="921">
        <f>'arandzin sport'!H32</f>
        <v>1600</v>
      </c>
      <c r="L215" s="921">
        <f>'arandzin sport'!I32</f>
        <v>2700</v>
      </c>
      <c r="M215" s="921">
        <f>'arandzin sport'!J32</f>
        <v>3700</v>
      </c>
      <c r="N215" s="1892">
        <f>'arandzin sport'!G135+'sybven 8,1,1'!G135</f>
        <v>75000</v>
      </c>
      <c r="O215" s="1256">
        <f>'arandzin sport'!H135+'sybven 8,1,1'!H135</f>
        <v>75000</v>
      </c>
      <c r="P215" s="1256">
        <f>'arandzin sport'!I135+'sybven 8,1,1'!I135</f>
        <v>75000</v>
      </c>
      <c r="Q215" s="1892">
        <f>'arandzin sport'!J135+'sybven 8,1,1'!F135</f>
        <v>75000</v>
      </c>
    </row>
    <row r="216" spans="1:17" ht="19.5" customHeight="1">
      <c r="A216" s="702" t="s">
        <v>883</v>
      </c>
      <c r="B216" s="678">
        <v>2</v>
      </c>
      <c r="C216" s="679">
        <v>0</v>
      </c>
      <c r="D216" s="1243" t="s">
        <v>255</v>
      </c>
      <c r="E216" s="1244" t="s">
        <v>256</v>
      </c>
      <c r="F216" s="921">
        <f t="shared" si="22"/>
        <v>28582.799999999999</v>
      </c>
      <c r="G216" s="921">
        <f t="shared" si="22"/>
        <v>42722.8</v>
      </c>
      <c r="H216" s="921">
        <f t="shared" si="22"/>
        <v>56997.8</v>
      </c>
      <c r="I216" s="921">
        <f t="shared" si="22"/>
        <v>107674.4</v>
      </c>
      <c r="J216" s="921">
        <f>J218+J220+J221+J223</f>
        <v>15455</v>
      </c>
      <c r="K216" s="921">
        <f>K218+K220+K221+K223</f>
        <v>29595</v>
      </c>
      <c r="L216" s="921">
        <f>L218+L220+L221+L223</f>
        <v>43870</v>
      </c>
      <c r="M216" s="921">
        <f>M218+M220+M221+M223</f>
        <v>63588.6</v>
      </c>
      <c r="N216" s="1892">
        <f>N218+N220+N221</f>
        <v>13127.8</v>
      </c>
      <c r="O216" s="1256">
        <f>O218+O220+O221</f>
        <v>13127.8</v>
      </c>
      <c r="P216" s="1256">
        <f>P218+P220+P221</f>
        <v>13127.8</v>
      </c>
      <c r="Q216" s="1892">
        <f>Q218+Q220+Q221</f>
        <v>44085.8</v>
      </c>
    </row>
    <row r="217" spans="1:17" ht="7.5" customHeight="1">
      <c r="A217" s="668"/>
      <c r="B217" s="678"/>
      <c r="C217" s="679"/>
      <c r="D217" s="1240" t="s">
        <v>671</v>
      </c>
      <c r="E217" s="1244"/>
      <c r="F217" s="1832"/>
      <c r="G217" s="1832"/>
      <c r="H217" s="1832"/>
      <c r="I217" s="921"/>
      <c r="J217" s="921"/>
      <c r="K217" s="921"/>
      <c r="L217" s="921"/>
      <c r="M217" s="1826"/>
      <c r="N217" s="2141"/>
      <c r="O217" s="1766"/>
      <c r="P217" s="1766"/>
      <c r="Q217" s="2150"/>
    </row>
    <row r="218" spans="1:17" ht="13.5" customHeight="1">
      <c r="A218" s="704" t="s">
        <v>883</v>
      </c>
      <c r="B218" s="684">
        <v>2</v>
      </c>
      <c r="C218" s="685">
        <v>1</v>
      </c>
      <c r="D218" s="1240" t="s">
        <v>1148</v>
      </c>
      <c r="E218" s="1244"/>
      <c r="F218" s="921">
        <f>J218+N218</f>
        <v>1705</v>
      </c>
      <c r="G218" s="921">
        <f>K218+O218</f>
        <v>3245</v>
      </c>
      <c r="H218" s="921">
        <f>L218+P218</f>
        <v>4770</v>
      </c>
      <c r="I218" s="921">
        <f>M218+Q218</f>
        <v>6735</v>
      </c>
      <c r="J218" s="921">
        <f>gradaran!G32</f>
        <v>1705</v>
      </c>
      <c r="K218" s="921">
        <f>gradaran!H32</f>
        <v>3245</v>
      </c>
      <c r="L218" s="921">
        <f>gradaran!I32</f>
        <v>4770</v>
      </c>
      <c r="M218" s="921">
        <f>gradaran!J32</f>
        <v>6735</v>
      </c>
      <c r="N218" s="921">
        <f>gradaran!G151</f>
        <v>0</v>
      </c>
      <c r="O218" s="1238">
        <f>gradaran!H151</f>
        <v>0</v>
      </c>
      <c r="P218" s="1238">
        <f>gradaran!I151</f>
        <v>0</v>
      </c>
      <c r="Q218" s="1892">
        <f>gradaran!J151</f>
        <v>0</v>
      </c>
    </row>
    <row r="219" spans="1:17" ht="13.5" customHeight="1">
      <c r="A219" s="704" t="s">
        <v>883</v>
      </c>
      <c r="B219" s="684">
        <v>2</v>
      </c>
      <c r="C219" s="685">
        <v>2</v>
      </c>
      <c r="D219" s="1240" t="s">
        <v>1149</v>
      </c>
      <c r="E219" s="1244"/>
      <c r="F219" s="921">
        <v>0</v>
      </c>
      <c r="G219" s="921">
        <v>0</v>
      </c>
      <c r="H219" s="921">
        <v>0</v>
      </c>
      <c r="I219" s="921">
        <v>0</v>
      </c>
      <c r="J219" s="921"/>
      <c r="K219" s="921"/>
      <c r="L219" s="921"/>
      <c r="M219" s="1617"/>
      <c r="N219" s="921"/>
      <c r="O219" s="1238"/>
      <c r="P219" s="1238"/>
      <c r="Q219" s="1892"/>
    </row>
    <row r="220" spans="1:17" ht="16.5" customHeight="1">
      <c r="A220" s="704" t="s">
        <v>883</v>
      </c>
      <c r="B220" s="684">
        <v>2</v>
      </c>
      <c r="C220" s="685">
        <v>3</v>
      </c>
      <c r="D220" s="1240" t="s">
        <v>429</v>
      </c>
      <c r="E220" s="1251" t="s">
        <v>257</v>
      </c>
      <c r="F220" s="921">
        <f t="shared" ref="F220:I221" si="23">J220+N220</f>
        <v>17110</v>
      </c>
      <c r="G220" s="921">
        <f t="shared" si="23"/>
        <v>26110</v>
      </c>
      <c r="H220" s="921">
        <f t="shared" si="23"/>
        <v>35110</v>
      </c>
      <c r="I220" s="921">
        <f t="shared" si="23"/>
        <v>49663.6</v>
      </c>
      <c r="J220" s="921">
        <f>'  mshakujti tun'!G31+'mch kentron'!G32</f>
        <v>9000</v>
      </c>
      <c r="K220" s="921">
        <f>'  mshakujti tun'!H31+'mch kentron'!H32</f>
        <v>18000</v>
      </c>
      <c r="L220" s="921">
        <f>'  mshakujti tun'!I31+'mch kentron'!I32</f>
        <v>27000</v>
      </c>
      <c r="M220" s="921">
        <f>'  mshakujti tun'!J31+'mch kentron'!J32</f>
        <v>41553.599999999999</v>
      </c>
      <c r="N220" s="921">
        <f>'mch kentron'!G152</f>
        <v>8110</v>
      </c>
      <c r="O220" s="1238">
        <f>'mch kentron'!H152</f>
        <v>8110</v>
      </c>
      <c r="P220" s="1238">
        <f>'mch kentron'!I152</f>
        <v>8110</v>
      </c>
      <c r="Q220" s="921">
        <f>'mch kentron'!J152</f>
        <v>8110</v>
      </c>
    </row>
    <row r="221" spans="1:17" ht="21" customHeight="1">
      <c r="A221" s="704" t="s">
        <v>883</v>
      </c>
      <c r="B221" s="684">
        <v>2</v>
      </c>
      <c r="C221" s="685">
        <v>4</v>
      </c>
      <c r="D221" s="1240" t="s">
        <v>1150</v>
      </c>
      <c r="E221" s="1251"/>
      <c r="F221" s="921">
        <f t="shared" si="23"/>
        <v>9767.7999999999993</v>
      </c>
      <c r="G221" s="921">
        <f t="shared" si="23"/>
        <v>13367.8</v>
      </c>
      <c r="H221" s="921">
        <f t="shared" si="23"/>
        <v>17117.8</v>
      </c>
      <c r="I221" s="921">
        <f t="shared" si="23"/>
        <v>51275.8</v>
      </c>
      <c r="J221" s="921">
        <f>'ajl mchak'!G32</f>
        <v>4750</v>
      </c>
      <c r="K221" s="921">
        <f>'ajl mchak'!H32</f>
        <v>8350</v>
      </c>
      <c r="L221" s="921">
        <f>'ajl mchak'!I32</f>
        <v>12100</v>
      </c>
      <c r="M221" s="1617">
        <f>'ajl mchak'!J32</f>
        <v>15300</v>
      </c>
      <c r="N221" s="921">
        <f>'ajl mchak'!G151</f>
        <v>5017.8</v>
      </c>
      <c r="O221" s="1238">
        <f>'ajl mchak'!H151</f>
        <v>5017.8</v>
      </c>
      <c r="P221" s="1238">
        <f>'ajl mchak'!I151</f>
        <v>5017.8</v>
      </c>
      <c r="Q221" s="1892">
        <f>'ajl mchak'!J151</f>
        <v>35975.800000000003</v>
      </c>
    </row>
    <row r="222" spans="1:17" ht="12.75" customHeight="1">
      <c r="A222" s="704" t="s">
        <v>883</v>
      </c>
      <c r="B222" s="684">
        <v>2</v>
      </c>
      <c r="C222" s="685">
        <v>5</v>
      </c>
      <c r="D222" s="1240" t="s">
        <v>173</v>
      </c>
      <c r="E222" s="1251"/>
      <c r="F222" s="921">
        <v>0</v>
      </c>
      <c r="G222" s="921">
        <v>0</v>
      </c>
      <c r="H222" s="921">
        <v>0</v>
      </c>
      <c r="I222" s="921">
        <v>0</v>
      </c>
      <c r="J222" s="921"/>
      <c r="K222" s="921"/>
      <c r="L222" s="921"/>
      <c r="M222" s="1617"/>
      <c r="N222" s="921"/>
      <c r="O222" s="1238"/>
      <c r="P222" s="1238"/>
      <c r="Q222" s="1892"/>
    </row>
    <row r="223" spans="1:17" ht="13.5" hidden="1" customHeight="1">
      <c r="A223" s="704" t="s">
        <v>883</v>
      </c>
      <c r="B223" s="684">
        <v>2</v>
      </c>
      <c r="C223" s="685">
        <v>6</v>
      </c>
      <c r="D223" s="1240" t="s">
        <v>174</v>
      </c>
      <c r="E223" s="1251"/>
      <c r="F223" s="921">
        <f>J223</f>
        <v>0</v>
      </c>
      <c r="G223" s="921">
        <f>K223</f>
        <v>0</v>
      </c>
      <c r="H223" s="921">
        <f>L223</f>
        <v>0</v>
      </c>
      <c r="I223" s="921">
        <f>M223</f>
        <v>0</v>
      </c>
      <c r="J223" s="921">
        <f>kino!G32</f>
        <v>0</v>
      </c>
      <c r="K223" s="921">
        <f>kino!H32</f>
        <v>0</v>
      </c>
      <c r="L223" s="921">
        <f>kino!I32</f>
        <v>0</v>
      </c>
      <c r="M223" s="1617">
        <f>kino!J32</f>
        <v>0</v>
      </c>
      <c r="N223" s="921"/>
      <c r="O223" s="1238"/>
      <c r="P223" s="1238"/>
      <c r="Q223" s="1892"/>
    </row>
    <row r="224" spans="1:17" ht="13.5" hidden="1" customHeight="1">
      <c r="A224" s="704" t="s">
        <v>883</v>
      </c>
      <c r="B224" s="684">
        <v>2</v>
      </c>
      <c r="C224" s="685">
        <v>7</v>
      </c>
      <c r="D224" s="1240" t="s">
        <v>440</v>
      </c>
      <c r="E224" s="1251"/>
      <c r="F224" s="921">
        <v>0</v>
      </c>
      <c r="G224" s="921">
        <v>0</v>
      </c>
      <c r="H224" s="921">
        <v>0</v>
      </c>
      <c r="I224" s="921">
        <v>0</v>
      </c>
      <c r="J224" s="921">
        <v>0</v>
      </c>
      <c r="K224" s="921">
        <v>0</v>
      </c>
      <c r="L224" s="921">
        <v>0</v>
      </c>
      <c r="M224" s="921">
        <v>0</v>
      </c>
      <c r="N224" s="921">
        <v>0</v>
      </c>
      <c r="O224" s="1238">
        <v>0</v>
      </c>
      <c r="P224" s="1238">
        <v>0</v>
      </c>
      <c r="Q224" s="921">
        <v>0</v>
      </c>
    </row>
    <row r="225" spans="1:17" ht="12.75" hidden="1" customHeight="1">
      <c r="A225" s="702" t="s">
        <v>883</v>
      </c>
      <c r="B225" s="678">
        <v>3</v>
      </c>
      <c r="C225" s="679">
        <v>0</v>
      </c>
      <c r="D225" s="1243" t="s">
        <v>277</v>
      </c>
      <c r="E225" s="1254" t="s">
        <v>203</v>
      </c>
      <c r="F225" s="921">
        <v>0</v>
      </c>
      <c r="G225" s="921">
        <v>0</v>
      </c>
      <c r="H225" s="921">
        <v>0</v>
      </c>
      <c r="I225" s="921">
        <v>0</v>
      </c>
      <c r="J225" s="921">
        <v>0</v>
      </c>
      <c r="K225" s="921">
        <v>0</v>
      </c>
      <c r="L225" s="921">
        <v>0</v>
      </c>
      <c r="M225" s="921">
        <v>0</v>
      </c>
      <c r="N225" s="921">
        <v>0</v>
      </c>
      <c r="O225" s="1238">
        <v>0</v>
      </c>
      <c r="P225" s="1238">
        <v>0</v>
      </c>
      <c r="Q225" s="921">
        <v>0</v>
      </c>
    </row>
    <row r="226" spans="1:17" ht="13.5" hidden="1" customHeight="1">
      <c r="A226" s="668"/>
      <c r="B226" s="678"/>
      <c r="C226" s="679"/>
      <c r="D226" s="1240" t="s">
        <v>671</v>
      </c>
      <c r="E226" s="1244"/>
      <c r="F226" s="1832"/>
      <c r="G226" s="1832"/>
      <c r="H226" s="1832"/>
      <c r="I226" s="921"/>
      <c r="J226" s="921"/>
      <c r="K226" s="921"/>
      <c r="L226" s="921"/>
      <c r="M226" s="1826"/>
      <c r="N226" s="2141"/>
      <c r="O226" s="1766"/>
      <c r="P226" s="1766"/>
      <c r="Q226" s="2150"/>
    </row>
    <row r="227" spans="1:17" ht="13.5" hidden="1" customHeight="1">
      <c r="A227" s="704" t="s">
        <v>883</v>
      </c>
      <c r="B227" s="684">
        <v>3</v>
      </c>
      <c r="C227" s="685">
        <v>1</v>
      </c>
      <c r="D227" s="1240" t="s">
        <v>430</v>
      </c>
      <c r="E227" s="1254"/>
      <c r="F227" s="921">
        <v>0</v>
      </c>
      <c r="G227" s="921">
        <v>0</v>
      </c>
      <c r="H227" s="921">
        <v>0</v>
      </c>
      <c r="I227" s="921">
        <v>0</v>
      </c>
      <c r="J227" s="921"/>
      <c r="K227" s="921"/>
      <c r="L227" s="921"/>
      <c r="M227" s="1617"/>
      <c r="N227" s="921"/>
      <c r="O227" s="1238"/>
      <c r="P227" s="1238"/>
      <c r="Q227" s="1892"/>
    </row>
    <row r="228" spans="1:17" ht="13.5" hidden="1" customHeight="1">
      <c r="A228" s="704" t="s">
        <v>883</v>
      </c>
      <c r="B228" s="684">
        <v>3</v>
      </c>
      <c r="C228" s="685">
        <v>2</v>
      </c>
      <c r="D228" s="1240" t="s">
        <v>84</v>
      </c>
      <c r="E228" s="1254"/>
      <c r="F228" s="921">
        <v>0</v>
      </c>
      <c r="G228" s="921">
        <v>0</v>
      </c>
      <c r="H228" s="921">
        <v>0</v>
      </c>
      <c r="I228" s="921">
        <v>0</v>
      </c>
      <c r="J228" s="921"/>
      <c r="K228" s="921"/>
      <c r="L228" s="921"/>
      <c r="M228" s="1617"/>
      <c r="N228" s="921"/>
      <c r="O228" s="1238"/>
      <c r="P228" s="1238"/>
      <c r="Q228" s="1892"/>
    </row>
    <row r="229" spans="1:17" ht="12.75" hidden="1" customHeight="1">
      <c r="A229" s="704" t="s">
        <v>883</v>
      </c>
      <c r="B229" s="684">
        <v>3</v>
      </c>
      <c r="C229" s="685">
        <v>3</v>
      </c>
      <c r="D229" s="1240" t="s">
        <v>85</v>
      </c>
      <c r="E229" s="1251" t="s">
        <v>912</v>
      </c>
      <c r="F229" s="921">
        <v>0</v>
      </c>
      <c r="G229" s="921">
        <v>0</v>
      </c>
      <c r="H229" s="921">
        <v>0</v>
      </c>
      <c r="I229" s="921">
        <v>0</v>
      </c>
      <c r="J229" s="921"/>
      <c r="K229" s="921"/>
      <c r="L229" s="921"/>
      <c r="M229" s="1617"/>
      <c r="N229" s="921"/>
      <c r="O229" s="1238"/>
      <c r="P229" s="1238"/>
      <c r="Q229" s="1892"/>
    </row>
    <row r="230" spans="1:17" ht="126" hidden="1">
      <c r="A230" s="702" t="s">
        <v>883</v>
      </c>
      <c r="B230" s="678">
        <v>4</v>
      </c>
      <c r="C230" s="679">
        <v>0</v>
      </c>
      <c r="D230" s="1243" t="s">
        <v>86</v>
      </c>
      <c r="E230" s="1254" t="s">
        <v>913</v>
      </c>
      <c r="F230" s="921">
        <v>0</v>
      </c>
      <c r="G230" s="921">
        <v>0</v>
      </c>
      <c r="H230" s="921">
        <v>0</v>
      </c>
      <c r="I230" s="921">
        <v>0</v>
      </c>
      <c r="J230" s="921">
        <v>0</v>
      </c>
      <c r="K230" s="921">
        <v>0</v>
      </c>
      <c r="L230" s="921">
        <v>0</v>
      </c>
      <c r="M230" s="921">
        <v>0</v>
      </c>
      <c r="N230" s="921">
        <v>0</v>
      </c>
      <c r="O230" s="1238">
        <v>0</v>
      </c>
      <c r="P230" s="1238">
        <v>0</v>
      </c>
      <c r="Q230" s="921">
        <v>0</v>
      </c>
    </row>
    <row r="231" spans="1:17" ht="10.5" hidden="1">
      <c r="A231" s="668"/>
      <c r="B231" s="678"/>
      <c r="C231" s="679"/>
      <c r="D231" s="1240" t="s">
        <v>671</v>
      </c>
      <c r="E231" s="1244"/>
      <c r="F231" s="1832"/>
      <c r="G231" s="1832"/>
      <c r="H231" s="1832"/>
      <c r="I231" s="921"/>
      <c r="J231" s="921"/>
      <c r="K231" s="921"/>
      <c r="L231" s="921"/>
      <c r="M231" s="1826"/>
      <c r="N231" s="2141"/>
      <c r="O231" s="1766"/>
      <c r="P231" s="1766"/>
      <c r="Q231" s="2150"/>
    </row>
    <row r="232" spans="1:17" ht="10.5" hidden="1" customHeight="1">
      <c r="A232" s="704" t="s">
        <v>883</v>
      </c>
      <c r="B232" s="684">
        <v>4</v>
      </c>
      <c r="C232" s="685">
        <v>1</v>
      </c>
      <c r="D232" s="1240" t="s">
        <v>87</v>
      </c>
      <c r="E232" s="1254"/>
      <c r="F232" s="921">
        <v>0</v>
      </c>
      <c r="G232" s="921">
        <v>0</v>
      </c>
      <c r="H232" s="921">
        <v>0</v>
      </c>
      <c r="I232" s="921">
        <v>0</v>
      </c>
      <c r="J232" s="921">
        <v>0</v>
      </c>
      <c r="K232" s="921">
        <v>0</v>
      </c>
      <c r="L232" s="921">
        <v>0</v>
      </c>
      <c r="M232" s="921">
        <v>0</v>
      </c>
      <c r="N232" s="921"/>
      <c r="O232" s="1238"/>
      <c r="P232" s="1238"/>
      <c r="Q232" s="1892"/>
    </row>
    <row r="233" spans="1:17" ht="0.75" hidden="1" customHeight="1">
      <c r="A233" s="704" t="s">
        <v>883</v>
      </c>
      <c r="B233" s="684">
        <v>4</v>
      </c>
      <c r="C233" s="685">
        <v>2</v>
      </c>
      <c r="D233" s="1240" t="s">
        <v>88</v>
      </c>
      <c r="E233" s="1254"/>
      <c r="F233" s="921">
        <v>0</v>
      </c>
      <c r="G233" s="921">
        <v>0</v>
      </c>
      <c r="H233" s="921">
        <v>0</v>
      </c>
      <c r="I233" s="921">
        <v>0</v>
      </c>
      <c r="J233" s="921"/>
      <c r="K233" s="921"/>
      <c r="L233" s="921"/>
      <c r="M233" s="1617"/>
      <c r="N233" s="921"/>
      <c r="O233" s="1238"/>
      <c r="P233" s="1238"/>
      <c r="Q233" s="1892"/>
    </row>
    <row r="234" spans="1:17" ht="94.5" hidden="1">
      <c r="A234" s="704" t="s">
        <v>883</v>
      </c>
      <c r="B234" s="684">
        <v>4</v>
      </c>
      <c r="C234" s="685">
        <v>3</v>
      </c>
      <c r="D234" s="1240" t="s">
        <v>86</v>
      </c>
      <c r="E234" s="1251" t="s">
        <v>519</v>
      </c>
      <c r="F234" s="921">
        <v>0</v>
      </c>
      <c r="G234" s="921">
        <v>0</v>
      </c>
      <c r="H234" s="921">
        <v>0</v>
      </c>
      <c r="I234" s="921">
        <v>0</v>
      </c>
      <c r="J234" s="921"/>
      <c r="K234" s="921"/>
      <c r="L234" s="921"/>
      <c r="M234" s="1617"/>
      <c r="N234" s="921"/>
      <c r="O234" s="1238"/>
      <c r="P234" s="1238"/>
      <c r="Q234" s="1892"/>
    </row>
    <row r="235" spans="1:17" ht="105" hidden="1">
      <c r="A235" s="702" t="s">
        <v>883</v>
      </c>
      <c r="B235" s="678">
        <v>5</v>
      </c>
      <c r="C235" s="679">
        <v>0</v>
      </c>
      <c r="D235" s="1260" t="s">
        <v>520</v>
      </c>
      <c r="E235" s="1254" t="s">
        <v>648</v>
      </c>
      <c r="F235" s="921">
        <v>0</v>
      </c>
      <c r="G235" s="921">
        <v>0</v>
      </c>
      <c r="H235" s="921">
        <v>0</v>
      </c>
      <c r="I235" s="921">
        <v>0</v>
      </c>
      <c r="J235" s="921">
        <v>0</v>
      </c>
      <c r="K235" s="921">
        <v>0</v>
      </c>
      <c r="L235" s="921">
        <v>0</v>
      </c>
      <c r="M235" s="921">
        <v>0</v>
      </c>
      <c r="N235" s="1892">
        <v>0</v>
      </c>
      <c r="O235" s="1256">
        <v>0</v>
      </c>
      <c r="P235" s="1256">
        <v>0</v>
      </c>
      <c r="Q235" s="1892">
        <v>0</v>
      </c>
    </row>
    <row r="236" spans="1:17" ht="13.5" hidden="1" customHeight="1">
      <c r="A236" s="668"/>
      <c r="B236" s="678"/>
      <c r="C236" s="679"/>
      <c r="D236" s="1240" t="s">
        <v>671</v>
      </c>
      <c r="E236" s="1244"/>
      <c r="F236" s="1832"/>
      <c r="G236" s="1832"/>
      <c r="H236" s="1832"/>
      <c r="I236" s="921"/>
      <c r="J236" s="921"/>
      <c r="K236" s="921"/>
      <c r="L236" s="921"/>
      <c r="M236" s="1826"/>
      <c r="N236" s="2141"/>
      <c r="O236" s="1766"/>
      <c r="P236" s="1766"/>
      <c r="Q236" s="2150"/>
    </row>
    <row r="237" spans="1:17" ht="13.5" hidden="1" customHeight="1">
      <c r="A237" s="702" t="s">
        <v>883</v>
      </c>
      <c r="B237" s="678">
        <v>5</v>
      </c>
      <c r="C237" s="679">
        <v>1</v>
      </c>
      <c r="D237" s="1261" t="s">
        <v>520</v>
      </c>
      <c r="E237" s="1251" t="s">
        <v>649</v>
      </c>
      <c r="F237" s="921">
        <v>0</v>
      </c>
      <c r="G237" s="921">
        <v>0</v>
      </c>
      <c r="H237" s="921">
        <v>0</v>
      </c>
      <c r="I237" s="921">
        <v>0</v>
      </c>
      <c r="J237" s="921"/>
      <c r="K237" s="921"/>
      <c r="L237" s="921"/>
      <c r="M237" s="1617"/>
      <c r="N237" s="921"/>
      <c r="O237" s="1238"/>
      <c r="P237" s="1238"/>
      <c r="Q237" s="1892"/>
    </row>
    <row r="238" spans="1:17" ht="13.5" customHeight="1">
      <c r="A238" s="702" t="s">
        <v>883</v>
      </c>
      <c r="B238" s="678">
        <v>6</v>
      </c>
      <c r="C238" s="679">
        <v>0</v>
      </c>
      <c r="D238" s="1260" t="s">
        <v>650</v>
      </c>
      <c r="E238" s="1254" t="s">
        <v>731</v>
      </c>
      <c r="F238" s="921">
        <v>0</v>
      </c>
      <c r="G238" s="921">
        <v>0</v>
      </c>
      <c r="H238" s="921">
        <v>0</v>
      </c>
      <c r="I238" s="921">
        <v>0</v>
      </c>
      <c r="J238" s="921">
        <v>0</v>
      </c>
      <c r="K238" s="921">
        <v>0</v>
      </c>
      <c r="L238" s="921">
        <v>0</v>
      </c>
      <c r="M238" s="921">
        <v>0</v>
      </c>
      <c r="N238" s="1892">
        <v>0</v>
      </c>
      <c r="O238" s="1256">
        <v>0</v>
      </c>
      <c r="P238" s="1256">
        <v>0</v>
      </c>
      <c r="Q238" s="1892">
        <v>0</v>
      </c>
    </row>
    <row r="239" spans="1:17" ht="0.75" customHeight="1">
      <c r="A239" s="668"/>
      <c r="B239" s="678"/>
      <c r="C239" s="679"/>
      <c r="D239" s="1240" t="s">
        <v>671</v>
      </c>
      <c r="E239" s="1244"/>
      <c r="F239" s="1832"/>
      <c r="G239" s="1832"/>
      <c r="H239" s="1832"/>
      <c r="I239" s="921"/>
      <c r="J239" s="921"/>
      <c r="K239" s="921"/>
      <c r="L239" s="921"/>
      <c r="M239" s="1826"/>
      <c r="N239" s="2141"/>
      <c r="O239" s="1766"/>
      <c r="P239" s="1766"/>
      <c r="Q239" s="2150"/>
    </row>
    <row r="240" spans="1:17" ht="13.5" customHeight="1">
      <c r="A240" s="704" t="s">
        <v>883</v>
      </c>
      <c r="B240" s="684">
        <v>6</v>
      </c>
      <c r="C240" s="685">
        <v>1</v>
      </c>
      <c r="D240" s="1261" t="s">
        <v>650</v>
      </c>
      <c r="E240" s="1251" t="s">
        <v>796</v>
      </c>
      <c r="F240" s="921">
        <v>0</v>
      </c>
      <c r="G240" s="921">
        <v>0</v>
      </c>
      <c r="H240" s="921">
        <v>0</v>
      </c>
      <c r="I240" s="921">
        <v>0</v>
      </c>
      <c r="J240" s="921"/>
      <c r="K240" s="921"/>
      <c r="L240" s="921"/>
      <c r="M240" s="1617"/>
      <c r="N240" s="921"/>
      <c r="O240" s="1238"/>
      <c r="P240" s="1238"/>
      <c r="Q240" s="1892"/>
    </row>
    <row r="241" spans="1:17" ht="24.75" customHeight="1">
      <c r="A241" s="702" t="s">
        <v>441</v>
      </c>
      <c r="B241" s="678">
        <v>0</v>
      </c>
      <c r="C241" s="679">
        <v>0</v>
      </c>
      <c r="D241" s="1255" t="s">
        <v>1671</v>
      </c>
      <c r="E241" s="1253" t="s">
        <v>797</v>
      </c>
      <c r="F241" s="921">
        <f>J241+N241</f>
        <v>70200</v>
      </c>
      <c r="G241" s="921">
        <f>K241+O241</f>
        <v>146299</v>
      </c>
      <c r="H241" s="921">
        <f>L241+P241</f>
        <v>195134.05</v>
      </c>
      <c r="I241" s="921">
        <f>M241+Q241</f>
        <v>257526.05</v>
      </c>
      <c r="J241" s="921">
        <f>J243+J247+J259+J255</f>
        <v>50200</v>
      </c>
      <c r="K241" s="921">
        <f>K243+K247+K259+K255</f>
        <v>104895</v>
      </c>
      <c r="L241" s="921">
        <f>L243+L247+L259+L255</f>
        <v>149561.35</v>
      </c>
      <c r="M241" s="921">
        <f>M243+M247+M259+M255</f>
        <v>208016.35</v>
      </c>
      <c r="N241" s="1892">
        <f t="shared" ref="N241:Q241" si="24">N243+N247+N259</f>
        <v>20000</v>
      </c>
      <c r="O241" s="1256">
        <f t="shared" si="24"/>
        <v>41404</v>
      </c>
      <c r="P241" s="1256">
        <f t="shared" si="24"/>
        <v>45572.7</v>
      </c>
      <c r="Q241" s="1892">
        <f t="shared" si="24"/>
        <v>49509.7</v>
      </c>
    </row>
    <row r="242" spans="1:17" ht="13.5" hidden="1" customHeight="1">
      <c r="A242" s="668"/>
      <c r="B242" s="669"/>
      <c r="C242" s="670"/>
      <c r="D242" s="1240" t="s">
        <v>270</v>
      </c>
      <c r="E242" s="1241"/>
      <c r="F242" s="1833"/>
      <c r="G242" s="1833"/>
      <c r="H242" s="1833"/>
      <c r="I242" s="921"/>
      <c r="J242" s="921"/>
      <c r="K242" s="921"/>
      <c r="L242" s="921"/>
      <c r="M242" s="2143"/>
      <c r="N242" s="921"/>
      <c r="O242" s="1238"/>
      <c r="P242" s="1238"/>
      <c r="Q242" s="2149"/>
    </row>
    <row r="243" spans="1:17" ht="20.25" customHeight="1">
      <c r="A243" s="702" t="s">
        <v>441</v>
      </c>
      <c r="B243" s="678">
        <v>1</v>
      </c>
      <c r="C243" s="679">
        <v>0</v>
      </c>
      <c r="D243" s="1243" t="s">
        <v>762</v>
      </c>
      <c r="E243" s="1244" t="s">
        <v>798</v>
      </c>
      <c r="F243" s="921">
        <f t="shared" ref="F243:Q243" si="25">F245</f>
        <v>50350</v>
      </c>
      <c r="G243" s="921">
        <f t="shared" si="25"/>
        <v>96550</v>
      </c>
      <c r="H243" s="921">
        <f t="shared" si="25"/>
        <v>129318.7</v>
      </c>
      <c r="I243" s="921">
        <f t="shared" si="25"/>
        <v>175268.7</v>
      </c>
      <c r="J243" s="921">
        <f t="shared" si="25"/>
        <v>30350</v>
      </c>
      <c r="K243" s="921">
        <f t="shared" si="25"/>
        <v>60500</v>
      </c>
      <c r="L243" s="921">
        <f t="shared" si="25"/>
        <v>89450</v>
      </c>
      <c r="M243" s="921">
        <f t="shared" si="25"/>
        <v>131500</v>
      </c>
      <c r="N243" s="1892">
        <f t="shared" si="25"/>
        <v>20000</v>
      </c>
      <c r="O243" s="1256">
        <f t="shared" si="25"/>
        <v>36050</v>
      </c>
      <c r="P243" s="1256">
        <f t="shared" si="25"/>
        <v>39868.699999999997</v>
      </c>
      <c r="Q243" s="1892">
        <f t="shared" si="25"/>
        <v>43768.7</v>
      </c>
    </row>
    <row r="244" spans="1:17" ht="13.5" hidden="1" customHeight="1">
      <c r="A244" s="668"/>
      <c r="B244" s="678"/>
      <c r="C244" s="679"/>
      <c r="D244" s="1240" t="s">
        <v>671</v>
      </c>
      <c r="E244" s="1244"/>
      <c r="F244" s="1832"/>
      <c r="G244" s="1832"/>
      <c r="H244" s="1832"/>
      <c r="I244" s="921"/>
      <c r="J244" s="921"/>
      <c r="K244" s="921"/>
      <c r="L244" s="921"/>
      <c r="M244" s="2141"/>
      <c r="N244" s="2141"/>
      <c r="O244" s="1766"/>
      <c r="P244" s="1766"/>
      <c r="Q244" s="2150"/>
    </row>
    <row r="245" spans="1:17" ht="21.75" customHeight="1">
      <c r="A245" s="704" t="s">
        <v>441</v>
      </c>
      <c r="B245" s="684">
        <v>1</v>
      </c>
      <c r="C245" s="685">
        <v>1</v>
      </c>
      <c r="D245" s="1240" t="s">
        <v>799</v>
      </c>
      <c r="E245" s="1251" t="s">
        <v>800</v>
      </c>
      <c r="F245" s="921">
        <f>J245+N245</f>
        <v>50350</v>
      </c>
      <c r="G245" s="921">
        <f>K245+O245</f>
        <v>96550</v>
      </c>
      <c r="H245" s="921">
        <f>L245+P245</f>
        <v>129318.7</v>
      </c>
      <c r="I245" s="921">
        <f>M245+Q245</f>
        <v>175268.7</v>
      </c>
      <c r="J245" s="921">
        <f>'mankap partq'!G32+mankap!G32</f>
        <v>30350</v>
      </c>
      <c r="K245" s="921">
        <f>'mankap partq'!H32+mankap!H32</f>
        <v>60500</v>
      </c>
      <c r="L245" s="921">
        <f>'mankap partq'!I32+mankap!I32</f>
        <v>89450</v>
      </c>
      <c r="M245" s="921">
        <f>'mankap partq'!J32+mankap!J32</f>
        <v>131500</v>
      </c>
      <c r="N245" s="1892">
        <f>'subv mank'!G151+mankap!G151</f>
        <v>20000</v>
      </c>
      <c r="O245" s="1256">
        <f>'subv mank'!H151+mankap!H151</f>
        <v>36050</v>
      </c>
      <c r="P245" s="1256">
        <f>'subv mank'!I151+mankap!I151</f>
        <v>39868.699999999997</v>
      </c>
      <c r="Q245" s="1892">
        <f>mankap!J151+'subv mank'!F151</f>
        <v>43768.7</v>
      </c>
    </row>
    <row r="246" spans="1:17" ht="13.5" customHeight="1">
      <c r="A246" s="704" t="s">
        <v>441</v>
      </c>
      <c r="B246" s="684">
        <v>1</v>
      </c>
      <c r="C246" s="685">
        <v>2</v>
      </c>
      <c r="D246" s="1240" t="s">
        <v>279</v>
      </c>
      <c r="E246" s="1251" t="s">
        <v>962</v>
      </c>
      <c r="F246" s="921">
        <v>0</v>
      </c>
      <c r="G246" s="921">
        <v>0</v>
      </c>
      <c r="H246" s="921">
        <v>0</v>
      </c>
      <c r="I246" s="921">
        <v>0</v>
      </c>
      <c r="J246" s="921"/>
      <c r="K246" s="921"/>
      <c r="L246" s="921"/>
      <c r="M246" s="1617"/>
      <c r="N246" s="921"/>
      <c r="O246" s="1238"/>
      <c r="P246" s="1238"/>
      <c r="Q246" s="1892"/>
    </row>
    <row r="247" spans="1:17" ht="13.5" customHeight="1">
      <c r="A247" s="702" t="s">
        <v>441</v>
      </c>
      <c r="B247" s="678">
        <v>2</v>
      </c>
      <c r="C247" s="679">
        <v>0</v>
      </c>
      <c r="D247" s="1243" t="s">
        <v>280</v>
      </c>
      <c r="E247" s="1244" t="s">
        <v>963</v>
      </c>
      <c r="F247" s="921">
        <f>J247</f>
        <v>200</v>
      </c>
      <c r="G247" s="921">
        <f>K247</f>
        <v>300</v>
      </c>
      <c r="H247" s="921">
        <f>L247</f>
        <v>400</v>
      </c>
      <c r="I247" s="921">
        <f>M247</f>
        <v>500</v>
      </c>
      <c r="J247" s="921">
        <f>J250</f>
        <v>200</v>
      </c>
      <c r="K247" s="921">
        <f>K250</f>
        <v>300</v>
      </c>
      <c r="L247" s="921">
        <f>L250</f>
        <v>400</v>
      </c>
      <c r="M247" s="921">
        <f>M250</f>
        <v>500</v>
      </c>
      <c r="N247" s="1892">
        <f>N249</f>
        <v>0</v>
      </c>
      <c r="O247" s="1256">
        <f>O249</f>
        <v>0</v>
      </c>
      <c r="P247" s="1256">
        <f>P249</f>
        <v>0</v>
      </c>
      <c r="Q247" s="1892">
        <f>Q249</f>
        <v>0</v>
      </c>
    </row>
    <row r="248" spans="1:17" ht="13.5" hidden="1" customHeight="1">
      <c r="A248" s="668"/>
      <c r="B248" s="678"/>
      <c r="C248" s="679"/>
      <c r="D248" s="1240" t="s">
        <v>671</v>
      </c>
      <c r="E248" s="1244"/>
      <c r="F248" s="1832"/>
      <c r="G248" s="1832"/>
      <c r="H248" s="1832"/>
      <c r="I248" s="921"/>
      <c r="J248" s="921"/>
      <c r="K248" s="921"/>
      <c r="L248" s="921"/>
      <c r="M248" s="1826"/>
      <c r="N248" s="2141"/>
      <c r="O248" s="1766"/>
      <c r="P248" s="1766"/>
      <c r="Q248" s="2150"/>
    </row>
    <row r="249" spans="1:17" ht="13.5" customHeight="1">
      <c r="A249" s="704" t="s">
        <v>441</v>
      </c>
      <c r="B249" s="684">
        <v>2</v>
      </c>
      <c r="C249" s="685">
        <v>1</v>
      </c>
      <c r="D249" s="1240" t="s">
        <v>446</v>
      </c>
      <c r="E249" s="1251" t="s">
        <v>673</v>
      </c>
      <c r="F249" s="921">
        <f t="shared" ref="F249:I250" si="26">J249</f>
        <v>0</v>
      </c>
      <c r="G249" s="921">
        <f t="shared" si="26"/>
        <v>0</v>
      </c>
      <c r="H249" s="921">
        <f t="shared" si="26"/>
        <v>0</v>
      </c>
      <c r="I249" s="921">
        <f t="shared" si="26"/>
        <v>0</v>
      </c>
      <c r="J249" s="921">
        <v>0</v>
      </c>
      <c r="K249" s="921">
        <v>0</v>
      </c>
      <c r="L249" s="921">
        <v>0</v>
      </c>
      <c r="M249" s="1617">
        <v>0</v>
      </c>
      <c r="N249" s="921">
        <v>0</v>
      </c>
      <c r="O249" s="1238">
        <v>0</v>
      </c>
      <c r="P249" s="1238">
        <v>0</v>
      </c>
      <c r="Q249" s="1892">
        <v>0</v>
      </c>
    </row>
    <row r="250" spans="1:17" ht="13.5" customHeight="1">
      <c r="A250" s="704" t="s">
        <v>441</v>
      </c>
      <c r="B250" s="684">
        <v>2</v>
      </c>
      <c r="C250" s="685">
        <v>2</v>
      </c>
      <c r="D250" s="1240" t="s">
        <v>447</v>
      </c>
      <c r="E250" s="1251" t="s">
        <v>3</v>
      </c>
      <c r="F250" s="921">
        <f t="shared" si="26"/>
        <v>200</v>
      </c>
      <c r="G250" s="921">
        <f t="shared" si="26"/>
        <v>300</v>
      </c>
      <c r="H250" s="921">
        <f t="shared" si="26"/>
        <v>400</v>
      </c>
      <c r="I250" s="921">
        <f t="shared" si="26"/>
        <v>500</v>
      </c>
      <c r="J250" s="921">
        <f>'arandzin dproc'!G159</f>
        <v>200</v>
      </c>
      <c r="K250" s="921">
        <f>'arandzin dproc'!H159</f>
        <v>300</v>
      </c>
      <c r="L250" s="921">
        <f>'arandzin dproc'!I159</f>
        <v>400</v>
      </c>
      <c r="M250" s="1617">
        <f>'arandzin dproc'!J159</f>
        <v>500</v>
      </c>
      <c r="N250" s="921"/>
      <c r="O250" s="1238"/>
      <c r="P250" s="1238"/>
      <c r="Q250" s="1892"/>
    </row>
    <row r="251" spans="1:17" ht="11.25" customHeight="1">
      <c r="A251" s="702" t="s">
        <v>441</v>
      </c>
      <c r="B251" s="678">
        <v>3</v>
      </c>
      <c r="C251" s="679">
        <v>0</v>
      </c>
      <c r="D251" s="1243" t="s">
        <v>726</v>
      </c>
      <c r="E251" s="1244" t="s">
        <v>4</v>
      </c>
      <c r="F251" s="921">
        <v>0</v>
      </c>
      <c r="G251" s="921">
        <v>0</v>
      </c>
      <c r="H251" s="921">
        <v>0</v>
      </c>
      <c r="I251" s="921">
        <v>0</v>
      </c>
      <c r="J251" s="921">
        <v>0</v>
      </c>
      <c r="K251" s="921">
        <v>0</v>
      </c>
      <c r="L251" s="921">
        <v>0</v>
      </c>
      <c r="M251" s="921">
        <v>0</v>
      </c>
      <c r="N251" s="1892">
        <v>0</v>
      </c>
      <c r="O251" s="1256">
        <v>0</v>
      </c>
      <c r="P251" s="1256">
        <v>0</v>
      </c>
      <c r="Q251" s="1892">
        <v>0</v>
      </c>
    </row>
    <row r="252" spans="1:17" ht="13.5" hidden="1" customHeight="1">
      <c r="A252" s="668"/>
      <c r="B252" s="678"/>
      <c r="C252" s="679"/>
      <c r="D252" s="1240" t="s">
        <v>671</v>
      </c>
      <c r="E252" s="1244"/>
      <c r="F252" s="1832"/>
      <c r="G252" s="1832"/>
      <c r="H252" s="1832"/>
      <c r="I252" s="921"/>
      <c r="J252" s="921"/>
      <c r="K252" s="921"/>
      <c r="L252" s="921"/>
      <c r="M252" s="1826"/>
      <c r="N252" s="2141"/>
      <c r="O252" s="1766"/>
      <c r="P252" s="1766"/>
      <c r="Q252" s="2150"/>
    </row>
    <row r="253" spans="1:17" ht="13.5" hidden="1" customHeight="1">
      <c r="A253" s="704" t="s">
        <v>441</v>
      </c>
      <c r="B253" s="684">
        <v>3</v>
      </c>
      <c r="C253" s="685">
        <v>1</v>
      </c>
      <c r="D253" s="1240" t="s">
        <v>727</v>
      </c>
      <c r="E253" s="1251" t="s">
        <v>5</v>
      </c>
      <c r="F253" s="921">
        <v>0</v>
      </c>
      <c r="G253" s="921">
        <v>0</v>
      </c>
      <c r="H253" s="921">
        <v>0</v>
      </c>
      <c r="I253" s="921">
        <v>0</v>
      </c>
      <c r="J253" s="921"/>
      <c r="K253" s="921"/>
      <c r="L253" s="921"/>
      <c r="M253" s="1617"/>
      <c r="N253" s="921"/>
      <c r="O253" s="1238"/>
      <c r="P253" s="1238"/>
      <c r="Q253" s="1892"/>
    </row>
    <row r="254" spans="1:17" ht="13.5" hidden="1" customHeight="1">
      <c r="A254" s="704" t="s">
        <v>441</v>
      </c>
      <c r="B254" s="684">
        <v>3</v>
      </c>
      <c r="C254" s="685">
        <v>2</v>
      </c>
      <c r="D254" s="1240" t="s">
        <v>728</v>
      </c>
      <c r="E254" s="1251"/>
      <c r="F254" s="921">
        <v>0</v>
      </c>
      <c r="G254" s="921">
        <v>0</v>
      </c>
      <c r="H254" s="921">
        <v>0</v>
      </c>
      <c r="I254" s="921">
        <v>0</v>
      </c>
      <c r="J254" s="921"/>
      <c r="K254" s="921"/>
      <c r="L254" s="921"/>
      <c r="M254" s="1617"/>
      <c r="N254" s="921"/>
      <c r="O254" s="1238"/>
      <c r="P254" s="1238"/>
      <c r="Q254" s="1892"/>
    </row>
    <row r="255" spans="1:17" ht="12.75" hidden="1" customHeight="1">
      <c r="A255" s="702" t="s">
        <v>441</v>
      </c>
      <c r="B255" s="678">
        <v>4</v>
      </c>
      <c r="C255" s="679">
        <v>0</v>
      </c>
      <c r="D255" s="1243" t="s">
        <v>6</v>
      </c>
      <c r="E255" s="1244" t="s">
        <v>1086</v>
      </c>
      <c r="F255" s="921">
        <v>0</v>
      </c>
      <c r="G255" s="921">
        <v>0</v>
      </c>
      <c r="H255" s="921">
        <v>0</v>
      </c>
      <c r="I255" s="921">
        <v>0</v>
      </c>
      <c r="J255" s="921">
        <f>J257</f>
        <v>0</v>
      </c>
      <c r="K255" s="921">
        <f>K257</f>
        <v>0</v>
      </c>
      <c r="L255" s="921">
        <f>L257</f>
        <v>0</v>
      </c>
      <c r="M255" s="921">
        <f>M257</f>
        <v>0</v>
      </c>
      <c r="N255" s="1892">
        <v>0</v>
      </c>
      <c r="O255" s="1256">
        <v>0</v>
      </c>
      <c r="P255" s="1256">
        <v>0</v>
      </c>
      <c r="Q255" s="1892">
        <v>0</v>
      </c>
    </row>
    <row r="256" spans="1:17" ht="0.75" hidden="1" customHeight="1">
      <c r="A256" s="668"/>
      <c r="B256" s="678"/>
      <c r="C256" s="679"/>
      <c r="D256" s="1240" t="s">
        <v>671</v>
      </c>
      <c r="E256" s="1244"/>
      <c r="F256" s="1832"/>
      <c r="G256" s="1832"/>
      <c r="H256" s="1832"/>
      <c r="I256" s="921"/>
      <c r="J256" s="921"/>
      <c r="K256" s="921"/>
      <c r="L256" s="921"/>
      <c r="M256" s="1826"/>
      <c r="N256" s="2141"/>
      <c r="O256" s="1766"/>
      <c r="P256" s="1766"/>
      <c r="Q256" s="2150"/>
    </row>
    <row r="257" spans="1:17" ht="13.5" hidden="1" customHeight="1">
      <c r="A257" s="704" t="s">
        <v>441</v>
      </c>
      <c r="B257" s="684">
        <v>4</v>
      </c>
      <c r="C257" s="685">
        <v>1</v>
      </c>
      <c r="D257" s="1240" t="s">
        <v>23</v>
      </c>
      <c r="E257" s="1251" t="s">
        <v>1087</v>
      </c>
      <c r="F257" s="921">
        <v>0</v>
      </c>
      <c r="G257" s="921">
        <v>0</v>
      </c>
      <c r="H257" s="921">
        <v>0</v>
      </c>
      <c r="I257" s="921">
        <v>0</v>
      </c>
      <c r="J257" s="921">
        <f>barz.krt!G92</f>
        <v>0</v>
      </c>
      <c r="K257" s="921">
        <f>barz.krt!H159</f>
        <v>0</v>
      </c>
      <c r="L257" s="921">
        <f>barz.krt!I159</f>
        <v>0</v>
      </c>
      <c r="M257" s="1617">
        <f>barz.krt!J99</f>
        <v>0</v>
      </c>
      <c r="N257" s="921"/>
      <c r="O257" s="1238"/>
      <c r="P257" s="1238"/>
      <c r="Q257" s="1892"/>
    </row>
    <row r="258" spans="1:17" ht="13.5" hidden="1" customHeight="1">
      <c r="A258" s="704" t="s">
        <v>441</v>
      </c>
      <c r="B258" s="684">
        <v>4</v>
      </c>
      <c r="C258" s="685">
        <v>2</v>
      </c>
      <c r="D258" s="1240" t="s">
        <v>102</v>
      </c>
      <c r="E258" s="1251" t="s">
        <v>1088</v>
      </c>
      <c r="F258" s="921">
        <v>0</v>
      </c>
      <c r="G258" s="921">
        <v>0</v>
      </c>
      <c r="H258" s="921">
        <v>0</v>
      </c>
      <c r="I258" s="921">
        <v>0</v>
      </c>
      <c r="J258" s="921"/>
      <c r="K258" s="921"/>
      <c r="L258" s="921"/>
      <c r="M258" s="1617"/>
      <c r="N258" s="921"/>
      <c r="O258" s="1238"/>
      <c r="P258" s="1238"/>
      <c r="Q258" s="1892"/>
    </row>
    <row r="259" spans="1:17" ht="20.25" customHeight="1">
      <c r="A259" s="702" t="s">
        <v>441</v>
      </c>
      <c r="B259" s="678">
        <v>5</v>
      </c>
      <c r="C259" s="679">
        <v>0</v>
      </c>
      <c r="D259" s="1243" t="s">
        <v>1089</v>
      </c>
      <c r="E259" s="1244" t="s">
        <v>1090</v>
      </c>
      <c r="F259" s="921">
        <f t="shared" ref="F259:Q259" si="27">F261</f>
        <v>19650</v>
      </c>
      <c r="G259" s="921">
        <f t="shared" si="27"/>
        <v>49449</v>
      </c>
      <c r="H259" s="921">
        <f t="shared" si="27"/>
        <v>65415.35</v>
      </c>
      <c r="I259" s="921">
        <f t="shared" si="27"/>
        <v>81757.350000000006</v>
      </c>
      <c r="J259" s="921">
        <f t="shared" si="27"/>
        <v>19650</v>
      </c>
      <c r="K259" s="921">
        <f t="shared" si="27"/>
        <v>44095</v>
      </c>
      <c r="L259" s="921">
        <f t="shared" si="27"/>
        <v>59711.35</v>
      </c>
      <c r="M259" s="921">
        <f t="shared" si="27"/>
        <v>76016.350000000006</v>
      </c>
      <c r="N259" s="1892">
        <f t="shared" si="27"/>
        <v>0</v>
      </c>
      <c r="O259" s="1256">
        <f t="shared" si="27"/>
        <v>5354</v>
      </c>
      <c r="P259" s="1256">
        <f t="shared" si="27"/>
        <v>5704</v>
      </c>
      <c r="Q259" s="1892">
        <f t="shared" si="27"/>
        <v>5741</v>
      </c>
    </row>
    <row r="260" spans="1:17" ht="0.75" hidden="1" customHeight="1">
      <c r="A260" s="668"/>
      <c r="B260" s="678"/>
      <c r="C260" s="679"/>
      <c r="D260" s="1240" t="s">
        <v>671</v>
      </c>
      <c r="E260" s="1244"/>
      <c r="F260" s="1832"/>
      <c r="G260" s="1832"/>
      <c r="H260" s="1832"/>
      <c r="I260" s="921"/>
      <c r="J260" s="921"/>
      <c r="K260" s="921"/>
      <c r="L260" s="921"/>
      <c r="M260" s="1826"/>
      <c r="N260" s="2141"/>
      <c r="O260" s="1766"/>
      <c r="P260" s="1766"/>
      <c r="Q260" s="2150"/>
    </row>
    <row r="261" spans="1:17" ht="24.75" customHeight="1">
      <c r="A261" s="704" t="s">
        <v>441</v>
      </c>
      <c r="B261" s="684">
        <v>5</v>
      </c>
      <c r="C261" s="685">
        <v>1</v>
      </c>
      <c r="D261" s="1240" t="s">
        <v>103</v>
      </c>
      <c r="E261" s="1244"/>
      <c r="F261" s="921">
        <f>J261+N261</f>
        <v>19650</v>
      </c>
      <c r="G261" s="921">
        <f>K261+O261</f>
        <v>49449</v>
      </c>
      <c r="H261" s="921">
        <f>L261+P261</f>
        <v>65415.35</v>
      </c>
      <c r="I261" s="921">
        <f>M261+Q261</f>
        <v>81757.350000000006</v>
      </c>
      <c r="J261" s="921">
        <f>'arvesti dproc'!G32+'sporti dproc'!G32+artadproc!G32</f>
        <v>19650</v>
      </c>
      <c r="K261" s="921">
        <f>'arvesti dproc'!H32+'sporti dproc'!H32+artadproc!H32</f>
        <v>44095</v>
      </c>
      <c r="L261" s="921">
        <f>'arvesti dproc'!I32+'sporti dproc'!I32+artadproc!I32</f>
        <v>59711.35</v>
      </c>
      <c r="M261" s="921">
        <f>'arvesti dproc'!J32+'sporti dproc'!J32+artadproc!J32</f>
        <v>76016.350000000006</v>
      </c>
      <c r="N261" s="921">
        <f>'sort droc sub'!G175+'arvesti dproc'!G151+'sporti dproc'!G151+artadproc!G151+'sub art dp'!G151</f>
        <v>0</v>
      </c>
      <c r="O261" s="1238">
        <f>'arvesti dproc'!H151+'sort droc sub'!H175+'sporti dproc'!H151+artadproc!H151+'sub art dp'!H151</f>
        <v>5354</v>
      </c>
      <c r="P261" s="1238">
        <f>'arvesti dproc'!I151+'sort droc sub'!I175+'sporti dproc'!I151+artadproc!I151+'sub art dp'!I151</f>
        <v>5704</v>
      </c>
      <c r="Q261" s="921">
        <f>'arvesti dproc'!J151+'sort droc sub'!J175+'sporti dproc'!J151+artadproc!J151+'sub art dp'!F151</f>
        <v>5741</v>
      </c>
    </row>
    <row r="262" spans="1:17" ht="13.5" customHeight="1">
      <c r="A262" s="704" t="s">
        <v>441</v>
      </c>
      <c r="B262" s="684">
        <v>5</v>
      </c>
      <c r="C262" s="685">
        <v>2</v>
      </c>
      <c r="D262" s="1240" t="s">
        <v>104</v>
      </c>
      <c r="E262" s="1251" t="s">
        <v>1091</v>
      </c>
      <c r="F262" s="921">
        <v>0</v>
      </c>
      <c r="G262" s="921">
        <v>0</v>
      </c>
      <c r="H262" s="921">
        <v>0</v>
      </c>
      <c r="I262" s="921">
        <v>0</v>
      </c>
      <c r="J262" s="921"/>
      <c r="K262" s="921"/>
      <c r="L262" s="921"/>
      <c r="M262" s="1617"/>
      <c r="N262" s="921"/>
      <c r="O262" s="1238"/>
      <c r="P262" s="1238"/>
      <c r="Q262" s="1892"/>
    </row>
    <row r="263" spans="1:17" ht="13.5" hidden="1" customHeight="1">
      <c r="A263" s="702" t="s">
        <v>441</v>
      </c>
      <c r="B263" s="678">
        <v>6</v>
      </c>
      <c r="C263" s="679">
        <v>0</v>
      </c>
      <c r="D263" s="1243" t="s">
        <v>37</v>
      </c>
      <c r="E263" s="1244" t="s">
        <v>38</v>
      </c>
      <c r="F263" s="921">
        <v>0</v>
      </c>
      <c r="G263" s="921">
        <v>0</v>
      </c>
      <c r="H263" s="921">
        <v>0</v>
      </c>
      <c r="I263" s="921">
        <v>0</v>
      </c>
      <c r="J263" s="921">
        <v>0</v>
      </c>
      <c r="K263" s="921">
        <v>0</v>
      </c>
      <c r="L263" s="921">
        <v>0</v>
      </c>
      <c r="M263" s="921">
        <v>0</v>
      </c>
      <c r="N263" s="1892">
        <v>0</v>
      </c>
      <c r="O263" s="1256">
        <v>0</v>
      </c>
      <c r="P263" s="1256">
        <v>0</v>
      </c>
      <c r="Q263" s="1892">
        <v>0</v>
      </c>
    </row>
    <row r="264" spans="1:17" ht="13.5" hidden="1" customHeight="1">
      <c r="A264" s="668"/>
      <c r="B264" s="678"/>
      <c r="C264" s="679"/>
      <c r="D264" s="1240" t="s">
        <v>671</v>
      </c>
      <c r="E264" s="1244"/>
      <c r="F264" s="1832"/>
      <c r="G264" s="1832"/>
      <c r="H264" s="1832"/>
      <c r="I264" s="921"/>
      <c r="J264" s="921"/>
      <c r="K264" s="921"/>
      <c r="L264" s="921"/>
      <c r="M264" s="1826"/>
      <c r="N264" s="2141"/>
      <c r="O264" s="1766"/>
      <c r="P264" s="1766"/>
      <c r="Q264" s="2150"/>
    </row>
    <row r="265" spans="1:17" ht="13.5" hidden="1" customHeight="1">
      <c r="A265" s="704" t="s">
        <v>441</v>
      </c>
      <c r="B265" s="684">
        <v>6</v>
      </c>
      <c r="C265" s="685">
        <v>1</v>
      </c>
      <c r="D265" s="1240" t="s">
        <v>37</v>
      </c>
      <c r="E265" s="1251" t="s">
        <v>39</v>
      </c>
      <c r="F265" s="921">
        <v>0</v>
      </c>
      <c r="G265" s="921">
        <v>0</v>
      </c>
      <c r="H265" s="921">
        <v>0</v>
      </c>
      <c r="I265" s="921">
        <v>0</v>
      </c>
      <c r="J265" s="921">
        <v>0</v>
      </c>
      <c r="K265" s="921">
        <v>0</v>
      </c>
      <c r="L265" s="921">
        <v>0</v>
      </c>
      <c r="M265" s="1617">
        <v>0</v>
      </c>
      <c r="N265" s="921"/>
      <c r="O265" s="1238"/>
      <c r="P265" s="1238"/>
      <c r="Q265" s="1892"/>
    </row>
    <row r="266" spans="1:17" ht="12.75" hidden="1" customHeight="1">
      <c r="A266" s="702" t="s">
        <v>441</v>
      </c>
      <c r="B266" s="678">
        <v>7</v>
      </c>
      <c r="C266" s="679">
        <v>0</v>
      </c>
      <c r="D266" s="1243" t="s">
        <v>40</v>
      </c>
      <c r="E266" s="1244" t="s">
        <v>41</v>
      </c>
      <c r="F266" s="921">
        <v>0</v>
      </c>
      <c r="G266" s="921">
        <v>0</v>
      </c>
      <c r="H266" s="921">
        <v>0</v>
      </c>
      <c r="I266" s="921">
        <v>0</v>
      </c>
      <c r="J266" s="921">
        <v>0</v>
      </c>
      <c r="K266" s="921">
        <v>0</v>
      </c>
      <c r="L266" s="921">
        <v>0</v>
      </c>
      <c r="M266" s="921">
        <v>0</v>
      </c>
      <c r="N266" s="1892">
        <v>0</v>
      </c>
      <c r="O266" s="1256">
        <v>0</v>
      </c>
      <c r="P266" s="1256">
        <v>0</v>
      </c>
      <c r="Q266" s="1892">
        <v>0</v>
      </c>
    </row>
    <row r="267" spans="1:17" ht="0.75" hidden="1" customHeight="1">
      <c r="A267" s="668"/>
      <c r="B267" s="678"/>
      <c r="C267" s="679"/>
      <c r="D267" s="1240" t="s">
        <v>671</v>
      </c>
      <c r="E267" s="1244"/>
      <c r="F267" s="1832"/>
      <c r="G267" s="1832"/>
      <c r="H267" s="1832"/>
      <c r="I267" s="921"/>
      <c r="J267" s="921"/>
      <c r="K267" s="921"/>
      <c r="L267" s="921"/>
      <c r="M267" s="1826"/>
      <c r="N267" s="2141"/>
      <c r="O267" s="1766"/>
      <c r="P267" s="1766"/>
      <c r="Q267" s="2150"/>
    </row>
    <row r="268" spans="1:17" ht="13.5" hidden="1" customHeight="1">
      <c r="A268" s="704" t="s">
        <v>441</v>
      </c>
      <c r="B268" s="684">
        <v>7</v>
      </c>
      <c r="C268" s="685">
        <v>1</v>
      </c>
      <c r="D268" s="1240" t="s">
        <v>40</v>
      </c>
      <c r="E268" s="1251" t="s">
        <v>41</v>
      </c>
      <c r="F268" s="921">
        <v>0</v>
      </c>
      <c r="G268" s="921">
        <v>0</v>
      </c>
      <c r="H268" s="921">
        <v>0</v>
      </c>
      <c r="I268" s="921">
        <v>0</v>
      </c>
      <c r="J268" s="921"/>
      <c r="K268" s="921"/>
      <c r="L268" s="921"/>
      <c r="M268" s="1617"/>
      <c r="N268" s="921"/>
      <c r="O268" s="1238"/>
      <c r="P268" s="1238"/>
      <c r="Q268" s="1892"/>
    </row>
    <row r="269" spans="1:17" ht="12.75" hidden="1" customHeight="1">
      <c r="A269" s="702" t="s">
        <v>441</v>
      </c>
      <c r="B269" s="678">
        <v>8</v>
      </c>
      <c r="C269" s="679">
        <v>0</v>
      </c>
      <c r="D269" s="1243" t="s">
        <v>157</v>
      </c>
      <c r="E269" s="1244" t="s">
        <v>158</v>
      </c>
      <c r="F269" s="921">
        <v>0</v>
      </c>
      <c r="G269" s="921">
        <v>0</v>
      </c>
      <c r="H269" s="921">
        <v>0</v>
      </c>
      <c r="I269" s="921">
        <v>0</v>
      </c>
      <c r="J269" s="921">
        <v>0</v>
      </c>
      <c r="K269" s="921">
        <v>0</v>
      </c>
      <c r="L269" s="921">
        <v>0</v>
      </c>
      <c r="M269" s="921">
        <v>0</v>
      </c>
      <c r="N269" s="1892">
        <v>0</v>
      </c>
      <c r="O269" s="1256">
        <v>0</v>
      </c>
      <c r="P269" s="1256">
        <v>0</v>
      </c>
      <c r="Q269" s="1892">
        <v>0</v>
      </c>
    </row>
    <row r="270" spans="1:17" ht="13.5" hidden="1" customHeight="1">
      <c r="A270" s="668"/>
      <c r="B270" s="678"/>
      <c r="C270" s="679"/>
      <c r="D270" s="1240" t="s">
        <v>671</v>
      </c>
      <c r="E270" s="1244"/>
      <c r="F270" s="1832"/>
      <c r="G270" s="1832"/>
      <c r="H270" s="1832"/>
      <c r="I270" s="1617"/>
      <c r="J270" s="921"/>
      <c r="K270" s="921"/>
      <c r="L270" s="921"/>
      <c r="M270" s="1826"/>
      <c r="N270" s="2141"/>
      <c r="O270" s="1766"/>
      <c r="P270" s="1766"/>
      <c r="Q270" s="2150"/>
    </row>
    <row r="271" spans="1:17" ht="13.5" customHeight="1">
      <c r="A271" s="704" t="s">
        <v>441</v>
      </c>
      <c r="B271" s="684">
        <v>8</v>
      </c>
      <c r="C271" s="685">
        <v>1</v>
      </c>
      <c r="D271" s="1240" t="s">
        <v>157</v>
      </c>
      <c r="E271" s="1251" t="s">
        <v>159</v>
      </c>
      <c r="F271" s="921">
        <v>0</v>
      </c>
      <c r="G271" s="921">
        <v>0</v>
      </c>
      <c r="H271" s="921">
        <v>0</v>
      </c>
      <c r="I271" s="921">
        <v>0</v>
      </c>
      <c r="J271" s="921"/>
      <c r="K271" s="921"/>
      <c r="L271" s="921"/>
      <c r="M271" s="1617"/>
      <c r="N271" s="921"/>
      <c r="O271" s="1238"/>
      <c r="P271" s="1238"/>
      <c r="Q271" s="1892"/>
    </row>
    <row r="272" spans="1:17" ht="30" customHeight="1">
      <c r="A272" s="702" t="s">
        <v>106</v>
      </c>
      <c r="B272" s="678">
        <v>0</v>
      </c>
      <c r="C272" s="679">
        <v>0</v>
      </c>
      <c r="D272" s="1255" t="s">
        <v>1672</v>
      </c>
      <c r="E272" s="1253" t="s">
        <v>160</v>
      </c>
      <c r="F272" s="921">
        <f>J272+N272</f>
        <v>2600</v>
      </c>
      <c r="G272" s="921">
        <f>K272+O272</f>
        <v>4700</v>
      </c>
      <c r="H272" s="921">
        <f>L272+P272</f>
        <v>6600</v>
      </c>
      <c r="I272" s="921">
        <f>M272+Q272</f>
        <v>8500</v>
      </c>
      <c r="J272" s="921">
        <f>J281+J293</f>
        <v>2600</v>
      </c>
      <c r="K272" s="921">
        <f>K281+K293+K287</f>
        <v>4700</v>
      </c>
      <c r="L272" s="921">
        <f>L281+L293+L287+L284</f>
        <v>6600</v>
      </c>
      <c r="M272" s="921">
        <f>M281+M293+M287+M284</f>
        <v>8500</v>
      </c>
      <c r="N272" s="1892">
        <f>N287</f>
        <v>0</v>
      </c>
      <c r="O272" s="1256">
        <f>O287</f>
        <v>0</v>
      </c>
      <c r="P272" s="1256">
        <f>P287</f>
        <v>0</v>
      </c>
      <c r="Q272" s="1892">
        <f>Q287</f>
        <v>0</v>
      </c>
    </row>
    <row r="273" spans="1:17" ht="0.75" hidden="1" customHeight="1">
      <c r="A273" s="668"/>
      <c r="B273" s="669"/>
      <c r="C273" s="670"/>
      <c r="D273" s="1240" t="s">
        <v>270</v>
      </c>
      <c r="E273" s="1241"/>
      <c r="F273" s="1835"/>
      <c r="G273" s="1835"/>
      <c r="H273" s="1835"/>
      <c r="I273" s="1790"/>
      <c r="J273" s="1790"/>
      <c r="K273" s="1790"/>
      <c r="L273" s="1790"/>
      <c r="M273" s="1825"/>
      <c r="N273" s="1790"/>
      <c r="O273" s="1242"/>
      <c r="P273" s="1242"/>
      <c r="Q273" s="2152"/>
    </row>
    <row r="274" spans="1:17" ht="0.75" customHeight="1">
      <c r="A274" s="702" t="s">
        <v>106</v>
      </c>
      <c r="B274" s="678">
        <v>1</v>
      </c>
      <c r="C274" s="679">
        <v>0</v>
      </c>
      <c r="D274" s="1243" t="s">
        <v>105</v>
      </c>
      <c r="E274" s="1244" t="s">
        <v>161</v>
      </c>
      <c r="F274" s="1790">
        <v>0</v>
      </c>
      <c r="G274" s="1790">
        <v>0</v>
      </c>
      <c r="H274" s="1790">
        <v>0</v>
      </c>
      <c r="I274" s="1790">
        <v>0</v>
      </c>
      <c r="J274" s="1790">
        <v>0</v>
      </c>
      <c r="K274" s="1790">
        <v>0</v>
      </c>
      <c r="L274" s="1790">
        <v>0</v>
      </c>
      <c r="M274" s="1790">
        <v>0</v>
      </c>
      <c r="N274" s="2147">
        <v>0</v>
      </c>
      <c r="O274" s="1247">
        <v>0</v>
      </c>
      <c r="P274" s="1247">
        <v>0</v>
      </c>
      <c r="Q274" s="2147">
        <v>0</v>
      </c>
    </row>
    <row r="275" spans="1:17" ht="13.5" hidden="1" customHeight="1">
      <c r="A275" s="668"/>
      <c r="B275" s="678"/>
      <c r="C275" s="679"/>
      <c r="D275" s="1240" t="s">
        <v>671</v>
      </c>
      <c r="E275" s="1244"/>
      <c r="F275" s="1834"/>
      <c r="G275" s="1834"/>
      <c r="H275" s="1834"/>
      <c r="I275" s="1790"/>
      <c r="J275" s="1790"/>
      <c r="K275" s="1790"/>
      <c r="L275" s="1790"/>
      <c r="M275" s="2144"/>
      <c r="N275" s="2142"/>
      <c r="O275" s="1258"/>
      <c r="P275" s="1258"/>
      <c r="Q275" s="2151"/>
    </row>
    <row r="276" spans="1:17" ht="13.5" hidden="1" customHeight="1">
      <c r="A276" s="704" t="s">
        <v>106</v>
      </c>
      <c r="B276" s="684">
        <v>1</v>
      </c>
      <c r="C276" s="685">
        <v>1</v>
      </c>
      <c r="D276" s="1240" t="s">
        <v>162</v>
      </c>
      <c r="E276" s="1251" t="s">
        <v>163</v>
      </c>
      <c r="F276" s="1790">
        <v>0</v>
      </c>
      <c r="G276" s="1790">
        <v>0</v>
      </c>
      <c r="H276" s="1790">
        <v>0</v>
      </c>
      <c r="I276" s="1790">
        <v>0</v>
      </c>
      <c r="J276" s="1790"/>
      <c r="K276" s="1790"/>
      <c r="L276" s="1790"/>
      <c r="M276" s="2140"/>
      <c r="N276" s="1790"/>
      <c r="O276" s="1242"/>
      <c r="P276" s="1242"/>
      <c r="Q276" s="2147"/>
    </row>
    <row r="277" spans="1:17" ht="13.5" hidden="1" customHeight="1">
      <c r="A277" s="704" t="s">
        <v>106</v>
      </c>
      <c r="B277" s="684">
        <v>1</v>
      </c>
      <c r="C277" s="685">
        <v>2</v>
      </c>
      <c r="D277" s="1240" t="s">
        <v>164</v>
      </c>
      <c r="E277" s="1251" t="s">
        <v>165</v>
      </c>
      <c r="F277" s="1790">
        <v>0</v>
      </c>
      <c r="G277" s="1790">
        <v>0</v>
      </c>
      <c r="H277" s="1790">
        <v>0</v>
      </c>
      <c r="I277" s="1790">
        <v>0</v>
      </c>
      <c r="J277" s="1790"/>
      <c r="K277" s="1790"/>
      <c r="L277" s="1790"/>
      <c r="M277" s="2140"/>
      <c r="N277" s="1790"/>
      <c r="O277" s="1242"/>
      <c r="P277" s="1242"/>
      <c r="Q277" s="2147"/>
    </row>
    <row r="278" spans="1:17" ht="13.5" hidden="1" customHeight="1">
      <c r="A278" s="702" t="s">
        <v>106</v>
      </c>
      <c r="B278" s="678">
        <v>2</v>
      </c>
      <c r="C278" s="679">
        <v>0</v>
      </c>
      <c r="D278" s="1243" t="s">
        <v>166</v>
      </c>
      <c r="E278" s="1244" t="s">
        <v>167</v>
      </c>
      <c r="F278" s="1790">
        <v>0</v>
      </c>
      <c r="G278" s="1790">
        <v>0</v>
      </c>
      <c r="H278" s="1790">
        <v>0</v>
      </c>
      <c r="I278" s="1790">
        <v>0</v>
      </c>
      <c r="J278" s="1790">
        <v>0</v>
      </c>
      <c r="K278" s="1790">
        <v>0</v>
      </c>
      <c r="L278" s="1790">
        <v>0</v>
      </c>
      <c r="M278" s="1790">
        <v>0</v>
      </c>
      <c r="N278" s="2147">
        <v>0</v>
      </c>
      <c r="O278" s="1247">
        <v>0</v>
      </c>
      <c r="P278" s="1247">
        <v>0</v>
      </c>
      <c r="Q278" s="2147">
        <v>0</v>
      </c>
    </row>
    <row r="279" spans="1:17" ht="13.5" hidden="1" customHeight="1">
      <c r="A279" s="668"/>
      <c r="B279" s="678"/>
      <c r="C279" s="679"/>
      <c r="D279" s="1240" t="s">
        <v>671</v>
      </c>
      <c r="E279" s="1244"/>
      <c r="F279" s="1834"/>
      <c r="G279" s="1834"/>
      <c r="H279" s="1834"/>
      <c r="I279" s="1790"/>
      <c r="J279" s="1790"/>
      <c r="K279" s="1790"/>
      <c r="L279" s="1790"/>
      <c r="M279" s="2144"/>
      <c r="N279" s="2142"/>
      <c r="O279" s="1258"/>
      <c r="P279" s="1258"/>
      <c r="Q279" s="2151"/>
    </row>
    <row r="280" spans="1:17" ht="13.5" hidden="1" customHeight="1">
      <c r="A280" s="704" t="s">
        <v>106</v>
      </c>
      <c r="B280" s="684">
        <v>2</v>
      </c>
      <c r="C280" s="685">
        <v>1</v>
      </c>
      <c r="D280" s="1240" t="s">
        <v>166</v>
      </c>
      <c r="E280" s="1251" t="s">
        <v>168</v>
      </c>
      <c r="F280" s="1790">
        <v>0</v>
      </c>
      <c r="G280" s="1790">
        <v>0</v>
      </c>
      <c r="H280" s="1790">
        <v>0</v>
      </c>
      <c r="I280" s="1790">
        <v>0</v>
      </c>
      <c r="J280" s="1790"/>
      <c r="K280" s="1790"/>
      <c r="L280" s="1790"/>
      <c r="M280" s="2140"/>
      <c r="N280" s="1790"/>
      <c r="O280" s="1242"/>
      <c r="P280" s="1242"/>
      <c r="Q280" s="2147"/>
    </row>
    <row r="281" spans="1:17" ht="24" customHeight="1">
      <c r="A281" s="702" t="s">
        <v>106</v>
      </c>
      <c r="B281" s="678">
        <v>3</v>
      </c>
      <c r="C281" s="679">
        <v>0</v>
      </c>
      <c r="D281" s="1243" t="s">
        <v>169</v>
      </c>
      <c r="E281" s="1244" t="s">
        <v>170</v>
      </c>
      <c r="F281" s="921">
        <f t="shared" ref="F281:M281" si="28">F283</f>
        <v>200</v>
      </c>
      <c r="G281" s="921">
        <f t="shared" si="28"/>
        <v>200</v>
      </c>
      <c r="H281" s="921">
        <f t="shared" si="28"/>
        <v>500</v>
      </c>
      <c r="I281" s="921">
        <f t="shared" si="28"/>
        <v>500</v>
      </c>
      <c r="J281" s="921">
        <f t="shared" si="28"/>
        <v>200</v>
      </c>
      <c r="K281" s="921">
        <f t="shared" si="28"/>
        <v>200</v>
      </c>
      <c r="L281" s="921">
        <f t="shared" si="28"/>
        <v>500</v>
      </c>
      <c r="M281" s="921">
        <f t="shared" si="28"/>
        <v>500</v>
      </c>
      <c r="N281" s="1892">
        <v>0</v>
      </c>
      <c r="O281" s="1256">
        <v>0</v>
      </c>
      <c r="P281" s="1256">
        <v>0</v>
      </c>
      <c r="Q281" s="1892">
        <v>0</v>
      </c>
    </row>
    <row r="282" spans="1:17" ht="13.5" hidden="1" customHeight="1">
      <c r="A282" s="668"/>
      <c r="B282" s="678"/>
      <c r="C282" s="679"/>
      <c r="D282" s="1240" t="s">
        <v>671</v>
      </c>
      <c r="E282" s="1244"/>
      <c r="F282" s="1832"/>
      <c r="G282" s="1832"/>
      <c r="H282" s="1832"/>
      <c r="I282" s="921"/>
      <c r="J282" s="921"/>
      <c r="K282" s="921"/>
      <c r="L282" s="921"/>
      <c r="M282" s="1826"/>
      <c r="N282" s="2141"/>
      <c r="O282" s="1766"/>
      <c r="P282" s="1766"/>
      <c r="Q282" s="2150"/>
    </row>
    <row r="283" spans="1:17" ht="21">
      <c r="A283" s="704" t="s">
        <v>106</v>
      </c>
      <c r="B283" s="684">
        <v>3</v>
      </c>
      <c r="C283" s="685" t="s">
        <v>745</v>
      </c>
      <c r="D283" s="1240" t="s">
        <v>169</v>
      </c>
      <c r="E283" s="1244"/>
      <c r="F283" s="921">
        <f>J283</f>
        <v>200</v>
      </c>
      <c r="G283" s="921">
        <f>K283</f>
        <v>200</v>
      </c>
      <c r="H283" s="921">
        <f>L283</f>
        <v>500</v>
      </c>
      <c r="I283" s="921">
        <f>M283</f>
        <v>500</v>
      </c>
      <c r="J283" s="921">
        <f>'soc haraz.korcrac'!G32</f>
        <v>200</v>
      </c>
      <c r="K283" s="921">
        <f>'soc haraz.korcrac'!H32</f>
        <v>200</v>
      </c>
      <c r="L283" s="921">
        <f>'soc haraz.korcrac'!I158</f>
        <v>500</v>
      </c>
      <c r="M283" s="1617">
        <f>'soc haraz.korcrac'!J32</f>
        <v>500</v>
      </c>
      <c r="N283" s="921">
        <v>0</v>
      </c>
      <c r="O283" s="1238">
        <v>0</v>
      </c>
      <c r="P283" s="1238">
        <v>0</v>
      </c>
      <c r="Q283" s="1892">
        <v>0</v>
      </c>
    </row>
    <row r="284" spans="1:17" ht="24.75" customHeight="1">
      <c r="A284" s="702" t="s">
        <v>106</v>
      </c>
      <c r="B284" s="678">
        <v>4</v>
      </c>
      <c r="C284" s="679">
        <v>0</v>
      </c>
      <c r="D284" s="1243" t="s">
        <v>171</v>
      </c>
      <c r="E284" s="1244" t="s">
        <v>887</v>
      </c>
      <c r="F284" s="921">
        <f>F286</f>
        <v>0</v>
      </c>
      <c r="G284" s="921">
        <f>G286</f>
        <v>0</v>
      </c>
      <c r="H284" s="921">
        <f>H286</f>
        <v>0</v>
      </c>
      <c r="I284" s="921">
        <f>I286</f>
        <v>0</v>
      </c>
      <c r="J284" s="921">
        <v>0</v>
      </c>
      <c r="K284" s="921">
        <v>0</v>
      </c>
      <c r="L284" s="921">
        <f>L286</f>
        <v>0</v>
      </c>
      <c r="M284" s="921">
        <f>M286</f>
        <v>0</v>
      </c>
      <c r="N284" s="1892">
        <v>0</v>
      </c>
      <c r="O284" s="1256">
        <v>0</v>
      </c>
      <c r="P284" s="1256">
        <v>0</v>
      </c>
      <c r="Q284" s="1892">
        <v>0</v>
      </c>
    </row>
    <row r="285" spans="1:17" ht="10.5" hidden="1">
      <c r="A285" s="668"/>
      <c r="B285" s="678"/>
      <c r="C285" s="679"/>
      <c r="D285" s="1240" t="s">
        <v>671</v>
      </c>
      <c r="E285" s="1244"/>
      <c r="F285" s="1832"/>
      <c r="G285" s="1832"/>
      <c r="H285" s="1832"/>
      <c r="I285" s="921"/>
      <c r="J285" s="921"/>
      <c r="K285" s="921"/>
      <c r="L285" s="921"/>
      <c r="M285" s="2141"/>
      <c r="N285" s="2223"/>
      <c r="O285" s="1766"/>
      <c r="P285" s="1766"/>
      <c r="Q285" s="2150"/>
    </row>
    <row r="286" spans="1:17" ht="15" hidden="1" customHeight="1">
      <c r="A286" s="704" t="s">
        <v>106</v>
      </c>
      <c r="B286" s="684">
        <v>4</v>
      </c>
      <c r="C286" s="685">
        <v>1</v>
      </c>
      <c r="D286" s="1240" t="s">
        <v>171</v>
      </c>
      <c r="E286" s="1251" t="s">
        <v>888</v>
      </c>
      <c r="F286" s="921">
        <v>0</v>
      </c>
      <c r="G286" s="921">
        <v>0</v>
      </c>
      <c r="H286" s="921">
        <f>L286</f>
        <v>0</v>
      </c>
      <c r="I286" s="921">
        <f>M286</f>
        <v>0</v>
      </c>
      <c r="J286" s="921">
        <v>0</v>
      </c>
      <c r="K286" s="921">
        <v>0</v>
      </c>
      <c r="L286" s="921">
        <f>'10-4-1'!I35</f>
        <v>0</v>
      </c>
      <c r="M286" s="921">
        <f>'10-4-1'!J35</f>
        <v>0</v>
      </c>
      <c r="N286" s="924"/>
      <c r="O286" s="1238"/>
      <c r="P286" s="1238"/>
      <c r="Q286" s="1892"/>
    </row>
    <row r="287" spans="1:17" ht="18.75" hidden="1" customHeight="1">
      <c r="A287" s="702" t="s">
        <v>106</v>
      </c>
      <c r="B287" s="678">
        <v>5</v>
      </c>
      <c r="C287" s="679">
        <v>0</v>
      </c>
      <c r="D287" s="1243" t="s">
        <v>841</v>
      </c>
      <c r="E287" s="1244" t="s">
        <v>842</v>
      </c>
      <c r="F287" s="921">
        <f t="shared" ref="F287:Q287" si="29">F289</f>
        <v>0</v>
      </c>
      <c r="G287" s="921">
        <f t="shared" si="29"/>
        <v>0</v>
      </c>
      <c r="H287" s="921">
        <f t="shared" si="29"/>
        <v>0</v>
      </c>
      <c r="I287" s="921">
        <f t="shared" si="29"/>
        <v>0</v>
      </c>
      <c r="J287" s="921">
        <f t="shared" si="29"/>
        <v>0</v>
      </c>
      <c r="K287" s="921">
        <f t="shared" si="29"/>
        <v>0</v>
      </c>
      <c r="L287" s="921">
        <f t="shared" si="29"/>
        <v>0</v>
      </c>
      <c r="M287" s="921">
        <f t="shared" si="29"/>
        <v>0</v>
      </c>
      <c r="N287" s="1892">
        <f t="shared" si="29"/>
        <v>0</v>
      </c>
      <c r="O287" s="1256">
        <f t="shared" si="29"/>
        <v>0</v>
      </c>
      <c r="P287" s="1256">
        <f t="shared" si="29"/>
        <v>0</v>
      </c>
      <c r="Q287" s="1892">
        <f t="shared" si="29"/>
        <v>0</v>
      </c>
    </row>
    <row r="288" spans="1:17" ht="10.5" hidden="1">
      <c r="A288" s="668"/>
      <c r="B288" s="678"/>
      <c r="C288" s="679"/>
      <c r="D288" s="1240" t="s">
        <v>671</v>
      </c>
      <c r="E288" s="1244"/>
      <c r="F288" s="1832"/>
      <c r="G288" s="1832"/>
      <c r="H288" s="1832"/>
      <c r="I288" s="921"/>
      <c r="J288" s="921"/>
      <c r="K288" s="921"/>
      <c r="L288" s="921"/>
      <c r="M288" s="1826"/>
      <c r="N288" s="2141"/>
      <c r="O288" s="1766"/>
      <c r="P288" s="1766"/>
      <c r="Q288" s="2150"/>
    </row>
    <row r="289" spans="1:17" ht="21" hidden="1" customHeight="1">
      <c r="A289" s="704" t="s">
        <v>106</v>
      </c>
      <c r="B289" s="684">
        <v>5</v>
      </c>
      <c r="C289" s="685">
        <v>1</v>
      </c>
      <c r="D289" s="1240" t="s">
        <v>841</v>
      </c>
      <c r="E289" s="1251" t="s">
        <v>842</v>
      </c>
      <c r="F289" s="921">
        <f>N289+J289</f>
        <v>0</v>
      </c>
      <c r="G289" s="921">
        <f>O289+K289</f>
        <v>0</v>
      </c>
      <c r="H289" s="921">
        <f>P289+L289</f>
        <v>0</v>
      </c>
      <c r="I289" s="921">
        <f>Q289+M289</f>
        <v>0</v>
      </c>
      <c r="J289" s="921">
        <f>'10.5.1'!G32</f>
        <v>0</v>
      </c>
      <c r="K289" s="921">
        <f>'10.5.1'!H32</f>
        <v>0</v>
      </c>
      <c r="L289" s="921">
        <f>'10.5.1'!I32</f>
        <v>0</v>
      </c>
      <c r="M289" s="1617">
        <f>'10.5.1'!J32</f>
        <v>0</v>
      </c>
      <c r="N289" s="921">
        <f>'10.5.1'!G134</f>
        <v>0</v>
      </c>
      <c r="O289" s="1238">
        <f>'10.5.1'!H134</f>
        <v>0</v>
      </c>
      <c r="P289" s="1238">
        <f>'10.5.1'!I134</f>
        <v>0</v>
      </c>
      <c r="Q289" s="1892">
        <f>'10.5.1'!J134</f>
        <v>0</v>
      </c>
    </row>
    <row r="290" spans="1:17" ht="21" hidden="1">
      <c r="A290" s="702" t="s">
        <v>106</v>
      </c>
      <c r="B290" s="678">
        <v>6</v>
      </c>
      <c r="C290" s="679">
        <v>0</v>
      </c>
      <c r="D290" s="1243" t="s">
        <v>843</v>
      </c>
      <c r="E290" s="1244" t="s">
        <v>844</v>
      </c>
      <c r="F290" s="921">
        <v>0</v>
      </c>
      <c r="G290" s="921">
        <v>0</v>
      </c>
      <c r="H290" s="921">
        <v>0</v>
      </c>
      <c r="I290" s="921">
        <v>0</v>
      </c>
      <c r="J290" s="921">
        <v>0</v>
      </c>
      <c r="K290" s="921">
        <v>0</v>
      </c>
      <c r="L290" s="921">
        <v>0</v>
      </c>
      <c r="M290" s="921">
        <v>0</v>
      </c>
      <c r="N290" s="1892">
        <v>0</v>
      </c>
      <c r="O290" s="1256">
        <v>0</v>
      </c>
      <c r="P290" s="1256">
        <v>0</v>
      </c>
      <c r="Q290" s="1892">
        <v>0</v>
      </c>
    </row>
    <row r="291" spans="1:17" ht="10.5">
      <c r="A291" s="668"/>
      <c r="B291" s="678"/>
      <c r="C291" s="679"/>
      <c r="D291" s="1240" t="s">
        <v>671</v>
      </c>
      <c r="E291" s="1244"/>
      <c r="F291" s="1832"/>
      <c r="G291" s="1832"/>
      <c r="H291" s="1832"/>
      <c r="I291" s="921"/>
      <c r="J291" s="921"/>
      <c r="K291" s="921"/>
      <c r="L291" s="921"/>
      <c r="M291" s="2141"/>
      <c r="N291" s="2223"/>
      <c r="O291" s="1766"/>
      <c r="P291" s="1766"/>
      <c r="Q291" s="2150"/>
    </row>
    <row r="292" spans="1:17" ht="21">
      <c r="A292" s="704" t="s">
        <v>106</v>
      </c>
      <c r="B292" s="684">
        <v>6</v>
      </c>
      <c r="C292" s="685">
        <v>1</v>
      </c>
      <c r="D292" s="1240" t="s">
        <v>843</v>
      </c>
      <c r="E292" s="1251" t="s">
        <v>844</v>
      </c>
      <c r="F292" s="921">
        <v>0</v>
      </c>
      <c r="G292" s="921">
        <v>0</v>
      </c>
      <c r="H292" s="921">
        <v>0</v>
      </c>
      <c r="I292" s="921">
        <v>0</v>
      </c>
      <c r="J292" s="921">
        <v>0</v>
      </c>
      <c r="K292" s="921">
        <v>0</v>
      </c>
      <c r="L292" s="921">
        <v>0</v>
      </c>
      <c r="M292" s="921">
        <v>0</v>
      </c>
      <c r="N292" s="924">
        <v>0</v>
      </c>
      <c r="O292" s="1238">
        <v>0</v>
      </c>
      <c r="P292" s="1238">
        <v>0</v>
      </c>
      <c r="Q292" s="1892">
        <v>0</v>
      </c>
    </row>
    <row r="293" spans="1:17" ht="28.5" customHeight="1">
      <c r="A293" s="702" t="s">
        <v>106</v>
      </c>
      <c r="B293" s="678">
        <v>7</v>
      </c>
      <c r="C293" s="679">
        <v>0</v>
      </c>
      <c r="D293" s="1243" t="s">
        <v>845</v>
      </c>
      <c r="E293" s="1244" t="s">
        <v>112</v>
      </c>
      <c r="F293" s="921">
        <f t="shared" ref="F293:M293" si="30">F295</f>
        <v>2400</v>
      </c>
      <c r="G293" s="921">
        <f t="shared" si="30"/>
        <v>4500</v>
      </c>
      <c r="H293" s="921">
        <f t="shared" si="30"/>
        <v>6100</v>
      </c>
      <c r="I293" s="921">
        <f t="shared" si="30"/>
        <v>8000</v>
      </c>
      <c r="J293" s="921">
        <f t="shared" si="30"/>
        <v>2400</v>
      </c>
      <c r="K293" s="921">
        <f t="shared" si="30"/>
        <v>4500</v>
      </c>
      <c r="L293" s="921">
        <f t="shared" si="30"/>
        <v>6100</v>
      </c>
      <c r="M293" s="921">
        <f t="shared" si="30"/>
        <v>8000</v>
      </c>
      <c r="N293" s="1892">
        <v>0</v>
      </c>
      <c r="O293" s="1256">
        <v>0</v>
      </c>
      <c r="P293" s="1256">
        <v>0</v>
      </c>
      <c r="Q293" s="1892">
        <v>0</v>
      </c>
    </row>
    <row r="294" spans="1:17" ht="0.75" customHeight="1">
      <c r="A294" s="668"/>
      <c r="B294" s="678"/>
      <c r="C294" s="679"/>
      <c r="D294" s="1240" t="s">
        <v>671</v>
      </c>
      <c r="E294" s="1244"/>
      <c r="F294" s="1832"/>
      <c r="G294" s="1832"/>
      <c r="H294" s="1832"/>
      <c r="I294" s="921"/>
      <c r="J294" s="921"/>
      <c r="K294" s="921"/>
      <c r="L294" s="921"/>
      <c r="M294" s="2141"/>
      <c r="N294" s="2223"/>
      <c r="O294" s="1766"/>
      <c r="P294" s="1766"/>
      <c r="Q294" s="2150"/>
    </row>
    <row r="295" spans="1:17" ht="27" customHeight="1">
      <c r="A295" s="704" t="s">
        <v>106</v>
      </c>
      <c r="B295" s="684">
        <v>7</v>
      </c>
      <c r="C295" s="685">
        <v>1</v>
      </c>
      <c r="D295" s="1240" t="s">
        <v>845</v>
      </c>
      <c r="E295" s="1251" t="s">
        <v>134</v>
      </c>
      <c r="F295" s="921">
        <f>J295</f>
        <v>2400</v>
      </c>
      <c r="G295" s="921">
        <f>K295</f>
        <v>4500</v>
      </c>
      <c r="H295" s="921">
        <f>L295</f>
        <v>6100</v>
      </c>
      <c r="I295" s="921">
        <f>M295</f>
        <v>8000</v>
      </c>
      <c r="J295" s="921">
        <f>'arandzin soc'!G32</f>
        <v>2400</v>
      </c>
      <c r="K295" s="921">
        <f>'arandzin soc'!H32</f>
        <v>4500</v>
      </c>
      <c r="L295" s="921">
        <f>'arandzin soc'!I32</f>
        <v>6100</v>
      </c>
      <c r="M295" s="921">
        <f>'arandzin soc'!J32</f>
        <v>8000</v>
      </c>
      <c r="N295" s="924"/>
      <c r="O295" s="1238"/>
      <c r="P295" s="1238"/>
      <c r="Q295" s="1892"/>
    </row>
    <row r="296" spans="1:17" ht="13.5" hidden="1" customHeight="1">
      <c r="A296" s="702" t="s">
        <v>106</v>
      </c>
      <c r="B296" s="678">
        <v>8</v>
      </c>
      <c r="C296" s="679">
        <v>0</v>
      </c>
      <c r="D296" s="1243" t="s">
        <v>1102</v>
      </c>
      <c r="E296" s="1244" t="s">
        <v>1103</v>
      </c>
      <c r="F296" s="921">
        <v>0</v>
      </c>
      <c r="G296" s="921">
        <v>0</v>
      </c>
      <c r="H296" s="921">
        <v>0</v>
      </c>
      <c r="I296" s="921">
        <v>0</v>
      </c>
      <c r="J296" s="921">
        <v>0</v>
      </c>
      <c r="K296" s="921">
        <v>0</v>
      </c>
      <c r="L296" s="921">
        <v>0</v>
      </c>
      <c r="M296" s="921">
        <v>0</v>
      </c>
      <c r="N296" s="1892">
        <v>0</v>
      </c>
      <c r="O296" s="1256">
        <v>0</v>
      </c>
      <c r="P296" s="1256">
        <v>0</v>
      </c>
      <c r="Q296" s="1892">
        <v>0</v>
      </c>
    </row>
    <row r="297" spans="1:17" ht="0.75" hidden="1" customHeight="1">
      <c r="A297" s="668"/>
      <c r="B297" s="678"/>
      <c r="C297" s="679"/>
      <c r="D297" s="1240" t="s">
        <v>671</v>
      </c>
      <c r="E297" s="1244"/>
      <c r="F297" s="1832"/>
      <c r="G297" s="1832"/>
      <c r="H297" s="1832"/>
      <c r="I297" s="1617"/>
      <c r="J297" s="921"/>
      <c r="K297" s="921"/>
      <c r="L297" s="921"/>
      <c r="M297" s="1826"/>
      <c r="N297" s="2141"/>
      <c r="O297" s="1766"/>
      <c r="P297" s="1766"/>
      <c r="Q297" s="2150"/>
    </row>
    <row r="298" spans="1:17" ht="12.75" hidden="1" customHeight="1">
      <c r="A298" s="704" t="s">
        <v>106</v>
      </c>
      <c r="B298" s="684">
        <v>8</v>
      </c>
      <c r="C298" s="685">
        <v>1</v>
      </c>
      <c r="D298" s="1240" t="s">
        <v>1102</v>
      </c>
      <c r="E298" s="1251" t="s">
        <v>1104</v>
      </c>
      <c r="F298" s="921">
        <v>0</v>
      </c>
      <c r="G298" s="921">
        <v>0</v>
      </c>
      <c r="H298" s="921">
        <v>0</v>
      </c>
      <c r="I298" s="921">
        <v>0</v>
      </c>
      <c r="J298" s="921"/>
      <c r="K298" s="921"/>
      <c r="L298" s="921"/>
      <c r="M298" s="1617"/>
      <c r="N298" s="921"/>
      <c r="O298" s="1238"/>
      <c r="P298" s="1238"/>
      <c r="Q298" s="1892"/>
    </row>
    <row r="299" spans="1:17" ht="13.5" hidden="1" customHeight="1">
      <c r="A299" s="668"/>
      <c r="B299" s="678"/>
      <c r="C299" s="679"/>
      <c r="D299" s="1240" t="s">
        <v>671</v>
      </c>
      <c r="E299" s="1244"/>
      <c r="F299" s="1832"/>
      <c r="G299" s="1832"/>
      <c r="H299" s="1832"/>
      <c r="I299" s="921"/>
      <c r="J299" s="921"/>
      <c r="K299" s="921"/>
      <c r="L299" s="921"/>
      <c r="M299" s="1826"/>
      <c r="N299" s="2141"/>
      <c r="O299" s="1766"/>
      <c r="P299" s="1766"/>
      <c r="Q299" s="2150"/>
    </row>
    <row r="300" spans="1:17" ht="13.5" hidden="1" customHeight="1">
      <c r="A300" s="702" t="s">
        <v>106</v>
      </c>
      <c r="B300" s="678">
        <v>9</v>
      </c>
      <c r="C300" s="679">
        <v>0</v>
      </c>
      <c r="D300" s="1243" t="s">
        <v>1105</v>
      </c>
      <c r="E300" s="1244" t="s">
        <v>129</v>
      </c>
      <c r="F300" s="921">
        <v>0</v>
      </c>
      <c r="G300" s="921">
        <v>0</v>
      </c>
      <c r="H300" s="921">
        <v>0</v>
      </c>
      <c r="I300" s="921">
        <v>0</v>
      </c>
      <c r="J300" s="921">
        <v>0</v>
      </c>
      <c r="K300" s="921">
        <v>0</v>
      </c>
      <c r="L300" s="921">
        <v>0</v>
      </c>
      <c r="M300" s="921">
        <v>0</v>
      </c>
      <c r="N300" s="1892">
        <v>0</v>
      </c>
      <c r="O300" s="1256">
        <v>0</v>
      </c>
      <c r="P300" s="1256">
        <v>0</v>
      </c>
      <c r="Q300" s="1892">
        <v>0</v>
      </c>
    </row>
    <row r="301" spans="1:17" ht="13.5" hidden="1" customHeight="1">
      <c r="A301" s="668"/>
      <c r="B301" s="678"/>
      <c r="C301" s="679"/>
      <c r="D301" s="1240" t="s">
        <v>671</v>
      </c>
      <c r="E301" s="1244"/>
      <c r="F301" s="1832"/>
      <c r="G301" s="1832"/>
      <c r="H301" s="1832"/>
      <c r="I301" s="921"/>
      <c r="J301" s="921"/>
      <c r="K301" s="921"/>
      <c r="L301" s="921"/>
      <c r="M301" s="1826"/>
      <c r="N301" s="2141"/>
      <c r="O301" s="1766"/>
      <c r="P301" s="1766"/>
      <c r="Q301" s="2150"/>
    </row>
    <row r="302" spans="1:17" ht="13.5" hidden="1" customHeight="1">
      <c r="A302" s="704" t="s">
        <v>106</v>
      </c>
      <c r="B302" s="714">
        <v>9</v>
      </c>
      <c r="C302" s="715">
        <v>1</v>
      </c>
      <c r="D302" s="1262" t="s">
        <v>1105</v>
      </c>
      <c r="E302" s="1263" t="s">
        <v>1132</v>
      </c>
      <c r="F302" s="921">
        <v>0</v>
      </c>
      <c r="G302" s="921">
        <v>0</v>
      </c>
      <c r="H302" s="921">
        <v>0</v>
      </c>
      <c r="I302" s="921">
        <v>0</v>
      </c>
      <c r="J302" s="921"/>
      <c r="K302" s="921"/>
      <c r="L302" s="921"/>
      <c r="M302" s="2145"/>
      <c r="N302" s="921"/>
      <c r="O302" s="1238"/>
      <c r="P302" s="1238"/>
      <c r="Q302" s="2153"/>
    </row>
    <row r="303" spans="1:17" ht="13.5" customHeight="1">
      <c r="A303" s="704" t="s">
        <v>106</v>
      </c>
      <c r="B303" s="714">
        <v>9</v>
      </c>
      <c r="C303" s="715">
        <v>2</v>
      </c>
      <c r="D303" s="1262" t="s">
        <v>1018</v>
      </c>
      <c r="E303" s="1263"/>
      <c r="F303" s="921">
        <v>0</v>
      </c>
      <c r="G303" s="921">
        <v>0</v>
      </c>
      <c r="H303" s="921">
        <v>0</v>
      </c>
      <c r="I303" s="921">
        <v>0</v>
      </c>
      <c r="J303" s="921"/>
      <c r="K303" s="921"/>
      <c r="L303" s="921"/>
      <c r="M303" s="2145"/>
      <c r="N303" s="921"/>
      <c r="O303" s="1238"/>
      <c r="P303" s="1238"/>
      <c r="Q303" s="2153"/>
    </row>
    <row r="304" spans="1:17" ht="51.75" customHeight="1">
      <c r="A304" s="678" t="s">
        <v>107</v>
      </c>
      <c r="B304" s="678">
        <v>0</v>
      </c>
      <c r="C304" s="679">
        <v>0</v>
      </c>
      <c r="D304" s="1264" t="s">
        <v>1673</v>
      </c>
      <c r="E304" s="1265"/>
      <c r="F304" s="921">
        <f t="shared" ref="F304:N304" si="31">F306</f>
        <v>9776</v>
      </c>
      <c r="G304" s="921">
        <f t="shared" si="31"/>
        <v>9776</v>
      </c>
      <c r="H304" s="921">
        <f t="shared" si="31"/>
        <v>22517.200000000001</v>
      </c>
      <c r="I304" s="921">
        <f t="shared" si="31"/>
        <v>75441</v>
      </c>
      <c r="J304" s="921">
        <f t="shared" si="31"/>
        <v>9776</v>
      </c>
      <c r="K304" s="921">
        <f>K306</f>
        <v>9776</v>
      </c>
      <c r="L304" s="921">
        <f>L306</f>
        <v>22517.200000000001</v>
      </c>
      <c r="M304" s="921">
        <f t="shared" si="31"/>
        <v>5441</v>
      </c>
      <c r="N304" s="1892">
        <f t="shared" si="31"/>
        <v>0</v>
      </c>
      <c r="O304" s="1256">
        <v>0</v>
      </c>
      <c r="P304" s="1256">
        <v>0</v>
      </c>
      <c r="Q304" s="1892">
        <v>0</v>
      </c>
    </row>
    <row r="305" spans="1:17" ht="0.75" hidden="1" customHeight="1">
      <c r="A305" s="668"/>
      <c r="B305" s="669"/>
      <c r="C305" s="670"/>
      <c r="D305" s="1240" t="s">
        <v>270</v>
      </c>
      <c r="E305" s="1241"/>
      <c r="F305" s="1833"/>
      <c r="G305" s="1833"/>
      <c r="H305" s="1833"/>
      <c r="I305" s="1617"/>
      <c r="J305" s="921"/>
      <c r="K305" s="921"/>
      <c r="L305" s="921"/>
      <c r="M305" s="921"/>
      <c r="N305" s="924"/>
      <c r="O305" s="1238"/>
      <c r="P305" s="1238"/>
      <c r="Q305" s="2149"/>
    </row>
    <row r="306" spans="1:17" ht="31.5" customHeight="1">
      <c r="A306" s="721" t="s">
        <v>107</v>
      </c>
      <c r="B306" s="721">
        <v>1</v>
      </c>
      <c r="C306" s="722">
        <v>0</v>
      </c>
      <c r="D306" s="1260" t="s">
        <v>407</v>
      </c>
      <c r="E306" s="1251"/>
      <c r="F306" s="921">
        <f t="shared" ref="F306:M306" si="32">F308</f>
        <v>9776</v>
      </c>
      <c r="G306" s="921">
        <f t="shared" si="32"/>
        <v>9776</v>
      </c>
      <c r="H306" s="921">
        <f t="shared" si="32"/>
        <v>22517.200000000001</v>
      </c>
      <c r="I306" s="921">
        <f t="shared" si="32"/>
        <v>75441</v>
      </c>
      <c r="J306" s="921">
        <f t="shared" si="32"/>
        <v>9776</v>
      </c>
      <c r="K306" s="921">
        <f t="shared" si="32"/>
        <v>9776</v>
      </c>
      <c r="L306" s="921">
        <f t="shared" si="32"/>
        <v>22517.200000000001</v>
      </c>
      <c r="M306" s="921">
        <f t="shared" si="32"/>
        <v>5441</v>
      </c>
      <c r="N306" s="1892">
        <v>0</v>
      </c>
      <c r="O306" s="1256">
        <v>0</v>
      </c>
      <c r="P306" s="1256">
        <v>0</v>
      </c>
      <c r="Q306" s="1892">
        <v>0</v>
      </c>
    </row>
    <row r="307" spans="1:17" ht="13.5" hidden="1" customHeight="1">
      <c r="A307" s="668"/>
      <c r="B307" s="678"/>
      <c r="C307" s="679"/>
      <c r="D307" s="1240" t="s">
        <v>671</v>
      </c>
      <c r="E307" s="1244"/>
      <c r="F307" s="921"/>
      <c r="G307" s="921"/>
      <c r="H307" s="921"/>
      <c r="I307" s="1826"/>
      <c r="J307" s="921"/>
      <c r="K307" s="921"/>
      <c r="L307" s="921"/>
      <c r="M307" s="1826"/>
      <c r="N307" s="1892">
        <v>0</v>
      </c>
      <c r="O307" s="1256">
        <v>0</v>
      </c>
      <c r="P307" s="1256">
        <v>0</v>
      </c>
      <c r="Q307" s="1892">
        <v>0</v>
      </c>
    </row>
    <row r="308" spans="1:17" ht="32.25" customHeight="1" thickBot="1">
      <c r="A308" s="724" t="s">
        <v>107</v>
      </c>
      <c r="B308" s="724">
        <v>1</v>
      </c>
      <c r="C308" s="725">
        <v>2</v>
      </c>
      <c r="D308" s="1266" t="s">
        <v>408</v>
      </c>
      <c r="E308" s="1267"/>
      <c r="F308" s="921">
        <f>J308</f>
        <v>9776</v>
      </c>
      <c r="G308" s="921">
        <f>K308</f>
        <v>9776</v>
      </c>
      <c r="H308" s="921">
        <f>L308</f>
        <v>22517.200000000001</v>
      </c>
      <c r="I308" s="921">
        <v>75441</v>
      </c>
      <c r="J308" s="921">
        <f>'bjudj. chnax.caxs'!G32</f>
        <v>9776</v>
      </c>
      <c r="K308" s="921">
        <f>'bjudj. chnax.caxs'!H32</f>
        <v>9776</v>
      </c>
      <c r="L308" s="921">
        <f>'bjudj. chnax.caxs'!I32</f>
        <v>22517.200000000001</v>
      </c>
      <c r="M308" s="921">
        <f>'bjudj. chnax.caxs'!F32</f>
        <v>5441</v>
      </c>
      <c r="N308" s="1892">
        <v>0</v>
      </c>
      <c r="O308" s="1256">
        <v>0</v>
      </c>
      <c r="P308" s="1256">
        <v>0</v>
      </c>
      <c r="Q308" s="1892">
        <v>0</v>
      </c>
    </row>
    <row r="309" spans="1:17" ht="13.5" customHeight="1">
      <c r="A309" s="634"/>
      <c r="B309" s="634"/>
      <c r="C309" s="634"/>
      <c r="D309" s="634"/>
      <c r="F309" s="2086"/>
      <c r="G309" s="1836"/>
      <c r="H309" s="1836"/>
      <c r="I309" s="2032"/>
      <c r="J309" s="1728"/>
      <c r="K309" s="1728"/>
      <c r="L309" s="1728"/>
      <c r="M309" s="1728"/>
      <c r="N309" s="2224"/>
      <c r="O309" s="1837"/>
      <c r="P309" s="1837"/>
      <c r="Q309" s="2032"/>
    </row>
    <row r="310" spans="1:17" s="738" customFormat="1" ht="12.75">
      <c r="A310" s="2688"/>
      <c r="B310" s="2688"/>
      <c r="C310" s="2688"/>
      <c r="D310" s="2688"/>
      <c r="E310" s="2688"/>
      <c r="F310" s="2688"/>
      <c r="G310" s="2688"/>
      <c r="H310" s="2688"/>
      <c r="I310" s="2688"/>
      <c r="J310" s="2688"/>
      <c r="K310" s="1840"/>
      <c r="L310" s="1840"/>
      <c r="M310" s="1840"/>
      <c r="N310" s="1791"/>
      <c r="O310" s="1838"/>
      <c r="P310" s="1838"/>
      <c r="Q310" s="1791"/>
    </row>
    <row r="311" spans="1:17" ht="39.75" customHeight="1">
      <c r="B311" s="729"/>
      <c r="C311" s="730"/>
      <c r="D311" s="634"/>
    </row>
    <row r="312" spans="1:17" ht="13.5" customHeight="1">
      <c r="A312" s="632" t="s">
        <v>1806</v>
      </c>
      <c r="B312" s="632"/>
      <c r="C312" s="632"/>
      <c r="D312" s="632"/>
      <c r="E312" s="632"/>
      <c r="F312" s="917"/>
      <c r="G312" s="917"/>
      <c r="H312" s="917"/>
      <c r="I312" s="917"/>
      <c r="J312" s="917"/>
    </row>
    <row r="313" spans="1:17" ht="13.5" customHeight="1">
      <c r="A313" s="2562" t="s">
        <v>1002</v>
      </c>
      <c r="B313" s="2562"/>
      <c r="C313" s="2562"/>
      <c r="D313" s="2562"/>
      <c r="E313" s="2562"/>
      <c r="F313" s="2562"/>
      <c r="G313" s="2562"/>
      <c r="H313" s="2562"/>
      <c r="I313" s="2562"/>
      <c r="J313" s="2562"/>
    </row>
    <row r="314" spans="1:17" ht="13.5" customHeight="1">
      <c r="A314" s="2563" t="s">
        <v>1713</v>
      </c>
      <c r="B314" s="2563"/>
      <c r="C314" s="2563"/>
      <c r="D314" s="2563"/>
      <c r="E314" s="2563"/>
      <c r="F314" s="2563"/>
      <c r="G314" s="2563"/>
      <c r="H314" s="2563"/>
      <c r="I314" s="2563"/>
      <c r="J314" s="2563"/>
    </row>
    <row r="315" spans="1:17" ht="13.5" customHeight="1">
      <c r="A315" s="2517" t="s">
        <v>1003</v>
      </c>
      <c r="B315" s="2517"/>
      <c r="C315" s="2517"/>
      <c r="D315" s="2517"/>
      <c r="E315" s="2517"/>
      <c r="F315" s="2517"/>
      <c r="G315" s="2517"/>
      <c r="H315" s="2517"/>
      <c r="I315" s="2517"/>
      <c r="J315" s="2517"/>
    </row>
    <row r="316" spans="1:17" ht="13.5" customHeight="1">
      <c r="A316" s="632" t="s">
        <v>2121</v>
      </c>
      <c r="B316" s="632"/>
      <c r="C316" s="632"/>
      <c r="D316" s="632"/>
      <c r="E316" s="632"/>
      <c r="F316" s="917"/>
      <c r="G316" s="917"/>
      <c r="H316" s="917"/>
      <c r="I316" s="917"/>
      <c r="J316" s="917" t="s">
        <v>1158</v>
      </c>
    </row>
    <row r="317" spans="1:17" ht="13.5" customHeight="1">
      <c r="A317" s="2529" t="s">
        <v>1723</v>
      </c>
      <c r="B317" s="2529"/>
      <c r="C317" s="2529"/>
      <c r="D317" s="2529"/>
      <c r="E317" s="2529"/>
      <c r="F317" s="2529"/>
      <c r="G317" s="2529"/>
      <c r="H317" s="2529"/>
      <c r="I317" s="2529"/>
      <c r="J317" s="2529"/>
    </row>
    <row r="318" spans="1:17" ht="13.5" customHeight="1">
      <c r="G318" s="634"/>
      <c r="H318" s="1061"/>
    </row>
    <row r="319" spans="1:17" ht="13.5" customHeight="1">
      <c r="G319" s="634"/>
      <c r="H319" s="1061"/>
    </row>
    <row r="320" spans="1:17" ht="13.5" customHeight="1">
      <c r="G320" s="634"/>
      <c r="H320" s="1061"/>
    </row>
    <row r="321" spans="7:8" ht="13.5" customHeight="1">
      <c r="G321" s="634"/>
      <c r="H321" s="1061"/>
    </row>
    <row r="322" spans="7:8" ht="13.5" customHeight="1">
      <c r="G322" s="634"/>
      <c r="H322" s="1061"/>
    </row>
    <row r="323" spans="7:8" ht="13.5" customHeight="1">
      <c r="G323" s="634"/>
      <c r="H323" s="1061"/>
    </row>
    <row r="324" spans="7:8" ht="13.5" customHeight="1">
      <c r="G324" s="634"/>
      <c r="H324" s="1061"/>
    </row>
    <row r="325" spans="7:8" ht="13.5" customHeight="1">
      <c r="G325" s="634"/>
      <c r="H325" s="1061"/>
    </row>
    <row r="326" spans="7:8" ht="13.5" customHeight="1">
      <c r="G326" s="634"/>
      <c r="H326" s="1061"/>
    </row>
    <row r="327" spans="7:8" ht="13.5" customHeight="1">
      <c r="G327" s="634"/>
      <c r="H327" s="1061"/>
    </row>
    <row r="328" spans="7:8" ht="13.5" customHeight="1">
      <c r="G328" s="634"/>
      <c r="H328" s="1061"/>
    </row>
    <row r="329" spans="7:8" ht="13.5" customHeight="1">
      <c r="G329" s="634"/>
      <c r="H329" s="1061"/>
    </row>
  </sheetData>
  <mergeCells count="19">
    <mergeCell ref="A310:J310"/>
    <mergeCell ref="A317:J317"/>
    <mergeCell ref="A313:J313"/>
    <mergeCell ref="A314:J314"/>
    <mergeCell ref="A315:J315"/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</mergeCells>
  <phoneticPr fontId="5" type="noConversion"/>
  <printOptions horizontalCentered="1" verticalCentered="1"/>
  <pageMargins left="3.937007874015748E-2" right="3.937007874015748E-2" top="0.19685039370078741" bottom="0.19685039370078741" header="0.11811023622047245" footer="0.118110236220472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88"/>
  <sheetViews>
    <sheetView topLeftCell="A5" workbookViewId="0">
      <selection activeCell="B53" sqref="B53"/>
    </sheetView>
  </sheetViews>
  <sheetFormatPr defaultColWidth="9.140625" defaultRowHeight="12.75"/>
  <cols>
    <col min="2" max="2" width="89.140625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460"/>
      <c r="D5" s="2460"/>
      <c r="E5" s="2460"/>
      <c r="F5" s="2460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2118</v>
      </c>
    </row>
    <row r="11" spans="2:6" ht="22.5">
      <c r="B11" s="384" t="s">
        <v>1182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1656</v>
      </c>
    </row>
    <row r="16" spans="2:6" ht="13.5">
      <c r="B16" s="385"/>
    </row>
    <row r="17" spans="2:3" ht="13.5">
      <c r="B17" s="387"/>
    </row>
    <row r="18" spans="2:3" ht="20.25" hidden="1">
      <c r="B18" s="384"/>
    </row>
    <row r="19" spans="2:3" ht="20.25" hidden="1">
      <c r="B19" s="384"/>
    </row>
    <row r="20" spans="2:3" ht="20.25">
      <c r="B20" s="384"/>
    </row>
    <row r="21" spans="2:3" ht="22.5">
      <c r="B21" s="388" t="s">
        <v>2245</v>
      </c>
    </row>
    <row r="22" spans="2:3" ht="20.25">
      <c r="B22" s="384"/>
      <c r="C22" s="483"/>
    </row>
    <row r="23" spans="2:3" ht="20.25">
      <c r="B23" s="384"/>
    </row>
    <row r="24" spans="2:3" ht="20.25">
      <c r="B24" s="384"/>
    </row>
    <row r="25" spans="2:3" ht="20.25">
      <c r="B25" s="389" t="s">
        <v>1183</v>
      </c>
    </row>
    <row r="26" spans="2:3" ht="13.5">
      <c r="B26" s="387"/>
    </row>
    <row r="27" spans="2:3" ht="20.25">
      <c r="B27" s="1822" t="s">
        <v>2265</v>
      </c>
    </row>
    <row r="28" spans="2:3" ht="19.5">
      <c r="B28" s="1821"/>
    </row>
    <row r="29" spans="2:3" ht="15">
      <c r="B29" s="387" t="s">
        <v>588</v>
      </c>
    </row>
    <row r="30" spans="2:3" ht="12" customHeight="1">
      <c r="B30" s="386"/>
    </row>
    <row r="31" spans="2:3" ht="20.25" hidden="1">
      <c r="B31" s="386"/>
    </row>
    <row r="32" spans="2:3" ht="20.25" hidden="1">
      <c r="B32" s="386"/>
    </row>
    <row r="33" spans="2:2" ht="20.25" hidden="1">
      <c r="B33" s="386"/>
    </row>
    <row r="34" spans="2:2" ht="42.75" customHeight="1">
      <c r="B34" s="484" t="s">
        <v>1657</v>
      </c>
    </row>
    <row r="35" spans="2:2" ht="20.25" customHeight="1">
      <c r="B35" s="385" t="s">
        <v>1805</v>
      </c>
    </row>
    <row r="36" spans="2:2" ht="13.5">
      <c r="B36" s="385"/>
    </row>
    <row r="37" spans="2:2" ht="1.5" customHeight="1">
      <c r="B37" s="386"/>
    </row>
    <row r="38" spans="2:2" ht="20.25" hidden="1">
      <c r="B38" s="386"/>
    </row>
    <row r="39" spans="2:2" ht="20.25">
      <c r="B39" s="386"/>
    </row>
    <row r="40" spans="2:2" ht="20.25">
      <c r="B40" s="386"/>
    </row>
    <row r="41" spans="2:2" ht="20.25">
      <c r="B41" s="386"/>
    </row>
    <row r="42" spans="2:2" ht="20.25">
      <c r="B42" s="386"/>
    </row>
    <row r="43" spans="2:2" ht="22.5">
      <c r="B43" s="390" t="s">
        <v>1846</v>
      </c>
    </row>
    <row r="44" spans="2:2">
      <c r="B44" s="391"/>
    </row>
    <row r="45" spans="2:2">
      <c r="B45" s="391"/>
    </row>
    <row r="46" spans="2:2">
      <c r="B46" s="391"/>
    </row>
    <row r="47" spans="2:2">
      <c r="B47" s="391"/>
    </row>
    <row r="48" spans="2:2" ht="17.25">
      <c r="B48" s="392" t="s">
        <v>2281</v>
      </c>
    </row>
    <row r="49" spans="2:2" ht="20.25">
      <c r="B49" s="1822" t="s">
        <v>2346</v>
      </c>
    </row>
    <row r="50" spans="2:2" ht="18">
      <c r="B50" s="393"/>
    </row>
    <row r="51" spans="2:2" ht="17.25">
      <c r="B51" s="392"/>
    </row>
    <row r="52" spans="2:2" ht="17.25">
      <c r="B52" s="392"/>
    </row>
    <row r="53" spans="2:2" ht="14.25">
      <c r="B53" s="394"/>
    </row>
    <row r="54" spans="2:2" ht="20.25">
      <c r="B54" s="384"/>
    </row>
    <row r="55" spans="2:2" ht="20.25">
      <c r="B55" s="384"/>
    </row>
    <row r="56" spans="2:2" ht="13.5">
      <c r="B56" s="395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Q138"/>
  <sheetViews>
    <sheetView topLeftCell="A108" zoomScaleNormal="100" workbookViewId="0">
      <selection activeCell="M119" sqref="M119"/>
    </sheetView>
  </sheetViews>
  <sheetFormatPr defaultRowHeight="12.75"/>
  <cols>
    <col min="1" max="1" width="6.140625" style="1717" customWidth="1"/>
    <col min="2" max="2" width="33.7109375" style="635" customWidth="1"/>
    <col min="3" max="3" width="5.7109375" style="635" customWidth="1"/>
    <col min="4" max="4" width="9.85546875" style="1717" customWidth="1"/>
    <col min="5" max="5" width="9.85546875" style="635" customWidth="1"/>
    <col min="6" max="6" width="10" style="1717" customWidth="1"/>
    <col min="7" max="7" width="10.5703125" style="635" customWidth="1"/>
    <col min="8" max="8" width="10.140625" style="1717" customWidth="1"/>
    <col min="9" max="11" width="9.42578125" style="1717" customWidth="1"/>
    <col min="12" max="13" width="10.140625" style="635" customWidth="1"/>
    <col min="14" max="14" width="9.28515625" style="635" customWidth="1"/>
    <col min="15" max="15" width="11.85546875" style="635" customWidth="1"/>
    <col min="16" max="257" width="9.140625" style="635"/>
    <col min="258" max="258" width="47.28515625" style="635" customWidth="1"/>
    <col min="259" max="259" width="9.140625" style="635"/>
    <col min="260" max="260" width="10.140625" style="635" customWidth="1"/>
    <col min="261" max="261" width="10" style="635" customWidth="1"/>
    <col min="262" max="262" width="9.5703125" style="635" customWidth="1"/>
    <col min="263" max="263" width="10" style="635" customWidth="1"/>
    <col min="264" max="264" width="10.28515625" style="635" customWidth="1"/>
    <col min="265" max="265" width="9.42578125" style="635" customWidth="1"/>
    <col min="266" max="266" width="9.7109375" style="635" customWidth="1"/>
    <col min="267" max="267" width="10" style="635" customWidth="1"/>
    <col min="268" max="271" width="8.5703125" style="635" customWidth="1"/>
    <col min="272" max="513" width="9.140625" style="635"/>
    <col min="514" max="514" width="47.28515625" style="635" customWidth="1"/>
    <col min="515" max="515" width="9.140625" style="635"/>
    <col min="516" max="516" width="10.140625" style="635" customWidth="1"/>
    <col min="517" max="517" width="10" style="635" customWidth="1"/>
    <col min="518" max="518" width="9.5703125" style="635" customWidth="1"/>
    <col min="519" max="519" width="10" style="635" customWidth="1"/>
    <col min="520" max="520" width="10.28515625" style="635" customWidth="1"/>
    <col min="521" max="521" width="9.42578125" style="635" customWidth="1"/>
    <col min="522" max="522" width="9.7109375" style="635" customWidth="1"/>
    <col min="523" max="523" width="10" style="635" customWidth="1"/>
    <col min="524" max="527" width="8.5703125" style="635" customWidth="1"/>
    <col min="528" max="769" width="9.140625" style="635"/>
    <col min="770" max="770" width="47.28515625" style="635" customWidth="1"/>
    <col min="771" max="771" width="9.140625" style="635"/>
    <col min="772" max="772" width="10.140625" style="635" customWidth="1"/>
    <col min="773" max="773" width="10" style="635" customWidth="1"/>
    <col min="774" max="774" width="9.5703125" style="635" customWidth="1"/>
    <col min="775" max="775" width="10" style="635" customWidth="1"/>
    <col min="776" max="776" width="10.28515625" style="635" customWidth="1"/>
    <col min="777" max="777" width="9.42578125" style="635" customWidth="1"/>
    <col min="778" max="778" width="9.7109375" style="635" customWidth="1"/>
    <col min="779" max="779" width="10" style="635" customWidth="1"/>
    <col min="780" max="783" width="8.5703125" style="635" customWidth="1"/>
    <col min="784" max="1025" width="9.140625" style="635"/>
    <col min="1026" max="1026" width="47.28515625" style="635" customWidth="1"/>
    <col min="1027" max="1027" width="9.140625" style="635"/>
    <col min="1028" max="1028" width="10.140625" style="635" customWidth="1"/>
    <col min="1029" max="1029" width="10" style="635" customWidth="1"/>
    <col min="1030" max="1030" width="9.5703125" style="635" customWidth="1"/>
    <col min="1031" max="1031" width="10" style="635" customWidth="1"/>
    <col min="1032" max="1032" width="10.28515625" style="635" customWidth="1"/>
    <col min="1033" max="1033" width="9.42578125" style="635" customWidth="1"/>
    <col min="1034" max="1034" width="9.7109375" style="635" customWidth="1"/>
    <col min="1035" max="1035" width="10" style="635" customWidth="1"/>
    <col min="1036" max="1039" width="8.5703125" style="635" customWidth="1"/>
    <col min="1040" max="1281" width="9.140625" style="635"/>
    <col min="1282" max="1282" width="47.28515625" style="635" customWidth="1"/>
    <col min="1283" max="1283" width="9.140625" style="635"/>
    <col min="1284" max="1284" width="10.140625" style="635" customWidth="1"/>
    <col min="1285" max="1285" width="10" style="635" customWidth="1"/>
    <col min="1286" max="1286" width="9.5703125" style="635" customWidth="1"/>
    <col min="1287" max="1287" width="10" style="635" customWidth="1"/>
    <col min="1288" max="1288" width="10.28515625" style="635" customWidth="1"/>
    <col min="1289" max="1289" width="9.42578125" style="635" customWidth="1"/>
    <col min="1290" max="1290" width="9.7109375" style="635" customWidth="1"/>
    <col min="1291" max="1291" width="10" style="635" customWidth="1"/>
    <col min="1292" max="1295" width="8.5703125" style="635" customWidth="1"/>
    <col min="1296" max="1537" width="9.140625" style="635"/>
    <col min="1538" max="1538" width="47.28515625" style="635" customWidth="1"/>
    <col min="1539" max="1539" width="9.140625" style="635"/>
    <col min="1540" max="1540" width="10.140625" style="635" customWidth="1"/>
    <col min="1541" max="1541" width="10" style="635" customWidth="1"/>
    <col min="1542" max="1542" width="9.5703125" style="635" customWidth="1"/>
    <col min="1543" max="1543" width="10" style="635" customWidth="1"/>
    <col min="1544" max="1544" width="10.28515625" style="635" customWidth="1"/>
    <col min="1545" max="1545" width="9.42578125" style="635" customWidth="1"/>
    <col min="1546" max="1546" width="9.7109375" style="635" customWidth="1"/>
    <col min="1547" max="1547" width="10" style="635" customWidth="1"/>
    <col min="1548" max="1551" width="8.5703125" style="635" customWidth="1"/>
    <col min="1552" max="1793" width="9.140625" style="635"/>
    <col min="1794" max="1794" width="47.28515625" style="635" customWidth="1"/>
    <col min="1795" max="1795" width="9.140625" style="635"/>
    <col min="1796" max="1796" width="10.140625" style="635" customWidth="1"/>
    <col min="1797" max="1797" width="10" style="635" customWidth="1"/>
    <col min="1798" max="1798" width="9.5703125" style="635" customWidth="1"/>
    <col min="1799" max="1799" width="10" style="635" customWidth="1"/>
    <col min="1800" max="1800" width="10.28515625" style="635" customWidth="1"/>
    <col min="1801" max="1801" width="9.42578125" style="635" customWidth="1"/>
    <col min="1802" max="1802" width="9.7109375" style="635" customWidth="1"/>
    <col min="1803" max="1803" width="10" style="635" customWidth="1"/>
    <col min="1804" max="1807" width="8.5703125" style="635" customWidth="1"/>
    <col min="1808" max="2049" width="9.140625" style="635"/>
    <col min="2050" max="2050" width="47.28515625" style="635" customWidth="1"/>
    <col min="2051" max="2051" width="9.140625" style="635"/>
    <col min="2052" max="2052" width="10.140625" style="635" customWidth="1"/>
    <col min="2053" max="2053" width="10" style="635" customWidth="1"/>
    <col min="2054" max="2054" width="9.5703125" style="635" customWidth="1"/>
    <col min="2055" max="2055" width="10" style="635" customWidth="1"/>
    <col min="2056" max="2056" width="10.28515625" style="635" customWidth="1"/>
    <col min="2057" max="2057" width="9.42578125" style="635" customWidth="1"/>
    <col min="2058" max="2058" width="9.7109375" style="635" customWidth="1"/>
    <col min="2059" max="2059" width="10" style="635" customWidth="1"/>
    <col min="2060" max="2063" width="8.5703125" style="635" customWidth="1"/>
    <col min="2064" max="2305" width="9.140625" style="635"/>
    <col min="2306" max="2306" width="47.28515625" style="635" customWidth="1"/>
    <col min="2307" max="2307" width="9.140625" style="635"/>
    <col min="2308" max="2308" width="10.140625" style="635" customWidth="1"/>
    <col min="2309" max="2309" width="10" style="635" customWidth="1"/>
    <col min="2310" max="2310" width="9.5703125" style="635" customWidth="1"/>
    <col min="2311" max="2311" width="10" style="635" customWidth="1"/>
    <col min="2312" max="2312" width="10.28515625" style="635" customWidth="1"/>
    <col min="2313" max="2313" width="9.42578125" style="635" customWidth="1"/>
    <col min="2314" max="2314" width="9.7109375" style="635" customWidth="1"/>
    <col min="2315" max="2315" width="10" style="635" customWidth="1"/>
    <col min="2316" max="2319" width="8.5703125" style="635" customWidth="1"/>
    <col min="2320" max="2561" width="9.140625" style="635"/>
    <col min="2562" max="2562" width="47.28515625" style="635" customWidth="1"/>
    <col min="2563" max="2563" width="9.140625" style="635"/>
    <col min="2564" max="2564" width="10.140625" style="635" customWidth="1"/>
    <col min="2565" max="2565" width="10" style="635" customWidth="1"/>
    <col min="2566" max="2566" width="9.5703125" style="635" customWidth="1"/>
    <col min="2567" max="2567" width="10" style="635" customWidth="1"/>
    <col min="2568" max="2568" width="10.28515625" style="635" customWidth="1"/>
    <col min="2569" max="2569" width="9.42578125" style="635" customWidth="1"/>
    <col min="2570" max="2570" width="9.7109375" style="635" customWidth="1"/>
    <col min="2571" max="2571" width="10" style="635" customWidth="1"/>
    <col min="2572" max="2575" width="8.5703125" style="635" customWidth="1"/>
    <col min="2576" max="2817" width="9.140625" style="635"/>
    <col min="2818" max="2818" width="47.28515625" style="635" customWidth="1"/>
    <col min="2819" max="2819" width="9.140625" style="635"/>
    <col min="2820" max="2820" width="10.140625" style="635" customWidth="1"/>
    <col min="2821" max="2821" width="10" style="635" customWidth="1"/>
    <col min="2822" max="2822" width="9.5703125" style="635" customWidth="1"/>
    <col min="2823" max="2823" width="10" style="635" customWidth="1"/>
    <col min="2824" max="2824" width="10.28515625" style="635" customWidth="1"/>
    <col min="2825" max="2825" width="9.42578125" style="635" customWidth="1"/>
    <col min="2826" max="2826" width="9.7109375" style="635" customWidth="1"/>
    <col min="2827" max="2827" width="10" style="635" customWidth="1"/>
    <col min="2828" max="2831" width="8.5703125" style="635" customWidth="1"/>
    <col min="2832" max="3073" width="9.140625" style="635"/>
    <col min="3074" max="3074" width="47.28515625" style="635" customWidth="1"/>
    <col min="3075" max="3075" width="9.140625" style="635"/>
    <col min="3076" max="3076" width="10.140625" style="635" customWidth="1"/>
    <col min="3077" max="3077" width="10" style="635" customWidth="1"/>
    <col min="3078" max="3078" width="9.5703125" style="635" customWidth="1"/>
    <col min="3079" max="3079" width="10" style="635" customWidth="1"/>
    <col min="3080" max="3080" width="10.28515625" style="635" customWidth="1"/>
    <col min="3081" max="3081" width="9.42578125" style="635" customWidth="1"/>
    <col min="3082" max="3082" width="9.7109375" style="635" customWidth="1"/>
    <col min="3083" max="3083" width="10" style="635" customWidth="1"/>
    <col min="3084" max="3087" width="8.5703125" style="635" customWidth="1"/>
    <col min="3088" max="3329" width="9.140625" style="635"/>
    <col min="3330" max="3330" width="47.28515625" style="635" customWidth="1"/>
    <col min="3331" max="3331" width="9.140625" style="635"/>
    <col min="3332" max="3332" width="10.140625" style="635" customWidth="1"/>
    <col min="3333" max="3333" width="10" style="635" customWidth="1"/>
    <col min="3334" max="3334" width="9.5703125" style="635" customWidth="1"/>
    <col min="3335" max="3335" width="10" style="635" customWidth="1"/>
    <col min="3336" max="3336" width="10.28515625" style="635" customWidth="1"/>
    <col min="3337" max="3337" width="9.42578125" style="635" customWidth="1"/>
    <col min="3338" max="3338" width="9.7109375" style="635" customWidth="1"/>
    <col min="3339" max="3339" width="10" style="635" customWidth="1"/>
    <col min="3340" max="3343" width="8.5703125" style="635" customWidth="1"/>
    <col min="3344" max="3585" width="9.140625" style="635"/>
    <col min="3586" max="3586" width="47.28515625" style="635" customWidth="1"/>
    <col min="3587" max="3587" width="9.140625" style="635"/>
    <col min="3588" max="3588" width="10.140625" style="635" customWidth="1"/>
    <col min="3589" max="3589" width="10" style="635" customWidth="1"/>
    <col min="3590" max="3590" width="9.5703125" style="635" customWidth="1"/>
    <col min="3591" max="3591" width="10" style="635" customWidth="1"/>
    <col min="3592" max="3592" width="10.28515625" style="635" customWidth="1"/>
    <col min="3593" max="3593" width="9.42578125" style="635" customWidth="1"/>
    <col min="3594" max="3594" width="9.7109375" style="635" customWidth="1"/>
    <col min="3595" max="3595" width="10" style="635" customWidth="1"/>
    <col min="3596" max="3599" width="8.5703125" style="635" customWidth="1"/>
    <col min="3600" max="3841" width="9.140625" style="635"/>
    <col min="3842" max="3842" width="47.28515625" style="635" customWidth="1"/>
    <col min="3843" max="3843" width="9.140625" style="635"/>
    <col min="3844" max="3844" width="10.140625" style="635" customWidth="1"/>
    <col min="3845" max="3845" width="10" style="635" customWidth="1"/>
    <col min="3846" max="3846" width="9.5703125" style="635" customWidth="1"/>
    <col min="3847" max="3847" width="10" style="635" customWidth="1"/>
    <col min="3848" max="3848" width="10.28515625" style="635" customWidth="1"/>
    <col min="3849" max="3849" width="9.42578125" style="635" customWidth="1"/>
    <col min="3850" max="3850" width="9.7109375" style="635" customWidth="1"/>
    <col min="3851" max="3851" width="10" style="635" customWidth="1"/>
    <col min="3852" max="3855" width="8.5703125" style="635" customWidth="1"/>
    <col min="3856" max="4097" width="9.140625" style="635"/>
    <col min="4098" max="4098" width="47.28515625" style="635" customWidth="1"/>
    <col min="4099" max="4099" width="9.140625" style="635"/>
    <col min="4100" max="4100" width="10.140625" style="635" customWidth="1"/>
    <col min="4101" max="4101" width="10" style="635" customWidth="1"/>
    <col min="4102" max="4102" width="9.5703125" style="635" customWidth="1"/>
    <col min="4103" max="4103" width="10" style="635" customWidth="1"/>
    <col min="4104" max="4104" width="10.28515625" style="635" customWidth="1"/>
    <col min="4105" max="4105" width="9.42578125" style="635" customWidth="1"/>
    <col min="4106" max="4106" width="9.7109375" style="635" customWidth="1"/>
    <col min="4107" max="4107" width="10" style="635" customWidth="1"/>
    <col min="4108" max="4111" width="8.5703125" style="635" customWidth="1"/>
    <col min="4112" max="4353" width="9.140625" style="635"/>
    <col min="4354" max="4354" width="47.28515625" style="635" customWidth="1"/>
    <col min="4355" max="4355" width="9.140625" style="635"/>
    <col min="4356" max="4356" width="10.140625" style="635" customWidth="1"/>
    <col min="4357" max="4357" width="10" style="635" customWidth="1"/>
    <col min="4358" max="4358" width="9.5703125" style="635" customWidth="1"/>
    <col min="4359" max="4359" width="10" style="635" customWidth="1"/>
    <col min="4360" max="4360" width="10.28515625" style="635" customWidth="1"/>
    <col min="4361" max="4361" width="9.42578125" style="635" customWidth="1"/>
    <col min="4362" max="4362" width="9.7109375" style="635" customWidth="1"/>
    <col min="4363" max="4363" width="10" style="635" customWidth="1"/>
    <col min="4364" max="4367" width="8.5703125" style="635" customWidth="1"/>
    <col min="4368" max="4609" width="9.140625" style="635"/>
    <col min="4610" max="4610" width="47.28515625" style="635" customWidth="1"/>
    <col min="4611" max="4611" width="9.140625" style="635"/>
    <col min="4612" max="4612" width="10.140625" style="635" customWidth="1"/>
    <col min="4613" max="4613" width="10" style="635" customWidth="1"/>
    <col min="4614" max="4614" width="9.5703125" style="635" customWidth="1"/>
    <col min="4615" max="4615" width="10" style="635" customWidth="1"/>
    <col min="4616" max="4616" width="10.28515625" style="635" customWidth="1"/>
    <col min="4617" max="4617" width="9.42578125" style="635" customWidth="1"/>
    <col min="4618" max="4618" width="9.7109375" style="635" customWidth="1"/>
    <col min="4619" max="4619" width="10" style="635" customWidth="1"/>
    <col min="4620" max="4623" width="8.5703125" style="635" customWidth="1"/>
    <col min="4624" max="4865" width="9.140625" style="635"/>
    <col min="4866" max="4866" width="47.28515625" style="635" customWidth="1"/>
    <col min="4867" max="4867" width="9.140625" style="635"/>
    <col min="4868" max="4868" width="10.140625" style="635" customWidth="1"/>
    <col min="4869" max="4869" width="10" style="635" customWidth="1"/>
    <col min="4870" max="4870" width="9.5703125" style="635" customWidth="1"/>
    <col min="4871" max="4871" width="10" style="635" customWidth="1"/>
    <col min="4872" max="4872" width="10.28515625" style="635" customWidth="1"/>
    <col min="4873" max="4873" width="9.42578125" style="635" customWidth="1"/>
    <col min="4874" max="4874" width="9.7109375" style="635" customWidth="1"/>
    <col min="4875" max="4875" width="10" style="635" customWidth="1"/>
    <col min="4876" max="4879" width="8.5703125" style="635" customWidth="1"/>
    <col min="4880" max="5121" width="9.140625" style="635"/>
    <col min="5122" max="5122" width="47.28515625" style="635" customWidth="1"/>
    <col min="5123" max="5123" width="9.140625" style="635"/>
    <col min="5124" max="5124" width="10.140625" style="635" customWidth="1"/>
    <col min="5125" max="5125" width="10" style="635" customWidth="1"/>
    <col min="5126" max="5126" width="9.5703125" style="635" customWidth="1"/>
    <col min="5127" max="5127" width="10" style="635" customWidth="1"/>
    <col min="5128" max="5128" width="10.28515625" style="635" customWidth="1"/>
    <col min="5129" max="5129" width="9.42578125" style="635" customWidth="1"/>
    <col min="5130" max="5130" width="9.7109375" style="635" customWidth="1"/>
    <col min="5131" max="5131" width="10" style="635" customWidth="1"/>
    <col min="5132" max="5135" width="8.5703125" style="635" customWidth="1"/>
    <col min="5136" max="5377" width="9.140625" style="635"/>
    <col min="5378" max="5378" width="47.28515625" style="635" customWidth="1"/>
    <col min="5379" max="5379" width="9.140625" style="635"/>
    <col min="5380" max="5380" width="10.140625" style="635" customWidth="1"/>
    <col min="5381" max="5381" width="10" style="635" customWidth="1"/>
    <col min="5382" max="5382" width="9.5703125" style="635" customWidth="1"/>
    <col min="5383" max="5383" width="10" style="635" customWidth="1"/>
    <col min="5384" max="5384" width="10.28515625" style="635" customWidth="1"/>
    <col min="5385" max="5385" width="9.42578125" style="635" customWidth="1"/>
    <col min="5386" max="5386" width="9.7109375" style="635" customWidth="1"/>
    <col min="5387" max="5387" width="10" style="635" customWidth="1"/>
    <col min="5388" max="5391" width="8.5703125" style="635" customWidth="1"/>
    <col min="5392" max="5633" width="9.140625" style="635"/>
    <col min="5634" max="5634" width="47.28515625" style="635" customWidth="1"/>
    <col min="5635" max="5635" width="9.140625" style="635"/>
    <col min="5636" max="5636" width="10.140625" style="635" customWidth="1"/>
    <col min="5637" max="5637" width="10" style="635" customWidth="1"/>
    <col min="5638" max="5638" width="9.5703125" style="635" customWidth="1"/>
    <col min="5639" max="5639" width="10" style="635" customWidth="1"/>
    <col min="5640" max="5640" width="10.28515625" style="635" customWidth="1"/>
    <col min="5641" max="5641" width="9.42578125" style="635" customWidth="1"/>
    <col min="5642" max="5642" width="9.7109375" style="635" customWidth="1"/>
    <col min="5643" max="5643" width="10" style="635" customWidth="1"/>
    <col min="5644" max="5647" width="8.5703125" style="635" customWidth="1"/>
    <col min="5648" max="5889" width="9.140625" style="635"/>
    <col min="5890" max="5890" width="47.28515625" style="635" customWidth="1"/>
    <col min="5891" max="5891" width="9.140625" style="635"/>
    <col min="5892" max="5892" width="10.140625" style="635" customWidth="1"/>
    <col min="5893" max="5893" width="10" style="635" customWidth="1"/>
    <col min="5894" max="5894" width="9.5703125" style="635" customWidth="1"/>
    <col min="5895" max="5895" width="10" style="635" customWidth="1"/>
    <col min="5896" max="5896" width="10.28515625" style="635" customWidth="1"/>
    <col min="5897" max="5897" width="9.42578125" style="635" customWidth="1"/>
    <col min="5898" max="5898" width="9.7109375" style="635" customWidth="1"/>
    <col min="5899" max="5899" width="10" style="635" customWidth="1"/>
    <col min="5900" max="5903" width="8.5703125" style="635" customWidth="1"/>
    <col min="5904" max="6145" width="9.140625" style="635"/>
    <col min="6146" max="6146" width="47.28515625" style="635" customWidth="1"/>
    <col min="6147" max="6147" width="9.140625" style="635"/>
    <col min="6148" max="6148" width="10.140625" style="635" customWidth="1"/>
    <col min="6149" max="6149" width="10" style="635" customWidth="1"/>
    <col min="6150" max="6150" width="9.5703125" style="635" customWidth="1"/>
    <col min="6151" max="6151" width="10" style="635" customWidth="1"/>
    <col min="6152" max="6152" width="10.28515625" style="635" customWidth="1"/>
    <col min="6153" max="6153" width="9.42578125" style="635" customWidth="1"/>
    <col min="6154" max="6154" width="9.7109375" style="635" customWidth="1"/>
    <col min="6155" max="6155" width="10" style="635" customWidth="1"/>
    <col min="6156" max="6159" width="8.5703125" style="635" customWidth="1"/>
    <col min="6160" max="6401" width="9.140625" style="635"/>
    <col min="6402" max="6402" width="47.28515625" style="635" customWidth="1"/>
    <col min="6403" max="6403" width="9.140625" style="635"/>
    <col min="6404" max="6404" width="10.140625" style="635" customWidth="1"/>
    <col min="6405" max="6405" width="10" style="635" customWidth="1"/>
    <col min="6406" max="6406" width="9.5703125" style="635" customWidth="1"/>
    <col min="6407" max="6407" width="10" style="635" customWidth="1"/>
    <col min="6408" max="6408" width="10.28515625" style="635" customWidth="1"/>
    <col min="6409" max="6409" width="9.42578125" style="635" customWidth="1"/>
    <col min="6410" max="6410" width="9.7109375" style="635" customWidth="1"/>
    <col min="6411" max="6411" width="10" style="635" customWidth="1"/>
    <col min="6412" max="6415" width="8.5703125" style="635" customWidth="1"/>
    <col min="6416" max="6657" width="9.140625" style="635"/>
    <col min="6658" max="6658" width="47.28515625" style="635" customWidth="1"/>
    <col min="6659" max="6659" width="9.140625" style="635"/>
    <col min="6660" max="6660" width="10.140625" style="635" customWidth="1"/>
    <col min="6661" max="6661" width="10" style="635" customWidth="1"/>
    <col min="6662" max="6662" width="9.5703125" style="635" customWidth="1"/>
    <col min="6663" max="6663" width="10" style="635" customWidth="1"/>
    <col min="6664" max="6664" width="10.28515625" style="635" customWidth="1"/>
    <col min="6665" max="6665" width="9.42578125" style="635" customWidth="1"/>
    <col min="6666" max="6666" width="9.7109375" style="635" customWidth="1"/>
    <col min="6667" max="6667" width="10" style="635" customWidth="1"/>
    <col min="6668" max="6671" width="8.5703125" style="635" customWidth="1"/>
    <col min="6672" max="6913" width="9.140625" style="635"/>
    <col min="6914" max="6914" width="47.28515625" style="635" customWidth="1"/>
    <col min="6915" max="6915" width="9.140625" style="635"/>
    <col min="6916" max="6916" width="10.140625" style="635" customWidth="1"/>
    <col min="6917" max="6917" width="10" style="635" customWidth="1"/>
    <col min="6918" max="6918" width="9.5703125" style="635" customWidth="1"/>
    <col min="6919" max="6919" width="10" style="635" customWidth="1"/>
    <col min="6920" max="6920" width="10.28515625" style="635" customWidth="1"/>
    <col min="6921" max="6921" width="9.42578125" style="635" customWidth="1"/>
    <col min="6922" max="6922" width="9.7109375" style="635" customWidth="1"/>
    <col min="6923" max="6923" width="10" style="635" customWidth="1"/>
    <col min="6924" max="6927" width="8.5703125" style="635" customWidth="1"/>
    <col min="6928" max="7169" width="9.140625" style="635"/>
    <col min="7170" max="7170" width="47.28515625" style="635" customWidth="1"/>
    <col min="7171" max="7171" width="9.140625" style="635"/>
    <col min="7172" max="7172" width="10.140625" style="635" customWidth="1"/>
    <col min="7173" max="7173" width="10" style="635" customWidth="1"/>
    <col min="7174" max="7174" width="9.5703125" style="635" customWidth="1"/>
    <col min="7175" max="7175" width="10" style="635" customWidth="1"/>
    <col min="7176" max="7176" width="10.28515625" style="635" customWidth="1"/>
    <col min="7177" max="7177" width="9.42578125" style="635" customWidth="1"/>
    <col min="7178" max="7178" width="9.7109375" style="635" customWidth="1"/>
    <col min="7179" max="7179" width="10" style="635" customWidth="1"/>
    <col min="7180" max="7183" width="8.5703125" style="635" customWidth="1"/>
    <col min="7184" max="7425" width="9.140625" style="635"/>
    <col min="7426" max="7426" width="47.28515625" style="635" customWidth="1"/>
    <col min="7427" max="7427" width="9.140625" style="635"/>
    <col min="7428" max="7428" width="10.140625" style="635" customWidth="1"/>
    <col min="7429" max="7429" width="10" style="635" customWidth="1"/>
    <col min="7430" max="7430" width="9.5703125" style="635" customWidth="1"/>
    <col min="7431" max="7431" width="10" style="635" customWidth="1"/>
    <col min="7432" max="7432" width="10.28515625" style="635" customWidth="1"/>
    <col min="7433" max="7433" width="9.42578125" style="635" customWidth="1"/>
    <col min="7434" max="7434" width="9.7109375" style="635" customWidth="1"/>
    <col min="7435" max="7435" width="10" style="635" customWidth="1"/>
    <col min="7436" max="7439" width="8.5703125" style="635" customWidth="1"/>
    <col min="7440" max="7681" width="9.140625" style="635"/>
    <col min="7682" max="7682" width="47.28515625" style="635" customWidth="1"/>
    <col min="7683" max="7683" width="9.140625" style="635"/>
    <col min="7684" max="7684" width="10.140625" style="635" customWidth="1"/>
    <col min="7685" max="7685" width="10" style="635" customWidth="1"/>
    <col min="7686" max="7686" width="9.5703125" style="635" customWidth="1"/>
    <col min="7687" max="7687" width="10" style="635" customWidth="1"/>
    <col min="7688" max="7688" width="10.28515625" style="635" customWidth="1"/>
    <col min="7689" max="7689" width="9.42578125" style="635" customWidth="1"/>
    <col min="7690" max="7690" width="9.7109375" style="635" customWidth="1"/>
    <col min="7691" max="7691" width="10" style="635" customWidth="1"/>
    <col min="7692" max="7695" width="8.5703125" style="635" customWidth="1"/>
    <col min="7696" max="7937" width="9.140625" style="635"/>
    <col min="7938" max="7938" width="47.28515625" style="635" customWidth="1"/>
    <col min="7939" max="7939" width="9.140625" style="635"/>
    <col min="7940" max="7940" width="10.140625" style="635" customWidth="1"/>
    <col min="7941" max="7941" width="10" style="635" customWidth="1"/>
    <col min="7942" max="7942" width="9.5703125" style="635" customWidth="1"/>
    <col min="7943" max="7943" width="10" style="635" customWidth="1"/>
    <col min="7944" max="7944" width="10.28515625" style="635" customWidth="1"/>
    <col min="7945" max="7945" width="9.42578125" style="635" customWidth="1"/>
    <col min="7946" max="7946" width="9.7109375" style="635" customWidth="1"/>
    <col min="7947" max="7947" width="10" style="635" customWidth="1"/>
    <col min="7948" max="7951" width="8.5703125" style="635" customWidth="1"/>
    <col min="7952" max="8193" width="9.140625" style="635"/>
    <col min="8194" max="8194" width="47.28515625" style="635" customWidth="1"/>
    <col min="8195" max="8195" width="9.140625" style="635"/>
    <col min="8196" max="8196" width="10.140625" style="635" customWidth="1"/>
    <col min="8197" max="8197" width="10" style="635" customWidth="1"/>
    <col min="8198" max="8198" width="9.5703125" style="635" customWidth="1"/>
    <col min="8199" max="8199" width="10" style="635" customWidth="1"/>
    <col min="8200" max="8200" width="10.28515625" style="635" customWidth="1"/>
    <col min="8201" max="8201" width="9.42578125" style="635" customWidth="1"/>
    <col min="8202" max="8202" width="9.7109375" style="635" customWidth="1"/>
    <col min="8203" max="8203" width="10" style="635" customWidth="1"/>
    <col min="8204" max="8207" width="8.5703125" style="635" customWidth="1"/>
    <col min="8208" max="8449" width="9.140625" style="635"/>
    <col min="8450" max="8450" width="47.28515625" style="635" customWidth="1"/>
    <col min="8451" max="8451" width="9.140625" style="635"/>
    <col min="8452" max="8452" width="10.140625" style="635" customWidth="1"/>
    <col min="8453" max="8453" width="10" style="635" customWidth="1"/>
    <col min="8454" max="8454" width="9.5703125" style="635" customWidth="1"/>
    <col min="8455" max="8455" width="10" style="635" customWidth="1"/>
    <col min="8456" max="8456" width="10.28515625" style="635" customWidth="1"/>
    <col min="8457" max="8457" width="9.42578125" style="635" customWidth="1"/>
    <col min="8458" max="8458" width="9.7109375" style="635" customWidth="1"/>
    <col min="8459" max="8459" width="10" style="635" customWidth="1"/>
    <col min="8460" max="8463" width="8.5703125" style="635" customWidth="1"/>
    <col min="8464" max="8705" width="9.140625" style="635"/>
    <col min="8706" max="8706" width="47.28515625" style="635" customWidth="1"/>
    <col min="8707" max="8707" width="9.140625" style="635"/>
    <col min="8708" max="8708" width="10.140625" style="635" customWidth="1"/>
    <col min="8709" max="8709" width="10" style="635" customWidth="1"/>
    <col min="8710" max="8710" width="9.5703125" style="635" customWidth="1"/>
    <col min="8711" max="8711" width="10" style="635" customWidth="1"/>
    <col min="8712" max="8712" width="10.28515625" style="635" customWidth="1"/>
    <col min="8713" max="8713" width="9.42578125" style="635" customWidth="1"/>
    <col min="8714" max="8714" width="9.7109375" style="635" customWidth="1"/>
    <col min="8715" max="8715" width="10" style="635" customWidth="1"/>
    <col min="8716" max="8719" width="8.5703125" style="635" customWidth="1"/>
    <col min="8720" max="8961" width="9.140625" style="635"/>
    <col min="8962" max="8962" width="47.28515625" style="635" customWidth="1"/>
    <col min="8963" max="8963" width="9.140625" style="635"/>
    <col min="8964" max="8964" width="10.140625" style="635" customWidth="1"/>
    <col min="8965" max="8965" width="10" style="635" customWidth="1"/>
    <col min="8966" max="8966" width="9.5703125" style="635" customWidth="1"/>
    <col min="8967" max="8967" width="10" style="635" customWidth="1"/>
    <col min="8968" max="8968" width="10.28515625" style="635" customWidth="1"/>
    <col min="8969" max="8969" width="9.42578125" style="635" customWidth="1"/>
    <col min="8970" max="8970" width="9.7109375" style="635" customWidth="1"/>
    <col min="8971" max="8971" width="10" style="635" customWidth="1"/>
    <col min="8972" max="8975" width="8.5703125" style="635" customWidth="1"/>
    <col min="8976" max="9217" width="9.140625" style="635"/>
    <col min="9218" max="9218" width="47.28515625" style="635" customWidth="1"/>
    <col min="9219" max="9219" width="9.140625" style="635"/>
    <col min="9220" max="9220" width="10.140625" style="635" customWidth="1"/>
    <col min="9221" max="9221" width="10" style="635" customWidth="1"/>
    <col min="9222" max="9222" width="9.5703125" style="635" customWidth="1"/>
    <col min="9223" max="9223" width="10" style="635" customWidth="1"/>
    <col min="9224" max="9224" width="10.28515625" style="635" customWidth="1"/>
    <col min="9225" max="9225" width="9.42578125" style="635" customWidth="1"/>
    <col min="9226" max="9226" width="9.7109375" style="635" customWidth="1"/>
    <col min="9227" max="9227" width="10" style="635" customWidth="1"/>
    <col min="9228" max="9231" width="8.5703125" style="635" customWidth="1"/>
    <col min="9232" max="9473" width="9.140625" style="635"/>
    <col min="9474" max="9474" width="47.28515625" style="635" customWidth="1"/>
    <col min="9475" max="9475" width="9.140625" style="635"/>
    <col min="9476" max="9476" width="10.140625" style="635" customWidth="1"/>
    <col min="9477" max="9477" width="10" style="635" customWidth="1"/>
    <col min="9478" max="9478" width="9.5703125" style="635" customWidth="1"/>
    <col min="9479" max="9479" width="10" style="635" customWidth="1"/>
    <col min="9480" max="9480" width="10.28515625" style="635" customWidth="1"/>
    <col min="9481" max="9481" width="9.42578125" style="635" customWidth="1"/>
    <col min="9482" max="9482" width="9.7109375" style="635" customWidth="1"/>
    <col min="9483" max="9483" width="10" style="635" customWidth="1"/>
    <col min="9484" max="9487" width="8.5703125" style="635" customWidth="1"/>
    <col min="9488" max="9729" width="9.140625" style="635"/>
    <col min="9730" max="9730" width="47.28515625" style="635" customWidth="1"/>
    <col min="9731" max="9731" width="9.140625" style="635"/>
    <col min="9732" max="9732" width="10.140625" style="635" customWidth="1"/>
    <col min="9733" max="9733" width="10" style="635" customWidth="1"/>
    <col min="9734" max="9734" width="9.5703125" style="635" customWidth="1"/>
    <col min="9735" max="9735" width="10" style="635" customWidth="1"/>
    <col min="9736" max="9736" width="10.28515625" style="635" customWidth="1"/>
    <col min="9737" max="9737" width="9.42578125" style="635" customWidth="1"/>
    <col min="9738" max="9738" width="9.7109375" style="635" customWidth="1"/>
    <col min="9739" max="9739" width="10" style="635" customWidth="1"/>
    <col min="9740" max="9743" width="8.5703125" style="635" customWidth="1"/>
    <col min="9744" max="9985" width="9.140625" style="635"/>
    <col min="9986" max="9986" width="47.28515625" style="635" customWidth="1"/>
    <col min="9987" max="9987" width="9.140625" style="635"/>
    <col min="9988" max="9988" width="10.140625" style="635" customWidth="1"/>
    <col min="9989" max="9989" width="10" style="635" customWidth="1"/>
    <col min="9990" max="9990" width="9.5703125" style="635" customWidth="1"/>
    <col min="9991" max="9991" width="10" style="635" customWidth="1"/>
    <col min="9992" max="9992" width="10.28515625" style="635" customWidth="1"/>
    <col min="9993" max="9993" width="9.42578125" style="635" customWidth="1"/>
    <col min="9994" max="9994" width="9.7109375" style="635" customWidth="1"/>
    <col min="9995" max="9995" width="10" style="635" customWidth="1"/>
    <col min="9996" max="9999" width="8.5703125" style="635" customWidth="1"/>
    <col min="10000" max="10241" width="9.140625" style="635"/>
    <col min="10242" max="10242" width="47.28515625" style="635" customWidth="1"/>
    <col min="10243" max="10243" width="9.140625" style="635"/>
    <col min="10244" max="10244" width="10.140625" style="635" customWidth="1"/>
    <col min="10245" max="10245" width="10" style="635" customWidth="1"/>
    <col min="10246" max="10246" width="9.5703125" style="635" customWidth="1"/>
    <col min="10247" max="10247" width="10" style="635" customWidth="1"/>
    <col min="10248" max="10248" width="10.28515625" style="635" customWidth="1"/>
    <col min="10249" max="10249" width="9.42578125" style="635" customWidth="1"/>
    <col min="10250" max="10250" width="9.7109375" style="635" customWidth="1"/>
    <col min="10251" max="10251" width="10" style="635" customWidth="1"/>
    <col min="10252" max="10255" width="8.5703125" style="635" customWidth="1"/>
    <col min="10256" max="10497" width="9.140625" style="635"/>
    <col min="10498" max="10498" width="47.28515625" style="635" customWidth="1"/>
    <col min="10499" max="10499" width="9.140625" style="635"/>
    <col min="10500" max="10500" width="10.140625" style="635" customWidth="1"/>
    <col min="10501" max="10501" width="10" style="635" customWidth="1"/>
    <col min="10502" max="10502" width="9.5703125" style="635" customWidth="1"/>
    <col min="10503" max="10503" width="10" style="635" customWidth="1"/>
    <col min="10504" max="10504" width="10.28515625" style="635" customWidth="1"/>
    <col min="10505" max="10505" width="9.42578125" style="635" customWidth="1"/>
    <col min="10506" max="10506" width="9.7109375" style="635" customWidth="1"/>
    <col min="10507" max="10507" width="10" style="635" customWidth="1"/>
    <col min="10508" max="10511" width="8.5703125" style="635" customWidth="1"/>
    <col min="10512" max="10753" width="9.140625" style="635"/>
    <col min="10754" max="10754" width="47.28515625" style="635" customWidth="1"/>
    <col min="10755" max="10755" width="9.140625" style="635"/>
    <col min="10756" max="10756" width="10.140625" style="635" customWidth="1"/>
    <col min="10757" max="10757" width="10" style="635" customWidth="1"/>
    <col min="10758" max="10758" width="9.5703125" style="635" customWidth="1"/>
    <col min="10759" max="10759" width="10" style="635" customWidth="1"/>
    <col min="10760" max="10760" width="10.28515625" style="635" customWidth="1"/>
    <col min="10761" max="10761" width="9.42578125" style="635" customWidth="1"/>
    <col min="10762" max="10762" width="9.7109375" style="635" customWidth="1"/>
    <col min="10763" max="10763" width="10" style="635" customWidth="1"/>
    <col min="10764" max="10767" width="8.5703125" style="635" customWidth="1"/>
    <col min="10768" max="11009" width="9.140625" style="635"/>
    <col min="11010" max="11010" width="47.28515625" style="635" customWidth="1"/>
    <col min="11011" max="11011" width="9.140625" style="635"/>
    <col min="11012" max="11012" width="10.140625" style="635" customWidth="1"/>
    <col min="11013" max="11013" width="10" style="635" customWidth="1"/>
    <col min="11014" max="11014" width="9.5703125" style="635" customWidth="1"/>
    <col min="11015" max="11015" width="10" style="635" customWidth="1"/>
    <col min="11016" max="11016" width="10.28515625" style="635" customWidth="1"/>
    <col min="11017" max="11017" width="9.42578125" style="635" customWidth="1"/>
    <col min="11018" max="11018" width="9.7109375" style="635" customWidth="1"/>
    <col min="11019" max="11019" width="10" style="635" customWidth="1"/>
    <col min="11020" max="11023" width="8.5703125" style="635" customWidth="1"/>
    <col min="11024" max="11265" width="9.140625" style="635"/>
    <col min="11266" max="11266" width="47.28515625" style="635" customWidth="1"/>
    <col min="11267" max="11267" width="9.140625" style="635"/>
    <col min="11268" max="11268" width="10.140625" style="635" customWidth="1"/>
    <col min="11269" max="11269" width="10" style="635" customWidth="1"/>
    <col min="11270" max="11270" width="9.5703125" style="635" customWidth="1"/>
    <col min="11271" max="11271" width="10" style="635" customWidth="1"/>
    <col min="11272" max="11272" width="10.28515625" style="635" customWidth="1"/>
    <col min="11273" max="11273" width="9.42578125" style="635" customWidth="1"/>
    <col min="11274" max="11274" width="9.7109375" style="635" customWidth="1"/>
    <col min="11275" max="11275" width="10" style="635" customWidth="1"/>
    <col min="11276" max="11279" width="8.5703125" style="635" customWidth="1"/>
    <col min="11280" max="11521" width="9.140625" style="635"/>
    <col min="11522" max="11522" width="47.28515625" style="635" customWidth="1"/>
    <col min="11523" max="11523" width="9.140625" style="635"/>
    <col min="11524" max="11524" width="10.140625" style="635" customWidth="1"/>
    <col min="11525" max="11525" width="10" style="635" customWidth="1"/>
    <col min="11526" max="11526" width="9.5703125" style="635" customWidth="1"/>
    <col min="11527" max="11527" width="10" style="635" customWidth="1"/>
    <col min="11528" max="11528" width="10.28515625" style="635" customWidth="1"/>
    <col min="11529" max="11529" width="9.42578125" style="635" customWidth="1"/>
    <col min="11530" max="11530" width="9.7109375" style="635" customWidth="1"/>
    <col min="11531" max="11531" width="10" style="635" customWidth="1"/>
    <col min="11532" max="11535" width="8.5703125" style="635" customWidth="1"/>
    <col min="11536" max="11777" width="9.140625" style="635"/>
    <col min="11778" max="11778" width="47.28515625" style="635" customWidth="1"/>
    <col min="11779" max="11779" width="9.140625" style="635"/>
    <col min="11780" max="11780" width="10.140625" style="635" customWidth="1"/>
    <col min="11781" max="11781" width="10" style="635" customWidth="1"/>
    <col min="11782" max="11782" width="9.5703125" style="635" customWidth="1"/>
    <col min="11783" max="11783" width="10" style="635" customWidth="1"/>
    <col min="11784" max="11784" width="10.28515625" style="635" customWidth="1"/>
    <col min="11785" max="11785" width="9.42578125" style="635" customWidth="1"/>
    <col min="11786" max="11786" width="9.7109375" style="635" customWidth="1"/>
    <col min="11787" max="11787" width="10" style="635" customWidth="1"/>
    <col min="11788" max="11791" width="8.5703125" style="635" customWidth="1"/>
    <col min="11792" max="12033" width="9.140625" style="635"/>
    <col min="12034" max="12034" width="47.28515625" style="635" customWidth="1"/>
    <col min="12035" max="12035" width="9.140625" style="635"/>
    <col min="12036" max="12036" width="10.140625" style="635" customWidth="1"/>
    <col min="12037" max="12037" width="10" style="635" customWidth="1"/>
    <col min="12038" max="12038" width="9.5703125" style="635" customWidth="1"/>
    <col min="12039" max="12039" width="10" style="635" customWidth="1"/>
    <col min="12040" max="12040" width="10.28515625" style="635" customWidth="1"/>
    <col min="12041" max="12041" width="9.42578125" style="635" customWidth="1"/>
    <col min="12042" max="12042" width="9.7109375" style="635" customWidth="1"/>
    <col min="12043" max="12043" width="10" style="635" customWidth="1"/>
    <col min="12044" max="12047" width="8.5703125" style="635" customWidth="1"/>
    <col min="12048" max="12289" width="9.140625" style="635"/>
    <col min="12290" max="12290" width="47.28515625" style="635" customWidth="1"/>
    <col min="12291" max="12291" width="9.140625" style="635"/>
    <col min="12292" max="12292" width="10.140625" style="635" customWidth="1"/>
    <col min="12293" max="12293" width="10" style="635" customWidth="1"/>
    <col min="12294" max="12294" width="9.5703125" style="635" customWidth="1"/>
    <col min="12295" max="12295" width="10" style="635" customWidth="1"/>
    <col min="12296" max="12296" width="10.28515625" style="635" customWidth="1"/>
    <col min="12297" max="12297" width="9.42578125" style="635" customWidth="1"/>
    <col min="12298" max="12298" width="9.7109375" style="635" customWidth="1"/>
    <col min="12299" max="12299" width="10" style="635" customWidth="1"/>
    <col min="12300" max="12303" width="8.5703125" style="635" customWidth="1"/>
    <col min="12304" max="12545" width="9.140625" style="635"/>
    <col min="12546" max="12546" width="47.28515625" style="635" customWidth="1"/>
    <col min="12547" max="12547" width="9.140625" style="635"/>
    <col min="12548" max="12548" width="10.140625" style="635" customWidth="1"/>
    <col min="12549" max="12549" width="10" style="635" customWidth="1"/>
    <col min="12550" max="12550" width="9.5703125" style="635" customWidth="1"/>
    <col min="12551" max="12551" width="10" style="635" customWidth="1"/>
    <col min="12552" max="12552" width="10.28515625" style="635" customWidth="1"/>
    <col min="12553" max="12553" width="9.42578125" style="635" customWidth="1"/>
    <col min="12554" max="12554" width="9.7109375" style="635" customWidth="1"/>
    <col min="12555" max="12555" width="10" style="635" customWidth="1"/>
    <col min="12556" max="12559" width="8.5703125" style="635" customWidth="1"/>
    <col min="12560" max="12801" width="9.140625" style="635"/>
    <col min="12802" max="12802" width="47.28515625" style="635" customWidth="1"/>
    <col min="12803" max="12803" width="9.140625" style="635"/>
    <col min="12804" max="12804" width="10.140625" style="635" customWidth="1"/>
    <col min="12805" max="12805" width="10" style="635" customWidth="1"/>
    <col min="12806" max="12806" width="9.5703125" style="635" customWidth="1"/>
    <col min="12807" max="12807" width="10" style="635" customWidth="1"/>
    <col min="12808" max="12808" width="10.28515625" style="635" customWidth="1"/>
    <col min="12809" max="12809" width="9.42578125" style="635" customWidth="1"/>
    <col min="12810" max="12810" width="9.7109375" style="635" customWidth="1"/>
    <col min="12811" max="12811" width="10" style="635" customWidth="1"/>
    <col min="12812" max="12815" width="8.5703125" style="635" customWidth="1"/>
    <col min="12816" max="13057" width="9.140625" style="635"/>
    <col min="13058" max="13058" width="47.28515625" style="635" customWidth="1"/>
    <col min="13059" max="13059" width="9.140625" style="635"/>
    <col min="13060" max="13060" width="10.140625" style="635" customWidth="1"/>
    <col min="13061" max="13061" width="10" style="635" customWidth="1"/>
    <col min="13062" max="13062" width="9.5703125" style="635" customWidth="1"/>
    <col min="13063" max="13063" width="10" style="635" customWidth="1"/>
    <col min="13064" max="13064" width="10.28515625" style="635" customWidth="1"/>
    <col min="13065" max="13065" width="9.42578125" style="635" customWidth="1"/>
    <col min="13066" max="13066" width="9.7109375" style="635" customWidth="1"/>
    <col min="13067" max="13067" width="10" style="635" customWidth="1"/>
    <col min="13068" max="13071" width="8.5703125" style="635" customWidth="1"/>
    <col min="13072" max="13313" width="9.140625" style="635"/>
    <col min="13314" max="13314" width="47.28515625" style="635" customWidth="1"/>
    <col min="13315" max="13315" width="9.140625" style="635"/>
    <col min="13316" max="13316" width="10.140625" style="635" customWidth="1"/>
    <col min="13317" max="13317" width="10" style="635" customWidth="1"/>
    <col min="13318" max="13318" width="9.5703125" style="635" customWidth="1"/>
    <col min="13319" max="13319" width="10" style="635" customWidth="1"/>
    <col min="13320" max="13320" width="10.28515625" style="635" customWidth="1"/>
    <col min="13321" max="13321" width="9.42578125" style="635" customWidth="1"/>
    <col min="13322" max="13322" width="9.7109375" style="635" customWidth="1"/>
    <col min="13323" max="13323" width="10" style="635" customWidth="1"/>
    <col min="13324" max="13327" width="8.5703125" style="635" customWidth="1"/>
    <col min="13328" max="13569" width="9.140625" style="635"/>
    <col min="13570" max="13570" width="47.28515625" style="635" customWidth="1"/>
    <col min="13571" max="13571" width="9.140625" style="635"/>
    <col min="13572" max="13572" width="10.140625" style="635" customWidth="1"/>
    <col min="13573" max="13573" width="10" style="635" customWidth="1"/>
    <col min="13574" max="13574" width="9.5703125" style="635" customWidth="1"/>
    <col min="13575" max="13575" width="10" style="635" customWidth="1"/>
    <col min="13576" max="13576" width="10.28515625" style="635" customWidth="1"/>
    <col min="13577" max="13577" width="9.42578125" style="635" customWidth="1"/>
    <col min="13578" max="13578" width="9.7109375" style="635" customWidth="1"/>
    <col min="13579" max="13579" width="10" style="635" customWidth="1"/>
    <col min="13580" max="13583" width="8.5703125" style="635" customWidth="1"/>
    <col min="13584" max="13825" width="9.140625" style="635"/>
    <col min="13826" max="13826" width="47.28515625" style="635" customWidth="1"/>
    <col min="13827" max="13827" width="9.140625" style="635"/>
    <col min="13828" max="13828" width="10.140625" style="635" customWidth="1"/>
    <col min="13829" max="13829" width="10" style="635" customWidth="1"/>
    <col min="13830" max="13830" width="9.5703125" style="635" customWidth="1"/>
    <col min="13831" max="13831" width="10" style="635" customWidth="1"/>
    <col min="13832" max="13832" width="10.28515625" style="635" customWidth="1"/>
    <col min="13833" max="13833" width="9.42578125" style="635" customWidth="1"/>
    <col min="13834" max="13834" width="9.7109375" style="635" customWidth="1"/>
    <col min="13835" max="13835" width="10" style="635" customWidth="1"/>
    <col min="13836" max="13839" width="8.5703125" style="635" customWidth="1"/>
    <col min="13840" max="14081" width="9.140625" style="635"/>
    <col min="14082" max="14082" width="47.28515625" style="635" customWidth="1"/>
    <col min="14083" max="14083" width="9.140625" style="635"/>
    <col min="14084" max="14084" width="10.140625" style="635" customWidth="1"/>
    <col min="14085" max="14085" width="10" style="635" customWidth="1"/>
    <col min="14086" max="14086" width="9.5703125" style="635" customWidth="1"/>
    <col min="14087" max="14087" width="10" style="635" customWidth="1"/>
    <col min="14088" max="14088" width="10.28515625" style="635" customWidth="1"/>
    <col min="14089" max="14089" width="9.42578125" style="635" customWidth="1"/>
    <col min="14090" max="14090" width="9.7109375" style="635" customWidth="1"/>
    <col min="14091" max="14091" width="10" style="635" customWidth="1"/>
    <col min="14092" max="14095" width="8.5703125" style="635" customWidth="1"/>
    <col min="14096" max="14337" width="9.140625" style="635"/>
    <col min="14338" max="14338" width="47.28515625" style="635" customWidth="1"/>
    <col min="14339" max="14339" width="9.140625" style="635"/>
    <col min="14340" max="14340" width="10.140625" style="635" customWidth="1"/>
    <col min="14341" max="14341" width="10" style="635" customWidth="1"/>
    <col min="14342" max="14342" width="9.5703125" style="635" customWidth="1"/>
    <col min="14343" max="14343" width="10" style="635" customWidth="1"/>
    <col min="14344" max="14344" width="10.28515625" style="635" customWidth="1"/>
    <col min="14345" max="14345" width="9.42578125" style="635" customWidth="1"/>
    <col min="14346" max="14346" width="9.7109375" style="635" customWidth="1"/>
    <col min="14347" max="14347" width="10" style="635" customWidth="1"/>
    <col min="14348" max="14351" width="8.5703125" style="635" customWidth="1"/>
    <col min="14352" max="14593" width="9.140625" style="635"/>
    <col min="14594" max="14594" width="47.28515625" style="635" customWidth="1"/>
    <col min="14595" max="14595" width="9.140625" style="635"/>
    <col min="14596" max="14596" width="10.140625" style="635" customWidth="1"/>
    <col min="14597" max="14597" width="10" style="635" customWidth="1"/>
    <col min="14598" max="14598" width="9.5703125" style="635" customWidth="1"/>
    <col min="14599" max="14599" width="10" style="635" customWidth="1"/>
    <col min="14600" max="14600" width="10.28515625" style="635" customWidth="1"/>
    <col min="14601" max="14601" width="9.42578125" style="635" customWidth="1"/>
    <col min="14602" max="14602" width="9.7109375" style="635" customWidth="1"/>
    <col min="14603" max="14603" width="10" style="635" customWidth="1"/>
    <col min="14604" max="14607" width="8.5703125" style="635" customWidth="1"/>
    <col min="14608" max="14849" width="9.140625" style="635"/>
    <col min="14850" max="14850" width="47.28515625" style="635" customWidth="1"/>
    <col min="14851" max="14851" width="9.140625" style="635"/>
    <col min="14852" max="14852" width="10.140625" style="635" customWidth="1"/>
    <col min="14853" max="14853" width="10" style="635" customWidth="1"/>
    <col min="14854" max="14854" width="9.5703125" style="635" customWidth="1"/>
    <col min="14855" max="14855" width="10" style="635" customWidth="1"/>
    <col min="14856" max="14856" width="10.28515625" style="635" customWidth="1"/>
    <col min="14857" max="14857" width="9.42578125" style="635" customWidth="1"/>
    <col min="14858" max="14858" width="9.7109375" style="635" customWidth="1"/>
    <col min="14859" max="14859" width="10" style="635" customWidth="1"/>
    <col min="14860" max="14863" width="8.5703125" style="635" customWidth="1"/>
    <col min="14864" max="15105" width="9.140625" style="635"/>
    <col min="15106" max="15106" width="47.28515625" style="635" customWidth="1"/>
    <col min="15107" max="15107" width="9.140625" style="635"/>
    <col min="15108" max="15108" width="10.140625" style="635" customWidth="1"/>
    <col min="15109" max="15109" width="10" style="635" customWidth="1"/>
    <col min="15110" max="15110" width="9.5703125" style="635" customWidth="1"/>
    <col min="15111" max="15111" width="10" style="635" customWidth="1"/>
    <col min="15112" max="15112" width="10.28515625" style="635" customWidth="1"/>
    <col min="15113" max="15113" width="9.42578125" style="635" customWidth="1"/>
    <col min="15114" max="15114" width="9.7109375" style="635" customWidth="1"/>
    <col min="15115" max="15115" width="10" style="635" customWidth="1"/>
    <col min="15116" max="15119" width="8.5703125" style="635" customWidth="1"/>
    <col min="15120" max="15361" width="9.140625" style="635"/>
    <col min="15362" max="15362" width="47.28515625" style="635" customWidth="1"/>
    <col min="15363" max="15363" width="9.140625" style="635"/>
    <col min="15364" max="15364" width="10.140625" style="635" customWidth="1"/>
    <col min="15365" max="15365" width="10" style="635" customWidth="1"/>
    <col min="15366" max="15366" width="9.5703125" style="635" customWidth="1"/>
    <col min="15367" max="15367" width="10" style="635" customWidth="1"/>
    <col min="15368" max="15368" width="10.28515625" style="635" customWidth="1"/>
    <col min="15369" max="15369" width="9.42578125" style="635" customWidth="1"/>
    <col min="15370" max="15370" width="9.7109375" style="635" customWidth="1"/>
    <col min="15371" max="15371" width="10" style="635" customWidth="1"/>
    <col min="15372" max="15375" width="8.5703125" style="635" customWidth="1"/>
    <col min="15376" max="15617" width="9.140625" style="635"/>
    <col min="15618" max="15618" width="47.28515625" style="635" customWidth="1"/>
    <col min="15619" max="15619" width="9.140625" style="635"/>
    <col min="15620" max="15620" width="10.140625" style="635" customWidth="1"/>
    <col min="15621" max="15621" width="10" style="635" customWidth="1"/>
    <col min="15622" max="15622" width="9.5703125" style="635" customWidth="1"/>
    <col min="15623" max="15623" width="10" style="635" customWidth="1"/>
    <col min="15624" max="15624" width="10.28515625" style="635" customWidth="1"/>
    <col min="15625" max="15625" width="9.42578125" style="635" customWidth="1"/>
    <col min="15626" max="15626" width="9.7109375" style="635" customWidth="1"/>
    <col min="15627" max="15627" width="10" style="635" customWidth="1"/>
    <col min="15628" max="15631" width="8.5703125" style="635" customWidth="1"/>
    <col min="15632" max="15873" width="9.140625" style="635"/>
    <col min="15874" max="15874" width="47.28515625" style="635" customWidth="1"/>
    <col min="15875" max="15875" width="9.140625" style="635"/>
    <col min="15876" max="15876" width="10.140625" style="635" customWidth="1"/>
    <col min="15877" max="15877" width="10" style="635" customWidth="1"/>
    <col min="15878" max="15878" width="9.5703125" style="635" customWidth="1"/>
    <col min="15879" max="15879" width="10" style="635" customWidth="1"/>
    <col min="15880" max="15880" width="10.28515625" style="635" customWidth="1"/>
    <col min="15881" max="15881" width="9.42578125" style="635" customWidth="1"/>
    <col min="15882" max="15882" width="9.7109375" style="635" customWidth="1"/>
    <col min="15883" max="15883" width="10" style="635" customWidth="1"/>
    <col min="15884" max="15887" width="8.5703125" style="635" customWidth="1"/>
    <col min="15888" max="16129" width="9.140625" style="635"/>
    <col min="16130" max="16130" width="47.28515625" style="635" customWidth="1"/>
    <col min="16131" max="16131" width="9.140625" style="635"/>
    <col min="16132" max="16132" width="10.140625" style="635" customWidth="1"/>
    <col min="16133" max="16133" width="10" style="635" customWidth="1"/>
    <col min="16134" max="16134" width="9.5703125" style="635" customWidth="1"/>
    <col min="16135" max="16135" width="10" style="635" customWidth="1"/>
    <col min="16136" max="16136" width="10.28515625" style="635" customWidth="1"/>
    <col min="16137" max="16137" width="9.42578125" style="635" customWidth="1"/>
    <col min="16138" max="16138" width="9.7109375" style="635" customWidth="1"/>
    <col min="16139" max="16139" width="10" style="635" customWidth="1"/>
    <col min="16140" max="16143" width="8.5703125" style="635" customWidth="1"/>
    <col min="16144" max="16384" width="9.140625" style="635"/>
  </cols>
  <sheetData>
    <row r="1" spans="1:17" s="632" customFormat="1">
      <c r="A1" s="2689" t="s">
        <v>293</v>
      </c>
      <c r="B1" s="2689"/>
      <c r="C1" s="2689"/>
      <c r="D1" s="2689"/>
      <c r="E1" s="2689"/>
      <c r="F1" s="2689"/>
      <c r="G1" s="2689"/>
      <c r="H1" s="2689"/>
      <c r="I1" s="2689"/>
      <c r="J1" s="2689"/>
      <c r="K1" s="2689"/>
      <c r="L1" s="2689"/>
      <c r="M1" s="2689"/>
      <c r="N1" s="2689"/>
      <c r="O1" s="2689"/>
      <c r="P1" s="634"/>
      <c r="Q1" s="634"/>
    </row>
    <row r="2" spans="1:17" s="633" customFormat="1" ht="14.25" customHeight="1">
      <c r="A2" s="2690" t="s">
        <v>2279</v>
      </c>
      <c r="B2" s="2690"/>
      <c r="C2" s="2690"/>
      <c r="D2" s="2690"/>
      <c r="E2" s="2690"/>
      <c r="F2" s="2690"/>
      <c r="G2" s="2690"/>
      <c r="H2" s="2690"/>
      <c r="I2" s="2690"/>
      <c r="J2" s="2690"/>
      <c r="K2" s="2690"/>
      <c r="L2" s="2690"/>
      <c r="M2" s="2690"/>
      <c r="N2" s="2690"/>
      <c r="O2" s="2690"/>
      <c r="P2" s="2690"/>
      <c r="Q2" s="2690"/>
    </row>
    <row r="3" spans="1:17" s="632" customFormat="1" ht="18" customHeight="1">
      <c r="A3" s="2691" t="s">
        <v>2248</v>
      </c>
      <c r="B3" s="2691"/>
      <c r="C3" s="2691"/>
      <c r="D3" s="2691"/>
      <c r="E3" s="2691"/>
      <c r="F3" s="2691"/>
      <c r="G3" s="2691"/>
      <c r="H3" s="2691"/>
      <c r="I3" s="2691"/>
      <c r="J3" s="2691"/>
      <c r="K3" s="2691"/>
      <c r="L3" s="2691"/>
      <c r="M3" s="2691"/>
      <c r="N3" s="2691"/>
      <c r="O3" s="2691"/>
      <c r="P3" s="2691"/>
    </row>
    <row r="4" spans="1:17" s="1900" customFormat="1" ht="12">
      <c r="A4" s="1897"/>
      <c r="B4" s="1897"/>
      <c r="C4" s="1897"/>
      <c r="D4" s="1910"/>
      <c r="E4" s="1898"/>
      <c r="F4" s="1910"/>
      <c r="G4" s="1898"/>
      <c r="H4" s="1910"/>
      <c r="I4" s="1910"/>
      <c r="J4" s="1910"/>
      <c r="K4" s="1910"/>
      <c r="L4" s="1899"/>
      <c r="M4" s="1899"/>
      <c r="N4" s="1899"/>
      <c r="O4" s="1899" t="s">
        <v>362</v>
      </c>
      <c r="P4" s="1898"/>
      <c r="Q4" s="1898"/>
    </row>
    <row r="5" spans="1:17" s="1900" customFormat="1" ht="15" customHeight="1">
      <c r="A5" s="2696" t="s">
        <v>1890</v>
      </c>
      <c r="B5" s="2519" t="s">
        <v>1891</v>
      </c>
      <c r="C5" s="2519" t="s">
        <v>932</v>
      </c>
      <c r="D5" s="2692" t="s">
        <v>121</v>
      </c>
      <c r="E5" s="2692"/>
      <c r="F5" s="2692"/>
      <c r="G5" s="2692"/>
      <c r="H5" s="2692" t="s">
        <v>1039</v>
      </c>
      <c r="I5" s="2692"/>
      <c r="J5" s="2692"/>
      <c r="K5" s="2692"/>
      <c r="L5" s="2693" t="s">
        <v>1040</v>
      </c>
      <c r="M5" s="2694"/>
      <c r="N5" s="2694"/>
      <c r="O5" s="2695"/>
    </row>
    <row r="6" spans="1:17" s="1900" customFormat="1" ht="12">
      <c r="A6" s="2696"/>
      <c r="B6" s="2519"/>
      <c r="C6" s="2519"/>
      <c r="D6" s="1911" t="s">
        <v>117</v>
      </c>
      <c r="E6" s="1565" t="s">
        <v>118</v>
      </c>
      <c r="F6" s="1911" t="s">
        <v>119</v>
      </c>
      <c r="G6" s="1565" t="s">
        <v>120</v>
      </c>
      <c r="H6" s="1911" t="s">
        <v>117</v>
      </c>
      <c r="I6" s="1911" t="s">
        <v>118</v>
      </c>
      <c r="J6" s="1911" t="s">
        <v>119</v>
      </c>
      <c r="K6" s="1911" t="s">
        <v>120</v>
      </c>
      <c r="L6" s="1565" t="s">
        <v>117</v>
      </c>
      <c r="M6" s="1565" t="s">
        <v>118</v>
      </c>
      <c r="N6" s="1565" t="s">
        <v>119</v>
      </c>
      <c r="O6" s="1565" t="s">
        <v>120</v>
      </c>
    </row>
    <row r="7" spans="1:17" s="1904" customFormat="1">
      <c r="A7" s="1901" t="s">
        <v>745</v>
      </c>
      <c r="B7" s="636">
        <v>2</v>
      </c>
      <c r="C7" s="638">
        <v>3</v>
      </c>
      <c r="D7" s="1296"/>
      <c r="E7" s="638"/>
      <c r="F7" s="1296"/>
      <c r="G7" s="1902">
        <v>4</v>
      </c>
      <c r="H7" s="1912"/>
      <c r="I7" s="1912"/>
      <c r="J7" s="1912"/>
      <c r="K7" s="1912">
        <v>5</v>
      </c>
      <c r="L7" s="1902"/>
      <c r="M7" s="1902"/>
      <c r="N7" s="1902"/>
      <c r="O7" s="1903">
        <v>6</v>
      </c>
    </row>
    <row r="8" spans="1:17" s="1900" customFormat="1" ht="37.5" customHeight="1">
      <c r="A8" s="1905">
        <v>1000</v>
      </c>
      <c r="B8" s="1812" t="s">
        <v>2018</v>
      </c>
      <c r="C8" s="1906"/>
      <c r="D8" s="2015">
        <f>H8+L8</f>
        <v>1163941.0249999999</v>
      </c>
      <c r="E8" s="2014">
        <f>I8+M8</f>
        <v>1576092.21</v>
      </c>
      <c r="F8" s="2015">
        <f>J8+N8</f>
        <v>1870885.895</v>
      </c>
      <c r="G8" s="2014">
        <f>K8+O8</f>
        <v>2297141.6549999998</v>
      </c>
      <c r="H8" s="2015">
        <f>H9+H45+H64</f>
        <v>270131.02499999997</v>
      </c>
      <c r="I8" s="2015">
        <f t="shared" ref="I8:J8" si="0">I9+I45+I64</f>
        <v>651119.21</v>
      </c>
      <c r="J8" s="2015">
        <f t="shared" si="0"/>
        <v>943427.49499999988</v>
      </c>
      <c r="K8" s="2015">
        <f>K9+K45+K64</f>
        <v>1258725.2549999999</v>
      </c>
      <c r="L8" s="1907">
        <f>L45+L64</f>
        <v>893810</v>
      </c>
      <c r="M8" s="1907">
        <f t="shared" ref="M8:O8" si="1">M45+M64</f>
        <v>924973</v>
      </c>
      <c r="N8" s="1907">
        <f t="shared" si="1"/>
        <v>927458.4</v>
      </c>
      <c r="O8" s="1907">
        <f t="shared" si="1"/>
        <v>1038416.4</v>
      </c>
      <c r="Q8" s="2378">
        <v>943427.5</v>
      </c>
    </row>
    <row r="9" spans="1:17" s="1900" customFormat="1" ht="47.25" customHeight="1">
      <c r="A9" s="1905">
        <v>1100</v>
      </c>
      <c r="B9" s="1812" t="s">
        <v>2019</v>
      </c>
      <c r="C9" s="1906" t="s">
        <v>2020</v>
      </c>
      <c r="D9" s="1913">
        <f t="shared" ref="D9:G12" si="2">H9</f>
        <v>35770</v>
      </c>
      <c r="E9" s="1907">
        <f t="shared" si="2"/>
        <v>78640</v>
      </c>
      <c r="F9" s="1913">
        <f t="shared" si="2"/>
        <v>123390</v>
      </c>
      <c r="G9" s="1907">
        <f t="shared" si="2"/>
        <v>178880</v>
      </c>
      <c r="H9" s="1913">
        <f>H10+H14+H16+H36+H39</f>
        <v>35770</v>
      </c>
      <c r="I9" s="1913">
        <f t="shared" ref="I9:K9" si="3">I10+I14+I16+I36+I39</f>
        <v>78640</v>
      </c>
      <c r="J9" s="1913">
        <f t="shared" si="3"/>
        <v>123390</v>
      </c>
      <c r="K9" s="1913">
        <f t="shared" si="3"/>
        <v>178880</v>
      </c>
      <c r="L9" s="1907" t="s">
        <v>1038</v>
      </c>
      <c r="M9" s="1907" t="s">
        <v>1038</v>
      </c>
      <c r="N9" s="1907" t="s">
        <v>1038</v>
      </c>
      <c r="O9" s="1907" t="s">
        <v>1038</v>
      </c>
    </row>
    <row r="10" spans="1:17" s="1900" customFormat="1" ht="50.25" customHeight="1">
      <c r="A10" s="2198">
        <v>1110</v>
      </c>
      <c r="B10" s="2197" t="s">
        <v>2021</v>
      </c>
      <c r="C10" s="1906" t="s">
        <v>2022</v>
      </c>
      <c r="D10" s="1913">
        <f t="shared" si="2"/>
        <v>12300</v>
      </c>
      <c r="E10" s="1907">
        <f t="shared" si="2"/>
        <v>28500</v>
      </c>
      <c r="F10" s="1913">
        <f t="shared" si="2"/>
        <v>49850</v>
      </c>
      <c r="G10" s="1907">
        <f t="shared" si="2"/>
        <v>70300</v>
      </c>
      <c r="H10" s="1913">
        <f>H11+H12+H13</f>
        <v>12300</v>
      </c>
      <c r="I10" s="1913">
        <f t="shared" ref="I10:K10" si="4">I11+I12+I13</f>
        <v>28500</v>
      </c>
      <c r="J10" s="1913">
        <f t="shared" si="4"/>
        <v>49850</v>
      </c>
      <c r="K10" s="1913">
        <f t="shared" si="4"/>
        <v>70300</v>
      </c>
      <c r="L10" s="1907" t="s">
        <v>1038</v>
      </c>
      <c r="M10" s="1907" t="s">
        <v>1038</v>
      </c>
      <c r="N10" s="1907" t="s">
        <v>1038</v>
      </c>
      <c r="O10" s="1907" t="s">
        <v>1038</v>
      </c>
    </row>
    <row r="11" spans="1:17" s="1900" customFormat="1" ht="45" customHeight="1">
      <c r="A11" s="1905">
        <v>1111</v>
      </c>
      <c r="B11" s="1812" t="s">
        <v>2023</v>
      </c>
      <c r="C11" s="1906"/>
      <c r="D11" s="1913">
        <f t="shared" si="2"/>
        <v>300</v>
      </c>
      <c r="E11" s="1907">
        <f t="shared" si="2"/>
        <v>500</v>
      </c>
      <c r="F11" s="1913">
        <f t="shared" si="2"/>
        <v>850</v>
      </c>
      <c r="G11" s="1907">
        <f t="shared" si="2"/>
        <v>1300</v>
      </c>
      <c r="H11" s="924">
        <v>300</v>
      </c>
      <c r="I11" s="921">
        <v>500</v>
      </c>
      <c r="J11" s="921">
        <v>850</v>
      </c>
      <c r="K11" s="1913">
        <f>ekamut!F19</f>
        <v>1300</v>
      </c>
      <c r="L11" s="1907" t="s">
        <v>1038</v>
      </c>
      <c r="M11" s="1907" t="s">
        <v>1038</v>
      </c>
      <c r="N11" s="1907" t="s">
        <v>1038</v>
      </c>
      <c r="O11" s="1907" t="s">
        <v>1038</v>
      </c>
    </row>
    <row r="12" spans="1:17" s="1900" customFormat="1" ht="42.75" customHeight="1">
      <c r="A12" s="1905">
        <v>1112</v>
      </c>
      <c r="B12" s="1812" t="s">
        <v>1905</v>
      </c>
      <c r="C12" s="1906"/>
      <c r="D12" s="1913">
        <f t="shared" si="2"/>
        <v>4000</v>
      </c>
      <c r="E12" s="1907">
        <f t="shared" si="2"/>
        <v>8000</v>
      </c>
      <c r="F12" s="1913">
        <f t="shared" si="2"/>
        <v>16000</v>
      </c>
      <c r="G12" s="1907">
        <f t="shared" si="2"/>
        <v>26000</v>
      </c>
      <c r="H12" s="924">
        <v>4000</v>
      </c>
      <c r="I12" s="924">
        <v>8000</v>
      </c>
      <c r="J12" s="921">
        <v>16000</v>
      </c>
      <c r="K12" s="1913">
        <f>ekamut!F20</f>
        <v>26000</v>
      </c>
      <c r="L12" s="1907" t="s">
        <v>1038</v>
      </c>
      <c r="M12" s="1907" t="s">
        <v>1038</v>
      </c>
      <c r="N12" s="1907" t="s">
        <v>1038</v>
      </c>
      <c r="O12" s="1907" t="s">
        <v>1038</v>
      </c>
    </row>
    <row r="13" spans="1:17" s="1900" customFormat="1" ht="33" customHeight="1">
      <c r="A13" s="1905">
        <v>1113</v>
      </c>
      <c r="B13" s="1812" t="s">
        <v>1874</v>
      </c>
      <c r="C13" s="1906"/>
      <c r="D13" s="1913">
        <f>H13</f>
        <v>8000</v>
      </c>
      <c r="E13" s="1907">
        <f>I13</f>
        <v>20000</v>
      </c>
      <c r="F13" s="1913">
        <f>J13</f>
        <v>33000</v>
      </c>
      <c r="G13" s="1907">
        <f>K13</f>
        <v>43000</v>
      </c>
      <c r="H13" s="1913">
        <v>8000</v>
      </c>
      <c r="I13" s="1913">
        <v>20000</v>
      </c>
      <c r="J13" s="1913">
        <v>33000</v>
      </c>
      <c r="K13" s="1913">
        <f>ekamut!F21</f>
        <v>43000</v>
      </c>
      <c r="L13" s="1907" t="s">
        <v>1038</v>
      </c>
      <c r="M13" s="1907" t="s">
        <v>1038</v>
      </c>
      <c r="N13" s="1907" t="s">
        <v>1038</v>
      </c>
      <c r="O13" s="1907" t="s">
        <v>1038</v>
      </c>
    </row>
    <row r="14" spans="1:17" s="1900" customFormat="1" ht="51.75" customHeight="1">
      <c r="A14" s="1905">
        <v>1120</v>
      </c>
      <c r="B14" s="1812" t="s">
        <v>2024</v>
      </c>
      <c r="C14" s="1906" t="s">
        <v>2025</v>
      </c>
      <c r="D14" s="1913">
        <f t="shared" ref="D14:G17" si="5">H14</f>
        <v>21000</v>
      </c>
      <c r="E14" s="1907">
        <f t="shared" si="5"/>
        <v>45000</v>
      </c>
      <c r="F14" s="1913">
        <f t="shared" si="5"/>
        <v>66000</v>
      </c>
      <c r="G14" s="1907">
        <f t="shared" si="5"/>
        <v>96500</v>
      </c>
      <c r="H14" s="1913">
        <f>H15</f>
        <v>21000</v>
      </c>
      <c r="I14" s="1913">
        <f>I15</f>
        <v>45000</v>
      </c>
      <c r="J14" s="1913">
        <f>J15</f>
        <v>66000</v>
      </c>
      <c r="K14" s="1913">
        <f>K15</f>
        <v>96500</v>
      </c>
      <c r="L14" s="1907" t="s">
        <v>1038</v>
      </c>
      <c r="M14" s="1907" t="s">
        <v>1038</v>
      </c>
      <c r="N14" s="1907" t="s">
        <v>1038</v>
      </c>
      <c r="O14" s="1907" t="s">
        <v>1038</v>
      </c>
    </row>
    <row r="15" spans="1:17" s="1900" customFormat="1" ht="21" customHeight="1">
      <c r="A15" s="1905">
        <v>1121</v>
      </c>
      <c r="B15" s="1812" t="s">
        <v>2026</v>
      </c>
      <c r="C15" s="1906"/>
      <c r="D15" s="1913">
        <f t="shared" si="5"/>
        <v>21000</v>
      </c>
      <c r="E15" s="1907">
        <f t="shared" si="5"/>
        <v>45000</v>
      </c>
      <c r="F15" s="1913">
        <f t="shared" si="5"/>
        <v>66000</v>
      </c>
      <c r="G15" s="1907">
        <f t="shared" si="5"/>
        <v>96500</v>
      </c>
      <c r="H15" s="924">
        <v>21000</v>
      </c>
      <c r="I15" s="921">
        <v>45000</v>
      </c>
      <c r="J15" s="921">
        <v>66000</v>
      </c>
      <c r="K15" s="1913">
        <f>ekamut!F24</f>
        <v>96500</v>
      </c>
      <c r="L15" s="1907" t="s">
        <v>1038</v>
      </c>
      <c r="M15" s="1907" t="s">
        <v>1038</v>
      </c>
      <c r="N15" s="1907" t="s">
        <v>1038</v>
      </c>
      <c r="O15" s="1907" t="s">
        <v>1038</v>
      </c>
    </row>
    <row r="16" spans="1:17" s="1900" customFormat="1" ht="48.75" customHeight="1">
      <c r="A16" s="2198">
        <v>1130</v>
      </c>
      <c r="B16" s="2197" t="s">
        <v>2027</v>
      </c>
      <c r="C16" s="1906" t="s">
        <v>2028</v>
      </c>
      <c r="D16" s="1913">
        <f t="shared" si="5"/>
        <v>1470</v>
      </c>
      <c r="E16" s="1907">
        <f t="shared" si="5"/>
        <v>2940</v>
      </c>
      <c r="F16" s="1913">
        <f t="shared" si="5"/>
        <v>4540</v>
      </c>
      <c r="G16" s="1907">
        <f t="shared" si="5"/>
        <v>7080</v>
      </c>
      <c r="H16" s="1913">
        <f>H17+H19+H20+H22+H28+H34+H23</f>
        <v>1470</v>
      </c>
      <c r="I16" s="1913">
        <f t="shared" ref="I16:J16" si="6">I17+I19+I20+I22+I28+I34+I23</f>
        <v>2940</v>
      </c>
      <c r="J16" s="1913">
        <f t="shared" si="6"/>
        <v>4540</v>
      </c>
      <c r="K16" s="1913">
        <f>ekamut!F25</f>
        <v>7080</v>
      </c>
      <c r="L16" s="1907" t="s">
        <v>1038</v>
      </c>
      <c r="M16" s="1907" t="s">
        <v>1038</v>
      </c>
      <c r="N16" s="1907" t="s">
        <v>1038</v>
      </c>
      <c r="O16" s="1907" t="s">
        <v>1038</v>
      </c>
    </row>
    <row r="17" spans="1:15" s="1900" customFormat="1" ht="39.75" customHeight="1">
      <c r="A17" s="1905">
        <v>11301</v>
      </c>
      <c r="B17" s="1812" t="s">
        <v>2029</v>
      </c>
      <c r="C17" s="1906"/>
      <c r="D17" s="1913">
        <f t="shared" si="5"/>
        <v>50</v>
      </c>
      <c r="E17" s="1907">
        <f t="shared" si="5"/>
        <v>100</v>
      </c>
      <c r="F17" s="1913">
        <f t="shared" si="5"/>
        <v>200</v>
      </c>
      <c r="G17" s="1907">
        <f t="shared" si="5"/>
        <v>350</v>
      </c>
      <c r="H17" s="924">
        <v>50</v>
      </c>
      <c r="I17" s="921">
        <v>100</v>
      </c>
      <c r="J17" s="921">
        <v>200</v>
      </c>
      <c r="K17" s="1913">
        <f>ekamut!F27</f>
        <v>350</v>
      </c>
      <c r="L17" s="1907" t="s">
        <v>1038</v>
      </c>
      <c r="M17" s="1907" t="s">
        <v>1038</v>
      </c>
      <c r="N17" s="1907" t="s">
        <v>1038</v>
      </c>
      <c r="O17" s="1907" t="s">
        <v>1038</v>
      </c>
    </row>
    <row r="18" spans="1:15" s="1900" customFormat="1" ht="30.75" hidden="1" customHeight="1">
      <c r="A18" s="1905">
        <v>11302</v>
      </c>
      <c r="B18" s="1812" t="s">
        <v>2030</v>
      </c>
      <c r="C18" s="1906"/>
      <c r="D18" s="1913"/>
      <c r="E18" s="1907"/>
      <c r="F18" s="1913"/>
      <c r="G18" s="1907"/>
      <c r="H18" s="1913"/>
      <c r="I18" s="1913"/>
      <c r="J18" s="1913"/>
      <c r="K18" s="1913"/>
      <c r="L18" s="1907" t="s">
        <v>1038</v>
      </c>
      <c r="M18" s="1907" t="s">
        <v>1038</v>
      </c>
      <c r="N18" s="1907" t="s">
        <v>1038</v>
      </c>
      <c r="O18" s="1907" t="s">
        <v>1038</v>
      </c>
    </row>
    <row r="19" spans="1:15" s="1900" customFormat="1" ht="33.75" customHeight="1">
      <c r="A19" s="1905">
        <v>11303</v>
      </c>
      <c r="B19" s="1812" t="s">
        <v>2031</v>
      </c>
      <c r="C19" s="1906"/>
      <c r="D19" s="1913">
        <f t="shared" ref="D19:G20" si="7">H19</f>
        <v>10</v>
      </c>
      <c r="E19" s="1907">
        <f t="shared" si="7"/>
        <v>20</v>
      </c>
      <c r="F19" s="1913">
        <f t="shared" si="7"/>
        <v>40</v>
      </c>
      <c r="G19" s="1907">
        <f t="shared" si="7"/>
        <v>80</v>
      </c>
      <c r="H19" s="924">
        <v>10</v>
      </c>
      <c r="I19" s="921">
        <v>20</v>
      </c>
      <c r="J19" s="921">
        <v>40</v>
      </c>
      <c r="K19" s="1913">
        <f>ekamut!F31</f>
        <v>80</v>
      </c>
      <c r="L19" s="1907" t="s">
        <v>1038</v>
      </c>
      <c r="M19" s="1907" t="s">
        <v>1038</v>
      </c>
      <c r="N19" s="1907" t="s">
        <v>1038</v>
      </c>
      <c r="O19" s="1907" t="s">
        <v>1038</v>
      </c>
    </row>
    <row r="20" spans="1:15" s="1900" customFormat="1" ht="21" customHeight="1">
      <c r="A20" s="1905">
        <v>11304</v>
      </c>
      <c r="B20" s="1812" t="s">
        <v>2032</v>
      </c>
      <c r="C20" s="1906"/>
      <c r="D20" s="1913">
        <f t="shared" si="7"/>
        <v>300</v>
      </c>
      <c r="E20" s="1907">
        <f t="shared" si="7"/>
        <v>650</v>
      </c>
      <c r="F20" s="1913">
        <f t="shared" si="7"/>
        <v>1000</v>
      </c>
      <c r="G20" s="1907">
        <f t="shared" si="7"/>
        <v>1400</v>
      </c>
      <c r="H20" s="924">
        <v>300</v>
      </c>
      <c r="I20" s="921">
        <v>650</v>
      </c>
      <c r="J20" s="921">
        <v>1000</v>
      </c>
      <c r="K20" s="1913">
        <f>ekamut!F32</f>
        <v>1400</v>
      </c>
      <c r="L20" s="1907" t="s">
        <v>1038</v>
      </c>
      <c r="M20" s="1907" t="s">
        <v>1038</v>
      </c>
      <c r="N20" s="1907" t="s">
        <v>1038</v>
      </c>
      <c r="O20" s="1907" t="s">
        <v>1038</v>
      </c>
    </row>
    <row r="21" spans="1:15" s="1900" customFormat="1" ht="21" customHeight="1">
      <c r="A21" s="1905">
        <v>11305</v>
      </c>
      <c r="B21" s="1812" t="s">
        <v>1878</v>
      </c>
      <c r="C21" s="1906"/>
      <c r="D21" s="1913"/>
      <c r="E21" s="1907"/>
      <c r="F21" s="1913"/>
      <c r="G21" s="1907"/>
      <c r="H21" s="1913"/>
      <c r="I21" s="1913"/>
      <c r="J21" s="1913"/>
      <c r="K21" s="1913"/>
      <c r="L21" s="1907" t="s">
        <v>1038</v>
      </c>
      <c r="M21" s="1907" t="s">
        <v>1038</v>
      </c>
      <c r="N21" s="1907" t="s">
        <v>1038</v>
      </c>
      <c r="O21" s="1907" t="s">
        <v>1038</v>
      </c>
    </row>
    <row r="22" spans="1:15" s="1900" customFormat="1" ht="21" customHeight="1">
      <c r="A22" s="1905">
        <v>11306</v>
      </c>
      <c r="B22" s="1812" t="s">
        <v>2033</v>
      </c>
      <c r="C22" s="1906"/>
      <c r="D22" s="1913">
        <f t="shared" ref="D22:G23" si="8">H22</f>
        <v>50</v>
      </c>
      <c r="E22" s="1907">
        <f t="shared" si="8"/>
        <v>50</v>
      </c>
      <c r="F22" s="1913">
        <f t="shared" si="8"/>
        <v>100</v>
      </c>
      <c r="G22" s="1907">
        <f t="shared" si="8"/>
        <v>100</v>
      </c>
      <c r="H22" s="1913">
        <v>50</v>
      </c>
      <c r="I22" s="1913">
        <v>50</v>
      </c>
      <c r="J22" s="1913">
        <v>100</v>
      </c>
      <c r="K22" s="1913">
        <f>ekamut!F35</f>
        <v>100</v>
      </c>
      <c r="L22" s="1907" t="s">
        <v>1038</v>
      </c>
      <c r="M22" s="1907" t="s">
        <v>1038</v>
      </c>
      <c r="N22" s="1907" t="s">
        <v>1038</v>
      </c>
      <c r="O22" s="1907" t="s">
        <v>1038</v>
      </c>
    </row>
    <row r="23" spans="1:15" s="1900" customFormat="1" ht="21" customHeight="1">
      <c r="A23" s="1905">
        <v>11307</v>
      </c>
      <c r="B23" s="1812" t="s">
        <v>2034</v>
      </c>
      <c r="C23" s="1906"/>
      <c r="D23" s="1913">
        <f t="shared" si="8"/>
        <v>1000</v>
      </c>
      <c r="E23" s="1907">
        <f t="shared" si="8"/>
        <v>2000</v>
      </c>
      <c r="F23" s="1913">
        <f t="shared" si="8"/>
        <v>3000</v>
      </c>
      <c r="G23" s="1907">
        <f t="shared" si="8"/>
        <v>4300</v>
      </c>
      <c r="H23" s="924">
        <v>1000</v>
      </c>
      <c r="I23" s="921">
        <v>2000</v>
      </c>
      <c r="J23" s="921">
        <v>3000</v>
      </c>
      <c r="K23" s="1913">
        <f>ekamut!F36</f>
        <v>4300</v>
      </c>
      <c r="L23" s="1907" t="s">
        <v>1038</v>
      </c>
      <c r="M23" s="1907" t="s">
        <v>1038</v>
      </c>
      <c r="N23" s="1907" t="s">
        <v>1038</v>
      </c>
      <c r="O23" s="1907" t="s">
        <v>1038</v>
      </c>
    </row>
    <row r="24" spans="1:15" s="1900" customFormat="1" ht="21" customHeight="1">
      <c r="A24" s="1905">
        <v>11308</v>
      </c>
      <c r="B24" s="1812" t="s">
        <v>2035</v>
      </c>
      <c r="C24" s="1906"/>
      <c r="D24" s="1913"/>
      <c r="E24" s="1907"/>
      <c r="F24" s="1913"/>
      <c r="G24" s="1907"/>
      <c r="H24" s="1913"/>
      <c r="I24" s="1913"/>
      <c r="J24" s="1913"/>
      <c r="K24" s="1913"/>
      <c r="L24" s="1907" t="s">
        <v>1038</v>
      </c>
      <c r="M24" s="1907" t="s">
        <v>1038</v>
      </c>
      <c r="N24" s="1907" t="s">
        <v>1038</v>
      </c>
      <c r="O24" s="1907" t="s">
        <v>1038</v>
      </c>
    </row>
    <row r="25" spans="1:15" s="1900" customFormat="1" ht="21" customHeight="1">
      <c r="A25" s="1905">
        <v>11309</v>
      </c>
      <c r="B25" s="1812" t="s">
        <v>2036</v>
      </c>
      <c r="C25" s="1906"/>
      <c r="D25" s="1913">
        <f>H25</f>
        <v>0</v>
      </c>
      <c r="E25" s="1907">
        <f>I25</f>
        <v>0</v>
      </c>
      <c r="F25" s="1913">
        <f>J25</f>
        <v>0</v>
      </c>
      <c r="G25" s="1907">
        <f>K25</f>
        <v>100</v>
      </c>
      <c r="H25" s="1913">
        <v>0</v>
      </c>
      <c r="I25" s="1913">
        <v>0</v>
      </c>
      <c r="J25" s="1913">
        <v>0</v>
      </c>
      <c r="K25" s="1913">
        <f>ekamut!F39</f>
        <v>100</v>
      </c>
      <c r="L25" s="1907" t="s">
        <v>1038</v>
      </c>
      <c r="M25" s="1907" t="s">
        <v>1038</v>
      </c>
      <c r="N25" s="1907" t="s">
        <v>1038</v>
      </c>
      <c r="O25" s="1907" t="s">
        <v>1038</v>
      </c>
    </row>
    <row r="26" spans="1:15" s="1900" customFormat="1" ht="21" customHeight="1">
      <c r="A26" s="1905">
        <v>11310</v>
      </c>
      <c r="B26" s="1812" t="s">
        <v>2037</v>
      </c>
      <c r="C26" s="1906"/>
      <c r="D26" s="1913"/>
      <c r="E26" s="1907"/>
      <c r="F26" s="1913"/>
      <c r="G26" s="1907"/>
      <c r="H26" s="1913"/>
      <c r="I26" s="1913"/>
      <c r="J26" s="1913"/>
      <c r="K26" s="1913"/>
      <c r="L26" s="1907" t="s">
        <v>1038</v>
      </c>
      <c r="M26" s="1907" t="s">
        <v>1038</v>
      </c>
      <c r="N26" s="1907" t="s">
        <v>1038</v>
      </c>
      <c r="O26" s="1907" t="s">
        <v>1038</v>
      </c>
    </row>
    <row r="27" spans="1:15" s="1900" customFormat="1" ht="21" customHeight="1">
      <c r="A27" s="1905">
        <v>11311</v>
      </c>
      <c r="B27" s="1812" t="s">
        <v>2038</v>
      </c>
      <c r="C27" s="1906"/>
      <c r="D27" s="1913"/>
      <c r="E27" s="1907"/>
      <c r="F27" s="1913"/>
      <c r="G27" s="1907"/>
      <c r="H27" s="1913"/>
      <c r="I27" s="1913"/>
      <c r="J27" s="1913"/>
      <c r="K27" s="1913"/>
      <c r="L27" s="1907" t="s">
        <v>1038</v>
      </c>
      <c r="M27" s="1907" t="s">
        <v>1038</v>
      </c>
      <c r="N27" s="1907" t="s">
        <v>1038</v>
      </c>
      <c r="O27" s="1907" t="s">
        <v>1038</v>
      </c>
    </row>
    <row r="28" spans="1:15" s="1900" customFormat="1" ht="57" customHeight="1">
      <c r="A28" s="1905">
        <v>11312</v>
      </c>
      <c r="B28" s="1812" t="s">
        <v>1881</v>
      </c>
      <c r="C28" s="1906"/>
      <c r="D28" s="1913">
        <f t="shared" ref="D28:G29" si="9">H28</f>
        <v>60</v>
      </c>
      <c r="E28" s="1907">
        <f t="shared" si="9"/>
        <v>120</v>
      </c>
      <c r="F28" s="1913">
        <f t="shared" si="9"/>
        <v>200</v>
      </c>
      <c r="G28" s="1907">
        <f t="shared" si="9"/>
        <v>250</v>
      </c>
      <c r="H28" s="924">
        <v>60</v>
      </c>
      <c r="I28" s="921">
        <v>120</v>
      </c>
      <c r="J28" s="921">
        <v>200</v>
      </c>
      <c r="K28" s="1913">
        <f>ekamut!F42</f>
        <v>250</v>
      </c>
      <c r="L28" s="1907" t="s">
        <v>1038</v>
      </c>
      <c r="M28" s="1907" t="s">
        <v>1038</v>
      </c>
      <c r="N28" s="1907" t="s">
        <v>1038</v>
      </c>
      <c r="O28" s="1907" t="s">
        <v>1038</v>
      </c>
    </row>
    <row r="29" spans="1:15" s="1900" customFormat="1" ht="54.75" customHeight="1">
      <c r="A29" s="1905">
        <v>11313</v>
      </c>
      <c r="B29" s="1812" t="s">
        <v>2039</v>
      </c>
      <c r="C29" s="1906"/>
      <c r="D29" s="1913">
        <f t="shared" si="9"/>
        <v>0</v>
      </c>
      <c r="E29" s="1907">
        <f t="shared" si="9"/>
        <v>0</v>
      </c>
      <c r="F29" s="1913">
        <f t="shared" si="9"/>
        <v>0</v>
      </c>
      <c r="G29" s="1907">
        <f t="shared" si="9"/>
        <v>500</v>
      </c>
      <c r="H29" s="1913">
        <v>0</v>
      </c>
      <c r="I29" s="1913">
        <v>0</v>
      </c>
      <c r="J29" s="1913">
        <v>0</v>
      </c>
      <c r="K29" s="1913">
        <f>ekamut!F43</f>
        <v>500</v>
      </c>
      <c r="L29" s="1907" t="s">
        <v>1038</v>
      </c>
      <c r="M29" s="1907" t="s">
        <v>1038</v>
      </c>
      <c r="N29" s="1907" t="s">
        <v>1038</v>
      </c>
      <c r="O29" s="1907" t="s">
        <v>1038</v>
      </c>
    </row>
    <row r="30" spans="1:15" s="1900" customFormat="1" ht="41.25" customHeight="1">
      <c r="A30" s="1905">
        <v>11314</v>
      </c>
      <c r="B30" s="1812" t="s">
        <v>2040</v>
      </c>
      <c r="C30" s="1906"/>
      <c r="D30" s="1913"/>
      <c r="E30" s="1907"/>
      <c r="F30" s="1913"/>
      <c r="G30" s="1907"/>
      <c r="H30" s="1913"/>
      <c r="I30" s="1913"/>
      <c r="J30" s="1913"/>
      <c r="K30" s="1913"/>
      <c r="L30" s="1907" t="s">
        <v>1038</v>
      </c>
      <c r="M30" s="1907" t="s">
        <v>1038</v>
      </c>
      <c r="N30" s="1907" t="s">
        <v>1038</v>
      </c>
      <c r="O30" s="1907" t="s">
        <v>1038</v>
      </c>
    </row>
    <row r="31" spans="1:15" s="1900" customFormat="1" ht="32.25" customHeight="1">
      <c r="A31" s="1905">
        <v>11315</v>
      </c>
      <c r="B31" s="1812" t="s">
        <v>2041</v>
      </c>
      <c r="C31" s="1906"/>
      <c r="D31" s="1913"/>
      <c r="E31" s="1907"/>
      <c r="F31" s="1913"/>
      <c r="G31" s="1907"/>
      <c r="H31" s="1913"/>
      <c r="I31" s="1913"/>
      <c r="J31" s="1913"/>
      <c r="K31" s="1913"/>
      <c r="L31" s="1907" t="s">
        <v>1038</v>
      </c>
      <c r="M31" s="1907" t="s">
        <v>1038</v>
      </c>
      <c r="N31" s="1907" t="s">
        <v>1038</v>
      </c>
      <c r="O31" s="1907" t="s">
        <v>1038</v>
      </c>
    </row>
    <row r="32" spans="1:15" s="1900" customFormat="1" ht="41.25" customHeight="1">
      <c r="A32" s="1905">
        <v>11316</v>
      </c>
      <c r="B32" s="1812" t="s">
        <v>2042</v>
      </c>
      <c r="C32" s="1906"/>
      <c r="D32" s="1913"/>
      <c r="E32" s="1907"/>
      <c r="F32" s="1913"/>
      <c r="G32" s="1907"/>
      <c r="H32" s="1913"/>
      <c r="I32" s="1913"/>
      <c r="J32" s="1913"/>
      <c r="K32" s="1913"/>
      <c r="L32" s="1907" t="s">
        <v>1038</v>
      </c>
      <c r="M32" s="1907" t="s">
        <v>1038</v>
      </c>
      <c r="N32" s="1907" t="s">
        <v>1038</v>
      </c>
      <c r="O32" s="1907" t="s">
        <v>1038</v>
      </c>
    </row>
    <row r="33" spans="1:15" s="1900" customFormat="1" ht="40.5" customHeight="1">
      <c r="A33" s="1905">
        <v>11317</v>
      </c>
      <c r="B33" s="1812" t="s">
        <v>2043</v>
      </c>
      <c r="C33" s="1906"/>
      <c r="D33" s="1913"/>
      <c r="E33" s="1907"/>
      <c r="F33" s="1913"/>
      <c r="G33" s="1907"/>
      <c r="H33" s="1913"/>
      <c r="I33" s="1913"/>
      <c r="J33" s="1913"/>
      <c r="K33" s="1913"/>
      <c r="L33" s="1907" t="s">
        <v>1038</v>
      </c>
      <c r="M33" s="1907" t="s">
        <v>1038</v>
      </c>
      <c r="N33" s="1907" t="s">
        <v>1038</v>
      </c>
      <c r="O33" s="1907" t="s">
        <v>1038</v>
      </c>
    </row>
    <row r="34" spans="1:15" s="1900" customFormat="1" ht="21" customHeight="1">
      <c r="A34" s="1905">
        <v>11318</v>
      </c>
      <c r="B34" s="1812" t="s">
        <v>2044</v>
      </c>
      <c r="C34" s="1906"/>
      <c r="D34" s="1913">
        <f>H34</f>
        <v>0</v>
      </c>
      <c r="E34" s="1907">
        <f>I34</f>
        <v>0</v>
      </c>
      <c r="F34" s="1913">
        <f>J34</f>
        <v>0</v>
      </c>
      <c r="G34" s="1907">
        <f>K34</f>
        <v>0</v>
      </c>
      <c r="H34" s="1913">
        <v>0</v>
      </c>
      <c r="I34" s="1913">
        <v>0</v>
      </c>
      <c r="J34" s="1913">
        <v>0</v>
      </c>
      <c r="K34" s="1913">
        <f>ekamut!F48</f>
        <v>0</v>
      </c>
      <c r="L34" s="1907" t="s">
        <v>1038</v>
      </c>
      <c r="M34" s="1907" t="s">
        <v>1038</v>
      </c>
      <c r="N34" s="1907" t="s">
        <v>1038</v>
      </c>
      <c r="O34" s="1907" t="s">
        <v>1038</v>
      </c>
    </row>
    <row r="35" spans="1:15" s="1900" customFormat="1" ht="21" customHeight="1">
      <c r="A35" s="1905">
        <v>11319</v>
      </c>
      <c r="B35" s="1812" t="s">
        <v>1885</v>
      </c>
      <c r="C35" s="1906"/>
      <c r="D35" s="1913"/>
      <c r="E35" s="1907"/>
      <c r="F35" s="1913"/>
      <c r="G35" s="1907"/>
      <c r="H35" s="1913"/>
      <c r="I35" s="1913"/>
      <c r="J35" s="1913"/>
      <c r="K35" s="1913"/>
      <c r="L35" s="1907" t="s">
        <v>1038</v>
      </c>
      <c r="M35" s="1907" t="s">
        <v>1038</v>
      </c>
      <c r="N35" s="1907" t="s">
        <v>1038</v>
      </c>
      <c r="O35" s="1907" t="s">
        <v>1038</v>
      </c>
    </row>
    <row r="36" spans="1:15" s="1900" customFormat="1" ht="21" customHeight="1">
      <c r="A36" s="2198">
        <v>1140</v>
      </c>
      <c r="B36" s="2197" t="s">
        <v>2045</v>
      </c>
      <c r="C36" s="1906" t="s">
        <v>2046</v>
      </c>
      <c r="D36" s="1913">
        <f t="shared" ref="D36:G38" si="10">H36</f>
        <v>1000</v>
      </c>
      <c r="E36" s="1907">
        <f t="shared" si="10"/>
        <v>2200</v>
      </c>
      <c r="F36" s="1913">
        <f t="shared" si="10"/>
        <v>3000</v>
      </c>
      <c r="G36" s="1907">
        <f t="shared" si="10"/>
        <v>5000</v>
      </c>
      <c r="H36" s="1913">
        <f>H37+H38</f>
        <v>1000</v>
      </c>
      <c r="I36" s="1913">
        <f>I37+I38</f>
        <v>2200</v>
      </c>
      <c r="J36" s="1913">
        <f>J37+J38</f>
        <v>3000</v>
      </c>
      <c r="K36" s="1913">
        <f>ekamut!F50</f>
        <v>5000</v>
      </c>
      <c r="L36" s="1907" t="s">
        <v>1038</v>
      </c>
      <c r="M36" s="1907" t="s">
        <v>1038</v>
      </c>
      <c r="N36" s="1907" t="s">
        <v>1038</v>
      </c>
      <c r="O36" s="1907" t="s">
        <v>1038</v>
      </c>
    </row>
    <row r="37" spans="1:15" s="1900" customFormat="1" ht="21" customHeight="1">
      <c r="A37" s="1905">
        <v>1141</v>
      </c>
      <c r="B37" s="1812" t="s">
        <v>2047</v>
      </c>
      <c r="C37" s="1906"/>
      <c r="D37" s="1913">
        <f t="shared" si="10"/>
        <v>500</v>
      </c>
      <c r="E37" s="1907">
        <f t="shared" si="10"/>
        <v>1100</v>
      </c>
      <c r="F37" s="1913">
        <f t="shared" si="10"/>
        <v>1500</v>
      </c>
      <c r="G37" s="1907">
        <f t="shared" si="10"/>
        <v>2500</v>
      </c>
      <c r="H37" s="919">
        <v>500</v>
      </c>
      <c r="I37" s="922">
        <v>1100</v>
      </c>
      <c r="J37" s="922">
        <v>1500</v>
      </c>
      <c r="K37" s="1913">
        <f>ekamut!F52</f>
        <v>2500</v>
      </c>
      <c r="L37" s="1907" t="s">
        <v>1038</v>
      </c>
      <c r="M37" s="1907" t="s">
        <v>1038</v>
      </c>
      <c r="N37" s="1907" t="s">
        <v>1038</v>
      </c>
      <c r="O37" s="1907" t="s">
        <v>1038</v>
      </c>
    </row>
    <row r="38" spans="1:15" s="1900" customFormat="1" ht="19.5" customHeight="1">
      <c r="A38" s="1905">
        <v>1142</v>
      </c>
      <c r="B38" s="1812" t="s">
        <v>1921</v>
      </c>
      <c r="C38" s="1906"/>
      <c r="D38" s="1913">
        <f t="shared" si="10"/>
        <v>500</v>
      </c>
      <c r="E38" s="1907">
        <f t="shared" si="10"/>
        <v>1100</v>
      </c>
      <c r="F38" s="1913">
        <f t="shared" si="10"/>
        <v>1500</v>
      </c>
      <c r="G38" s="1907">
        <f t="shared" si="10"/>
        <v>2500</v>
      </c>
      <c r="H38" s="924">
        <v>500</v>
      </c>
      <c r="I38" s="921">
        <v>1100</v>
      </c>
      <c r="J38" s="921">
        <v>1500</v>
      </c>
      <c r="K38" s="1913">
        <f>ekamut!F53</f>
        <v>2500</v>
      </c>
      <c r="L38" s="1907" t="s">
        <v>1038</v>
      </c>
      <c r="M38" s="1907" t="s">
        <v>1038</v>
      </c>
      <c r="N38" s="1907" t="s">
        <v>1038</v>
      </c>
      <c r="O38" s="1907" t="s">
        <v>1038</v>
      </c>
    </row>
    <row r="39" spans="1:15" s="1900" customFormat="1" ht="21" hidden="1" customHeight="1">
      <c r="A39" s="1905">
        <v>1150</v>
      </c>
      <c r="B39" s="1812" t="s">
        <v>2048</v>
      </c>
      <c r="C39" s="1906" t="s">
        <v>2049</v>
      </c>
      <c r="D39" s="1913"/>
      <c r="E39" s="1907"/>
      <c r="F39" s="1913"/>
      <c r="G39" s="1907"/>
      <c r="H39" s="1913"/>
      <c r="I39" s="1913"/>
      <c r="J39" s="1913"/>
      <c r="K39" s="1913"/>
      <c r="L39" s="1907" t="s">
        <v>1038</v>
      </c>
      <c r="M39" s="1907" t="s">
        <v>1038</v>
      </c>
      <c r="N39" s="1907" t="s">
        <v>1038</v>
      </c>
      <c r="O39" s="1907" t="s">
        <v>1038</v>
      </c>
    </row>
    <row r="40" spans="1:15" s="1900" customFormat="1" ht="21" hidden="1" customHeight="1">
      <c r="A40" s="1905">
        <v>1151</v>
      </c>
      <c r="B40" s="1812" t="s">
        <v>2050</v>
      </c>
      <c r="C40" s="1906"/>
      <c r="D40" s="1913"/>
      <c r="E40" s="1907"/>
      <c r="F40" s="1913"/>
      <c r="G40" s="1907"/>
      <c r="H40" s="1913"/>
      <c r="I40" s="1913"/>
      <c r="J40" s="1913"/>
      <c r="K40" s="1913"/>
      <c r="L40" s="1907" t="s">
        <v>1038</v>
      </c>
      <c r="M40" s="1907" t="s">
        <v>1038</v>
      </c>
      <c r="N40" s="1907" t="s">
        <v>1038</v>
      </c>
      <c r="O40" s="1907" t="s">
        <v>1038</v>
      </c>
    </row>
    <row r="41" spans="1:15" s="1900" customFormat="1" ht="21" hidden="1" customHeight="1">
      <c r="A41" s="1905">
        <v>1152</v>
      </c>
      <c r="B41" s="1812" t="s">
        <v>1886</v>
      </c>
      <c r="C41" s="1906"/>
      <c r="D41" s="1913"/>
      <c r="E41" s="1907"/>
      <c r="F41" s="1913"/>
      <c r="G41" s="1907"/>
      <c r="H41" s="1913"/>
      <c r="I41" s="1913"/>
      <c r="J41" s="1913"/>
      <c r="K41" s="1913"/>
      <c r="L41" s="1907" t="s">
        <v>1038</v>
      </c>
      <c r="M41" s="1907" t="s">
        <v>1038</v>
      </c>
      <c r="N41" s="1907" t="s">
        <v>1038</v>
      </c>
      <c r="O41" s="1907" t="s">
        <v>1038</v>
      </c>
    </row>
    <row r="42" spans="1:15" s="1900" customFormat="1" ht="21" hidden="1" customHeight="1">
      <c r="A42" s="1905">
        <v>1153</v>
      </c>
      <c r="B42" s="1812" t="s">
        <v>2051</v>
      </c>
      <c r="C42" s="1906"/>
      <c r="D42" s="1913"/>
      <c r="E42" s="1907"/>
      <c r="F42" s="1913"/>
      <c r="G42" s="1907"/>
      <c r="H42" s="1913"/>
      <c r="I42" s="1913"/>
      <c r="J42" s="1913"/>
      <c r="K42" s="1913"/>
      <c r="L42" s="1907" t="s">
        <v>1038</v>
      </c>
      <c r="M42" s="1907" t="s">
        <v>1038</v>
      </c>
      <c r="N42" s="1907" t="s">
        <v>1038</v>
      </c>
      <c r="O42" s="1907" t="s">
        <v>1038</v>
      </c>
    </row>
    <row r="43" spans="1:15" s="1900" customFormat="1" ht="21" hidden="1" customHeight="1">
      <c r="A43" s="1905">
        <v>1154</v>
      </c>
      <c r="B43" s="1812" t="s">
        <v>1888</v>
      </c>
      <c r="C43" s="1906"/>
      <c r="D43" s="1913"/>
      <c r="E43" s="1907"/>
      <c r="F43" s="1913"/>
      <c r="G43" s="1907"/>
      <c r="H43" s="1913"/>
      <c r="I43" s="1913"/>
      <c r="J43" s="1913"/>
      <c r="K43" s="1913"/>
      <c r="L43" s="1907" t="s">
        <v>1038</v>
      </c>
      <c r="M43" s="1907" t="s">
        <v>1038</v>
      </c>
      <c r="N43" s="1907" t="s">
        <v>1038</v>
      </c>
      <c r="O43" s="1907" t="s">
        <v>1038</v>
      </c>
    </row>
    <row r="44" spans="1:15" s="1900" customFormat="1" ht="21" hidden="1" customHeight="1">
      <c r="A44" s="1905">
        <v>1155</v>
      </c>
      <c r="B44" s="1812" t="s">
        <v>1889</v>
      </c>
      <c r="C44" s="1906"/>
      <c r="D44" s="1913"/>
      <c r="E44" s="1907"/>
      <c r="F44" s="1913"/>
      <c r="G44" s="1907"/>
      <c r="H44" s="1913"/>
      <c r="I44" s="1913"/>
      <c r="J44" s="1913"/>
      <c r="K44" s="1913"/>
      <c r="L44" s="1907" t="s">
        <v>1038</v>
      </c>
      <c r="M44" s="1907" t="s">
        <v>1038</v>
      </c>
      <c r="N44" s="1907" t="s">
        <v>1038</v>
      </c>
      <c r="O44" s="1907" t="s">
        <v>1038</v>
      </c>
    </row>
    <row r="45" spans="1:15" s="1900" customFormat="1" ht="50.25" customHeight="1">
      <c r="A45" s="2198">
        <v>1200</v>
      </c>
      <c r="B45" s="2197" t="s">
        <v>2052</v>
      </c>
      <c r="C45" s="1906" t="s">
        <v>2053</v>
      </c>
      <c r="D45" s="2015">
        <f>D54+D61</f>
        <v>1008304.425</v>
      </c>
      <c r="E45" s="2014">
        <f>I45+M45</f>
        <v>1301743.8500000001</v>
      </c>
      <c r="F45" s="2015">
        <f>J45+N45</f>
        <v>1505531.9350000001</v>
      </c>
      <c r="G45" s="2014">
        <f>G54+G61</f>
        <v>1630067.1</v>
      </c>
      <c r="H45" s="2015">
        <f>H46+H50+H54+H58</f>
        <v>198385.42499999999</v>
      </c>
      <c r="I45" s="2015">
        <f>I46+I50+I54+I58</f>
        <v>396770.85</v>
      </c>
      <c r="J45" s="2015">
        <f>J46+J50+J54+J58</f>
        <v>598073.53499999992</v>
      </c>
      <c r="K45" s="2015">
        <f>ekamut!F63</f>
        <v>796458.96</v>
      </c>
      <c r="L45" s="1907">
        <f>L61+L52</f>
        <v>883810</v>
      </c>
      <c r="M45" s="1907">
        <f>M61+M52</f>
        <v>904973</v>
      </c>
      <c r="N45" s="1907">
        <f>N61+N52</f>
        <v>907458.4</v>
      </c>
      <c r="O45" s="1907">
        <f>ekamut!G63</f>
        <v>910416.4</v>
      </c>
    </row>
    <row r="46" spans="1:15" s="1900" customFormat="1" ht="37.5" customHeight="1">
      <c r="A46" s="1905">
        <v>1210</v>
      </c>
      <c r="B46" s="1812" t="s">
        <v>2054</v>
      </c>
      <c r="C46" s="1906" t="s">
        <v>2055</v>
      </c>
      <c r="D46" s="1913"/>
      <c r="E46" s="1907"/>
      <c r="F46" s="1913"/>
      <c r="G46" s="1907"/>
      <c r="H46" s="1913"/>
      <c r="I46" s="1913"/>
      <c r="J46" s="1913"/>
      <c r="K46" s="1913"/>
      <c r="L46" s="1907" t="s">
        <v>1038</v>
      </c>
      <c r="M46" s="1907" t="s">
        <v>1038</v>
      </c>
      <c r="N46" s="1907" t="s">
        <v>1038</v>
      </c>
      <c r="O46" s="1907" t="s">
        <v>1038</v>
      </c>
    </row>
    <row r="47" spans="1:15" s="1900" customFormat="1" ht="31.5" customHeight="1">
      <c r="A47" s="1905">
        <v>1211</v>
      </c>
      <c r="B47" s="1812" t="s">
        <v>2056</v>
      </c>
      <c r="C47" s="1906"/>
      <c r="D47" s="1913"/>
      <c r="E47" s="1907"/>
      <c r="F47" s="1913"/>
      <c r="G47" s="1907"/>
      <c r="H47" s="1913"/>
      <c r="I47" s="1913"/>
      <c r="J47" s="1913"/>
      <c r="K47" s="1913"/>
      <c r="L47" s="1907" t="s">
        <v>1038</v>
      </c>
      <c r="M47" s="1907" t="s">
        <v>1038</v>
      </c>
      <c r="N47" s="1907" t="s">
        <v>1038</v>
      </c>
      <c r="O47" s="1907" t="s">
        <v>1038</v>
      </c>
    </row>
    <row r="48" spans="1:15" s="1900" customFormat="1" ht="21" customHeight="1">
      <c r="A48" s="1905">
        <v>1220</v>
      </c>
      <c r="B48" s="1812" t="s">
        <v>2057</v>
      </c>
      <c r="C48" s="1906" t="s">
        <v>2058</v>
      </c>
      <c r="D48" s="1913"/>
      <c r="E48" s="1907"/>
      <c r="F48" s="1913"/>
      <c r="G48" s="1907"/>
      <c r="H48" s="1913" t="s">
        <v>1038</v>
      </c>
      <c r="I48" s="1913" t="s">
        <v>1038</v>
      </c>
      <c r="J48" s="1913" t="s">
        <v>1038</v>
      </c>
      <c r="K48" s="1913" t="s">
        <v>1038</v>
      </c>
      <c r="L48" s="1907"/>
      <c r="M48" s="1907"/>
      <c r="N48" s="1907"/>
      <c r="O48" s="1907"/>
    </row>
    <row r="49" spans="1:15" s="1900" customFormat="1" ht="28.5" customHeight="1">
      <c r="A49" s="1905">
        <v>1221</v>
      </c>
      <c r="B49" s="1812" t="s">
        <v>1930</v>
      </c>
      <c r="C49" s="1906"/>
      <c r="D49" s="1913"/>
      <c r="E49" s="1907"/>
      <c r="F49" s="1913"/>
      <c r="G49" s="1907"/>
      <c r="H49" s="1913" t="s">
        <v>1038</v>
      </c>
      <c r="I49" s="1913" t="s">
        <v>1038</v>
      </c>
      <c r="J49" s="1913" t="s">
        <v>1038</v>
      </c>
      <c r="K49" s="1913" t="s">
        <v>1038</v>
      </c>
      <c r="L49" s="1907"/>
      <c r="M49" s="1907"/>
      <c r="N49" s="1907"/>
      <c r="O49" s="1907"/>
    </row>
    <row r="50" spans="1:15" s="1900" customFormat="1" ht="20.25" customHeight="1">
      <c r="A50" s="1905">
        <v>1230</v>
      </c>
      <c r="B50" s="1812" t="s">
        <v>2059</v>
      </c>
      <c r="C50" s="1906" t="s">
        <v>2060</v>
      </c>
      <c r="D50" s="1913"/>
      <c r="E50" s="1907"/>
      <c r="F50" s="1913"/>
      <c r="G50" s="1907"/>
      <c r="H50" s="1913"/>
      <c r="I50" s="1913"/>
      <c r="J50" s="1913"/>
      <c r="K50" s="1913"/>
      <c r="L50" s="1907" t="s">
        <v>1038</v>
      </c>
      <c r="M50" s="1907" t="s">
        <v>1038</v>
      </c>
      <c r="N50" s="1907" t="s">
        <v>1038</v>
      </c>
      <c r="O50" s="1907" t="s">
        <v>1038</v>
      </c>
    </row>
    <row r="51" spans="1:15" s="1900" customFormat="1" ht="28.5" customHeight="1">
      <c r="A51" s="1905">
        <v>1231</v>
      </c>
      <c r="B51" s="1812" t="s">
        <v>2061</v>
      </c>
      <c r="C51" s="1906"/>
      <c r="D51" s="1913"/>
      <c r="E51" s="1907"/>
      <c r="F51" s="1913"/>
      <c r="G51" s="1907"/>
      <c r="H51" s="1913"/>
      <c r="I51" s="1913"/>
      <c r="J51" s="1913"/>
      <c r="K51" s="1913"/>
      <c r="L51" s="1907" t="s">
        <v>1038</v>
      </c>
      <c r="M51" s="1907" t="s">
        <v>1038</v>
      </c>
      <c r="N51" s="1907" t="s">
        <v>1038</v>
      </c>
      <c r="O51" s="1907" t="s">
        <v>1038</v>
      </c>
    </row>
    <row r="52" spans="1:15" s="1900" customFormat="1" ht="24" customHeight="1">
      <c r="A52" s="1905">
        <v>1240</v>
      </c>
      <c r="B52" s="1812" t="s">
        <v>2062</v>
      </c>
      <c r="C52" s="1906" t="s">
        <v>2063</v>
      </c>
      <c r="D52" s="1913">
        <f>D53</f>
        <v>73891</v>
      </c>
      <c r="E52" s="1907">
        <f>E53</f>
        <v>73891</v>
      </c>
      <c r="F52" s="1913">
        <f>F53</f>
        <v>73891</v>
      </c>
      <c r="G52" s="1907">
        <f>G53</f>
        <v>73891</v>
      </c>
      <c r="H52" s="1913" t="s">
        <v>1038</v>
      </c>
      <c r="I52" s="1913" t="s">
        <v>1038</v>
      </c>
      <c r="J52" s="1913" t="s">
        <v>1038</v>
      </c>
      <c r="K52" s="1913" t="s">
        <v>1038</v>
      </c>
      <c r="L52" s="1907">
        <f>L53</f>
        <v>73891</v>
      </c>
      <c r="M52" s="1907">
        <f>M53</f>
        <v>73891</v>
      </c>
      <c r="N52" s="1907">
        <f>N53</f>
        <v>73891</v>
      </c>
      <c r="O52" s="1907">
        <f>O53</f>
        <v>73891</v>
      </c>
    </row>
    <row r="53" spans="1:15" s="1900" customFormat="1" ht="30.75" customHeight="1">
      <c r="A53" s="1905">
        <v>1241</v>
      </c>
      <c r="B53" s="1812" t="s">
        <v>2064</v>
      </c>
      <c r="C53" s="1906"/>
      <c r="D53" s="1913">
        <f>L53</f>
        <v>73891</v>
      </c>
      <c r="E53" s="1907">
        <f>M53</f>
        <v>73891</v>
      </c>
      <c r="F53" s="1913">
        <f>N53</f>
        <v>73891</v>
      </c>
      <c r="G53" s="1907">
        <f>O53</f>
        <v>73891</v>
      </c>
      <c r="H53" s="1913" t="s">
        <v>1038</v>
      </c>
      <c r="I53" s="1913" t="s">
        <v>1038</v>
      </c>
      <c r="J53" s="1913" t="s">
        <v>1038</v>
      </c>
      <c r="K53" s="1913" t="s">
        <v>1038</v>
      </c>
      <c r="L53" s="1907">
        <v>73891</v>
      </c>
      <c r="M53" s="1907">
        <v>73891</v>
      </c>
      <c r="N53" s="1907">
        <v>73891</v>
      </c>
      <c r="O53" s="1907">
        <f>ekamut!G78</f>
        <v>73891</v>
      </c>
    </row>
    <row r="54" spans="1:15" s="1900" customFormat="1" ht="63.75">
      <c r="A54" s="1905">
        <v>1250</v>
      </c>
      <c r="B54" s="1812" t="s">
        <v>2065</v>
      </c>
      <c r="C54" s="1906" t="s">
        <v>2066</v>
      </c>
      <c r="D54" s="2015">
        <f t="shared" ref="D54:G55" si="11">H54</f>
        <v>198385.42499999999</v>
      </c>
      <c r="E54" s="2014">
        <f t="shared" si="11"/>
        <v>396770.85</v>
      </c>
      <c r="F54" s="2015">
        <f t="shared" si="11"/>
        <v>595156.27499999991</v>
      </c>
      <c r="G54" s="2014">
        <f t="shared" si="11"/>
        <v>793541.7</v>
      </c>
      <c r="H54" s="2015">
        <f>H55+H56+H59+H60</f>
        <v>198385.42499999999</v>
      </c>
      <c r="I54" s="2015">
        <f t="shared" ref="I54:K54" si="12">I55+I56+I59+I60</f>
        <v>396770.85</v>
      </c>
      <c r="J54" s="2015">
        <f>J55+J56+J59+J60</f>
        <v>595156.27499999991</v>
      </c>
      <c r="K54" s="2015">
        <f t="shared" si="12"/>
        <v>793541.7</v>
      </c>
      <c r="L54" s="1907" t="s">
        <v>1038</v>
      </c>
      <c r="M54" s="1907" t="s">
        <v>1038</v>
      </c>
      <c r="N54" s="1907" t="s">
        <v>1038</v>
      </c>
      <c r="O54" s="1907" t="s">
        <v>1038</v>
      </c>
    </row>
    <row r="55" spans="1:15" s="1900" customFormat="1" ht="38.25">
      <c r="A55" s="1905">
        <v>1251</v>
      </c>
      <c r="B55" s="1812" t="s">
        <v>2067</v>
      </c>
      <c r="C55" s="1906"/>
      <c r="D55" s="2015">
        <f t="shared" si="11"/>
        <v>198385.42499999999</v>
      </c>
      <c r="E55" s="2014">
        <f t="shared" si="11"/>
        <v>396770.85</v>
      </c>
      <c r="F55" s="2015">
        <f t="shared" si="11"/>
        <v>595156.27499999991</v>
      </c>
      <c r="G55" s="2014">
        <f t="shared" si="11"/>
        <v>793541.7</v>
      </c>
      <c r="H55" s="2377">
        <f>K55/4</f>
        <v>198385.42499999999</v>
      </c>
      <c r="I55" s="2016">
        <f>H55*2</f>
        <v>396770.85</v>
      </c>
      <c r="J55" s="2016">
        <f>H55+I55</f>
        <v>595156.27499999991</v>
      </c>
      <c r="K55" s="2015">
        <f>ekamut!F84</f>
        <v>793541.7</v>
      </c>
      <c r="L55" s="1907" t="s">
        <v>1038</v>
      </c>
      <c r="M55" s="1907" t="s">
        <v>1038</v>
      </c>
      <c r="N55" s="1907" t="s">
        <v>1038</v>
      </c>
      <c r="O55" s="1907" t="s">
        <v>1038</v>
      </c>
    </row>
    <row r="56" spans="1:15" s="1900" customFormat="1" ht="38.25" hidden="1">
      <c r="A56" s="1905">
        <v>1252</v>
      </c>
      <c r="B56" s="1812" t="s">
        <v>2068</v>
      </c>
      <c r="C56" s="1906"/>
      <c r="D56" s="1913"/>
      <c r="E56" s="1907"/>
      <c r="F56" s="1913"/>
      <c r="G56" s="1907"/>
      <c r="H56" s="1913"/>
      <c r="I56" s="1913"/>
      <c r="J56" s="1913"/>
      <c r="K56" s="1913"/>
      <c r="L56" s="1907" t="s">
        <v>1038</v>
      </c>
      <c r="M56" s="1907" t="s">
        <v>1038</v>
      </c>
      <c r="N56" s="1907" t="s">
        <v>1038</v>
      </c>
      <c r="O56" s="1907" t="s">
        <v>1038</v>
      </c>
    </row>
    <row r="57" spans="1:15" s="1900" customFormat="1" ht="76.5" hidden="1">
      <c r="A57" s="1905">
        <v>1253</v>
      </c>
      <c r="B57" s="1812" t="s">
        <v>2069</v>
      </c>
      <c r="C57" s="1906"/>
      <c r="D57" s="1913"/>
      <c r="E57" s="1907"/>
      <c r="F57" s="1913"/>
      <c r="G57" s="1907"/>
      <c r="H57" s="1913"/>
      <c r="I57" s="1913"/>
      <c r="J57" s="1913"/>
      <c r="K57" s="1913"/>
      <c r="L57" s="1907" t="s">
        <v>1038</v>
      </c>
      <c r="M57" s="1907" t="s">
        <v>1038</v>
      </c>
      <c r="N57" s="1907" t="s">
        <v>1038</v>
      </c>
      <c r="O57" s="1907" t="s">
        <v>1038</v>
      </c>
    </row>
    <row r="58" spans="1:15" s="1900" customFormat="1" ht="20.25" customHeight="1">
      <c r="A58" s="1905">
        <v>1254</v>
      </c>
      <c r="B58" s="1812" t="s">
        <v>1948</v>
      </c>
      <c r="C58" s="1906"/>
      <c r="D58" s="1913">
        <f t="shared" ref="D58:G59" si="13">H58</f>
        <v>0</v>
      </c>
      <c r="E58" s="1907">
        <f t="shared" si="13"/>
        <v>0</v>
      </c>
      <c r="F58" s="1913">
        <f t="shared" si="13"/>
        <v>2917.26</v>
      </c>
      <c r="G58" s="1907">
        <f t="shared" si="13"/>
        <v>2917.26</v>
      </c>
      <c r="H58" s="1913"/>
      <c r="I58" s="1913"/>
      <c r="J58" s="1913">
        <v>2917.26</v>
      </c>
      <c r="K58" s="1913">
        <f>ekamut!F91</f>
        <v>2917.26</v>
      </c>
      <c r="L58" s="1907" t="s">
        <v>1038</v>
      </c>
      <c r="M58" s="1907" t="s">
        <v>1038</v>
      </c>
      <c r="N58" s="1907" t="s">
        <v>1038</v>
      </c>
      <c r="O58" s="1907" t="s">
        <v>1038</v>
      </c>
    </row>
    <row r="59" spans="1:15" s="1900" customFormat="1" ht="27" customHeight="1">
      <c r="A59" s="1905">
        <v>1255</v>
      </c>
      <c r="B59" s="1812" t="s">
        <v>2070</v>
      </c>
      <c r="C59" s="1906"/>
      <c r="D59" s="1913">
        <f t="shared" si="13"/>
        <v>0</v>
      </c>
      <c r="E59" s="1907">
        <f t="shared" si="13"/>
        <v>0</v>
      </c>
      <c r="F59" s="1913">
        <f t="shared" si="13"/>
        <v>0</v>
      </c>
      <c r="G59" s="1907">
        <f t="shared" si="13"/>
        <v>0</v>
      </c>
      <c r="H59" s="924">
        <v>0</v>
      </c>
      <c r="I59" s="921">
        <v>0</v>
      </c>
      <c r="J59" s="921">
        <v>0</v>
      </c>
      <c r="K59" s="1913">
        <f>ekamut!F92</f>
        <v>0</v>
      </c>
      <c r="L59" s="1907" t="s">
        <v>1038</v>
      </c>
      <c r="M59" s="1907" t="s">
        <v>1038</v>
      </c>
      <c r="N59" s="1907" t="s">
        <v>1038</v>
      </c>
      <c r="O59" s="1907" t="s">
        <v>1038</v>
      </c>
    </row>
    <row r="60" spans="1:15" s="1900" customFormat="1" ht="21" hidden="1" customHeight="1">
      <c r="A60" s="1905">
        <v>1256</v>
      </c>
      <c r="B60" s="1812" t="s">
        <v>2071</v>
      </c>
      <c r="C60" s="1906"/>
      <c r="D60" s="1913"/>
      <c r="E60" s="1907"/>
      <c r="F60" s="1913"/>
      <c r="G60" s="1907"/>
      <c r="H60" s="1913"/>
      <c r="I60" s="1913"/>
      <c r="J60" s="1913"/>
      <c r="K60" s="1913"/>
      <c r="L60" s="1907" t="s">
        <v>1038</v>
      </c>
      <c r="M60" s="1907" t="s">
        <v>1038</v>
      </c>
      <c r="N60" s="1907" t="s">
        <v>1038</v>
      </c>
      <c r="O60" s="1907" t="s">
        <v>1038</v>
      </c>
    </row>
    <row r="61" spans="1:15" s="1900" customFormat="1" ht="80.25" hidden="1" customHeight="1">
      <c r="A61" s="1905">
        <v>1260</v>
      </c>
      <c r="B61" s="1812" t="s">
        <v>2072</v>
      </c>
      <c r="C61" s="1906" t="s">
        <v>2073</v>
      </c>
      <c r="D61" s="1913">
        <f>D62</f>
        <v>809919</v>
      </c>
      <c r="E61" s="1907">
        <f>E62</f>
        <v>831082</v>
      </c>
      <c r="F61" s="1913">
        <f>F62</f>
        <v>833567.4</v>
      </c>
      <c r="G61" s="1907">
        <f>G62</f>
        <v>836525.4</v>
      </c>
      <c r="H61" s="1913" t="s">
        <v>1038</v>
      </c>
      <c r="I61" s="1913" t="s">
        <v>1038</v>
      </c>
      <c r="J61" s="1913" t="s">
        <v>1038</v>
      </c>
      <c r="K61" s="1913" t="s">
        <v>1038</v>
      </c>
      <c r="L61" s="1907">
        <f>L62</f>
        <v>809919</v>
      </c>
      <c r="M61" s="1907">
        <f t="shared" ref="M61:N61" si="14">M62</f>
        <v>831082</v>
      </c>
      <c r="N61" s="1907">
        <f t="shared" si="14"/>
        <v>833567.4</v>
      </c>
      <c r="O61" s="1907">
        <f>ekamut!G96</f>
        <v>836525.4</v>
      </c>
    </row>
    <row r="62" spans="1:15" s="1900" customFormat="1" ht="41.25" customHeight="1">
      <c r="A62" s="1905">
        <v>1261</v>
      </c>
      <c r="B62" s="1812" t="s">
        <v>2074</v>
      </c>
      <c r="C62" s="1906"/>
      <c r="D62" s="1913">
        <f>L62</f>
        <v>809919</v>
      </c>
      <c r="E62" s="1907">
        <f>M62</f>
        <v>831082</v>
      </c>
      <c r="F62" s="1913">
        <f>N62</f>
        <v>833567.4</v>
      </c>
      <c r="G62" s="1907">
        <f>O62</f>
        <v>836525.4</v>
      </c>
      <c r="H62" s="1913" t="s">
        <v>1038</v>
      </c>
      <c r="I62" s="1913" t="s">
        <v>1038</v>
      </c>
      <c r="J62" s="1913" t="s">
        <v>1038</v>
      </c>
      <c r="K62" s="1913" t="s">
        <v>1038</v>
      </c>
      <c r="L62" s="1907">
        <v>809919</v>
      </c>
      <c r="M62" s="1907">
        <v>831082</v>
      </c>
      <c r="N62" s="1907">
        <v>833567.4</v>
      </c>
      <c r="O62" s="1907">
        <f>ekamut!G99</f>
        <v>836525.4</v>
      </c>
    </row>
    <row r="63" spans="1:15" s="1900" customFormat="1" ht="21" customHeight="1">
      <c r="A63" s="1905">
        <v>1262</v>
      </c>
      <c r="B63" s="1812" t="s">
        <v>2075</v>
      </c>
      <c r="C63" s="1906"/>
      <c r="D63" s="1913"/>
      <c r="E63" s="1907"/>
      <c r="F63" s="1913"/>
      <c r="G63" s="1907"/>
      <c r="H63" s="1913" t="s">
        <v>1038</v>
      </c>
      <c r="I63" s="1913" t="s">
        <v>1038</v>
      </c>
      <c r="J63" s="1913" t="s">
        <v>1038</v>
      </c>
      <c r="K63" s="1913" t="s">
        <v>1038</v>
      </c>
      <c r="L63" s="1907"/>
      <c r="M63" s="1907"/>
      <c r="N63" s="1907"/>
      <c r="O63" s="1907"/>
    </row>
    <row r="64" spans="1:15" s="1900" customFormat="1" ht="63" customHeight="1">
      <c r="A64" s="2198">
        <v>1300</v>
      </c>
      <c r="B64" s="2197" t="s">
        <v>2076</v>
      </c>
      <c r="C64" s="1906" t="s">
        <v>2077</v>
      </c>
      <c r="D64" s="1913">
        <f>H64</f>
        <v>35975.599999999999</v>
      </c>
      <c r="E64" s="1907">
        <f>I64</f>
        <v>175708.36</v>
      </c>
      <c r="F64" s="1913">
        <f>J64</f>
        <v>221963.96</v>
      </c>
      <c r="G64" s="1907">
        <f>K64</f>
        <v>283386.29499999998</v>
      </c>
      <c r="H64" s="1913">
        <f>H67+H69+H74+H78+H102+H105+H111</f>
        <v>35975.599999999999</v>
      </c>
      <c r="I64" s="1913">
        <f t="shared" ref="I64:J64" si="15">I67+I69+I74+I78+I102+I105+I111</f>
        <v>175708.36</v>
      </c>
      <c r="J64" s="1913">
        <f t="shared" si="15"/>
        <v>221963.96</v>
      </c>
      <c r="K64" s="1913">
        <f>ekamut!F101</f>
        <v>283386.29499999998</v>
      </c>
      <c r="L64" s="1907">
        <f>L111+L108</f>
        <v>10000</v>
      </c>
      <c r="M64" s="1907">
        <f>M111+M108</f>
        <v>20000</v>
      </c>
      <c r="N64" s="1907">
        <f>N111+N108</f>
        <v>20000</v>
      </c>
      <c r="O64" s="1907">
        <f>O111+O108</f>
        <v>128000</v>
      </c>
    </row>
    <row r="65" spans="1:15" s="1900" customFormat="1" ht="21" hidden="1" customHeight="1">
      <c r="A65" s="1905">
        <v>1310</v>
      </c>
      <c r="B65" s="1812" t="s">
        <v>2078</v>
      </c>
      <c r="C65" s="1906" t="s">
        <v>2079</v>
      </c>
      <c r="D65" s="1913"/>
      <c r="E65" s="1907"/>
      <c r="F65" s="1913"/>
      <c r="G65" s="1907"/>
      <c r="H65" s="1913" t="s">
        <v>1038</v>
      </c>
      <c r="I65" s="1913" t="s">
        <v>1038</v>
      </c>
      <c r="J65" s="1913" t="s">
        <v>1038</v>
      </c>
      <c r="K65" s="1913" t="s">
        <v>1038</v>
      </c>
      <c r="L65" s="1907"/>
      <c r="M65" s="1907"/>
      <c r="N65" s="1907"/>
      <c r="O65" s="1907"/>
    </row>
    <row r="66" spans="1:15" s="1900" customFormat="1" ht="36.75" hidden="1" customHeight="1">
      <c r="A66" s="1905">
        <v>1311</v>
      </c>
      <c r="B66" s="1812" t="s">
        <v>2080</v>
      </c>
      <c r="C66" s="1906"/>
      <c r="D66" s="1913"/>
      <c r="E66" s="1907"/>
      <c r="F66" s="1913"/>
      <c r="G66" s="1907"/>
      <c r="H66" s="1913" t="s">
        <v>1038</v>
      </c>
      <c r="I66" s="1913" t="s">
        <v>1038</v>
      </c>
      <c r="J66" s="1913" t="s">
        <v>1038</v>
      </c>
      <c r="K66" s="1913" t="s">
        <v>1038</v>
      </c>
      <c r="L66" s="1907"/>
      <c r="M66" s="1907"/>
      <c r="N66" s="1907"/>
      <c r="O66" s="1907"/>
    </row>
    <row r="67" spans="1:15" s="1900" customFormat="1" ht="21" hidden="1" customHeight="1">
      <c r="A67" s="1905">
        <v>1320</v>
      </c>
      <c r="B67" s="1812" t="s">
        <v>1961</v>
      </c>
      <c r="C67" s="1906" t="s">
        <v>2081</v>
      </c>
      <c r="D67" s="1913"/>
      <c r="E67" s="1907"/>
      <c r="F67" s="1913"/>
      <c r="G67" s="1907"/>
      <c r="H67" s="1913"/>
      <c r="I67" s="1913"/>
      <c r="J67" s="1913"/>
      <c r="K67" s="1913"/>
      <c r="L67" s="1907" t="s">
        <v>1038</v>
      </c>
      <c r="M67" s="1907" t="s">
        <v>1038</v>
      </c>
      <c r="N67" s="1907" t="s">
        <v>1038</v>
      </c>
      <c r="O67" s="1907" t="s">
        <v>1038</v>
      </c>
    </row>
    <row r="68" spans="1:15" s="1900" customFormat="1" ht="39.75" hidden="1" customHeight="1">
      <c r="A68" s="1905">
        <v>1321</v>
      </c>
      <c r="B68" s="1812" t="s">
        <v>1962</v>
      </c>
      <c r="C68" s="1906"/>
      <c r="D68" s="1913"/>
      <c r="E68" s="1907"/>
      <c r="F68" s="1913"/>
      <c r="G68" s="1907"/>
      <c r="H68" s="1913"/>
      <c r="I68" s="1913"/>
      <c r="J68" s="1913"/>
      <c r="K68" s="1913"/>
      <c r="L68" s="1907" t="s">
        <v>1038</v>
      </c>
      <c r="M68" s="1907" t="s">
        <v>1038</v>
      </c>
      <c r="N68" s="1907" t="s">
        <v>1038</v>
      </c>
      <c r="O68" s="1907" t="s">
        <v>1038</v>
      </c>
    </row>
    <row r="69" spans="1:15" s="1900" customFormat="1" ht="21" customHeight="1">
      <c r="A69" s="1905">
        <v>1330</v>
      </c>
      <c r="B69" s="1812" t="s">
        <v>2082</v>
      </c>
      <c r="C69" s="1906" t="s">
        <v>2083</v>
      </c>
      <c r="D69" s="1913">
        <f t="shared" ref="D69:G70" si="16">H69</f>
        <v>25000</v>
      </c>
      <c r="E69" s="1907">
        <f t="shared" si="16"/>
        <v>57000</v>
      </c>
      <c r="F69" s="1913">
        <f t="shared" si="16"/>
        <v>90000</v>
      </c>
      <c r="G69" s="1907">
        <f t="shared" si="16"/>
        <v>125000</v>
      </c>
      <c r="H69" s="924">
        <f>H70+H73</f>
        <v>25000</v>
      </c>
      <c r="I69" s="921">
        <f>I70+I73</f>
        <v>57000</v>
      </c>
      <c r="J69" s="921">
        <f>J70+J73</f>
        <v>90000</v>
      </c>
      <c r="K69" s="1913">
        <f>ekamut!F111</f>
        <v>125000</v>
      </c>
      <c r="L69" s="1907" t="s">
        <v>1038</v>
      </c>
      <c r="M69" s="1907" t="s">
        <v>1038</v>
      </c>
      <c r="N69" s="1907" t="s">
        <v>1038</v>
      </c>
      <c r="O69" s="1907" t="s">
        <v>1038</v>
      </c>
    </row>
    <row r="70" spans="1:15" s="1900" customFormat="1" ht="30.75" customHeight="1">
      <c r="A70" s="1905">
        <v>1331</v>
      </c>
      <c r="B70" s="1812" t="s">
        <v>2084</v>
      </c>
      <c r="C70" s="1906"/>
      <c r="D70" s="1913">
        <f t="shared" si="16"/>
        <v>20000</v>
      </c>
      <c r="E70" s="1907">
        <f t="shared" si="16"/>
        <v>45000</v>
      </c>
      <c r="F70" s="1913">
        <f t="shared" si="16"/>
        <v>71000</v>
      </c>
      <c r="G70" s="1907">
        <f t="shared" si="16"/>
        <v>97000</v>
      </c>
      <c r="H70" s="924">
        <v>20000</v>
      </c>
      <c r="I70" s="921">
        <v>45000</v>
      </c>
      <c r="J70" s="921">
        <v>71000</v>
      </c>
      <c r="K70" s="1913">
        <f>ekamut!F114</f>
        <v>97000</v>
      </c>
      <c r="L70" s="1907" t="s">
        <v>1038</v>
      </c>
      <c r="M70" s="1907" t="s">
        <v>1038</v>
      </c>
      <c r="N70" s="1907" t="s">
        <v>1038</v>
      </c>
      <c r="O70" s="1907" t="s">
        <v>1038</v>
      </c>
    </row>
    <row r="71" spans="1:15" s="1900" customFormat="1" ht="39.75" hidden="1" customHeight="1">
      <c r="A71" s="1905">
        <v>1332</v>
      </c>
      <c r="B71" s="1812" t="s">
        <v>2085</v>
      </c>
      <c r="C71" s="1906"/>
      <c r="D71" s="1913"/>
      <c r="E71" s="1907"/>
      <c r="F71" s="1913"/>
      <c r="G71" s="1907"/>
      <c r="H71" s="1913"/>
      <c r="I71" s="1913"/>
      <c r="J71" s="1913"/>
      <c r="K71" s="1913"/>
      <c r="L71" s="1907" t="s">
        <v>1038</v>
      </c>
      <c r="M71" s="1907" t="s">
        <v>1038</v>
      </c>
      <c r="N71" s="1907" t="s">
        <v>1038</v>
      </c>
      <c r="O71" s="1907" t="s">
        <v>1038</v>
      </c>
    </row>
    <row r="72" spans="1:15" s="1900" customFormat="1" ht="54" hidden="1" customHeight="1">
      <c r="A72" s="1905">
        <v>1333</v>
      </c>
      <c r="B72" s="1812" t="s">
        <v>2086</v>
      </c>
      <c r="C72" s="1906"/>
      <c r="D72" s="1913"/>
      <c r="E72" s="1907"/>
      <c r="F72" s="1913"/>
      <c r="G72" s="1907"/>
      <c r="H72" s="1913"/>
      <c r="I72" s="1913"/>
      <c r="J72" s="1913"/>
      <c r="K72" s="1913"/>
      <c r="L72" s="1907" t="s">
        <v>1038</v>
      </c>
      <c r="M72" s="1907" t="s">
        <v>1038</v>
      </c>
      <c r="N72" s="1907" t="s">
        <v>1038</v>
      </c>
      <c r="O72" s="1907" t="s">
        <v>1038</v>
      </c>
    </row>
    <row r="73" spans="1:15" s="1900" customFormat="1" ht="21" customHeight="1">
      <c r="A73" s="1905">
        <v>1334</v>
      </c>
      <c r="B73" s="1812" t="s">
        <v>1970</v>
      </c>
      <c r="C73" s="1906"/>
      <c r="D73" s="1913">
        <f t="shared" ref="D73:G74" si="17">H73</f>
        <v>5000</v>
      </c>
      <c r="E73" s="1907">
        <f t="shared" si="17"/>
        <v>12000</v>
      </c>
      <c r="F73" s="1913">
        <f t="shared" si="17"/>
        <v>19000</v>
      </c>
      <c r="G73" s="1907">
        <f t="shared" si="17"/>
        <v>28000</v>
      </c>
      <c r="H73" s="924">
        <v>5000</v>
      </c>
      <c r="I73" s="921">
        <v>12000</v>
      </c>
      <c r="J73" s="921">
        <v>19000</v>
      </c>
      <c r="K73" s="1913">
        <f>ekamut!F119</f>
        <v>28000</v>
      </c>
      <c r="L73" s="1907" t="s">
        <v>1038</v>
      </c>
      <c r="M73" s="1907" t="s">
        <v>1038</v>
      </c>
      <c r="N73" s="1907" t="s">
        <v>1038</v>
      </c>
      <c r="O73" s="1907" t="s">
        <v>1038</v>
      </c>
    </row>
    <row r="74" spans="1:15" s="1900" customFormat="1" ht="31.5" customHeight="1">
      <c r="A74" s="1905">
        <v>1340</v>
      </c>
      <c r="B74" s="1812" t="s">
        <v>2087</v>
      </c>
      <c r="C74" s="1906" t="s">
        <v>2088</v>
      </c>
      <c r="D74" s="1913">
        <f t="shared" si="17"/>
        <v>500</v>
      </c>
      <c r="E74" s="1907">
        <f t="shared" si="17"/>
        <v>1000</v>
      </c>
      <c r="F74" s="1913">
        <f t="shared" si="17"/>
        <v>1500</v>
      </c>
      <c r="G74" s="1907">
        <f t="shared" si="17"/>
        <v>1999</v>
      </c>
      <c r="H74" s="1913">
        <f>H76</f>
        <v>500</v>
      </c>
      <c r="I74" s="1913">
        <f>I76</f>
        <v>1000</v>
      </c>
      <c r="J74" s="1913">
        <f>J76</f>
        <v>1500</v>
      </c>
      <c r="K74" s="1913">
        <f>ekamut!F120</f>
        <v>1999</v>
      </c>
      <c r="L74" s="1907" t="s">
        <v>1038</v>
      </c>
      <c r="M74" s="1907" t="s">
        <v>1038</v>
      </c>
      <c r="N74" s="1907" t="s">
        <v>1038</v>
      </c>
      <c r="O74" s="1907" t="s">
        <v>1038</v>
      </c>
    </row>
    <row r="75" spans="1:15" s="1900" customFormat="1" ht="40.5" hidden="1" customHeight="1">
      <c r="A75" s="1905">
        <v>1341</v>
      </c>
      <c r="B75" s="1812" t="s">
        <v>1973</v>
      </c>
      <c r="C75" s="1906"/>
      <c r="D75" s="1913"/>
      <c r="E75" s="1907"/>
      <c r="F75" s="1913"/>
      <c r="G75" s="1907"/>
      <c r="H75" s="1913"/>
      <c r="I75" s="1913"/>
      <c r="J75" s="1913"/>
      <c r="K75" s="1913"/>
      <c r="L75" s="1907" t="s">
        <v>1038</v>
      </c>
      <c r="M75" s="1907" t="s">
        <v>1038</v>
      </c>
      <c r="N75" s="1907" t="s">
        <v>1038</v>
      </c>
      <c r="O75" s="1907" t="s">
        <v>1038</v>
      </c>
    </row>
    <row r="76" spans="1:15" s="1900" customFormat="1" ht="42" customHeight="1">
      <c r="A76" s="1905">
        <v>1342</v>
      </c>
      <c r="B76" s="1812" t="s">
        <v>2089</v>
      </c>
      <c r="C76" s="1906"/>
      <c r="D76" s="1913">
        <f>H76</f>
        <v>500</v>
      </c>
      <c r="E76" s="1907">
        <f>I76</f>
        <v>1000</v>
      </c>
      <c r="F76" s="1913">
        <f>J76</f>
        <v>1500</v>
      </c>
      <c r="G76" s="1907">
        <f>K76</f>
        <v>1999</v>
      </c>
      <c r="H76" s="924">
        <v>500</v>
      </c>
      <c r="I76" s="921">
        <v>1000</v>
      </c>
      <c r="J76" s="921">
        <v>1500</v>
      </c>
      <c r="K76" s="1913">
        <f>ekamut!F124</f>
        <v>1999</v>
      </c>
      <c r="L76" s="1907" t="s">
        <v>1038</v>
      </c>
      <c r="M76" s="1907" t="s">
        <v>1038</v>
      </c>
      <c r="N76" s="1907" t="s">
        <v>1038</v>
      </c>
      <c r="O76" s="1907" t="s">
        <v>1038</v>
      </c>
    </row>
    <row r="77" spans="1:15" s="1900" customFormat="1" ht="38.25" customHeight="1">
      <c r="A77" s="1905">
        <v>1343</v>
      </c>
      <c r="B77" s="1812" t="s">
        <v>2090</v>
      </c>
      <c r="C77" s="1906"/>
      <c r="D77" s="1913"/>
      <c r="E77" s="1907"/>
      <c r="F77" s="1913"/>
      <c r="G77" s="1907"/>
      <c r="H77" s="1913"/>
      <c r="I77" s="1913"/>
      <c r="J77" s="1913"/>
      <c r="K77" s="1913"/>
      <c r="L77" s="1907" t="s">
        <v>1038</v>
      </c>
      <c r="M77" s="1907" t="s">
        <v>1038</v>
      </c>
      <c r="N77" s="1907" t="s">
        <v>1038</v>
      </c>
      <c r="O77" s="1907" t="s">
        <v>1038</v>
      </c>
    </row>
    <row r="78" spans="1:15" s="1900" customFormat="1" ht="30" customHeight="1">
      <c r="A78" s="1905">
        <v>1350</v>
      </c>
      <c r="B78" s="1812" t="s">
        <v>2091</v>
      </c>
      <c r="C78" s="1906" t="s">
        <v>2092</v>
      </c>
      <c r="D78" s="1913">
        <f t="shared" ref="D78:G79" si="18">H78</f>
        <v>9075.6</v>
      </c>
      <c r="E78" s="1907">
        <f t="shared" si="18"/>
        <v>22100.1</v>
      </c>
      <c r="F78" s="1913">
        <f t="shared" si="18"/>
        <v>34655.699999999997</v>
      </c>
      <c r="G78" s="1907">
        <f t="shared" si="18"/>
        <v>50645.3</v>
      </c>
      <c r="H78" s="1913">
        <f>H79</f>
        <v>9075.6</v>
      </c>
      <c r="I78" s="1913">
        <f>I79</f>
        <v>22100.1</v>
      </c>
      <c r="J78" s="1913">
        <f>J79</f>
        <v>34655.699999999997</v>
      </c>
      <c r="K78" s="1913">
        <f>ekamut!F127</f>
        <v>50645.3</v>
      </c>
      <c r="L78" s="1907" t="s">
        <v>1038</v>
      </c>
      <c r="M78" s="1907" t="s">
        <v>1038</v>
      </c>
      <c r="N78" s="1907" t="s">
        <v>1038</v>
      </c>
      <c r="O78" s="1907" t="s">
        <v>1038</v>
      </c>
    </row>
    <row r="79" spans="1:15" s="1900" customFormat="1" ht="85.5" customHeight="1">
      <c r="A79" s="1905">
        <v>1351</v>
      </c>
      <c r="B79" s="2197" t="s">
        <v>2093</v>
      </c>
      <c r="C79" s="1906"/>
      <c r="D79" s="1913">
        <f t="shared" si="18"/>
        <v>9075.6</v>
      </c>
      <c r="E79" s="1907">
        <f t="shared" si="18"/>
        <v>22100.1</v>
      </c>
      <c r="F79" s="1913">
        <f t="shared" si="18"/>
        <v>34655.699999999997</v>
      </c>
      <c r="G79" s="1907">
        <f t="shared" si="18"/>
        <v>50645.3</v>
      </c>
      <c r="H79" s="1913">
        <f>H84+H86+H89+H92+H93+H98</f>
        <v>9075.6</v>
      </c>
      <c r="I79" s="1913">
        <f>I84+I86+I89+I92+I93+I98</f>
        <v>22100.1</v>
      </c>
      <c r="J79" s="1913">
        <f>J84+J86+J89+J92+J93+J98</f>
        <v>34655.699999999997</v>
      </c>
      <c r="K79" s="1913">
        <f>ekamut!F129</f>
        <v>50645.3</v>
      </c>
      <c r="L79" s="1907" t="s">
        <v>1038</v>
      </c>
      <c r="M79" s="1907" t="s">
        <v>1038</v>
      </c>
      <c r="N79" s="1907" t="s">
        <v>1038</v>
      </c>
      <c r="O79" s="1907" t="s">
        <v>1038</v>
      </c>
    </row>
    <row r="80" spans="1:15" s="1900" customFormat="1" ht="31.5" hidden="1" customHeight="1">
      <c r="A80" s="1905">
        <v>13501</v>
      </c>
      <c r="B80" s="1812" t="s">
        <v>1980</v>
      </c>
      <c r="C80" s="1906"/>
      <c r="D80" s="1913"/>
      <c r="E80" s="1907"/>
      <c r="F80" s="1913"/>
      <c r="G80" s="1907"/>
      <c r="H80" s="1913"/>
      <c r="I80" s="1913"/>
      <c r="J80" s="1913"/>
      <c r="K80" s="1913"/>
      <c r="L80" s="1907" t="s">
        <v>1038</v>
      </c>
      <c r="M80" s="1907" t="s">
        <v>1038</v>
      </c>
      <c r="N80" s="1907" t="s">
        <v>1038</v>
      </c>
      <c r="O80" s="1907" t="s">
        <v>1038</v>
      </c>
    </row>
    <row r="81" spans="1:15" s="1900" customFormat="1" ht="31.5" hidden="1" customHeight="1">
      <c r="A81" s="1905">
        <v>13502</v>
      </c>
      <c r="B81" s="1812" t="s">
        <v>1981</v>
      </c>
      <c r="C81" s="1906"/>
      <c r="D81" s="1913"/>
      <c r="E81" s="1907"/>
      <c r="F81" s="1913"/>
      <c r="G81" s="1907"/>
      <c r="H81" s="1913"/>
      <c r="I81" s="1913"/>
      <c r="J81" s="1913"/>
      <c r="K81" s="1913"/>
      <c r="L81" s="1907" t="s">
        <v>1038</v>
      </c>
      <c r="M81" s="1907" t="s">
        <v>1038</v>
      </c>
      <c r="N81" s="1907" t="s">
        <v>1038</v>
      </c>
      <c r="O81" s="1907" t="s">
        <v>1038</v>
      </c>
    </row>
    <row r="82" spans="1:15" s="1900" customFormat="1" ht="31.5" hidden="1" customHeight="1">
      <c r="A82" s="1905">
        <v>13503</v>
      </c>
      <c r="B82" s="1812" t="s">
        <v>1982</v>
      </c>
      <c r="C82" s="1906"/>
      <c r="D82" s="1913"/>
      <c r="E82" s="1907"/>
      <c r="F82" s="1913"/>
      <c r="G82" s="1907"/>
      <c r="H82" s="1913"/>
      <c r="I82" s="1913"/>
      <c r="J82" s="1913"/>
      <c r="K82" s="1913"/>
      <c r="L82" s="1907" t="s">
        <v>1038</v>
      </c>
      <c r="M82" s="1907" t="s">
        <v>1038</v>
      </c>
      <c r="N82" s="1907" t="s">
        <v>1038</v>
      </c>
      <c r="O82" s="1907" t="s">
        <v>1038</v>
      </c>
    </row>
    <row r="83" spans="1:15" s="1900" customFormat="1" ht="31.5" hidden="1" customHeight="1">
      <c r="A83" s="1905">
        <v>13504</v>
      </c>
      <c r="B83" s="1812" t="s">
        <v>1983</v>
      </c>
      <c r="C83" s="1906"/>
      <c r="D83" s="1913"/>
      <c r="E83" s="1907"/>
      <c r="F83" s="1913"/>
      <c r="G83" s="1907"/>
      <c r="H83" s="1913"/>
      <c r="I83" s="1913"/>
      <c r="J83" s="1913"/>
      <c r="K83" s="1913"/>
      <c r="L83" s="1907" t="s">
        <v>1038</v>
      </c>
      <c r="M83" s="1907" t="s">
        <v>1038</v>
      </c>
      <c r="N83" s="1907" t="s">
        <v>1038</v>
      </c>
      <c r="O83" s="1907" t="s">
        <v>1038</v>
      </c>
    </row>
    <row r="84" spans="1:15" s="1900" customFormat="1" ht="31.5" customHeight="1">
      <c r="A84" s="1905">
        <v>13505</v>
      </c>
      <c r="B84" s="1812" t="s">
        <v>1857</v>
      </c>
      <c r="C84" s="1906"/>
      <c r="D84" s="1913">
        <f>H84</f>
        <v>200</v>
      </c>
      <c r="E84" s="1907">
        <f>I84</f>
        <v>400</v>
      </c>
      <c r="F84" s="1913">
        <f>J84</f>
        <v>600</v>
      </c>
      <c r="G84" s="1907">
        <f>K84</f>
        <v>700</v>
      </c>
      <c r="H84" s="924">
        <v>200</v>
      </c>
      <c r="I84" s="921">
        <v>400</v>
      </c>
      <c r="J84" s="921">
        <v>600</v>
      </c>
      <c r="K84" s="1913">
        <f>ekamut!F136</f>
        <v>700</v>
      </c>
      <c r="L84" s="1907" t="s">
        <v>1038</v>
      </c>
      <c r="M84" s="1907" t="s">
        <v>1038</v>
      </c>
      <c r="N84" s="1907" t="s">
        <v>1038</v>
      </c>
      <c r="O84" s="1907" t="s">
        <v>1038</v>
      </c>
    </row>
    <row r="85" spans="1:15" s="1900" customFormat="1" ht="31.5" customHeight="1">
      <c r="A85" s="1905">
        <v>13506</v>
      </c>
      <c r="B85" s="1812" t="s">
        <v>2094</v>
      </c>
      <c r="C85" s="1906"/>
      <c r="D85" s="1913"/>
      <c r="E85" s="1907"/>
      <c r="F85" s="1913"/>
      <c r="G85" s="1907"/>
      <c r="H85" s="1913"/>
      <c r="I85" s="1913"/>
      <c r="J85" s="1913"/>
      <c r="K85" s="1913"/>
      <c r="L85" s="1907" t="s">
        <v>1038</v>
      </c>
      <c r="M85" s="1907" t="s">
        <v>1038</v>
      </c>
      <c r="N85" s="1907" t="s">
        <v>1038</v>
      </c>
      <c r="O85" s="1907" t="s">
        <v>1038</v>
      </c>
    </row>
    <row r="86" spans="1:15" s="1900" customFormat="1" ht="28.5" customHeight="1">
      <c r="A86" s="1905">
        <v>13507</v>
      </c>
      <c r="B86" s="1812" t="s">
        <v>1853</v>
      </c>
      <c r="C86" s="1906"/>
      <c r="D86" s="1913">
        <f>H86</f>
        <v>4000</v>
      </c>
      <c r="E86" s="1907">
        <f>I86</f>
        <v>11000</v>
      </c>
      <c r="F86" s="1913">
        <f>J86</f>
        <v>17000</v>
      </c>
      <c r="G86" s="1907">
        <f>K86</f>
        <v>24000</v>
      </c>
      <c r="H86" s="924">
        <v>4000</v>
      </c>
      <c r="I86" s="921">
        <v>11000</v>
      </c>
      <c r="J86" s="921">
        <v>17000</v>
      </c>
      <c r="K86" s="1913">
        <f>ekamut!F139</f>
        <v>24000</v>
      </c>
      <c r="L86" s="1907" t="s">
        <v>1038</v>
      </c>
      <c r="M86" s="1907" t="s">
        <v>1038</v>
      </c>
      <c r="N86" s="1907" t="s">
        <v>1038</v>
      </c>
      <c r="O86" s="1907" t="s">
        <v>1038</v>
      </c>
    </row>
    <row r="87" spans="1:15" s="1900" customFormat="1" ht="31.5" hidden="1" customHeight="1">
      <c r="A87" s="1905">
        <v>13508</v>
      </c>
      <c r="B87" s="1812" t="s">
        <v>2095</v>
      </c>
      <c r="C87" s="1906"/>
      <c r="D87" s="1913"/>
      <c r="E87" s="1907"/>
      <c r="F87" s="1913"/>
      <c r="G87" s="1907"/>
      <c r="H87" s="1913"/>
      <c r="I87" s="1913"/>
      <c r="J87" s="1913"/>
      <c r="K87" s="1913"/>
      <c r="L87" s="1907" t="s">
        <v>1038</v>
      </c>
      <c r="M87" s="1907" t="s">
        <v>1038</v>
      </c>
      <c r="N87" s="1907" t="s">
        <v>1038</v>
      </c>
      <c r="O87" s="1907" t="s">
        <v>1038</v>
      </c>
    </row>
    <row r="88" spans="1:15" s="1900" customFormat="1" ht="31.5" hidden="1" customHeight="1">
      <c r="A88" s="1905">
        <v>13509</v>
      </c>
      <c r="B88" s="1812" t="s">
        <v>1987</v>
      </c>
      <c r="C88" s="1906"/>
      <c r="D88" s="1913"/>
      <c r="E88" s="1907"/>
      <c r="F88" s="1913"/>
      <c r="G88" s="1907"/>
      <c r="H88" s="1913"/>
      <c r="I88" s="1913"/>
      <c r="J88" s="1913"/>
      <c r="K88" s="1913"/>
      <c r="L88" s="1907" t="s">
        <v>1038</v>
      </c>
      <c r="M88" s="1907" t="s">
        <v>1038</v>
      </c>
      <c r="N88" s="1907" t="s">
        <v>1038</v>
      </c>
      <c r="O88" s="1907" t="s">
        <v>1038</v>
      </c>
    </row>
    <row r="89" spans="1:15" s="1900" customFormat="1" ht="28.5" customHeight="1">
      <c r="A89" s="1905">
        <v>13510</v>
      </c>
      <c r="B89" s="1812" t="s">
        <v>1856</v>
      </c>
      <c r="C89" s="1906"/>
      <c r="D89" s="1913">
        <f>H89</f>
        <v>350</v>
      </c>
      <c r="E89" s="1907">
        <f>I89</f>
        <v>650</v>
      </c>
      <c r="F89" s="1913">
        <f>J89</f>
        <v>1000</v>
      </c>
      <c r="G89" s="1907">
        <f>K89</f>
        <v>1650</v>
      </c>
      <c r="H89" s="924">
        <v>350</v>
      </c>
      <c r="I89" s="921">
        <v>650</v>
      </c>
      <c r="J89" s="921">
        <v>1000</v>
      </c>
      <c r="K89" s="1913">
        <f>ekamut!F142</f>
        <v>1650</v>
      </c>
      <c r="L89" s="1907" t="s">
        <v>1038</v>
      </c>
      <c r="M89" s="1907" t="s">
        <v>1038</v>
      </c>
      <c r="N89" s="1907" t="s">
        <v>1038</v>
      </c>
      <c r="O89" s="1907" t="s">
        <v>1038</v>
      </c>
    </row>
    <row r="90" spans="1:15" s="1900" customFormat="1" ht="31.5" hidden="1" customHeight="1">
      <c r="A90" s="1905">
        <v>13511</v>
      </c>
      <c r="B90" s="1812" t="s">
        <v>2096</v>
      </c>
      <c r="C90" s="1906"/>
      <c r="D90" s="1913"/>
      <c r="E90" s="1907"/>
      <c r="F90" s="1913"/>
      <c r="G90" s="1907"/>
      <c r="H90" s="1913"/>
      <c r="I90" s="1913"/>
      <c r="J90" s="1913"/>
      <c r="K90" s="1913"/>
      <c r="L90" s="1907" t="s">
        <v>1038</v>
      </c>
      <c r="M90" s="1907" t="s">
        <v>1038</v>
      </c>
      <c r="N90" s="1907" t="s">
        <v>1038</v>
      </c>
      <c r="O90" s="1907" t="s">
        <v>1038</v>
      </c>
    </row>
    <row r="91" spans="1:15" s="1900" customFormat="1" ht="31.5" hidden="1" customHeight="1">
      <c r="A91" s="1905">
        <v>13512</v>
      </c>
      <c r="B91" s="1812" t="s">
        <v>1989</v>
      </c>
      <c r="C91" s="1906"/>
      <c r="D91" s="1913"/>
      <c r="E91" s="1907"/>
      <c r="F91" s="1913"/>
      <c r="G91" s="1907"/>
      <c r="H91" s="1913"/>
      <c r="I91" s="1913"/>
      <c r="J91" s="1913"/>
      <c r="K91" s="1913"/>
      <c r="L91" s="1907" t="s">
        <v>1038</v>
      </c>
      <c r="M91" s="1907" t="s">
        <v>1038</v>
      </c>
      <c r="N91" s="1907" t="s">
        <v>1038</v>
      </c>
      <c r="O91" s="1907" t="s">
        <v>1038</v>
      </c>
    </row>
    <row r="92" spans="1:15" s="1900" customFormat="1" ht="31.5" customHeight="1">
      <c r="A92" s="1905">
        <v>13513</v>
      </c>
      <c r="B92" s="1812" t="s">
        <v>1854</v>
      </c>
      <c r="C92" s="1906"/>
      <c r="D92" s="1913">
        <f t="shared" ref="D92:G93" si="19">H92</f>
        <v>3000</v>
      </c>
      <c r="E92" s="1907">
        <f t="shared" si="19"/>
        <v>7000</v>
      </c>
      <c r="F92" s="1913">
        <f t="shared" si="19"/>
        <v>11000</v>
      </c>
      <c r="G92" s="1907">
        <f t="shared" si="19"/>
        <v>17220</v>
      </c>
      <c r="H92" s="924">
        <v>3000</v>
      </c>
      <c r="I92" s="921">
        <v>7000</v>
      </c>
      <c r="J92" s="921">
        <v>11000</v>
      </c>
      <c r="K92" s="1913">
        <f>ekamut!F145</f>
        <v>17220</v>
      </c>
      <c r="L92" s="1907" t="s">
        <v>1038</v>
      </c>
      <c r="M92" s="1907" t="s">
        <v>1038</v>
      </c>
      <c r="N92" s="1907" t="s">
        <v>1038</v>
      </c>
      <c r="O92" s="1907" t="s">
        <v>1038</v>
      </c>
    </row>
    <row r="93" spans="1:15" s="1900" customFormat="1" ht="30.75" customHeight="1">
      <c r="A93" s="1905">
        <v>13514</v>
      </c>
      <c r="B93" s="1812" t="s">
        <v>1855</v>
      </c>
      <c r="C93" s="1906"/>
      <c r="D93" s="1913">
        <f t="shared" si="19"/>
        <v>1500</v>
      </c>
      <c r="E93" s="1907">
        <f t="shared" si="19"/>
        <v>3000</v>
      </c>
      <c r="F93" s="1913">
        <f t="shared" si="19"/>
        <v>5000</v>
      </c>
      <c r="G93" s="1907">
        <f t="shared" si="19"/>
        <v>7000</v>
      </c>
      <c r="H93" s="924">
        <v>1500</v>
      </c>
      <c r="I93" s="921">
        <v>3000</v>
      </c>
      <c r="J93" s="921">
        <v>5000</v>
      </c>
      <c r="K93" s="1913">
        <f>ekamut!F146</f>
        <v>7000</v>
      </c>
      <c r="L93" s="1907" t="s">
        <v>1038</v>
      </c>
      <c r="M93" s="1907" t="s">
        <v>1038</v>
      </c>
      <c r="N93" s="1907" t="s">
        <v>1038</v>
      </c>
      <c r="O93" s="1907" t="s">
        <v>1038</v>
      </c>
    </row>
    <row r="94" spans="1:15" s="1900" customFormat="1" ht="31.5" hidden="1" customHeight="1">
      <c r="A94" s="1905">
        <v>13515</v>
      </c>
      <c r="B94" s="1812" t="s">
        <v>1990</v>
      </c>
      <c r="C94" s="1906"/>
      <c r="D94" s="1913"/>
      <c r="E94" s="1907"/>
      <c r="F94" s="1913"/>
      <c r="G94" s="1907"/>
      <c r="H94" s="1913"/>
      <c r="I94" s="1913"/>
      <c r="J94" s="1913"/>
      <c r="K94" s="1913"/>
      <c r="L94" s="1907" t="s">
        <v>1038</v>
      </c>
      <c r="M94" s="1907" t="s">
        <v>1038</v>
      </c>
      <c r="N94" s="1907" t="s">
        <v>1038</v>
      </c>
      <c r="O94" s="1907" t="s">
        <v>1038</v>
      </c>
    </row>
    <row r="95" spans="1:15" s="1900" customFormat="1" ht="31.5" hidden="1" customHeight="1">
      <c r="A95" s="1905">
        <v>13516</v>
      </c>
      <c r="B95" s="1812" t="s">
        <v>2097</v>
      </c>
      <c r="C95" s="1906"/>
      <c r="D95" s="1913"/>
      <c r="E95" s="1907"/>
      <c r="F95" s="1913"/>
      <c r="G95" s="1907"/>
      <c r="H95" s="1913"/>
      <c r="I95" s="1913"/>
      <c r="J95" s="1913"/>
      <c r="K95" s="1913"/>
      <c r="L95" s="1907" t="s">
        <v>1038</v>
      </c>
      <c r="M95" s="1907" t="s">
        <v>1038</v>
      </c>
      <c r="N95" s="1907" t="s">
        <v>1038</v>
      </c>
      <c r="O95" s="1907" t="s">
        <v>1038</v>
      </c>
    </row>
    <row r="96" spans="1:15" s="1900" customFormat="1" ht="31.5" hidden="1" customHeight="1">
      <c r="A96" s="1905">
        <v>13517</v>
      </c>
      <c r="B96" s="1812" t="s">
        <v>1993</v>
      </c>
      <c r="C96" s="1906"/>
      <c r="D96" s="1913"/>
      <c r="E96" s="1907"/>
      <c r="F96" s="1913"/>
      <c r="G96" s="1907"/>
      <c r="H96" s="1913"/>
      <c r="I96" s="1913"/>
      <c r="J96" s="1913"/>
      <c r="K96" s="1913"/>
      <c r="L96" s="1907" t="s">
        <v>1038</v>
      </c>
      <c r="M96" s="1907" t="s">
        <v>1038</v>
      </c>
      <c r="N96" s="1907" t="s">
        <v>1038</v>
      </c>
      <c r="O96" s="1907" t="s">
        <v>1038</v>
      </c>
    </row>
    <row r="97" spans="1:15" s="1900" customFormat="1" ht="31.5" hidden="1" customHeight="1">
      <c r="A97" s="1905">
        <v>13518</v>
      </c>
      <c r="B97" s="1812" t="s">
        <v>1994</v>
      </c>
      <c r="C97" s="1906"/>
      <c r="D97" s="1913"/>
      <c r="E97" s="1907"/>
      <c r="F97" s="1913"/>
      <c r="G97" s="1907"/>
      <c r="H97" s="1913"/>
      <c r="I97" s="1913"/>
      <c r="J97" s="1913"/>
      <c r="K97" s="1913"/>
      <c r="L97" s="1907" t="s">
        <v>1038</v>
      </c>
      <c r="M97" s="1907" t="s">
        <v>1038</v>
      </c>
      <c r="N97" s="1907" t="s">
        <v>1038</v>
      </c>
      <c r="O97" s="1907" t="s">
        <v>1038</v>
      </c>
    </row>
    <row r="98" spans="1:15" s="1900" customFormat="1" ht="28.5" customHeight="1">
      <c r="A98" s="1905">
        <v>13519</v>
      </c>
      <c r="B98" s="1812" t="s">
        <v>1858</v>
      </c>
      <c r="C98" s="1906"/>
      <c r="D98" s="1913">
        <f>H98</f>
        <v>25.6</v>
      </c>
      <c r="E98" s="1907">
        <f>I98</f>
        <v>50.1</v>
      </c>
      <c r="F98" s="1913">
        <f>J98</f>
        <v>55.7</v>
      </c>
      <c r="G98" s="1907">
        <f>K98</f>
        <v>75.3</v>
      </c>
      <c r="H98" s="924">
        <v>25.6</v>
      </c>
      <c r="I98" s="921">
        <v>50.1</v>
      </c>
      <c r="J98" s="921">
        <v>55.7</v>
      </c>
      <c r="K98" s="1913">
        <f>ekamut!F152</f>
        <v>75.3</v>
      </c>
      <c r="L98" s="1907" t="s">
        <v>1038</v>
      </c>
      <c r="M98" s="1907" t="s">
        <v>1038</v>
      </c>
      <c r="N98" s="1907" t="s">
        <v>1038</v>
      </c>
      <c r="O98" s="1907" t="s">
        <v>1038</v>
      </c>
    </row>
    <row r="99" spans="1:15" s="1900" customFormat="1" ht="21" hidden="1" customHeight="1">
      <c r="A99" s="1905">
        <v>13520</v>
      </c>
      <c r="B99" s="1812" t="s">
        <v>1995</v>
      </c>
      <c r="C99" s="1906"/>
      <c r="D99" s="1913"/>
      <c r="E99" s="1907"/>
      <c r="F99" s="1913"/>
      <c r="G99" s="1907"/>
      <c r="H99" s="1913"/>
      <c r="I99" s="1913"/>
      <c r="J99" s="1913"/>
      <c r="K99" s="1913"/>
      <c r="L99" s="1907" t="s">
        <v>1038</v>
      </c>
      <c r="M99" s="1907" t="s">
        <v>1038</v>
      </c>
      <c r="N99" s="1907" t="s">
        <v>1038</v>
      </c>
      <c r="O99" s="1907" t="s">
        <v>1038</v>
      </c>
    </row>
    <row r="100" spans="1:15" s="1900" customFormat="1" ht="28.5" hidden="1" customHeight="1">
      <c r="A100" s="1905">
        <v>1352</v>
      </c>
      <c r="B100" s="1812" t="s">
        <v>2098</v>
      </c>
      <c r="C100" s="1906"/>
      <c r="D100" s="1913"/>
      <c r="E100" s="1907"/>
      <c r="F100" s="1913"/>
      <c r="G100" s="1907"/>
      <c r="H100" s="1913"/>
      <c r="I100" s="1913"/>
      <c r="J100" s="1913"/>
      <c r="K100" s="1913"/>
      <c r="L100" s="1907" t="s">
        <v>1038</v>
      </c>
      <c r="M100" s="1907" t="s">
        <v>1038</v>
      </c>
      <c r="N100" s="1907" t="s">
        <v>1038</v>
      </c>
      <c r="O100" s="1907" t="s">
        <v>1038</v>
      </c>
    </row>
    <row r="101" spans="1:15" s="1900" customFormat="1" ht="26.25" hidden="1" customHeight="1">
      <c r="A101" s="1905">
        <v>1353</v>
      </c>
      <c r="B101" s="1812" t="s">
        <v>1998</v>
      </c>
      <c r="C101" s="1906"/>
      <c r="D101" s="1913"/>
      <c r="E101" s="1907"/>
      <c r="F101" s="1913"/>
      <c r="G101" s="1907"/>
      <c r="H101" s="1913"/>
      <c r="I101" s="1913"/>
      <c r="J101" s="1913"/>
      <c r="K101" s="1913"/>
      <c r="L101" s="1907" t="s">
        <v>1038</v>
      </c>
      <c r="M101" s="1907" t="s">
        <v>1038</v>
      </c>
      <c r="N101" s="1907" t="s">
        <v>1038</v>
      </c>
      <c r="O101" s="1907" t="s">
        <v>1038</v>
      </c>
    </row>
    <row r="102" spans="1:15" s="1900" customFormat="1" ht="90.75" customHeight="1">
      <c r="A102" s="1905">
        <v>1360</v>
      </c>
      <c r="B102" s="1812" t="s">
        <v>2099</v>
      </c>
      <c r="C102" s="1906" t="s">
        <v>2100</v>
      </c>
      <c r="D102" s="1913">
        <f t="shared" ref="D102:G103" si="20">H102</f>
        <v>400</v>
      </c>
      <c r="E102" s="1907">
        <f t="shared" si="20"/>
        <v>800</v>
      </c>
      <c r="F102" s="1913">
        <f t="shared" si="20"/>
        <v>1000</v>
      </c>
      <c r="G102" s="1907">
        <f t="shared" si="20"/>
        <v>3500</v>
      </c>
      <c r="H102" s="1913">
        <f>H103</f>
        <v>400</v>
      </c>
      <c r="I102" s="1913">
        <f>I103</f>
        <v>800</v>
      </c>
      <c r="J102" s="1913">
        <f>J103</f>
        <v>1000</v>
      </c>
      <c r="K102" s="1913">
        <f>ekamut!F157</f>
        <v>3500</v>
      </c>
      <c r="L102" s="1907" t="s">
        <v>1038</v>
      </c>
      <c r="M102" s="1907" t="s">
        <v>1038</v>
      </c>
      <c r="N102" s="1907" t="s">
        <v>1038</v>
      </c>
      <c r="O102" s="1907" t="s">
        <v>1038</v>
      </c>
    </row>
    <row r="103" spans="1:15" s="1900" customFormat="1" ht="69" customHeight="1">
      <c r="A103" s="1905">
        <v>1361</v>
      </c>
      <c r="B103" s="1812" t="s">
        <v>2001</v>
      </c>
      <c r="C103" s="1906"/>
      <c r="D103" s="1913">
        <f t="shared" si="20"/>
        <v>400</v>
      </c>
      <c r="E103" s="1907">
        <f t="shared" si="20"/>
        <v>800</v>
      </c>
      <c r="F103" s="1913">
        <f t="shared" si="20"/>
        <v>1000</v>
      </c>
      <c r="G103" s="1907">
        <f t="shared" si="20"/>
        <v>3500</v>
      </c>
      <c r="H103" s="924">
        <v>400</v>
      </c>
      <c r="I103" s="921">
        <v>800</v>
      </c>
      <c r="J103" s="921">
        <v>1000</v>
      </c>
      <c r="K103" s="1913">
        <f>ekamut!F160</f>
        <v>3500</v>
      </c>
      <c r="L103" s="1907" t="s">
        <v>1038</v>
      </c>
      <c r="M103" s="1907" t="s">
        <v>1038</v>
      </c>
      <c r="N103" s="1907" t="s">
        <v>1038</v>
      </c>
      <c r="O103" s="1907" t="s">
        <v>1038</v>
      </c>
    </row>
    <row r="104" spans="1:15" s="1900" customFormat="1" ht="19.5" customHeight="1">
      <c r="A104" s="1905">
        <v>1362</v>
      </c>
      <c r="B104" s="1812" t="s">
        <v>2002</v>
      </c>
      <c r="C104" s="1906"/>
      <c r="D104" s="1913"/>
      <c r="E104" s="1907"/>
      <c r="F104" s="1913"/>
      <c r="G104" s="1907"/>
      <c r="H104" s="1913"/>
      <c r="I104" s="1913"/>
      <c r="J104" s="1913"/>
      <c r="K104" s="1913"/>
      <c r="L104" s="1907" t="s">
        <v>1038</v>
      </c>
      <c r="M104" s="1907" t="s">
        <v>1038</v>
      </c>
      <c r="N104" s="1907" t="s">
        <v>1038</v>
      </c>
      <c r="O104" s="1907" t="s">
        <v>1038</v>
      </c>
    </row>
    <row r="105" spans="1:15" s="1900" customFormat="1" ht="23.25" customHeight="1">
      <c r="A105" s="1905">
        <v>1370</v>
      </c>
      <c r="B105" s="1812" t="s">
        <v>2101</v>
      </c>
      <c r="C105" s="1906" t="s">
        <v>2102</v>
      </c>
      <c r="D105" s="1913"/>
      <c r="E105" s="1907"/>
      <c r="F105" s="1913"/>
      <c r="G105" s="1907"/>
      <c r="H105" s="1913"/>
      <c r="I105" s="1913"/>
      <c r="J105" s="1913"/>
      <c r="K105" s="1913"/>
      <c r="L105" s="1907" t="s">
        <v>1038</v>
      </c>
      <c r="M105" s="1907" t="s">
        <v>1038</v>
      </c>
      <c r="N105" s="1907" t="s">
        <v>1038</v>
      </c>
      <c r="O105" s="1907" t="s">
        <v>1038</v>
      </c>
    </row>
    <row r="106" spans="1:15" s="1900" customFormat="1" ht="165.75" hidden="1">
      <c r="A106" s="1905">
        <v>1371</v>
      </c>
      <c r="B106" s="1812" t="s">
        <v>2005</v>
      </c>
      <c r="C106" s="1906"/>
      <c r="D106" s="1913"/>
      <c r="E106" s="1907"/>
      <c r="F106" s="1913"/>
      <c r="G106" s="1907"/>
      <c r="H106" s="1913"/>
      <c r="I106" s="1913"/>
      <c r="J106" s="1913"/>
      <c r="K106" s="1913"/>
      <c r="L106" s="1907" t="s">
        <v>1038</v>
      </c>
      <c r="M106" s="1907" t="s">
        <v>1038</v>
      </c>
      <c r="N106" s="1907" t="s">
        <v>1038</v>
      </c>
      <c r="O106" s="1907" t="s">
        <v>1038</v>
      </c>
    </row>
    <row r="107" spans="1:15" s="1900" customFormat="1" ht="153" hidden="1">
      <c r="A107" s="1905">
        <v>1372</v>
      </c>
      <c r="B107" s="1812" t="s">
        <v>2006</v>
      </c>
      <c r="C107" s="1906"/>
      <c r="D107" s="1913"/>
      <c r="E107" s="1907"/>
      <c r="F107" s="1913"/>
      <c r="G107" s="1907"/>
      <c r="H107" s="1913"/>
      <c r="I107" s="1913"/>
      <c r="J107" s="1913"/>
      <c r="K107" s="1913"/>
      <c r="L107" s="1907" t="s">
        <v>1038</v>
      </c>
      <c r="M107" s="1907" t="s">
        <v>1038</v>
      </c>
      <c r="N107" s="1907" t="s">
        <v>1038</v>
      </c>
      <c r="O107" s="1907" t="s">
        <v>1038</v>
      </c>
    </row>
    <row r="108" spans="1:15" s="1900" customFormat="1" ht="70.5" customHeight="1">
      <c r="A108" s="1905">
        <v>1380</v>
      </c>
      <c r="B108" s="1812" t="s">
        <v>2103</v>
      </c>
      <c r="C108" s="1906" t="s">
        <v>2104</v>
      </c>
      <c r="D108" s="1913">
        <f>D109</f>
        <v>10000</v>
      </c>
      <c r="E108" s="1907">
        <f>E109</f>
        <v>20000</v>
      </c>
      <c r="F108" s="1913">
        <f>F109</f>
        <v>20000</v>
      </c>
      <c r="G108" s="1907">
        <f>G109</f>
        <v>58000</v>
      </c>
      <c r="H108" s="1913" t="s">
        <v>1038</v>
      </c>
      <c r="I108" s="1913" t="s">
        <v>1038</v>
      </c>
      <c r="J108" s="1913" t="s">
        <v>1038</v>
      </c>
      <c r="K108" s="1913" t="s">
        <v>1038</v>
      </c>
      <c r="L108" s="1907">
        <f>L109</f>
        <v>10000</v>
      </c>
      <c r="M108" s="1907">
        <f>M109</f>
        <v>20000</v>
      </c>
      <c r="N108" s="1907">
        <f>N109</f>
        <v>20000</v>
      </c>
      <c r="O108" s="1907">
        <f>O109</f>
        <v>58000</v>
      </c>
    </row>
    <row r="109" spans="1:15" s="1900" customFormat="1" ht="66" customHeight="1">
      <c r="A109" s="1905">
        <v>1381</v>
      </c>
      <c r="B109" s="1812" t="s">
        <v>2105</v>
      </c>
      <c r="C109" s="1906"/>
      <c r="D109" s="1913">
        <f>L109</f>
        <v>10000</v>
      </c>
      <c r="E109" s="1907">
        <f>M109</f>
        <v>20000</v>
      </c>
      <c r="F109" s="1913">
        <f>N109</f>
        <v>20000</v>
      </c>
      <c r="G109" s="1907">
        <f>O109</f>
        <v>58000</v>
      </c>
      <c r="H109" s="1913" t="s">
        <v>1038</v>
      </c>
      <c r="I109" s="1913" t="s">
        <v>1038</v>
      </c>
      <c r="J109" s="1913" t="s">
        <v>1038</v>
      </c>
      <c r="K109" s="1913" t="s">
        <v>1038</v>
      </c>
      <c r="L109" s="1907">
        <v>10000</v>
      </c>
      <c r="M109" s="1907">
        <v>20000</v>
      </c>
      <c r="N109" s="1907">
        <v>20000</v>
      </c>
      <c r="O109" s="1907">
        <f>ekamut!G170</f>
        <v>58000</v>
      </c>
    </row>
    <row r="110" spans="1:15" s="1900" customFormat="1" ht="33.75" customHeight="1">
      <c r="A110" s="1905">
        <v>1382</v>
      </c>
      <c r="B110" s="1812" t="s">
        <v>2010</v>
      </c>
      <c r="C110" s="1906"/>
      <c r="D110" s="1913"/>
      <c r="E110" s="1907"/>
      <c r="F110" s="1913"/>
      <c r="G110" s="1907"/>
      <c r="H110" s="1913" t="s">
        <v>1038</v>
      </c>
      <c r="I110" s="1913" t="s">
        <v>1038</v>
      </c>
      <c r="J110" s="1913" t="s">
        <v>1038</v>
      </c>
      <c r="K110" s="1913" t="s">
        <v>1038</v>
      </c>
      <c r="L110" s="1907"/>
      <c r="M110" s="1907"/>
      <c r="N110" s="1907"/>
      <c r="O110" s="1907"/>
    </row>
    <row r="111" spans="1:15" s="1900" customFormat="1" ht="52.5" customHeight="1">
      <c r="A111" s="1905">
        <v>1390</v>
      </c>
      <c r="B111" s="1812" t="s">
        <v>2106</v>
      </c>
      <c r="C111" s="1906" t="s">
        <v>2107</v>
      </c>
      <c r="D111" s="1913">
        <v>0</v>
      </c>
      <c r="E111" s="1907">
        <v>0</v>
      </c>
      <c r="F111" s="1913">
        <v>0</v>
      </c>
      <c r="G111" s="1907">
        <v>0</v>
      </c>
      <c r="H111" s="1913">
        <f>H114</f>
        <v>1000</v>
      </c>
      <c r="I111" s="1913">
        <f>I114</f>
        <v>94808.26</v>
      </c>
      <c r="J111" s="1913">
        <f>J114</f>
        <v>94808.26</v>
      </c>
      <c r="K111" s="1913">
        <f>K114</f>
        <v>102241.995</v>
      </c>
      <c r="L111" s="1907">
        <f>L113</f>
        <v>0</v>
      </c>
      <c r="M111" s="1907">
        <f>M113</f>
        <v>0</v>
      </c>
      <c r="N111" s="1907">
        <f>N113</f>
        <v>0</v>
      </c>
      <c r="O111" s="1907">
        <f>ekamut!G173</f>
        <v>70000</v>
      </c>
    </row>
    <row r="112" spans="1:15" s="1900" customFormat="1" ht="33" customHeight="1">
      <c r="A112" s="1905">
        <v>1391</v>
      </c>
      <c r="B112" s="1812" t="s">
        <v>2108</v>
      </c>
      <c r="C112" s="1906"/>
      <c r="D112" s="1913"/>
      <c r="E112" s="1907"/>
      <c r="F112" s="1913"/>
      <c r="G112" s="1907"/>
      <c r="H112" s="1913" t="s">
        <v>1038</v>
      </c>
      <c r="I112" s="1913" t="s">
        <v>1038</v>
      </c>
      <c r="J112" s="1913" t="s">
        <v>1038</v>
      </c>
      <c r="K112" s="1913" t="s">
        <v>1038</v>
      </c>
      <c r="L112" s="1907"/>
      <c r="M112" s="1907"/>
      <c r="N112" s="1907"/>
      <c r="O112" s="1907"/>
    </row>
    <row r="113" spans="1:15" s="1900" customFormat="1" ht="39" customHeight="1">
      <c r="A113" s="1905">
        <v>1392</v>
      </c>
      <c r="B113" s="1812" t="s">
        <v>2015</v>
      </c>
      <c r="C113" s="1945">
        <f>L113</f>
        <v>0</v>
      </c>
      <c r="D113" s="1913">
        <f>M113</f>
        <v>0</v>
      </c>
      <c r="E113" s="1907">
        <f>N113</f>
        <v>0</v>
      </c>
      <c r="F113" s="1913">
        <f>N113</f>
        <v>0</v>
      </c>
      <c r="G113" s="1907">
        <f>O113</f>
        <v>70000</v>
      </c>
      <c r="H113" s="1913" t="s">
        <v>1038</v>
      </c>
      <c r="I113" s="1913" t="s">
        <v>1038</v>
      </c>
      <c r="J113" s="1913" t="s">
        <v>1038</v>
      </c>
      <c r="K113" s="1913" t="s">
        <v>1038</v>
      </c>
      <c r="L113" s="1907">
        <v>0</v>
      </c>
      <c r="M113" s="1907">
        <v>0</v>
      </c>
      <c r="N113" s="1907">
        <v>0</v>
      </c>
      <c r="O113" s="1907">
        <f>ekamut!G178</f>
        <v>70000</v>
      </c>
    </row>
    <row r="114" spans="1:15" s="1900" customFormat="1" ht="42.75" customHeight="1">
      <c r="A114" s="1905">
        <v>1393</v>
      </c>
      <c r="B114" s="1812" t="s">
        <v>2109</v>
      </c>
      <c r="C114" s="1906"/>
      <c r="D114" s="1913"/>
      <c r="E114" s="1907"/>
      <c r="F114" s="1913"/>
      <c r="G114" s="1907"/>
      <c r="H114" s="1913">
        <v>1000</v>
      </c>
      <c r="I114" s="1913">
        <v>94808.26</v>
      </c>
      <c r="J114" s="1913">
        <v>94808.26</v>
      </c>
      <c r="K114" s="1913">
        <f>ekamut!F180</f>
        <v>102241.995</v>
      </c>
      <c r="L114" s="1907"/>
      <c r="M114" s="1907"/>
      <c r="N114" s="1907"/>
      <c r="O114" s="1907"/>
    </row>
    <row r="115" spans="1:15" s="1900" customFormat="1" ht="41.25" customHeight="1">
      <c r="A115" s="1536"/>
      <c r="B115" s="1908" t="s">
        <v>337</v>
      </c>
      <c r="C115" s="1531"/>
      <c r="D115" s="2018">
        <f>H115+L115</f>
        <v>366316.34279999998</v>
      </c>
      <c r="E115" s="2017">
        <f>I115+M115</f>
        <v>366316.34279999998</v>
      </c>
      <c r="F115" s="2018">
        <f>J115+N115</f>
        <v>366316.34279999998</v>
      </c>
      <c r="G115" s="2017">
        <f>K115+O115</f>
        <v>366316.34279999998</v>
      </c>
      <c r="H115" s="2018">
        <v>0</v>
      </c>
      <c r="I115" s="2018">
        <v>0</v>
      </c>
      <c r="J115" s="2018">
        <v>0</v>
      </c>
      <c r="K115" s="2018">
        <v>0</v>
      </c>
      <c r="L115" s="2019">
        <f>O115</f>
        <v>366316.34279999998</v>
      </c>
      <c r="M115" s="2019">
        <f>O115</f>
        <v>366316.34279999998</v>
      </c>
      <c r="N115" s="2019">
        <f>O115</f>
        <v>366316.34279999998</v>
      </c>
      <c r="O115" s="2017">
        <f>mnac!F31</f>
        <v>366316.34279999998</v>
      </c>
    </row>
    <row r="116" spans="1:15" s="1900" customFormat="1" ht="21" customHeight="1">
      <c r="A116" s="1536"/>
      <c r="B116" s="1908" t="s">
        <v>232</v>
      </c>
      <c r="C116" s="1531"/>
      <c r="D116" s="2018">
        <f>D8+D115</f>
        <v>1530257.3677999999</v>
      </c>
      <c r="E116" s="2017">
        <f t="shared" ref="E116:G116" si="21">E8+E115</f>
        <v>1942408.5527999999</v>
      </c>
      <c r="F116" s="2018">
        <f t="shared" si="21"/>
        <v>2237202.2378000002</v>
      </c>
      <c r="G116" s="2017">
        <f t="shared" si="21"/>
        <v>2663457.9978</v>
      </c>
      <c r="H116" s="2018">
        <f>H115</f>
        <v>0</v>
      </c>
      <c r="I116" s="2018">
        <f t="shared" ref="I116:K116" si="22">I115</f>
        <v>0</v>
      </c>
      <c r="J116" s="2018">
        <f t="shared" si="22"/>
        <v>0</v>
      </c>
      <c r="K116" s="2018">
        <f t="shared" si="22"/>
        <v>0</v>
      </c>
      <c r="L116" s="2017">
        <f t="shared" ref="L116:N116" si="23">L8+L115</f>
        <v>1260126.3428</v>
      </c>
      <c r="M116" s="2017">
        <f t="shared" si="23"/>
        <v>1291289.3428</v>
      </c>
      <c r="N116" s="2017">
        <f t="shared" si="23"/>
        <v>1293774.7428000001</v>
      </c>
      <c r="O116" s="2017">
        <f>O8+O115</f>
        <v>1404732.7428000001</v>
      </c>
    </row>
    <row r="117" spans="1:15" s="1900" customFormat="1" ht="21" customHeight="1">
      <c r="A117" s="1909"/>
      <c r="D117" s="1909"/>
      <c r="F117" s="1909"/>
      <c r="H117" s="1909"/>
      <c r="I117" s="1909"/>
      <c r="J117" s="1909"/>
      <c r="K117" s="1909"/>
    </row>
    <row r="118" spans="1:15" s="1900" customFormat="1" ht="21" customHeight="1">
      <c r="A118" s="1909"/>
      <c r="D118" s="1909"/>
      <c r="F118" s="1909"/>
      <c r="H118" s="1909"/>
      <c r="I118" s="1909"/>
      <c r="J118" s="1909"/>
    </row>
    <row r="119" spans="1:15" s="1900" customFormat="1" ht="21" customHeight="1">
      <c r="A119" s="1909"/>
      <c r="D119" s="1909"/>
      <c r="F119" s="1909"/>
      <c r="H119" s="1909"/>
      <c r="I119" s="1909"/>
      <c r="J119" s="1909"/>
    </row>
    <row r="120" spans="1:15" s="1900" customFormat="1" ht="21" customHeight="1">
      <c r="A120" s="1909"/>
      <c r="D120" s="1909"/>
      <c r="F120" s="1909"/>
      <c r="H120" s="1909"/>
      <c r="I120" s="1909"/>
      <c r="J120" s="1909"/>
    </row>
    <row r="121" spans="1:15" s="1900" customFormat="1" ht="21" customHeight="1">
      <c r="A121" s="1909"/>
      <c r="D121" s="1909"/>
      <c r="F121" s="1909"/>
      <c r="H121" s="1909"/>
      <c r="I121" s="1909"/>
      <c r="J121" s="1909"/>
    </row>
    <row r="122" spans="1:15" s="1900" customFormat="1" ht="21" customHeight="1">
      <c r="A122" s="1909"/>
      <c r="D122" s="1909"/>
      <c r="F122" s="1909"/>
      <c r="H122" s="1909"/>
      <c r="I122" s="1909"/>
      <c r="J122" s="1909"/>
    </row>
    <row r="123" spans="1:15" s="1900" customFormat="1" ht="21" customHeight="1">
      <c r="A123" s="1909"/>
      <c r="D123" s="1909"/>
      <c r="F123" s="1909"/>
      <c r="H123" s="1909"/>
      <c r="I123" s="1909"/>
      <c r="J123" s="1909"/>
    </row>
    <row r="124" spans="1:15" s="1900" customFormat="1" ht="21" customHeight="1">
      <c r="A124" s="1909"/>
      <c r="D124" s="1909"/>
      <c r="F124" s="1909"/>
      <c r="H124" s="1909"/>
      <c r="I124" s="1909"/>
      <c r="J124" s="1909"/>
    </row>
    <row r="125" spans="1:15" s="1900" customFormat="1" ht="21" customHeight="1">
      <c r="A125" s="1909"/>
      <c r="D125" s="1909"/>
      <c r="F125" s="1909"/>
      <c r="H125" s="1909"/>
      <c r="I125" s="1909"/>
      <c r="J125" s="1909"/>
      <c r="K125" s="1909"/>
    </row>
    <row r="126" spans="1:15" s="1900" customFormat="1" ht="21" customHeight="1">
      <c r="A126" s="1909"/>
      <c r="D126" s="1909"/>
      <c r="F126" s="1909"/>
      <c r="H126" s="1909"/>
      <c r="I126" s="1909"/>
      <c r="J126" s="1909"/>
      <c r="K126" s="1909"/>
    </row>
    <row r="127" spans="1:15" s="1900" customFormat="1" ht="21" customHeight="1">
      <c r="A127" s="1909"/>
      <c r="D127" s="1909"/>
      <c r="F127" s="1909"/>
      <c r="H127" s="1909"/>
      <c r="I127" s="1909"/>
      <c r="J127" s="1909"/>
      <c r="K127" s="1909"/>
    </row>
    <row r="128" spans="1:15" s="1900" customFormat="1" ht="21" customHeight="1">
      <c r="A128" s="1909"/>
      <c r="D128" s="1909"/>
      <c r="F128" s="1909"/>
      <c r="H128" s="1909"/>
      <c r="I128" s="1909"/>
      <c r="J128" s="1909"/>
      <c r="K128" s="1909"/>
    </row>
    <row r="129" spans="1:11" s="1900" customFormat="1" ht="21" customHeight="1">
      <c r="A129" s="1909"/>
      <c r="D129" s="1909"/>
      <c r="F129" s="1909"/>
      <c r="H129" s="1909"/>
      <c r="I129" s="1909"/>
      <c r="J129" s="1909"/>
      <c r="K129" s="1909"/>
    </row>
    <row r="130" spans="1:11" s="1900" customFormat="1" ht="21" customHeight="1">
      <c r="A130" s="1909"/>
      <c r="D130" s="1909"/>
      <c r="F130" s="1909"/>
      <c r="H130" s="1909"/>
      <c r="I130" s="1909"/>
      <c r="J130" s="1909"/>
      <c r="K130" s="1909"/>
    </row>
    <row r="131" spans="1:11" s="1900" customFormat="1" ht="21" customHeight="1">
      <c r="A131" s="1909"/>
      <c r="D131" s="1909"/>
      <c r="F131" s="1909"/>
      <c r="H131" s="1909"/>
      <c r="I131" s="1909"/>
      <c r="J131" s="1909"/>
      <c r="K131" s="1909"/>
    </row>
    <row r="132" spans="1:11" s="1900" customFormat="1" ht="21" customHeight="1">
      <c r="A132" s="1909"/>
      <c r="D132" s="1909"/>
      <c r="F132" s="1909"/>
      <c r="H132" s="1909"/>
      <c r="I132" s="1909"/>
      <c r="J132" s="1909"/>
      <c r="K132" s="1909"/>
    </row>
    <row r="133" spans="1:11" s="1900" customFormat="1" ht="21" customHeight="1">
      <c r="A133" s="1909"/>
      <c r="D133" s="1909"/>
      <c r="F133" s="1909"/>
      <c r="H133" s="1909"/>
      <c r="I133" s="1909"/>
      <c r="J133" s="1909"/>
      <c r="K133" s="1909"/>
    </row>
    <row r="134" spans="1:11" s="1900" customFormat="1" ht="21" customHeight="1">
      <c r="A134" s="1909"/>
      <c r="D134" s="1909"/>
      <c r="F134" s="1909"/>
      <c r="H134" s="1909"/>
      <c r="I134" s="1909"/>
      <c r="J134" s="1909"/>
      <c r="K134" s="1909"/>
    </row>
    <row r="135" spans="1:11" s="1900" customFormat="1" ht="21" customHeight="1">
      <c r="A135" s="1909"/>
      <c r="D135" s="1909"/>
      <c r="F135" s="1909"/>
      <c r="H135" s="1909"/>
      <c r="I135" s="1909"/>
      <c r="J135" s="1909"/>
      <c r="K135" s="1909"/>
    </row>
    <row r="136" spans="1:11" s="1900" customFormat="1" ht="21" customHeight="1">
      <c r="A136" s="1909"/>
      <c r="D136" s="1909"/>
      <c r="F136" s="1909"/>
      <c r="H136" s="1909"/>
      <c r="I136" s="1909"/>
      <c r="J136" s="1909"/>
      <c r="K136" s="1909"/>
    </row>
    <row r="137" spans="1:11" s="1900" customFormat="1" ht="21" customHeight="1">
      <c r="A137" s="1909"/>
      <c r="D137" s="1909"/>
      <c r="F137" s="1909"/>
      <c r="H137" s="1909"/>
      <c r="I137" s="1909"/>
      <c r="J137" s="1909"/>
      <c r="K137" s="1909"/>
    </row>
    <row r="138" spans="1:11" s="1900" customFormat="1" ht="21" customHeight="1">
      <c r="A138" s="1909"/>
      <c r="D138" s="1909"/>
      <c r="F138" s="1909"/>
      <c r="H138" s="1909"/>
      <c r="I138" s="1909"/>
      <c r="J138" s="1909"/>
      <c r="K138" s="1909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3.937007874015748E-2" right="3.937007874015748E-2" top="0.19685039370078741" bottom="0.19685039370078741" header="0.11811023622047245" footer="0.11811023622047245"/>
  <pageSetup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214"/>
  <sheetViews>
    <sheetView topLeftCell="A22" workbookViewId="0">
      <selection activeCell="A22" sqref="A1:XFD1048576"/>
    </sheetView>
  </sheetViews>
  <sheetFormatPr defaultRowHeight="12.75"/>
  <cols>
    <col min="1" max="1" width="7.1406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10" style="738" customWidth="1"/>
    <col min="6" max="6" width="11.28515625" style="738" customWidth="1"/>
    <col min="7" max="7" width="11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2323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 ht="9.75" customHeight="1">
      <c r="A10" s="748" t="s">
        <v>476</v>
      </c>
      <c r="B10" s="951"/>
      <c r="C10" s="952"/>
      <c r="D10" s="900"/>
      <c r="E10" s="900"/>
    </row>
    <row r="11" spans="1:10" ht="14.25" hidden="1" customHeight="1">
      <c r="B11" s="953"/>
      <c r="C11" s="954"/>
      <c r="D11" s="953"/>
      <c r="E11" s="953"/>
      <c r="F11" s="953"/>
      <c r="G11" s="953"/>
      <c r="H11" s="955"/>
    </row>
    <row r="12" spans="1:10" ht="11.25" customHeight="1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958"/>
      <c r="F13" s="958"/>
      <c r="G13" s="959"/>
    </row>
    <row r="14" spans="1:10" ht="17.25" customHeight="1">
      <c r="A14" s="2545" t="s">
        <v>2322</v>
      </c>
      <c r="B14" s="2546"/>
      <c r="F14" s="741"/>
      <c r="G14" s="741"/>
    </row>
    <row r="15" spans="1:10" ht="21.75" customHeight="1">
      <c r="A15" s="960"/>
      <c r="B15" s="2697" t="s">
        <v>616</v>
      </c>
      <c r="C15" s="2697"/>
      <c r="D15" s="2697"/>
      <c r="E15" s="2697"/>
      <c r="F15" s="960"/>
      <c r="G15" s="961"/>
      <c r="H15" s="961"/>
      <c r="I15" s="961"/>
      <c r="J15" s="961"/>
    </row>
    <row r="16" spans="1:10" ht="21" customHeight="1">
      <c r="A16" s="738"/>
      <c r="B16" s="2635" t="s">
        <v>259</v>
      </c>
      <c r="C16" s="2635"/>
      <c r="D16" s="2635"/>
      <c r="E16" s="2635"/>
      <c r="F16" s="2635"/>
      <c r="G16" s="962"/>
      <c r="H16" s="962"/>
      <c r="I16" s="962"/>
      <c r="J16" s="962"/>
    </row>
    <row r="17" spans="1:10" s="748" customFormat="1" ht="21.75" customHeight="1">
      <c r="A17" s="958" t="s">
        <v>2235</v>
      </c>
      <c r="B17" s="963"/>
      <c r="C17" s="1271"/>
      <c r="D17" s="963"/>
      <c r="E17" s="963"/>
      <c r="F17" s="963"/>
      <c r="G17" s="963"/>
      <c r="H17" s="963"/>
      <c r="I17" s="963"/>
      <c r="J17" s="963"/>
    </row>
    <row r="18" spans="1:10" s="748" customFormat="1" ht="12" customHeight="1">
      <c r="A18" s="959"/>
      <c r="B18" s="751"/>
      <c r="C18" s="1272"/>
      <c r="D18" s="751"/>
      <c r="E18" s="751"/>
      <c r="F18" s="751"/>
      <c r="G18" s="752"/>
      <c r="H18" s="752"/>
      <c r="I18" s="751"/>
      <c r="J18" s="751"/>
    </row>
    <row r="19" spans="1:10" s="743" customFormat="1" ht="15" thickBot="1">
      <c r="A19" s="753" t="s">
        <v>2237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1</v>
      </c>
      <c r="J20" s="971">
        <v>1</v>
      </c>
    </row>
    <row r="21" spans="1:10" s="968" customFormat="1" ht="15" customHeight="1" thickBot="1">
      <c r="A21" s="753" t="s">
        <v>634</v>
      </c>
      <c r="C21" s="965"/>
      <c r="G21" s="968" t="s">
        <v>935</v>
      </c>
    </row>
    <row r="22" spans="1:10" s="968" customFormat="1" ht="9.75" customHeight="1" thickBot="1">
      <c r="A22" s="753" t="s">
        <v>557</v>
      </c>
      <c r="C22" s="972"/>
      <c r="D22" s="97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G23" s="968" t="s">
        <v>954</v>
      </c>
      <c r="I23" s="974">
        <v>51</v>
      </c>
    </row>
    <row r="24" spans="1:10" s="945" customFormat="1" ht="12.75" customHeight="1">
      <c r="A24" s="753" t="s">
        <v>218</v>
      </c>
      <c r="B24" s="975"/>
      <c r="C24" s="976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985"/>
      <c r="F28" s="945"/>
      <c r="G28" s="945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4" customHeight="1" thickBot="1">
      <c r="A32" s="987">
        <v>1100000</v>
      </c>
      <c r="B32" s="1841" t="s">
        <v>1719</v>
      </c>
      <c r="C32" s="788" t="s">
        <v>361</v>
      </c>
      <c r="D32" s="902">
        <f>D33+D42+D138+D105</f>
        <v>53000</v>
      </c>
      <c r="E32" s="902"/>
      <c r="F32" s="902">
        <f>F33+F42+F138+F105</f>
        <v>53000</v>
      </c>
      <c r="G32" s="902">
        <f>G33+G42+G105</f>
        <v>12000</v>
      </c>
      <c r="H32" s="902">
        <f>H33+H42+H105</f>
        <v>25000</v>
      </c>
      <c r="I32" s="902">
        <f>I33+I42+I105</f>
        <v>38000</v>
      </c>
      <c r="J32" s="902">
        <f>F32</f>
        <v>53000</v>
      </c>
    </row>
    <row r="33" spans="1:10" s="748" customFormat="1" ht="39.75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F33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F34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05">
        <v>0</v>
      </c>
      <c r="E35" s="911"/>
      <c r="F35" s="905">
        <f t="shared" ref="F35:F40" si="0"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0.75" hidden="1" customHeight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5">
        <f t="shared" si="0"/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06"/>
      <c r="E37" s="906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06"/>
      <c r="E38" s="906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06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06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07"/>
      <c r="F41" s="905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908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3.5" hidden="1" customHeight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06"/>
      <c r="F45" s="906">
        <f>D45+E45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06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t="0.75" hidden="1" customHeight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/>
      <c r="E48" s="906"/>
      <c r="F48" s="905"/>
      <c r="G48" s="905"/>
      <c r="H48" s="905"/>
      <c r="I48" s="905"/>
      <c r="J48" s="991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7.75" hidden="1" customHeight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0.75" hidden="1" customHeigh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t="0.75" hidden="1" customHeight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1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1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1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1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v>0</v>
      </c>
      <c r="E63" s="907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1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>D65</f>
        <v>0</v>
      </c>
      <c r="E64" s="911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991">
        <f t="shared" si="1"/>
        <v>0</v>
      </c>
    </row>
    <row r="65" spans="1:10" s="748" customFormat="1" ht="12" hidden="1" customHeight="1" thickBot="1">
      <c r="A65" s="993">
        <v>1124100</v>
      </c>
      <c r="B65" s="817" t="s">
        <v>190</v>
      </c>
      <c r="C65" s="806" t="s">
        <v>215</v>
      </c>
      <c r="D65" s="907">
        <v>0</v>
      </c>
      <c r="E65" s="907"/>
      <c r="F65" s="907">
        <f>D65+E65</f>
        <v>0</v>
      </c>
      <c r="G65" s="907">
        <v>0</v>
      </c>
      <c r="H65" s="907">
        <v>0</v>
      </c>
      <c r="I65" s="907">
        <v>0</v>
      </c>
      <c r="J65" s="991">
        <f t="shared" si="1"/>
        <v>0</v>
      </c>
    </row>
    <row r="66" spans="1:10" s="748" customFormat="1" ht="28.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>
        <v>0</v>
      </c>
      <c r="E67" s="906">
        <v>0</v>
      </c>
      <c r="F67" s="906">
        <f>D67+E67</f>
        <v>0</v>
      </c>
      <c r="G67" s="906"/>
      <c r="H67" s="906">
        <v>0</v>
      </c>
      <c r="I67" s="906">
        <v>0</v>
      </c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>
        <v>0</v>
      </c>
      <c r="F68" s="907">
        <f>D68+E68</f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991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06">
        <v>0</v>
      </c>
      <c r="E70" s="906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06"/>
      <c r="F71" s="906">
        <f t="shared" ref="F71:F78" si="3">D71+E71</f>
        <v>0</v>
      </c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06"/>
      <c r="F72" s="906">
        <f t="shared" si="3"/>
        <v>0</v>
      </c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f t="shared" si="3"/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06"/>
      <c r="F74" s="906">
        <f t="shared" si="3"/>
        <v>0</v>
      </c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>
        <v>0</v>
      </c>
      <c r="E75" s="906"/>
      <c r="F75" s="906">
        <f t="shared" si="3"/>
        <v>0</v>
      </c>
      <c r="G75" s="906">
        <v>0</v>
      </c>
      <c r="H75" s="906">
        <v>0</v>
      </c>
      <c r="I75" s="906">
        <v>0</v>
      </c>
      <c r="J75" s="991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06">
        <v>0</v>
      </c>
      <c r="E76" s="906"/>
      <c r="F76" s="906">
        <f t="shared" si="3"/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6">
        <f t="shared" si="3"/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06">
        <f t="shared" si="3"/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10.5" hidden="1" customHeight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1">
        <f>D105</f>
        <v>53000</v>
      </c>
      <c r="E92" s="911"/>
      <c r="F92" s="911">
        <f>F105</f>
        <v>53000</v>
      </c>
      <c r="G92" s="911">
        <f>G105</f>
        <v>12000</v>
      </c>
      <c r="H92" s="911">
        <f>H105</f>
        <v>25000</v>
      </c>
      <c r="I92" s="911">
        <f>I105</f>
        <v>38000</v>
      </c>
      <c r="J92" s="991">
        <f>J105</f>
        <v>53000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0" s="748" customFormat="1" ht="23.25" customHeight="1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0" s="748" customFormat="1" ht="37.5" customHeight="1">
      <c r="A105" s="1000">
        <v>1153700</v>
      </c>
      <c r="B105" s="1017" t="s">
        <v>507</v>
      </c>
      <c r="C105" s="1004">
        <v>463700</v>
      </c>
      <c r="D105" s="1185">
        <v>53000</v>
      </c>
      <c r="E105" s="1185">
        <v>0</v>
      </c>
      <c r="F105" s="1007">
        <f>D105+E105</f>
        <v>53000</v>
      </c>
      <c r="G105" s="1007">
        <v>12000</v>
      </c>
      <c r="H105" s="1007">
        <v>25000</v>
      </c>
      <c r="I105" s="1185">
        <v>38000</v>
      </c>
      <c r="J105" s="1030">
        <f>F105</f>
        <v>53000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24.75" customHeight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t="15.75" customHeight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25.5" customHeight="1">
      <c r="A132" s="1024">
        <v>1171000</v>
      </c>
      <c r="B132" s="852" t="s">
        <v>216</v>
      </c>
      <c r="C132" s="794" t="s">
        <v>361</v>
      </c>
      <c r="D132" s="923">
        <v>0</v>
      </c>
      <c r="E132" s="923"/>
      <c r="F132" s="923">
        <v>0</v>
      </c>
      <c r="G132" s="923">
        <v>0</v>
      </c>
      <c r="H132" s="923">
        <v>0</v>
      </c>
      <c r="I132" s="923">
        <v>0</v>
      </c>
      <c r="J132" s="1030">
        <v>0</v>
      </c>
    </row>
    <row r="133" spans="1:10" s="748" customFormat="1" ht="30" customHeight="1" thickBot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26.25" hidden="1" thickBot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51.75" hidden="1" thickBot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t="13.5" hidden="1" thickBot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t="13.5" hidden="1" thickBot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t="13.5" hidden="1" thickBot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f>D138+E138</f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26.25" hidden="1" thickBot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26.25" hidden="1" thickBot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6.25" hidden="1" thickBot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39" hidden="1" thickBot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6.25" hidden="1" thickBot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1" s="748" customFormat="1" ht="51.75" hidden="1" thickBot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1" s="748" customFormat="1" ht="39" hidden="1" thickBot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1" s="748" customFormat="1" ht="13.5" hidden="1" thickBot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1" s="748" customFormat="1" ht="13.5" hidden="1" thickBot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1" s="748" customFormat="1" ht="13.5" hidden="1" thickBot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1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1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>D152+D163</f>
        <v>0</v>
      </c>
      <c r="E151" s="1029"/>
      <c r="F151" s="1029">
        <f>F152+F163</f>
        <v>0</v>
      </c>
      <c r="G151" s="1029">
        <f>G152</f>
        <v>0</v>
      </c>
      <c r="H151" s="1029">
        <f>H152</f>
        <v>0</v>
      </c>
      <c r="I151" s="1029">
        <f>I152</f>
        <v>0</v>
      </c>
      <c r="J151" s="1030">
        <f>F152</f>
        <v>0</v>
      </c>
    </row>
    <row r="152" spans="1:11" s="748" customFormat="1" ht="1.5" hidden="1" customHeight="1" thickBot="1">
      <c r="A152" s="1026" t="s">
        <v>654</v>
      </c>
      <c r="B152" s="875" t="s">
        <v>655</v>
      </c>
      <c r="C152" s="794" t="s">
        <v>361</v>
      </c>
      <c r="D152" s="918">
        <f>SUM(D153:D162)</f>
        <v>0</v>
      </c>
      <c r="E152" s="918"/>
      <c r="F152" s="918">
        <f>SUM(F153:F162)</f>
        <v>0</v>
      </c>
      <c r="G152" s="918">
        <f>SUM(G153:G162)</f>
        <v>0</v>
      </c>
      <c r="H152" s="918">
        <f>SUM(H153:H162)</f>
        <v>0</v>
      </c>
      <c r="I152" s="918">
        <f>SUM(I153:I162)</f>
        <v>0</v>
      </c>
      <c r="J152" s="1030">
        <f>F152</f>
        <v>0</v>
      </c>
    </row>
    <row r="153" spans="1:11" s="748" customFormat="1" ht="0.75" hidden="1" customHeight="1">
      <c r="A153" s="1024" t="s">
        <v>656</v>
      </c>
      <c r="B153" s="857" t="s">
        <v>1700</v>
      </c>
      <c r="C153" s="1031" t="s">
        <v>997</v>
      </c>
      <c r="D153" s="923"/>
      <c r="E153" s="920"/>
      <c r="F153" s="923"/>
      <c r="G153" s="923"/>
      <c r="H153" s="923"/>
      <c r="I153" s="923"/>
      <c r="J153" s="1030">
        <f>F153</f>
        <v>0</v>
      </c>
    </row>
    <row r="154" spans="1:11" s="748" customFormat="1" ht="13.5" hidden="1" thickBot="1">
      <c r="A154" s="1024" t="s">
        <v>998</v>
      </c>
      <c r="B154" s="857" t="s">
        <v>1701</v>
      </c>
      <c r="C154" s="1031" t="s">
        <v>975</v>
      </c>
      <c r="D154" s="923">
        <v>0</v>
      </c>
      <c r="E154" s="920"/>
      <c r="F154" s="923">
        <f>D154+E154</f>
        <v>0</v>
      </c>
      <c r="G154" s="923">
        <v>0</v>
      </c>
      <c r="H154" s="923">
        <v>0</v>
      </c>
      <c r="I154" s="923">
        <v>0</v>
      </c>
      <c r="J154" s="1030">
        <f>F154</f>
        <v>0</v>
      </c>
    </row>
    <row r="155" spans="1:11" s="748" customFormat="1" ht="26.25" hidden="1" thickBot="1">
      <c r="A155" s="1024" t="s">
        <v>976</v>
      </c>
      <c r="B155" s="857" t="s">
        <v>1702</v>
      </c>
      <c r="C155" s="1031" t="s">
        <v>978</v>
      </c>
      <c r="D155" s="1032">
        <v>0</v>
      </c>
      <c r="E155" s="1273">
        <v>0</v>
      </c>
      <c r="F155" s="1032">
        <f>D155</f>
        <v>0</v>
      </c>
      <c r="G155" s="1274">
        <v>0</v>
      </c>
      <c r="H155" s="1275">
        <v>0</v>
      </c>
      <c r="I155" s="1275">
        <v>0</v>
      </c>
      <c r="J155" s="1276">
        <f>F155</f>
        <v>0</v>
      </c>
      <c r="K155" s="754"/>
    </row>
    <row r="156" spans="1:11" s="748" customFormat="1" ht="13.5" hidden="1" thickBot="1">
      <c r="A156" s="1033" t="s">
        <v>979</v>
      </c>
      <c r="B156" s="857" t="s">
        <v>1703</v>
      </c>
      <c r="C156" s="1031" t="s">
        <v>1110</v>
      </c>
      <c r="D156" s="923"/>
      <c r="E156" s="920"/>
      <c r="F156" s="923"/>
      <c r="G156" s="923"/>
      <c r="H156" s="923"/>
      <c r="I156" s="923"/>
      <c r="J156" s="1030">
        <v>0</v>
      </c>
    </row>
    <row r="157" spans="1:11" s="748" customFormat="1" ht="13.5" hidden="1" thickBot="1">
      <c r="A157" s="1033" t="s">
        <v>138</v>
      </c>
      <c r="B157" s="858" t="s">
        <v>139</v>
      </c>
      <c r="C157" s="1031" t="s">
        <v>140</v>
      </c>
      <c r="D157" s="923">
        <v>0</v>
      </c>
      <c r="E157" s="920"/>
      <c r="F157" s="923">
        <f>D157+E157</f>
        <v>0</v>
      </c>
      <c r="G157" s="923"/>
      <c r="H157" s="923"/>
      <c r="I157" s="923">
        <v>0</v>
      </c>
      <c r="J157" s="1030">
        <f>F157</f>
        <v>0</v>
      </c>
    </row>
    <row r="158" spans="1:11" s="748" customFormat="1" ht="13.5" hidden="1" thickBot="1">
      <c r="A158" s="1033" t="s">
        <v>141</v>
      </c>
      <c r="B158" s="857" t="s">
        <v>1704</v>
      </c>
      <c r="C158" s="1031" t="s">
        <v>904</v>
      </c>
      <c r="D158" s="923">
        <v>0</v>
      </c>
      <c r="E158" s="920"/>
      <c r="F158" s="923">
        <f>D158</f>
        <v>0</v>
      </c>
      <c r="G158" s="923">
        <v>0</v>
      </c>
      <c r="H158" s="923">
        <v>0</v>
      </c>
      <c r="I158" s="923">
        <v>0</v>
      </c>
      <c r="J158" s="1030">
        <f>F158</f>
        <v>0</v>
      </c>
    </row>
    <row r="159" spans="1:11" s="748" customFormat="1" ht="11.25" hidden="1" customHeight="1">
      <c r="A159" s="1033" t="s">
        <v>905</v>
      </c>
      <c r="B159" s="857" t="s">
        <v>1705</v>
      </c>
      <c r="C159" s="1031" t="s">
        <v>907</v>
      </c>
      <c r="D159" s="923"/>
      <c r="E159" s="920"/>
      <c r="F159" s="923"/>
      <c r="G159" s="923"/>
      <c r="H159" s="923"/>
      <c r="I159" s="923"/>
      <c r="J159" s="1030">
        <v>0</v>
      </c>
    </row>
    <row r="160" spans="1:11" s="748" customFormat="1" ht="13.5" hidden="1" thickBot="1">
      <c r="A160" s="1034" t="s">
        <v>806</v>
      </c>
      <c r="B160" s="1035" t="s">
        <v>1706</v>
      </c>
      <c r="C160" s="1036" t="s">
        <v>661</v>
      </c>
      <c r="D160" s="923"/>
      <c r="E160" s="920"/>
      <c r="F160" s="923"/>
      <c r="G160" s="923"/>
      <c r="H160" s="923"/>
      <c r="I160" s="923"/>
      <c r="J160" s="1030">
        <v>0</v>
      </c>
    </row>
    <row r="161" spans="1:10" s="748" customFormat="1" ht="13.5" hidden="1" thickBot="1">
      <c r="A161" s="1000" t="s">
        <v>807</v>
      </c>
      <c r="B161" s="1037" t="s">
        <v>1074</v>
      </c>
      <c r="C161" s="1004" t="s">
        <v>1075</v>
      </c>
      <c r="D161" s="923"/>
      <c r="E161" s="920"/>
      <c r="F161" s="923"/>
      <c r="G161" s="923"/>
      <c r="H161" s="923"/>
      <c r="I161" s="923"/>
      <c r="J161" s="1030">
        <v>0</v>
      </c>
    </row>
    <row r="162" spans="1:10" s="748" customFormat="1" ht="13.5" hidden="1" thickBot="1">
      <c r="A162" s="1000" t="s">
        <v>1076</v>
      </c>
      <c r="B162" s="1037" t="s">
        <v>1077</v>
      </c>
      <c r="C162" s="1004" t="s">
        <v>1078</v>
      </c>
      <c r="D162" s="923"/>
      <c r="E162" s="920"/>
      <c r="F162" s="923"/>
      <c r="G162" s="923"/>
      <c r="H162" s="923"/>
      <c r="I162" s="923"/>
      <c r="J162" s="1030">
        <v>0</v>
      </c>
    </row>
    <row r="163" spans="1:10" s="748" customFormat="1" ht="13.5" hidden="1" thickBot="1">
      <c r="A163" s="1038" t="s">
        <v>662</v>
      </c>
      <c r="B163" s="1039" t="s">
        <v>663</v>
      </c>
      <c r="C163" s="1040" t="s">
        <v>361</v>
      </c>
      <c r="D163" s="923">
        <v>0</v>
      </c>
      <c r="E163" s="923"/>
      <c r="F163" s="923">
        <v>0</v>
      </c>
      <c r="G163" s="923">
        <v>0</v>
      </c>
      <c r="H163" s="923">
        <v>0</v>
      </c>
      <c r="I163" s="923">
        <v>0</v>
      </c>
      <c r="J163" s="1030">
        <v>0</v>
      </c>
    </row>
    <row r="164" spans="1:10" ht="13.5" hidden="1" thickBot="1">
      <c r="A164" s="1033" t="s">
        <v>664</v>
      </c>
      <c r="B164" s="858" t="s">
        <v>665</v>
      </c>
      <c r="C164" s="1031" t="s">
        <v>666</v>
      </c>
      <c r="D164" s="923"/>
      <c r="E164" s="920"/>
      <c r="F164" s="923"/>
      <c r="G164" s="923"/>
      <c r="H164" s="923"/>
      <c r="I164" s="923"/>
      <c r="J164" s="1030">
        <v>0</v>
      </c>
    </row>
    <row r="165" spans="1:10" ht="13.5" hidden="1" thickBot="1">
      <c r="A165" s="1033" t="s">
        <v>667</v>
      </c>
      <c r="B165" s="858" t="s">
        <v>668</v>
      </c>
      <c r="C165" s="1031" t="s">
        <v>669</v>
      </c>
      <c r="D165" s="923"/>
      <c r="E165" s="920"/>
      <c r="F165" s="923"/>
      <c r="G165" s="923"/>
      <c r="H165" s="923"/>
      <c r="I165" s="923"/>
      <c r="J165" s="1030">
        <v>0</v>
      </c>
    </row>
    <row r="166" spans="1:10" ht="26.25" hidden="1" thickBot="1">
      <c r="A166" s="1033" t="s">
        <v>670</v>
      </c>
      <c r="B166" s="857" t="s">
        <v>1707</v>
      </c>
      <c r="C166" s="1031" t="s">
        <v>316</v>
      </c>
      <c r="D166" s="923"/>
      <c r="E166" s="920"/>
      <c r="F166" s="923"/>
      <c r="G166" s="923"/>
      <c r="H166" s="923"/>
      <c r="I166" s="923"/>
      <c r="J166" s="1030">
        <v>0</v>
      </c>
    </row>
    <row r="167" spans="1:10" ht="13.5" hidden="1" thickBot="1">
      <c r="A167" s="1033" t="s">
        <v>317</v>
      </c>
      <c r="B167" s="857" t="s">
        <v>1708</v>
      </c>
      <c r="C167" s="1031" t="s">
        <v>319</v>
      </c>
      <c r="D167" s="923"/>
      <c r="E167" s="920"/>
      <c r="F167" s="923"/>
      <c r="G167" s="923"/>
      <c r="H167" s="923"/>
      <c r="I167" s="923"/>
      <c r="J167" s="1030">
        <v>0</v>
      </c>
    </row>
    <row r="168" spans="1:10" ht="13.5" hidden="1" thickBot="1">
      <c r="A168" s="1033" t="s">
        <v>320</v>
      </c>
      <c r="B168" s="855" t="s">
        <v>321</v>
      </c>
      <c r="C168" s="843" t="s">
        <v>361</v>
      </c>
      <c r="D168" s="923">
        <v>0</v>
      </c>
      <c r="E168" s="923"/>
      <c r="F168" s="923">
        <v>0</v>
      </c>
      <c r="G168" s="923">
        <v>0</v>
      </c>
      <c r="H168" s="923">
        <v>0</v>
      </c>
      <c r="I168" s="923">
        <v>0</v>
      </c>
      <c r="J168" s="1030">
        <v>0</v>
      </c>
    </row>
    <row r="169" spans="1:10" ht="13.5" hidden="1" thickBot="1">
      <c r="A169" s="1033" t="s">
        <v>322</v>
      </c>
      <c r="B169" s="858" t="s">
        <v>1116</v>
      </c>
      <c r="C169" s="1031" t="s">
        <v>323</v>
      </c>
      <c r="D169" s="923"/>
      <c r="E169" s="920"/>
      <c r="F169" s="923"/>
      <c r="G169" s="923"/>
      <c r="H169" s="923"/>
      <c r="I169" s="923"/>
      <c r="J169" s="1030">
        <v>0</v>
      </c>
    </row>
    <row r="170" spans="1:10" ht="13.5" hidden="1" thickBot="1">
      <c r="A170" s="1041" t="s">
        <v>324</v>
      </c>
      <c r="B170" s="882" t="s">
        <v>1079</v>
      </c>
      <c r="C170" s="843" t="s">
        <v>361</v>
      </c>
      <c r="D170" s="923">
        <v>0</v>
      </c>
      <c r="E170" s="923"/>
      <c r="F170" s="923">
        <v>0</v>
      </c>
      <c r="G170" s="923">
        <v>0</v>
      </c>
      <c r="H170" s="923">
        <v>0</v>
      </c>
      <c r="I170" s="923">
        <v>0</v>
      </c>
      <c r="J170" s="1030">
        <v>0</v>
      </c>
    </row>
    <row r="171" spans="1:10" ht="13.5" hidden="1" thickBot="1">
      <c r="A171" s="1033" t="s">
        <v>326</v>
      </c>
      <c r="B171" s="858" t="s">
        <v>1117</v>
      </c>
      <c r="C171" s="1031" t="s">
        <v>327</v>
      </c>
      <c r="D171" s="923"/>
      <c r="E171" s="923"/>
      <c r="F171" s="923"/>
      <c r="G171" s="923"/>
      <c r="H171" s="923"/>
      <c r="I171" s="923"/>
      <c r="J171" s="1030">
        <v>0</v>
      </c>
    </row>
    <row r="172" spans="1:10" ht="13.5" hidden="1" thickBot="1">
      <c r="A172" s="1033" t="s">
        <v>328</v>
      </c>
      <c r="B172" s="858" t="s">
        <v>1118</v>
      </c>
      <c r="C172" s="1031" t="s">
        <v>329</v>
      </c>
      <c r="D172" s="923"/>
      <c r="E172" s="923"/>
      <c r="F172" s="923"/>
      <c r="G172" s="923"/>
      <c r="H172" s="923"/>
      <c r="I172" s="923"/>
      <c r="J172" s="923"/>
    </row>
    <row r="173" spans="1:10" ht="13.5" hidden="1" thickBot="1">
      <c r="A173" s="1033" t="s">
        <v>330</v>
      </c>
      <c r="B173" s="857" t="s">
        <v>1709</v>
      </c>
      <c r="C173" s="1031" t="s">
        <v>332</v>
      </c>
      <c r="D173" s="923"/>
      <c r="E173" s="923"/>
      <c r="F173" s="923"/>
      <c r="G173" s="923"/>
      <c r="H173" s="923"/>
      <c r="I173" s="923"/>
      <c r="J173" s="923"/>
    </row>
    <row r="174" spans="1:10" ht="13.5" hidden="1" thickBot="1">
      <c r="A174" s="1042">
        <v>1244000</v>
      </c>
      <c r="B174" s="1043" t="s">
        <v>1721</v>
      </c>
      <c r="C174" s="1036" t="s">
        <v>1145</v>
      </c>
      <c r="D174" s="1007"/>
      <c r="E174" s="1007"/>
      <c r="F174" s="1007"/>
      <c r="G174" s="1007"/>
      <c r="H174" s="1007"/>
      <c r="I174" s="1007"/>
      <c r="J174" s="1007"/>
    </row>
    <row r="175" spans="1:10" ht="24.75" customHeight="1" thickBot="1">
      <c r="A175" s="1044">
        <v>1000000</v>
      </c>
      <c r="B175" s="1045" t="s">
        <v>1081</v>
      </c>
      <c r="C175" s="1046" t="s">
        <v>361</v>
      </c>
      <c r="D175" s="1029">
        <f>D32+D151</f>
        <v>53000</v>
      </c>
      <c r="E175" s="1029"/>
      <c r="F175" s="1029">
        <f>F32+F151</f>
        <v>53000</v>
      </c>
      <c r="G175" s="1029">
        <f>G32+G151</f>
        <v>12000</v>
      </c>
      <c r="H175" s="1029">
        <f>H32+H151</f>
        <v>25000</v>
      </c>
      <c r="I175" s="1029">
        <f>I32+I151</f>
        <v>38000</v>
      </c>
      <c r="J175" s="1029">
        <f>J32+J151</f>
        <v>53000</v>
      </c>
    </row>
    <row r="176" spans="1:10" ht="18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64" t="s">
        <v>1125</v>
      </c>
      <c r="B177" s="2564"/>
      <c r="C177" s="2564"/>
      <c r="D177" s="2564"/>
      <c r="E177" s="2564"/>
      <c r="F177" s="2564"/>
      <c r="G177" s="2564"/>
      <c r="H177" s="2564"/>
      <c r="I177" s="2564"/>
      <c r="J177" s="2564"/>
    </row>
    <row r="178" spans="1:10" ht="17.25" customHeight="1">
      <c r="A178" s="2564" t="s">
        <v>1742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>
      <c r="A179" s="2562" t="s">
        <v>1002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4.25">
      <c r="A180" s="2570" t="s">
        <v>1729</v>
      </c>
      <c r="B180" s="2570"/>
      <c r="C180" s="2570"/>
      <c r="D180" s="2570"/>
      <c r="E180" s="2570"/>
      <c r="F180" s="2570"/>
      <c r="G180" s="2570"/>
      <c r="H180" s="2570"/>
      <c r="I180" s="2570"/>
      <c r="J180" s="2570"/>
    </row>
    <row r="181" spans="1:10">
      <c r="A181" s="2564" t="s">
        <v>1003</v>
      </c>
      <c r="B181" s="2564"/>
      <c r="C181" s="2564"/>
      <c r="D181" s="2564"/>
      <c r="E181" s="2564"/>
      <c r="F181" s="2564"/>
      <c r="G181" s="2564"/>
      <c r="H181" s="2564"/>
      <c r="I181" s="2564"/>
      <c r="J181" s="2564"/>
    </row>
    <row r="182" spans="1:10">
      <c r="A182" s="2517" t="s">
        <v>1660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ht="14.25">
      <c r="A183" s="2569" t="s">
        <v>1723</v>
      </c>
      <c r="B183" s="2569"/>
      <c r="C183" s="2569"/>
      <c r="D183" s="2569"/>
      <c r="E183" s="2569"/>
      <c r="F183" s="2569"/>
      <c r="G183" s="2569"/>
      <c r="H183" s="2569"/>
      <c r="I183" s="2569"/>
      <c r="J183" s="2569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65"/>
      <c r="B185" s="2565"/>
      <c r="C185" s="2565"/>
      <c r="D185" s="2565"/>
      <c r="E185" s="2565"/>
      <c r="F185" s="2565"/>
      <c r="G185" s="2565"/>
      <c r="H185" s="2565"/>
      <c r="I185" s="2565"/>
      <c r="J185" s="2565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1047"/>
      <c r="B193" s="1047"/>
      <c r="C193" s="1047"/>
      <c r="D193" s="1047"/>
      <c r="E193" s="1047"/>
      <c r="F193" s="1047"/>
      <c r="G193" s="1047"/>
      <c r="H193" s="1047"/>
      <c r="I193" s="1047"/>
      <c r="J193" s="1047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9"/>
      <c r="G195" s="1049"/>
      <c r="H195" s="1049"/>
      <c r="I195" s="1049"/>
      <c r="J195" s="1049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7"/>
      <c r="G197" s="1047"/>
      <c r="H197" s="1047"/>
      <c r="I197" s="1047"/>
      <c r="J197" s="1047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 ht="207" customHeight="1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 t="s">
        <v>53</v>
      </c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2567" t="s">
        <v>1724</v>
      </c>
      <c r="B201" s="2567"/>
      <c r="C201" s="2567"/>
      <c r="D201" s="2567"/>
      <c r="E201" s="2567"/>
      <c r="F201" s="2567"/>
      <c r="G201" s="2567"/>
      <c r="H201" s="2567"/>
      <c r="I201" s="2567"/>
      <c r="J201" s="2567"/>
    </row>
    <row r="202" spans="1:10">
      <c r="A202" s="2567" t="s">
        <v>1725</v>
      </c>
      <c r="B202" s="2567"/>
      <c r="C202" s="2567"/>
      <c r="D202" s="2567"/>
      <c r="E202" s="2567"/>
      <c r="F202" s="2567"/>
      <c r="G202" s="2567"/>
      <c r="H202" s="2567"/>
      <c r="I202" s="2567"/>
      <c r="J202" s="2567"/>
    </row>
    <row r="203" spans="1:10">
      <c r="A203" s="2567" t="s">
        <v>1726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1047" t="s">
        <v>942</v>
      </c>
      <c r="B204" s="1050"/>
      <c r="C204" s="1050"/>
      <c r="D204" s="1050"/>
      <c r="E204" s="1050"/>
      <c r="F204" s="1050"/>
      <c r="G204" s="1050"/>
      <c r="H204" s="1050"/>
      <c r="I204" s="1050"/>
      <c r="J204" s="1050"/>
    </row>
    <row r="205" spans="1:10">
      <c r="A205" s="2567" t="s">
        <v>1727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2517" t="s">
        <v>679</v>
      </c>
      <c r="B206" s="2517"/>
      <c r="C206" s="2517"/>
      <c r="D206" s="2517"/>
      <c r="E206" s="2517"/>
      <c r="F206" s="2517"/>
      <c r="G206" s="2517"/>
      <c r="H206" s="2517"/>
      <c r="I206" s="2517"/>
      <c r="J206" s="2517"/>
    </row>
    <row r="207" spans="1:10">
      <c r="A207" s="2564" t="s">
        <v>1125</v>
      </c>
      <c r="B207" s="2564"/>
      <c r="C207" s="2564"/>
      <c r="D207" s="2564"/>
      <c r="E207" s="2564"/>
      <c r="F207" s="2564"/>
      <c r="G207" s="2564"/>
      <c r="H207" s="2564"/>
      <c r="I207" s="2564"/>
      <c r="J207" s="2564"/>
    </row>
    <row r="208" spans="1:10" ht="14.25">
      <c r="A208" s="2564" t="s">
        <v>1728</v>
      </c>
      <c r="B208" s="2564"/>
      <c r="C208" s="2564"/>
      <c r="D208" s="2564"/>
      <c r="E208" s="2564"/>
      <c r="F208" s="2564"/>
      <c r="G208" s="2564"/>
      <c r="H208" s="2564"/>
      <c r="I208" s="2564"/>
      <c r="J208" s="2564"/>
    </row>
    <row r="209" spans="1:10">
      <c r="A209" s="2562" t="s">
        <v>1002</v>
      </c>
      <c r="B209" s="2562"/>
      <c r="C209" s="2562"/>
      <c r="D209" s="2562"/>
      <c r="E209" s="2562"/>
      <c r="F209" s="2562"/>
      <c r="G209" s="2562"/>
      <c r="H209" s="2562"/>
      <c r="I209" s="2562"/>
      <c r="J209" s="2562"/>
    </row>
    <row r="210" spans="1:10" ht="14.25">
      <c r="A210" s="2570" t="s">
        <v>1729</v>
      </c>
      <c r="B210" s="2570"/>
      <c r="C210" s="2570"/>
      <c r="D210" s="2570"/>
      <c r="E210" s="2570"/>
      <c r="F210" s="2570"/>
      <c r="G210" s="2570"/>
      <c r="H210" s="2570"/>
      <c r="I210" s="2570"/>
      <c r="J210" s="2570"/>
    </row>
    <row r="211" spans="1:10">
      <c r="A211" s="2564" t="s">
        <v>1003</v>
      </c>
      <c r="B211" s="2564"/>
      <c r="C211" s="2564"/>
      <c r="D211" s="2564"/>
      <c r="E211" s="2564"/>
      <c r="F211" s="2564"/>
      <c r="G211" s="2564"/>
      <c r="H211" s="2564"/>
      <c r="I211" s="2564"/>
      <c r="J211" s="2564"/>
    </row>
    <row r="212" spans="1:10">
      <c r="A212" s="2564" t="s">
        <v>1004</v>
      </c>
      <c r="B212" s="2564"/>
      <c r="C212" s="2564"/>
      <c r="D212" s="2564"/>
      <c r="E212" s="2564"/>
      <c r="F212" s="2564"/>
      <c r="G212" s="2564"/>
      <c r="H212" s="2564"/>
      <c r="I212" s="2564"/>
      <c r="J212" s="2564"/>
    </row>
    <row r="213" spans="1:10" ht="14.25">
      <c r="A213" s="2569" t="s">
        <v>1723</v>
      </c>
      <c r="B213" s="2569"/>
      <c r="C213" s="2569"/>
      <c r="D213" s="2569"/>
      <c r="E213" s="2569"/>
      <c r="F213" s="2569"/>
      <c r="G213" s="2569"/>
      <c r="H213" s="2569"/>
      <c r="I213" s="2569"/>
      <c r="J213" s="2569"/>
    </row>
    <row r="214" spans="1:10">
      <c r="A214" s="2542"/>
      <c r="B214" s="2542"/>
      <c r="C214" s="2542"/>
      <c r="D214" s="2542"/>
      <c r="E214" s="2542"/>
      <c r="F214" s="2542"/>
      <c r="G214" s="2542"/>
      <c r="H214" s="2542"/>
      <c r="I214" s="2542"/>
      <c r="J214" s="2542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03:J203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K215"/>
  <sheetViews>
    <sheetView workbookViewId="0">
      <selection activeCell="A14" sqref="A14:B14"/>
    </sheetView>
  </sheetViews>
  <sheetFormatPr defaultRowHeight="12.75"/>
  <cols>
    <col min="1" max="1" width="7.42578125" style="748" customWidth="1"/>
    <col min="2" max="2" width="42.5703125" style="739" customWidth="1"/>
    <col min="3" max="3" width="8.7109375" style="749" customWidth="1"/>
    <col min="4" max="4" width="13.140625" style="738" customWidth="1"/>
    <col min="5" max="5" width="13.28515625" style="738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2321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 ht="14.25" customHeight="1">
      <c r="B11" s="953"/>
      <c r="C11" s="954"/>
      <c r="D11" s="953"/>
      <c r="E11" s="953"/>
      <c r="F11" s="953"/>
      <c r="G11" s="953"/>
      <c r="H11" s="955"/>
    </row>
    <row r="12" spans="1:10" ht="11.25" customHeight="1">
      <c r="A12" s="956"/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958"/>
      <c r="F13" s="958"/>
      <c r="G13" s="959"/>
    </row>
    <row r="14" spans="1:10" ht="17.25" customHeight="1">
      <c r="A14" s="2545" t="s">
        <v>2322</v>
      </c>
      <c r="B14" s="2546"/>
      <c r="F14" s="741"/>
      <c r="G14" s="741"/>
    </row>
    <row r="15" spans="1:10" ht="21.75" customHeight="1">
      <c r="A15" s="960"/>
      <c r="B15" s="2697" t="s">
        <v>616</v>
      </c>
      <c r="C15" s="2697"/>
      <c r="D15" s="2697"/>
      <c r="E15" s="2697"/>
      <c r="F15" s="961"/>
      <c r="G15" s="961"/>
      <c r="H15" s="961"/>
      <c r="I15" s="961"/>
      <c r="J15" s="961"/>
    </row>
    <row r="16" spans="1:10" ht="21" customHeight="1">
      <c r="A16" s="738"/>
      <c r="B16" s="2635" t="s">
        <v>259</v>
      </c>
      <c r="C16" s="2635"/>
      <c r="D16" s="2635"/>
      <c r="E16" s="2635"/>
      <c r="F16" s="2635"/>
      <c r="G16" s="962"/>
      <c r="H16" s="962"/>
      <c r="I16" s="962"/>
      <c r="J16" s="962"/>
    </row>
    <row r="17" spans="1:10" s="748" customFormat="1" ht="21.75" customHeight="1">
      <c r="A17" s="958" t="s">
        <v>2235</v>
      </c>
      <c r="B17" s="963"/>
      <c r="C17" s="1271"/>
      <c r="D17" s="963"/>
      <c r="E17" s="963"/>
      <c r="F17" s="963"/>
      <c r="G17" s="963"/>
      <c r="H17" s="963"/>
      <c r="I17" s="963"/>
      <c r="J17" s="963"/>
    </row>
    <row r="18" spans="1:10" s="748" customFormat="1" ht="12" customHeight="1">
      <c r="A18" s="959"/>
      <c r="B18" s="751"/>
      <c r="C18" s="1272"/>
      <c r="D18" s="751"/>
      <c r="E18" s="751"/>
      <c r="F18" s="751"/>
      <c r="G18" s="752"/>
      <c r="H18" s="752"/>
      <c r="I18" s="751"/>
      <c r="J18" s="751"/>
    </row>
    <row r="19" spans="1:10" s="743" customFormat="1" ht="16.5" thickBot="1">
      <c r="A19" s="753" t="s">
        <v>2236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1</v>
      </c>
      <c r="J20" s="971">
        <v>1</v>
      </c>
    </row>
    <row r="21" spans="1:10" s="968" customFormat="1" ht="15" customHeight="1" thickBot="1">
      <c r="A21" s="753" t="s">
        <v>634</v>
      </c>
      <c r="C21" s="965"/>
      <c r="G21" s="968" t="s">
        <v>935</v>
      </c>
    </row>
    <row r="22" spans="1:10" s="968" customFormat="1" ht="9.75" customHeight="1" thickBot="1">
      <c r="A22" s="753" t="s">
        <v>557</v>
      </c>
      <c r="C22" s="972"/>
      <c r="D22" s="97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G23" s="968" t="s">
        <v>954</v>
      </c>
      <c r="I23" s="974">
        <v>51</v>
      </c>
    </row>
    <row r="24" spans="1:10" s="945" customFormat="1" ht="12.75" customHeight="1">
      <c r="A24" s="753" t="s">
        <v>218</v>
      </c>
      <c r="B24" s="975"/>
      <c r="C24" s="976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985"/>
      <c r="F28" s="945"/>
      <c r="G28" s="945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4" customHeight="1" thickBot="1">
      <c r="A32" s="987">
        <v>1100000</v>
      </c>
      <c r="B32" s="787" t="s">
        <v>1719</v>
      </c>
      <c r="C32" s="788" t="s">
        <v>361</v>
      </c>
      <c r="D32" s="902">
        <f>D33+D42+D138+D105</f>
        <v>28000</v>
      </c>
      <c r="E32" s="902">
        <f>E105</f>
        <v>0</v>
      </c>
      <c r="F32" s="902">
        <f>F33+F42+F138+F105</f>
        <v>28000</v>
      </c>
      <c r="G32" s="902">
        <f>G105</f>
        <v>7000</v>
      </c>
      <c r="H32" s="902">
        <f>H105</f>
        <v>14000</v>
      </c>
      <c r="I32" s="902">
        <f>I105</f>
        <v>21000</v>
      </c>
      <c r="J32" s="902">
        <f>F32</f>
        <v>28000</v>
      </c>
    </row>
    <row r="33" spans="1:10" s="748" customFormat="1" ht="33.75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F33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F34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05">
        <v>0</v>
      </c>
      <c r="E35" s="911"/>
      <c r="F35" s="905">
        <f t="shared" ref="F35:F40" si="0"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0.75" hidden="1" customHeight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5">
        <f t="shared" si="0"/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06"/>
      <c r="E37" s="906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51" hidden="1">
      <c r="A38" s="990">
        <v>1114000</v>
      </c>
      <c r="B38" s="801" t="s">
        <v>401</v>
      </c>
      <c r="C38" s="802" t="s">
        <v>402</v>
      </c>
      <c r="D38" s="906"/>
      <c r="E38" s="906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06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06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26.2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07"/>
      <c r="F41" s="905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908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3.5" hidden="1" customHeight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06"/>
      <c r="F45" s="906">
        <f>D45+E45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06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t="0.75" hidden="1" customHeight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/>
      <c r="E48" s="906"/>
      <c r="F48" s="905"/>
      <c r="G48" s="905"/>
      <c r="H48" s="905"/>
      <c r="I48" s="905"/>
      <c r="J48" s="991">
        <v>0</v>
      </c>
    </row>
    <row r="49" spans="1:10" s="748" customFormat="1" ht="25.5" hidden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2.5" hidden="1" customHeight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t="25.5" hidden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0.75" hidden="1" customHeigh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t="0.75" hidden="1" customHeight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1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1"/>
        <v>0</v>
      </c>
    </row>
    <row r="61" spans="1:10" s="748" customFormat="1" ht="25.5" hidden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1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1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v>0</v>
      </c>
      <c r="E63" s="907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1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>D65</f>
        <v>0</v>
      </c>
      <c r="E64" s="911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991">
        <f t="shared" si="1"/>
        <v>0</v>
      </c>
    </row>
    <row r="65" spans="1:10" s="748" customFormat="1" ht="12" hidden="1" customHeight="1" thickBot="1">
      <c r="A65" s="993">
        <v>1124100</v>
      </c>
      <c r="B65" s="817" t="s">
        <v>190</v>
      </c>
      <c r="C65" s="806" t="s">
        <v>215</v>
      </c>
      <c r="D65" s="907">
        <v>0</v>
      </c>
      <c r="E65" s="907"/>
      <c r="F65" s="907">
        <f>D65+E65</f>
        <v>0</v>
      </c>
      <c r="G65" s="907">
        <v>0</v>
      </c>
      <c r="H65" s="907">
        <v>0</v>
      </c>
      <c r="I65" s="907">
        <v>0</v>
      </c>
      <c r="J65" s="991">
        <f t="shared" si="1"/>
        <v>0</v>
      </c>
    </row>
    <row r="66" spans="1:10" s="748" customFormat="1" ht="42.7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>
        <v>0</v>
      </c>
      <c r="E67" s="906">
        <v>0</v>
      </c>
      <c r="F67" s="906">
        <f>D67+E67</f>
        <v>0</v>
      </c>
      <c r="G67" s="906"/>
      <c r="H67" s="906">
        <v>0</v>
      </c>
      <c r="I67" s="906">
        <v>0</v>
      </c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>
        <v>0</v>
      </c>
      <c r="F68" s="907">
        <f>D68+E68</f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991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06">
        <v>0</v>
      </c>
      <c r="E70" s="906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06"/>
      <c r="F71" s="906">
        <f t="shared" ref="F71:F78" si="3">D71+E71</f>
        <v>0</v>
      </c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06"/>
      <c r="F72" s="906">
        <f t="shared" si="3"/>
        <v>0</v>
      </c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f t="shared" si="3"/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06"/>
      <c r="F74" s="906">
        <f t="shared" si="3"/>
        <v>0</v>
      </c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>
        <v>0</v>
      </c>
      <c r="E75" s="906"/>
      <c r="F75" s="906">
        <f t="shared" si="3"/>
        <v>0</v>
      </c>
      <c r="G75" s="906">
        <v>0</v>
      </c>
      <c r="H75" s="906">
        <v>0</v>
      </c>
      <c r="I75" s="906">
        <v>0</v>
      </c>
      <c r="J75" s="991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06">
        <v>0</v>
      </c>
      <c r="E76" s="906"/>
      <c r="F76" s="906">
        <f t="shared" si="3"/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6">
        <f t="shared" si="3"/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3.5" customHeight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06">
        <f t="shared" si="3"/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t="25.5" hidden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t="12" hidden="1" customHeight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28.5" hidden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5.5" hidden="1" customHeight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1">
        <f>D105</f>
        <v>28000</v>
      </c>
      <c r="E92" s="911"/>
      <c r="F92" s="911">
        <f>F105</f>
        <v>28000</v>
      </c>
      <c r="G92" s="911">
        <f>G105</f>
        <v>7000</v>
      </c>
      <c r="H92" s="911">
        <f>H105</f>
        <v>14000</v>
      </c>
      <c r="I92" s="911">
        <f>I105</f>
        <v>21000</v>
      </c>
      <c r="J92" s="991">
        <f>J105</f>
        <v>28000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0" s="748" customFormat="1" ht="29.25" customHeight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0" s="748" customFormat="1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0" s="748" customFormat="1" ht="36.75" customHeight="1">
      <c r="A105" s="1000">
        <v>1153700</v>
      </c>
      <c r="B105" s="1017" t="s">
        <v>507</v>
      </c>
      <c r="C105" s="1004">
        <v>463700</v>
      </c>
      <c r="D105" s="1185">
        <v>28000</v>
      </c>
      <c r="E105" s="1185">
        <v>0</v>
      </c>
      <c r="F105" s="1007">
        <f>D105+E105</f>
        <v>28000</v>
      </c>
      <c r="G105" s="1007">
        <v>7000</v>
      </c>
      <c r="H105" s="1007">
        <v>14000</v>
      </c>
      <c r="I105" s="1007">
        <v>21000</v>
      </c>
      <c r="J105" s="1277">
        <f>F105</f>
        <v>28000</v>
      </c>
    </row>
    <row r="106" spans="1:10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t="25.5" hidden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38.25" hidden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38.2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21" customHeight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0.75" customHeight="1" thickBot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0.75" hidden="1" customHeight="1" thickBot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f>D138+E138</f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38.25" hidden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51" hidden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38.25" hidden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1" s="748" customFormat="1" ht="51" hidden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1" s="748" customFormat="1" ht="38.25" hidden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1" s="748" customFormat="1" hidden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1" s="748" customFormat="1" hidden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1" s="748" customFormat="1" ht="13.5" hidden="1" thickBot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1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1" s="748" customFormat="1" ht="25.5" customHeight="1" thickBot="1">
      <c r="A151" s="1028" t="s">
        <v>263</v>
      </c>
      <c r="B151" s="866" t="s">
        <v>652</v>
      </c>
      <c r="C151" s="867" t="s">
        <v>361</v>
      </c>
      <c r="D151" s="1201">
        <f>D152+D163</f>
        <v>0</v>
      </c>
      <c r="E151" s="1201"/>
      <c r="F151" s="1201">
        <f>F152+F163</f>
        <v>0</v>
      </c>
      <c r="G151" s="1201">
        <f>G152</f>
        <v>0</v>
      </c>
      <c r="H151" s="1201">
        <f>H152</f>
        <v>0</v>
      </c>
      <c r="I151" s="1201">
        <f>I152</f>
        <v>0</v>
      </c>
      <c r="J151" s="991">
        <f>F152</f>
        <v>0</v>
      </c>
    </row>
    <row r="152" spans="1:11" s="748" customFormat="1" hidden="1">
      <c r="A152" s="1026" t="s">
        <v>654</v>
      </c>
      <c r="B152" s="875" t="s">
        <v>655</v>
      </c>
      <c r="C152" s="794" t="s">
        <v>361</v>
      </c>
      <c r="D152" s="1027">
        <f>SUM(D153:D162)</f>
        <v>0</v>
      </c>
      <c r="E152" s="1027"/>
      <c r="F152" s="1027">
        <f>SUM(F153:F162)</f>
        <v>0</v>
      </c>
      <c r="G152" s="1027">
        <f>SUM(G153:G162)</f>
        <v>0</v>
      </c>
      <c r="H152" s="1027">
        <f>SUM(H153:H162)</f>
        <v>0</v>
      </c>
      <c r="I152" s="1027">
        <f>SUM(I153:I162)</f>
        <v>0</v>
      </c>
      <c r="J152" s="991">
        <f>F152</f>
        <v>0</v>
      </c>
    </row>
    <row r="153" spans="1:11" s="748" customFormat="1" hidden="1">
      <c r="A153" s="1024" t="s">
        <v>656</v>
      </c>
      <c r="B153" s="857" t="s">
        <v>1700</v>
      </c>
      <c r="C153" s="1031" t="s">
        <v>997</v>
      </c>
      <c r="D153" s="925"/>
      <c r="E153" s="906"/>
      <c r="F153" s="925"/>
      <c r="G153" s="925"/>
      <c r="H153" s="925"/>
      <c r="I153" s="925"/>
      <c r="J153" s="991">
        <f>F153</f>
        <v>0</v>
      </c>
    </row>
    <row r="154" spans="1:11" s="748" customFormat="1" hidden="1">
      <c r="A154" s="1024" t="s">
        <v>998</v>
      </c>
      <c r="B154" s="857" t="s">
        <v>1701</v>
      </c>
      <c r="C154" s="1031" t="s">
        <v>975</v>
      </c>
      <c r="D154" s="925">
        <v>0</v>
      </c>
      <c r="E154" s="906"/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1" s="748" customFormat="1" ht="25.5" hidden="1">
      <c r="A155" s="1024" t="s">
        <v>976</v>
      </c>
      <c r="B155" s="857" t="s">
        <v>1702</v>
      </c>
      <c r="C155" s="1031" t="s">
        <v>978</v>
      </c>
      <c r="D155" s="1032">
        <v>0</v>
      </c>
      <c r="E155" s="1273">
        <v>0</v>
      </c>
      <c r="F155" s="1032">
        <f>D155</f>
        <v>0</v>
      </c>
      <c r="G155" s="1274">
        <v>0</v>
      </c>
      <c r="H155" s="1275">
        <v>0</v>
      </c>
      <c r="I155" s="1275">
        <v>0</v>
      </c>
      <c r="J155" s="1276">
        <f>F155</f>
        <v>0</v>
      </c>
      <c r="K155" s="754"/>
    </row>
    <row r="156" spans="1:11" s="748" customFormat="1" hidden="1">
      <c r="A156" s="1033" t="s">
        <v>979</v>
      </c>
      <c r="B156" s="857" t="s">
        <v>1703</v>
      </c>
      <c r="C156" s="1031" t="s">
        <v>1110</v>
      </c>
      <c r="D156" s="925"/>
      <c r="E156" s="906"/>
      <c r="F156" s="925"/>
      <c r="G156" s="925"/>
      <c r="H156" s="925"/>
      <c r="I156" s="925"/>
      <c r="J156" s="991">
        <v>0</v>
      </c>
    </row>
    <row r="157" spans="1:11" s="748" customFormat="1" hidden="1">
      <c r="A157" s="1033" t="s">
        <v>138</v>
      </c>
      <c r="B157" s="858" t="s">
        <v>139</v>
      </c>
      <c r="C157" s="1031" t="s">
        <v>140</v>
      </c>
      <c r="D157" s="925">
        <v>0</v>
      </c>
      <c r="E157" s="906"/>
      <c r="F157" s="925">
        <f>D157+E157</f>
        <v>0</v>
      </c>
      <c r="G157" s="925"/>
      <c r="H157" s="925"/>
      <c r="I157" s="925">
        <v>0</v>
      </c>
      <c r="J157" s="991">
        <f>F157</f>
        <v>0</v>
      </c>
    </row>
    <row r="158" spans="1:11" s="748" customFormat="1" hidden="1">
      <c r="A158" s="1033" t="s">
        <v>141</v>
      </c>
      <c r="B158" s="857" t="s">
        <v>1704</v>
      </c>
      <c r="C158" s="1031" t="s">
        <v>904</v>
      </c>
      <c r="D158" s="925">
        <v>0</v>
      </c>
      <c r="E158" s="906"/>
      <c r="F158" s="925">
        <f>D158</f>
        <v>0</v>
      </c>
      <c r="G158" s="925">
        <v>0</v>
      </c>
      <c r="H158" s="925">
        <v>0</v>
      </c>
      <c r="I158" s="925">
        <v>0</v>
      </c>
      <c r="J158" s="991">
        <f>F158</f>
        <v>0</v>
      </c>
    </row>
    <row r="159" spans="1:11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06"/>
      <c r="F159" s="925"/>
      <c r="G159" s="925"/>
      <c r="H159" s="925"/>
      <c r="I159" s="925"/>
      <c r="J159" s="991">
        <v>0</v>
      </c>
    </row>
    <row r="160" spans="1:11" s="748" customFormat="1" hidden="1">
      <c r="A160" s="1034" t="s">
        <v>806</v>
      </c>
      <c r="B160" s="1035" t="s">
        <v>1706</v>
      </c>
      <c r="C160" s="1036" t="s">
        <v>661</v>
      </c>
      <c r="D160" s="925"/>
      <c r="E160" s="906"/>
      <c r="F160" s="925"/>
      <c r="G160" s="925"/>
      <c r="H160" s="925"/>
      <c r="I160" s="925"/>
      <c r="J160" s="991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5"/>
      <c r="E161" s="906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5"/>
      <c r="E162" s="906"/>
      <c r="F162" s="925"/>
      <c r="G162" s="925"/>
      <c r="H162" s="925"/>
      <c r="I162" s="925"/>
      <c r="J162" s="991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5">
        <v>0</v>
      </c>
      <c r="E163" s="925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5"/>
      <c r="E164" s="906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06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06"/>
      <c r="F166" s="925"/>
      <c r="G166" s="925"/>
      <c r="H166" s="925"/>
      <c r="I166" s="925"/>
      <c r="J166" s="991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5"/>
      <c r="E167" s="906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5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06"/>
      <c r="F169" s="925"/>
      <c r="G169" s="925"/>
      <c r="H169" s="925"/>
      <c r="I169" s="925"/>
      <c r="J169" s="991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5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5"/>
      <c r="E171" s="925"/>
      <c r="F171" s="925"/>
      <c r="G171" s="925"/>
      <c r="H171" s="925"/>
      <c r="I171" s="925"/>
      <c r="J171" s="991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5"/>
      <c r="E172" s="925"/>
      <c r="F172" s="925"/>
      <c r="G172" s="925"/>
      <c r="H172" s="925"/>
      <c r="I172" s="925"/>
      <c r="J172" s="925"/>
    </row>
    <row r="173" spans="1:10" hidden="1">
      <c r="A173" s="1033" t="s">
        <v>330</v>
      </c>
      <c r="B173" s="857" t="s">
        <v>1709</v>
      </c>
      <c r="C173" s="1031" t="s">
        <v>332</v>
      </c>
      <c r="D173" s="925"/>
      <c r="E173" s="925"/>
      <c r="F173" s="925"/>
      <c r="G173" s="925"/>
      <c r="H173" s="925"/>
      <c r="I173" s="925"/>
      <c r="J173" s="925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943"/>
      <c r="E174" s="943"/>
      <c r="F174" s="943"/>
      <c r="G174" s="943"/>
      <c r="H174" s="943"/>
      <c r="I174" s="943"/>
      <c r="J174" s="943"/>
    </row>
    <row r="175" spans="1:10" ht="24" customHeight="1" thickBot="1">
      <c r="A175" s="1044">
        <v>1000000</v>
      </c>
      <c r="B175" s="1045" t="s">
        <v>1081</v>
      </c>
      <c r="C175" s="1046" t="s">
        <v>361</v>
      </c>
      <c r="D175" s="1029">
        <f>D32+D151</f>
        <v>28000</v>
      </c>
      <c r="E175" s="1029">
        <f>E32</f>
        <v>0</v>
      </c>
      <c r="F175" s="1029">
        <f>F32+F151</f>
        <v>28000</v>
      </c>
      <c r="G175" s="1029">
        <f>G32+G151</f>
        <v>7000</v>
      </c>
      <c r="H175" s="1029">
        <f>H32+H151</f>
        <v>14000</v>
      </c>
      <c r="I175" s="1029">
        <f>I32+I151</f>
        <v>21000</v>
      </c>
      <c r="J175" s="1029">
        <f>J32+J151</f>
        <v>28000</v>
      </c>
    </row>
    <row r="176" spans="1:10" ht="14.25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64" t="s">
        <v>1125</v>
      </c>
      <c r="B177" s="2564"/>
      <c r="C177" s="2564"/>
      <c r="D177" s="2564"/>
      <c r="E177" s="2564"/>
      <c r="F177" s="2564"/>
      <c r="G177" s="2564"/>
      <c r="H177" s="2564"/>
      <c r="I177" s="2564"/>
      <c r="J177" s="2564"/>
    </row>
    <row r="178" spans="1:10" ht="14.25">
      <c r="A178" s="2517" t="s">
        <v>1743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>
      <c r="A179" s="2562" t="s">
        <v>1002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4.25">
      <c r="A180" s="2570" t="s">
        <v>1729</v>
      </c>
      <c r="B180" s="2570"/>
      <c r="C180" s="2570"/>
      <c r="D180" s="2570"/>
      <c r="E180" s="2570"/>
      <c r="F180" s="2570"/>
      <c r="G180" s="2570"/>
      <c r="H180" s="2570"/>
      <c r="I180" s="2570"/>
      <c r="J180" s="2570"/>
    </row>
    <row r="181" spans="1:10">
      <c r="A181" s="2564" t="s">
        <v>1003</v>
      </c>
      <c r="B181" s="2564"/>
      <c r="C181" s="2564"/>
      <c r="D181" s="2564"/>
      <c r="E181" s="2564"/>
      <c r="F181" s="2564"/>
      <c r="G181" s="2564"/>
      <c r="H181" s="2564"/>
      <c r="I181" s="2564"/>
      <c r="J181" s="2564"/>
    </row>
    <row r="182" spans="1:10">
      <c r="A182" s="2517" t="s">
        <v>1659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ht="14.25">
      <c r="A183" s="2529" t="s">
        <v>1723</v>
      </c>
      <c r="B183" s="2529"/>
      <c r="C183" s="2529"/>
      <c r="D183" s="2529"/>
      <c r="E183" s="2529"/>
      <c r="F183" s="2529"/>
      <c r="G183" s="2529"/>
      <c r="H183" s="2529"/>
      <c r="I183" s="2529"/>
      <c r="J183" s="2529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65"/>
      <c r="B185" s="2565"/>
      <c r="C185" s="2565"/>
      <c r="D185" s="2565"/>
      <c r="E185" s="2565"/>
      <c r="F185" s="2565"/>
      <c r="G185" s="2565"/>
      <c r="H185" s="2565"/>
      <c r="I185" s="2565"/>
      <c r="J185" s="2565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1047"/>
      <c r="B189" s="1047"/>
      <c r="C189" s="1047"/>
      <c r="D189" s="1047"/>
      <c r="E189" s="1047"/>
      <c r="F189" s="1047"/>
      <c r="G189" s="1047"/>
      <c r="H189" s="1047"/>
      <c r="I189" s="1047"/>
      <c r="J189" s="1048"/>
    </row>
    <row r="190" spans="1:10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1047"/>
      <c r="B194" s="1047"/>
      <c r="C194" s="1047"/>
      <c r="D194" s="1047"/>
      <c r="E194" s="1047"/>
      <c r="F194" s="1047"/>
      <c r="G194" s="1047"/>
      <c r="H194" s="1047"/>
      <c r="I194" s="1047"/>
      <c r="J194" s="1047"/>
    </row>
    <row r="195" spans="1:10">
      <c r="A195" s="2565"/>
      <c r="B195" s="2565"/>
      <c r="C195" s="2565"/>
      <c r="D195" s="2565"/>
      <c r="E195" s="2565"/>
      <c r="F195" s="2565"/>
      <c r="G195" s="2565"/>
      <c r="H195" s="2565"/>
      <c r="I195" s="2565"/>
      <c r="J195" s="2565"/>
    </row>
    <row r="196" spans="1:10">
      <c r="A196" s="1047"/>
      <c r="B196" s="1047"/>
      <c r="C196" s="1047"/>
      <c r="D196" s="1047"/>
      <c r="E196" s="1047"/>
      <c r="F196" s="1049"/>
      <c r="G196" s="1049"/>
      <c r="H196" s="1049"/>
      <c r="I196" s="1049"/>
      <c r="J196" s="1049"/>
    </row>
    <row r="197" spans="1:10">
      <c r="A197" s="2565"/>
      <c r="B197" s="2565"/>
      <c r="C197" s="2565"/>
      <c r="D197" s="2565"/>
      <c r="E197" s="2565"/>
      <c r="F197" s="2565"/>
      <c r="G197" s="2565"/>
      <c r="H197" s="2565"/>
      <c r="I197" s="2565"/>
      <c r="J197" s="2565"/>
    </row>
    <row r="198" spans="1:10">
      <c r="A198" s="1047"/>
      <c r="B198" s="1047"/>
      <c r="C198" s="1047"/>
      <c r="D198" s="1047"/>
      <c r="E198" s="1047"/>
      <c r="F198" s="1047"/>
      <c r="G198" s="1047"/>
      <c r="H198" s="1047"/>
      <c r="I198" s="1047"/>
      <c r="J198" s="1047"/>
    </row>
    <row r="199" spans="1:10">
      <c r="A199" s="2565"/>
      <c r="B199" s="2565"/>
      <c r="C199" s="2565"/>
      <c r="D199" s="2565"/>
      <c r="E199" s="2565"/>
      <c r="F199" s="2565"/>
      <c r="G199" s="2565"/>
      <c r="H199" s="2565"/>
      <c r="I199" s="2565"/>
      <c r="J199" s="2565"/>
    </row>
    <row r="200" spans="1:10" ht="207" customHeight="1">
      <c r="A200" s="1047"/>
      <c r="B200" s="1047"/>
      <c r="C200" s="1047"/>
      <c r="D200" s="1047"/>
      <c r="E200" s="1047"/>
      <c r="F200" s="1047"/>
      <c r="G200" s="1047"/>
      <c r="H200" s="1047"/>
      <c r="I200" s="1047"/>
      <c r="J200" s="1047"/>
    </row>
    <row r="201" spans="1:10">
      <c r="A201" s="2565" t="s">
        <v>53</v>
      </c>
      <c r="B201" s="2565"/>
      <c r="C201" s="2565"/>
      <c r="D201" s="2565"/>
      <c r="E201" s="2565"/>
      <c r="F201" s="2565"/>
      <c r="G201" s="2565"/>
      <c r="H201" s="2565"/>
      <c r="I201" s="2565"/>
      <c r="J201" s="2565"/>
    </row>
    <row r="202" spans="1:10">
      <c r="A202" s="2567" t="s">
        <v>1724</v>
      </c>
      <c r="B202" s="2567"/>
      <c r="C202" s="2567"/>
      <c r="D202" s="2567"/>
      <c r="E202" s="2567"/>
      <c r="F202" s="2567"/>
      <c r="G202" s="2567"/>
      <c r="H202" s="2567"/>
      <c r="I202" s="2567"/>
      <c r="J202" s="2567"/>
    </row>
    <row r="203" spans="1:10">
      <c r="A203" s="2567" t="s">
        <v>1725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1726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1047" t="s">
        <v>942</v>
      </c>
      <c r="B205" s="1050"/>
      <c r="C205" s="1050"/>
      <c r="D205" s="1050"/>
      <c r="E205" s="1050"/>
      <c r="F205" s="1050"/>
      <c r="G205" s="1050"/>
      <c r="H205" s="1050"/>
      <c r="I205" s="1050"/>
      <c r="J205" s="1050"/>
    </row>
    <row r="206" spans="1:10">
      <c r="A206" s="2567" t="s">
        <v>1727</v>
      </c>
      <c r="B206" s="2567"/>
      <c r="C206" s="2567"/>
      <c r="D206" s="2567"/>
      <c r="E206" s="2567"/>
      <c r="F206" s="2567"/>
      <c r="G206" s="2567"/>
      <c r="H206" s="2567"/>
      <c r="I206" s="2567"/>
      <c r="J206" s="2567"/>
    </row>
    <row r="207" spans="1:10">
      <c r="A207" s="2517" t="s">
        <v>679</v>
      </c>
      <c r="B207" s="2517"/>
      <c r="C207" s="2517"/>
      <c r="D207" s="2517"/>
      <c r="E207" s="2517"/>
      <c r="F207" s="2517"/>
      <c r="G207" s="2517"/>
      <c r="H207" s="2517"/>
      <c r="I207" s="2517"/>
      <c r="J207" s="2517"/>
    </row>
    <row r="208" spans="1:10">
      <c r="A208" s="2564" t="s">
        <v>1125</v>
      </c>
      <c r="B208" s="2564"/>
      <c r="C208" s="2564"/>
      <c r="D208" s="2564"/>
      <c r="E208" s="2564"/>
      <c r="F208" s="2564"/>
      <c r="G208" s="2564"/>
      <c r="H208" s="2564"/>
      <c r="I208" s="2564"/>
      <c r="J208" s="2564"/>
    </row>
    <row r="209" spans="1:10" ht="14.25">
      <c r="A209" s="2564" t="s">
        <v>1728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>
      <c r="A210" s="2562" t="s">
        <v>1002</v>
      </c>
      <c r="B210" s="2562"/>
      <c r="C210" s="2562"/>
      <c r="D210" s="2562"/>
      <c r="E210" s="2562"/>
      <c r="F210" s="2562"/>
      <c r="G210" s="2562"/>
      <c r="H210" s="2562"/>
      <c r="I210" s="2562"/>
      <c r="J210" s="2562"/>
    </row>
    <row r="211" spans="1:10" ht="14.25">
      <c r="A211" s="2570" t="s">
        <v>1729</v>
      </c>
      <c r="B211" s="2570"/>
      <c r="C211" s="2570"/>
      <c r="D211" s="2570"/>
      <c r="E211" s="2570"/>
      <c r="F211" s="2570"/>
      <c r="G211" s="2570"/>
      <c r="H211" s="2570"/>
      <c r="I211" s="2570"/>
      <c r="J211" s="2570"/>
    </row>
    <row r="212" spans="1:10">
      <c r="A212" s="2564" t="s">
        <v>1003</v>
      </c>
      <c r="B212" s="2564"/>
      <c r="C212" s="2564"/>
      <c r="D212" s="2564"/>
      <c r="E212" s="2564"/>
      <c r="F212" s="2564"/>
      <c r="G212" s="2564"/>
      <c r="H212" s="2564"/>
      <c r="I212" s="2564"/>
      <c r="J212" s="2564"/>
    </row>
    <row r="213" spans="1:10">
      <c r="A213" s="2564" t="s">
        <v>1004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 ht="14.25">
      <c r="A214" s="2569" t="s">
        <v>1723</v>
      </c>
      <c r="B214" s="2569"/>
      <c r="C214" s="2569"/>
      <c r="D214" s="2569"/>
      <c r="E214" s="2569"/>
      <c r="F214" s="2569"/>
      <c r="G214" s="2569"/>
      <c r="H214" s="2569"/>
      <c r="I214" s="2569"/>
      <c r="J214" s="2569"/>
    </row>
    <row r="215" spans="1:10">
      <c r="A215" s="2542"/>
      <c r="B215" s="2542"/>
      <c r="C215" s="2542"/>
      <c r="D215" s="2542"/>
      <c r="E215" s="2542"/>
      <c r="F215" s="2542"/>
      <c r="G215" s="2542"/>
      <c r="H215" s="2542"/>
      <c r="I215" s="2542"/>
      <c r="J215" s="2542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A199:J199"/>
    <mergeCell ref="A201:J201"/>
    <mergeCell ref="A202:J202"/>
    <mergeCell ref="A203:J203"/>
    <mergeCell ref="A204:J204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216"/>
  <sheetViews>
    <sheetView topLeftCell="A25" workbookViewId="0">
      <selection activeCell="H106" sqref="H106"/>
    </sheetView>
  </sheetViews>
  <sheetFormatPr defaultRowHeight="12.75"/>
  <cols>
    <col min="1" max="1" width="7.425781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13.28515625" style="738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1232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 ht="14.25" customHeight="1">
      <c r="B11" s="953"/>
      <c r="C11" s="954"/>
      <c r="D11" s="953"/>
      <c r="E11" s="953"/>
      <c r="F11" s="953"/>
      <c r="G11" s="953"/>
      <c r="H11" s="955"/>
    </row>
    <row r="12" spans="1:10" ht="11.25" customHeight="1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958"/>
      <c r="F13" s="958"/>
      <c r="G13" s="959"/>
    </row>
    <row r="14" spans="1:10" ht="33" customHeight="1">
      <c r="A14" s="2635" t="s">
        <v>1229</v>
      </c>
      <c r="B14" s="2539"/>
      <c r="F14" s="741"/>
      <c r="G14" s="741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21" customHeight="1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 ht="21.75" customHeight="1">
      <c r="A17" s="958" t="s">
        <v>1228</v>
      </c>
      <c r="B17" s="963"/>
      <c r="C17" s="1271"/>
      <c r="D17" s="963"/>
      <c r="E17" s="963"/>
      <c r="F17" s="963"/>
      <c r="G17" s="963"/>
      <c r="H17" s="963"/>
      <c r="I17" s="963"/>
      <c r="J17" s="963"/>
    </row>
    <row r="18" spans="1:10" s="748" customFormat="1" ht="12" customHeight="1">
      <c r="A18" s="959"/>
      <c r="B18" s="751"/>
      <c r="C18" s="1272"/>
      <c r="D18" s="751"/>
      <c r="E18" s="751"/>
      <c r="F18" s="751"/>
      <c r="G18" s="752"/>
      <c r="H18" s="752"/>
      <c r="I18" s="751"/>
      <c r="J18" s="751"/>
    </row>
    <row r="19" spans="1:10" s="743" customFormat="1" thickBot="1">
      <c r="A19" s="753" t="s">
        <v>1809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1</v>
      </c>
      <c r="J20" s="971">
        <v>1</v>
      </c>
    </row>
    <row r="21" spans="1:10" s="968" customFormat="1" ht="15" customHeight="1" thickBot="1">
      <c r="A21" s="753" t="s">
        <v>634</v>
      </c>
      <c r="C21" s="965"/>
      <c r="G21" s="968" t="s">
        <v>935</v>
      </c>
    </row>
    <row r="22" spans="1:10" s="968" customFormat="1" ht="9.75" customHeight="1" thickBot="1">
      <c r="A22" s="753" t="s">
        <v>557</v>
      </c>
      <c r="C22" s="972"/>
      <c r="D22" s="97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G23" s="968" t="s">
        <v>954</v>
      </c>
      <c r="I23" s="974">
        <v>51</v>
      </c>
    </row>
    <row r="24" spans="1:10" s="945" customFormat="1" ht="12.75" customHeight="1">
      <c r="A24" s="753" t="s">
        <v>218</v>
      </c>
      <c r="B24" s="975"/>
      <c r="C24" s="976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985"/>
      <c r="F28" s="945"/>
      <c r="G28" s="945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38.25" customHeight="1" thickBot="1">
      <c r="A32" s="987">
        <v>1100000</v>
      </c>
      <c r="B32" s="787" t="s">
        <v>1719</v>
      </c>
      <c r="C32" s="788" t="s">
        <v>361</v>
      </c>
      <c r="D32" s="902">
        <f>D33+D42+D138+D105</f>
        <v>27000</v>
      </c>
      <c r="E32" s="902">
        <f>E105</f>
        <v>0</v>
      </c>
      <c r="F32" s="902">
        <f>F33+F42+F138+F105</f>
        <v>27000</v>
      </c>
      <c r="G32" s="902">
        <f>G33+G42+G105</f>
        <v>7000</v>
      </c>
      <c r="H32" s="902">
        <f>H33+H42+H105</f>
        <v>14000</v>
      </c>
      <c r="I32" s="902">
        <f>I33+I42+H41+I105</f>
        <v>21000</v>
      </c>
      <c r="J32" s="902">
        <f>F32</f>
        <v>27000</v>
      </c>
    </row>
    <row r="33" spans="1:10" s="748" customFormat="1" ht="51.75" hidden="1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F33</f>
        <v>0</v>
      </c>
    </row>
    <row r="34" spans="1:10" s="748" customFormat="1" ht="14.25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F34</f>
        <v>0</v>
      </c>
    </row>
    <row r="35" spans="1:10" s="748" customFormat="1" ht="25.5">
      <c r="A35" s="989">
        <v>1111000</v>
      </c>
      <c r="B35" s="797" t="s">
        <v>677</v>
      </c>
      <c r="C35" s="798" t="s">
        <v>810</v>
      </c>
      <c r="D35" s="905">
        <v>0</v>
      </c>
      <c r="E35" s="911"/>
      <c r="F35" s="905">
        <f t="shared" ref="F35:F40" si="0"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4.75" customHeight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5">
        <f t="shared" si="0"/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25.5" hidden="1" customHeight="1">
      <c r="A37" s="990">
        <v>1113000</v>
      </c>
      <c r="B37" s="801" t="s">
        <v>812</v>
      </c>
      <c r="C37" s="802" t="s">
        <v>813</v>
      </c>
      <c r="D37" s="906"/>
      <c r="E37" s="906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38.25" hidden="1" customHeight="1">
      <c r="A38" s="990">
        <v>1114000</v>
      </c>
      <c r="B38" s="801" t="s">
        <v>401</v>
      </c>
      <c r="C38" s="802" t="s">
        <v>402</v>
      </c>
      <c r="D38" s="906"/>
      <c r="E38" s="906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t="12.75" hidden="1" customHeight="1">
      <c r="A39" s="990">
        <v>1115000</v>
      </c>
      <c r="B39" s="801" t="s">
        <v>619</v>
      </c>
      <c r="C39" s="802" t="s">
        <v>391</v>
      </c>
      <c r="D39" s="906"/>
      <c r="E39" s="906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12.75" hidden="1" customHeight="1">
      <c r="A40" s="990">
        <v>1116000</v>
      </c>
      <c r="B40" s="801" t="s">
        <v>1034</v>
      </c>
      <c r="C40" s="802" t="s">
        <v>392</v>
      </c>
      <c r="D40" s="906"/>
      <c r="E40" s="906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13.5" hidden="1" customHeight="1" thickBot="1">
      <c r="A41" s="992">
        <v>1117000</v>
      </c>
      <c r="B41" s="805" t="s">
        <v>644</v>
      </c>
      <c r="C41" s="806" t="s">
        <v>20</v>
      </c>
      <c r="D41" s="907">
        <v>0</v>
      </c>
      <c r="E41" s="907"/>
      <c r="F41" s="905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30.75" hidden="1" customHeight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908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4.25" hidden="1" customHeight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12.75" hidden="1" customHeight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t="12.75" hidden="1" customHeight="1">
      <c r="A45" s="990">
        <v>1121200</v>
      </c>
      <c r="B45" s="814" t="s">
        <v>1678</v>
      </c>
      <c r="C45" s="802" t="s">
        <v>386</v>
      </c>
      <c r="D45" s="906">
        <v>0</v>
      </c>
      <c r="E45" s="906"/>
      <c r="F45" s="906">
        <f>D45+E45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t="12.75" hidden="1" customHeight="1">
      <c r="A46" s="990">
        <v>1121300</v>
      </c>
      <c r="B46" s="813" t="s">
        <v>775</v>
      </c>
      <c r="C46" s="802" t="s">
        <v>387</v>
      </c>
      <c r="D46" s="906">
        <v>0</v>
      </c>
      <c r="E46" s="906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t="12.75" hidden="1" customHeight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t="12.75" hidden="1" customHeight="1">
      <c r="A48" s="990">
        <v>1121500</v>
      </c>
      <c r="B48" s="813" t="s">
        <v>69</v>
      </c>
      <c r="C48" s="802" t="s">
        <v>389</v>
      </c>
      <c r="D48" s="905"/>
      <c r="E48" s="906"/>
      <c r="F48" s="905"/>
      <c r="G48" s="905"/>
      <c r="H48" s="905"/>
      <c r="I48" s="905"/>
      <c r="J48" s="991">
        <v>0</v>
      </c>
    </row>
    <row r="49" spans="1:10" s="748" customFormat="1" ht="12.75" hidden="1" customHeight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13.5" hidden="1" customHeight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8.5" hidden="1" customHeight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t="12.75" hidden="1" customHeight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t="12.75" hidden="1" customHeight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13.5" hidden="1" customHeight="1" thickBo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8.5" hidden="1" customHeight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t="12.75" hidden="1" customHeight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 ht="12.75" hidden="1" customHeight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 customHeight="1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1">F59</f>
        <v>0</v>
      </c>
    </row>
    <row r="60" spans="1:10" s="748" customFormat="1" ht="12.75" hidden="1" customHeight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1"/>
        <v>0</v>
      </c>
    </row>
    <row r="61" spans="1:10" s="748" customFormat="1" ht="12.75" hidden="1" customHeight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1"/>
        <v>0</v>
      </c>
    </row>
    <row r="62" spans="1:10" s="748" customFormat="1" ht="12.75" hidden="1" customHeight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1"/>
        <v>0</v>
      </c>
    </row>
    <row r="63" spans="1:10" s="748" customFormat="1" ht="13.5" hidden="1" customHeight="1" thickBot="1">
      <c r="A63" s="993">
        <v>1123800</v>
      </c>
      <c r="B63" s="817" t="s">
        <v>189</v>
      </c>
      <c r="C63" s="806" t="s">
        <v>374</v>
      </c>
      <c r="D63" s="907">
        <v>0</v>
      </c>
      <c r="E63" s="907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1"/>
        <v>0</v>
      </c>
    </row>
    <row r="64" spans="1:10" s="748" customFormat="1" ht="28.5" hidden="1" customHeight="1">
      <c r="A64" s="988">
        <v>1124000</v>
      </c>
      <c r="B64" s="818" t="s">
        <v>214</v>
      </c>
      <c r="C64" s="794" t="s">
        <v>361</v>
      </c>
      <c r="D64" s="911">
        <f>D65</f>
        <v>0</v>
      </c>
      <c r="E64" s="911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991">
        <f t="shared" si="1"/>
        <v>0</v>
      </c>
    </row>
    <row r="65" spans="1:10" s="748" customFormat="1" ht="13.5" hidden="1" customHeight="1" thickBot="1">
      <c r="A65" s="993">
        <v>1124100</v>
      </c>
      <c r="B65" s="817" t="s">
        <v>190</v>
      </c>
      <c r="C65" s="806" t="s">
        <v>215</v>
      </c>
      <c r="D65" s="907">
        <v>0</v>
      </c>
      <c r="E65" s="907"/>
      <c r="F65" s="907">
        <f>D65+E65</f>
        <v>0</v>
      </c>
      <c r="G65" s="907">
        <v>0</v>
      </c>
      <c r="H65" s="907">
        <v>0</v>
      </c>
      <c r="I65" s="907">
        <v>0</v>
      </c>
      <c r="J65" s="991">
        <f t="shared" si="1"/>
        <v>0</v>
      </c>
    </row>
    <row r="66" spans="1:10" s="748" customFormat="1" ht="28.5" hidden="1" customHeight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 customHeight="1">
      <c r="A67" s="995">
        <v>1125100</v>
      </c>
      <c r="B67" s="813" t="s">
        <v>191</v>
      </c>
      <c r="C67" s="798" t="s">
        <v>929</v>
      </c>
      <c r="D67" s="906">
        <v>0</v>
      </c>
      <c r="E67" s="906">
        <v>0</v>
      </c>
      <c r="F67" s="906">
        <f>D67+E67</f>
        <v>0</v>
      </c>
      <c r="G67" s="906"/>
      <c r="H67" s="906">
        <v>0</v>
      </c>
      <c r="I67" s="906">
        <v>0</v>
      </c>
      <c r="J67" s="991">
        <f t="shared" ref="J67:J73" si="2">F67</f>
        <v>0</v>
      </c>
    </row>
    <row r="68" spans="1:10" s="748" customFormat="1" ht="26.25" hidden="1" customHeight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>
        <v>0</v>
      </c>
      <c r="F68" s="907">
        <f>D68+E68</f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 customHeight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991">
        <f t="shared" si="2"/>
        <v>0</v>
      </c>
    </row>
    <row r="70" spans="1:10" s="748" customFormat="1" ht="12.75" hidden="1" customHeight="1">
      <c r="A70" s="988">
        <v>1126100</v>
      </c>
      <c r="B70" s="813" t="s">
        <v>993</v>
      </c>
      <c r="C70" s="798" t="s">
        <v>1043</v>
      </c>
      <c r="D70" s="906">
        <v>0</v>
      </c>
      <c r="E70" s="906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t="12.75" hidden="1" customHeight="1">
      <c r="A71" s="988">
        <v>1126200</v>
      </c>
      <c r="B71" s="813" t="s">
        <v>994</v>
      </c>
      <c r="C71" s="802" t="s">
        <v>1044</v>
      </c>
      <c r="D71" s="906"/>
      <c r="E71" s="906"/>
      <c r="F71" s="906">
        <f t="shared" ref="F71:F78" si="3">D71+E71</f>
        <v>0</v>
      </c>
      <c r="G71" s="906"/>
      <c r="H71" s="906"/>
      <c r="I71" s="906"/>
      <c r="J71" s="991">
        <f t="shared" si="2"/>
        <v>0</v>
      </c>
    </row>
    <row r="72" spans="1:10" s="748" customFormat="1" ht="12.75" hidden="1" customHeight="1">
      <c r="A72" s="988">
        <v>1126300</v>
      </c>
      <c r="B72" s="813" t="s">
        <v>393</v>
      </c>
      <c r="C72" s="802" t="s">
        <v>394</v>
      </c>
      <c r="D72" s="906"/>
      <c r="E72" s="906"/>
      <c r="F72" s="906">
        <f t="shared" si="3"/>
        <v>0</v>
      </c>
      <c r="G72" s="906"/>
      <c r="H72" s="906"/>
      <c r="I72" s="906"/>
      <c r="J72" s="991">
        <f t="shared" si="2"/>
        <v>0</v>
      </c>
    </row>
    <row r="73" spans="1:10" s="748" customFormat="1" ht="12.75" hidden="1" customHeight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f t="shared" si="3"/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12.75" hidden="1" customHeight="1">
      <c r="A74" s="992">
        <v>1126500</v>
      </c>
      <c r="B74" s="824" t="s">
        <v>953</v>
      </c>
      <c r="C74" s="802" t="s">
        <v>396</v>
      </c>
      <c r="D74" s="906"/>
      <c r="E74" s="906"/>
      <c r="F74" s="906">
        <f t="shared" si="3"/>
        <v>0</v>
      </c>
      <c r="G74" s="906"/>
      <c r="H74" s="906"/>
      <c r="I74" s="906"/>
      <c r="J74" s="991">
        <v>0</v>
      </c>
    </row>
    <row r="75" spans="1:10" s="748" customFormat="1" ht="12.75" hidden="1" customHeight="1">
      <c r="A75" s="990">
        <v>1126600</v>
      </c>
      <c r="B75" s="823" t="s">
        <v>230</v>
      </c>
      <c r="C75" s="802" t="s">
        <v>397</v>
      </c>
      <c r="D75" s="906">
        <v>0</v>
      </c>
      <c r="E75" s="906"/>
      <c r="F75" s="906">
        <f t="shared" si="3"/>
        <v>0</v>
      </c>
      <c r="G75" s="906">
        <v>0</v>
      </c>
      <c r="H75" s="906">
        <v>0</v>
      </c>
      <c r="I75" s="906">
        <v>0</v>
      </c>
      <c r="J75" s="991">
        <f>F75</f>
        <v>0</v>
      </c>
    </row>
    <row r="76" spans="1:10" s="748" customFormat="1" ht="12.75" hidden="1" customHeight="1">
      <c r="A76" s="990">
        <v>1126700</v>
      </c>
      <c r="B76" s="823" t="s">
        <v>231</v>
      </c>
      <c r="C76" s="802" t="s">
        <v>398</v>
      </c>
      <c r="D76" s="906">
        <v>0</v>
      </c>
      <c r="E76" s="906"/>
      <c r="F76" s="906">
        <f t="shared" si="3"/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6">
        <f t="shared" si="3"/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 customHeight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06">
        <f t="shared" si="3"/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t="12.75" hidden="1" customHeight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t="12.75" hidden="1" customHeight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t="12.75" hidden="1" customHeight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t="12.75" hidden="1" customHeight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14.25" hidden="1" customHeight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12.75" hidden="1" customHeight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t="12.75" hidden="1" customHeight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customHeight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 customHeight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10.5" hidden="1" customHeight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 customHeight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 customHeight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6.25" hidden="1" customHeight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4.25" hidden="1" customHeight="1">
      <c r="A92" s="998">
        <v>1150000</v>
      </c>
      <c r="B92" s="999" t="s">
        <v>736</v>
      </c>
      <c r="C92" s="794" t="s">
        <v>361</v>
      </c>
      <c r="D92" s="911">
        <f>D105</f>
        <v>27000</v>
      </c>
      <c r="E92" s="911"/>
      <c r="F92" s="911">
        <f>F105</f>
        <v>27000</v>
      </c>
      <c r="G92" s="911">
        <f>G105</f>
        <v>7000</v>
      </c>
      <c r="H92" s="911">
        <f>H105</f>
        <v>14000</v>
      </c>
      <c r="I92" s="911">
        <f>I105</f>
        <v>21000</v>
      </c>
      <c r="J92" s="991">
        <f>J105</f>
        <v>27000</v>
      </c>
    </row>
    <row r="93" spans="1:10" s="748" customFormat="1" ht="12.75" hidden="1" customHeight="1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 customHeight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 hidden="1" customHeight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 hidden="1" customHeight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0" s="748" customFormat="1" ht="25.5" hidden="1" customHeight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0" s="748" customFormat="1" ht="26.25" hidden="1" customHeight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0" s="748" customFormat="1" ht="25.5" hidden="1" customHeight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0" s="748" customFormat="1" ht="12.75" hidden="1" customHeight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0" s="748" customFormat="1" ht="12.75" hidden="1" customHeight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0" s="748" customFormat="1" ht="38.25" hidden="1" customHeight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0" s="748" customFormat="1" ht="25.5" hidden="1" customHeight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0" s="748" customFormat="1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0" s="748" customFormat="1" ht="38.25">
      <c r="A105" s="1000">
        <v>1153700</v>
      </c>
      <c r="B105" s="1017" t="s">
        <v>507</v>
      </c>
      <c r="C105" s="1004">
        <v>463700</v>
      </c>
      <c r="D105" s="1698">
        <v>27000</v>
      </c>
      <c r="E105" s="1007">
        <v>0</v>
      </c>
      <c r="F105" s="1007">
        <f>D105+E105</f>
        <v>27000</v>
      </c>
      <c r="G105" s="1007">
        <v>7000</v>
      </c>
      <c r="H105" s="1007">
        <v>14000</v>
      </c>
      <c r="I105" s="1007">
        <v>21000</v>
      </c>
      <c r="J105" s="1030">
        <f>F105</f>
        <v>27000</v>
      </c>
    </row>
    <row r="106" spans="1:10" s="748" customFormat="1" ht="39" thickBot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0" s="748" customFormat="1" ht="12.75" hidden="1" customHeight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0" s="748" customFormat="1" ht="25.5" hidden="1" customHeight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0" s="748" customFormat="1" ht="12.75" hidden="1" customHeight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0" s="748" customFormat="1" ht="12.75" hidden="1" customHeight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0" s="748" customFormat="1" ht="12.75" hidden="1" customHeight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0" s="748" customFormat="1" ht="25.5" hidden="1" customHeight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25.5" hidden="1" customHeight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13.5" hidden="1" customHeight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12.75" hidden="1" customHeight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t="12.75" hidden="1" customHeight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4.75" hidden="1" customHeight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25.5" hidden="1" customHeight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25.5" hidden="1" customHeight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 customHeight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t="12.75" hidden="1" customHeight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12.75" hidden="1" customHeight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t="12.75" hidden="1" customHeight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25.5" hidden="1" customHeight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t="12.75" hidden="1" customHeight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 customHeight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t="12.75" hidden="1" customHeight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t="12.75" hidden="1" customHeight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t="12.75" hidden="1" customHeight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customHeight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t="12.75" hidden="1" customHeight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24.75" hidden="1" customHeight="1">
      <c r="A132" s="1024">
        <v>1171000</v>
      </c>
      <c r="B132" s="852" t="s">
        <v>216</v>
      </c>
      <c r="C132" s="794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38.25" hidden="1" customHeight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25.5" hidden="1" customHeight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38.25" hidden="1" customHeight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t="12.75" hidden="1" customHeight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t="12.75" hidden="1" customHeight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t="12.75" hidden="1" customHeight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f>D138+E138</f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25.5" hidden="1" customHeight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25.5" hidden="1" customHeight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12.75" hidden="1" customHeight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25.5" hidden="1" customHeight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5.5" hidden="1" customHeight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5.5" hidden="1" customHeight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1" s="748" customFormat="1" ht="51.75" hidden="1" thickBot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1" s="748" customFormat="1" ht="39" hidden="1" thickBot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1" s="748" customFormat="1" ht="13.5" hidden="1" thickBot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1" s="748" customFormat="1" ht="13.5" hidden="1" thickBot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1" s="748" customFormat="1" ht="13.5" hidden="1" thickBot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1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1" s="748" customFormat="1" ht="26.25" thickBot="1">
      <c r="A151" s="1028" t="s">
        <v>263</v>
      </c>
      <c r="B151" s="866" t="s">
        <v>652</v>
      </c>
      <c r="C151" s="867" t="s">
        <v>361</v>
      </c>
      <c r="D151" s="1201">
        <f>D152+D163</f>
        <v>0</v>
      </c>
      <c r="E151" s="1201"/>
      <c r="F151" s="1201">
        <f>F152+F163</f>
        <v>0</v>
      </c>
      <c r="G151" s="1201">
        <f>G152</f>
        <v>0</v>
      </c>
      <c r="H151" s="1201">
        <f>H152</f>
        <v>0</v>
      </c>
      <c r="I151" s="1201">
        <f>I152</f>
        <v>0</v>
      </c>
      <c r="J151" s="991">
        <f>F152</f>
        <v>0</v>
      </c>
    </row>
    <row r="152" spans="1:11" s="748" customFormat="1" ht="1.5" hidden="1" customHeight="1" thickBot="1">
      <c r="A152" s="1026" t="s">
        <v>654</v>
      </c>
      <c r="B152" s="875" t="s">
        <v>655</v>
      </c>
      <c r="C152" s="794" t="s">
        <v>361</v>
      </c>
      <c r="D152" s="1027">
        <f>SUM(D153:D162)</f>
        <v>0</v>
      </c>
      <c r="E152" s="1027"/>
      <c r="F152" s="1027">
        <f>SUM(F153:F162)</f>
        <v>0</v>
      </c>
      <c r="G152" s="1027">
        <f>SUM(G153:G162)</f>
        <v>0</v>
      </c>
      <c r="H152" s="1027">
        <f>SUM(H153:H162)</f>
        <v>0</v>
      </c>
      <c r="I152" s="1027">
        <f>SUM(I153:I162)</f>
        <v>0</v>
      </c>
      <c r="J152" s="991">
        <f>F152</f>
        <v>0</v>
      </c>
    </row>
    <row r="153" spans="1:11" s="748" customFormat="1" ht="0.75" hidden="1" customHeight="1">
      <c r="A153" s="1024" t="s">
        <v>656</v>
      </c>
      <c r="B153" s="857" t="s">
        <v>1700</v>
      </c>
      <c r="C153" s="1031" t="s">
        <v>997</v>
      </c>
      <c r="D153" s="925"/>
      <c r="E153" s="906"/>
      <c r="F153" s="925"/>
      <c r="G153" s="925"/>
      <c r="H153" s="925"/>
      <c r="I153" s="925"/>
      <c r="J153" s="991">
        <f>F153</f>
        <v>0</v>
      </c>
    </row>
    <row r="154" spans="1:11" s="748" customFormat="1" ht="13.5" hidden="1" thickBot="1">
      <c r="A154" s="1024" t="s">
        <v>998</v>
      </c>
      <c r="B154" s="857" t="s">
        <v>1701</v>
      </c>
      <c r="C154" s="1031" t="s">
        <v>975</v>
      </c>
      <c r="D154" s="925">
        <v>0</v>
      </c>
      <c r="E154" s="906"/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1" s="748" customFormat="1" ht="26.25" hidden="1" thickBot="1">
      <c r="A155" s="1024" t="s">
        <v>976</v>
      </c>
      <c r="B155" s="857" t="s">
        <v>1702</v>
      </c>
      <c r="C155" s="1031" t="s">
        <v>978</v>
      </c>
      <c r="D155" s="1032">
        <v>0</v>
      </c>
      <c r="E155" s="1273">
        <v>0</v>
      </c>
      <c r="F155" s="1032">
        <f>D155</f>
        <v>0</v>
      </c>
      <c r="G155" s="1274">
        <v>0</v>
      </c>
      <c r="H155" s="1275">
        <v>0</v>
      </c>
      <c r="I155" s="1275">
        <v>0</v>
      </c>
      <c r="J155" s="1276">
        <f>F155</f>
        <v>0</v>
      </c>
      <c r="K155" s="754"/>
    </row>
    <row r="156" spans="1:11" s="748" customFormat="1" ht="13.5" hidden="1" thickBot="1">
      <c r="A156" s="1033" t="s">
        <v>979</v>
      </c>
      <c r="B156" s="857" t="s">
        <v>1703</v>
      </c>
      <c r="C156" s="1031" t="s">
        <v>1110</v>
      </c>
      <c r="D156" s="925"/>
      <c r="E156" s="906"/>
      <c r="F156" s="925"/>
      <c r="G156" s="925"/>
      <c r="H156" s="925"/>
      <c r="I156" s="925"/>
      <c r="J156" s="991">
        <v>0</v>
      </c>
    </row>
    <row r="157" spans="1:11" s="748" customFormat="1" ht="13.5" hidden="1" thickBot="1">
      <c r="A157" s="1033" t="s">
        <v>138</v>
      </c>
      <c r="B157" s="858" t="s">
        <v>139</v>
      </c>
      <c r="C157" s="1031" t="s">
        <v>140</v>
      </c>
      <c r="D157" s="925">
        <v>0</v>
      </c>
      <c r="E157" s="906"/>
      <c r="F157" s="925">
        <f>D157+E157</f>
        <v>0</v>
      </c>
      <c r="G157" s="925"/>
      <c r="H157" s="925"/>
      <c r="I157" s="925">
        <v>0</v>
      </c>
      <c r="J157" s="991">
        <f>F157</f>
        <v>0</v>
      </c>
    </row>
    <row r="158" spans="1:11" s="748" customFormat="1" ht="13.5" hidden="1" thickBot="1">
      <c r="A158" s="1033" t="s">
        <v>141</v>
      </c>
      <c r="B158" s="857" t="s">
        <v>1704</v>
      </c>
      <c r="C158" s="1031" t="s">
        <v>904</v>
      </c>
      <c r="D158" s="925">
        <v>0</v>
      </c>
      <c r="E158" s="906"/>
      <c r="F158" s="925">
        <f>D158</f>
        <v>0</v>
      </c>
      <c r="G158" s="925">
        <v>0</v>
      </c>
      <c r="H158" s="925">
        <v>0</v>
      </c>
      <c r="I158" s="925">
        <v>0</v>
      </c>
      <c r="J158" s="991">
        <f>F158</f>
        <v>0</v>
      </c>
    </row>
    <row r="159" spans="1:11" s="748" customFormat="1" ht="11.25" hidden="1" customHeight="1">
      <c r="A159" s="1033" t="s">
        <v>905</v>
      </c>
      <c r="B159" s="857" t="s">
        <v>1705</v>
      </c>
      <c r="C159" s="1031" t="s">
        <v>907</v>
      </c>
      <c r="D159" s="925"/>
      <c r="E159" s="906"/>
      <c r="F159" s="925"/>
      <c r="G159" s="925"/>
      <c r="H159" s="925"/>
      <c r="I159" s="925"/>
      <c r="J159" s="991">
        <v>0</v>
      </c>
    </row>
    <row r="160" spans="1:11" s="748" customFormat="1" ht="13.5" hidden="1" thickBot="1">
      <c r="A160" s="1034" t="s">
        <v>806</v>
      </c>
      <c r="B160" s="1035" t="s">
        <v>1706</v>
      </c>
      <c r="C160" s="1036" t="s">
        <v>661</v>
      </c>
      <c r="D160" s="925"/>
      <c r="E160" s="906"/>
      <c r="F160" s="925"/>
      <c r="G160" s="925"/>
      <c r="H160" s="925"/>
      <c r="I160" s="925"/>
      <c r="J160" s="991">
        <v>0</v>
      </c>
    </row>
    <row r="161" spans="1:10" s="748" customFormat="1" ht="13.5" hidden="1" customHeight="1" thickBot="1">
      <c r="A161" s="1000" t="s">
        <v>807</v>
      </c>
      <c r="B161" s="1037" t="s">
        <v>1074</v>
      </c>
      <c r="C161" s="1004" t="s">
        <v>1075</v>
      </c>
      <c r="D161" s="925"/>
      <c r="E161" s="906"/>
      <c r="F161" s="925"/>
      <c r="G161" s="925"/>
      <c r="H161" s="925"/>
      <c r="I161" s="925"/>
      <c r="J161" s="991">
        <v>0</v>
      </c>
    </row>
    <row r="162" spans="1:10" s="748" customFormat="1" ht="13.5" hidden="1" customHeight="1" thickBot="1">
      <c r="A162" s="1000" t="s">
        <v>1076</v>
      </c>
      <c r="B162" s="1037" t="s">
        <v>1077</v>
      </c>
      <c r="C162" s="1004" t="s">
        <v>1078</v>
      </c>
      <c r="D162" s="925"/>
      <c r="E162" s="906"/>
      <c r="F162" s="925"/>
      <c r="G162" s="925"/>
      <c r="H162" s="925"/>
      <c r="I162" s="925"/>
      <c r="J162" s="991">
        <v>0</v>
      </c>
    </row>
    <row r="163" spans="1:10" s="748" customFormat="1" ht="13.5" hidden="1" customHeight="1" thickBot="1">
      <c r="A163" s="1038" t="s">
        <v>662</v>
      </c>
      <c r="B163" s="1039" t="s">
        <v>663</v>
      </c>
      <c r="C163" s="1040" t="s">
        <v>361</v>
      </c>
      <c r="D163" s="925">
        <v>0</v>
      </c>
      <c r="E163" s="925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t="13.5" hidden="1" customHeight="1" thickBot="1">
      <c r="A164" s="1033" t="s">
        <v>664</v>
      </c>
      <c r="B164" s="858" t="s">
        <v>665</v>
      </c>
      <c r="C164" s="1031" t="s">
        <v>666</v>
      </c>
      <c r="D164" s="925"/>
      <c r="E164" s="906"/>
      <c r="F164" s="925"/>
      <c r="G164" s="925"/>
      <c r="H164" s="925"/>
      <c r="I164" s="925"/>
      <c r="J164" s="991">
        <v>0</v>
      </c>
    </row>
    <row r="165" spans="1:10" ht="13.5" hidden="1" customHeight="1" thickBot="1">
      <c r="A165" s="1033" t="s">
        <v>667</v>
      </c>
      <c r="B165" s="858" t="s">
        <v>668</v>
      </c>
      <c r="C165" s="1031" t="s">
        <v>669</v>
      </c>
      <c r="D165" s="925"/>
      <c r="E165" s="906"/>
      <c r="F165" s="925"/>
      <c r="G165" s="925"/>
      <c r="H165" s="925"/>
      <c r="I165" s="925"/>
      <c r="J165" s="991">
        <v>0</v>
      </c>
    </row>
    <row r="166" spans="1:10" ht="13.5" hidden="1" customHeight="1" thickBot="1">
      <c r="A166" s="1033" t="s">
        <v>670</v>
      </c>
      <c r="B166" s="857" t="s">
        <v>1707</v>
      </c>
      <c r="C166" s="1031" t="s">
        <v>316</v>
      </c>
      <c r="D166" s="925"/>
      <c r="E166" s="906"/>
      <c r="F166" s="925"/>
      <c r="G166" s="925"/>
      <c r="H166" s="925"/>
      <c r="I166" s="925"/>
      <c r="J166" s="991">
        <v>0</v>
      </c>
    </row>
    <row r="167" spans="1:10" ht="13.5" hidden="1" customHeight="1" thickBot="1">
      <c r="A167" s="1033" t="s">
        <v>317</v>
      </c>
      <c r="B167" s="857" t="s">
        <v>1708</v>
      </c>
      <c r="C167" s="1031" t="s">
        <v>319</v>
      </c>
      <c r="D167" s="925"/>
      <c r="E167" s="906"/>
      <c r="F167" s="925"/>
      <c r="G167" s="925"/>
      <c r="H167" s="925"/>
      <c r="I167" s="925"/>
      <c r="J167" s="991">
        <v>0</v>
      </c>
    </row>
    <row r="168" spans="1:10" ht="13.5" hidden="1" customHeight="1" thickBot="1">
      <c r="A168" s="1033" t="s">
        <v>320</v>
      </c>
      <c r="B168" s="855" t="s">
        <v>321</v>
      </c>
      <c r="C168" s="843" t="s">
        <v>361</v>
      </c>
      <c r="D168" s="925">
        <v>0</v>
      </c>
      <c r="E168" s="925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t="13.5" hidden="1" customHeight="1" thickBot="1">
      <c r="A169" s="1033" t="s">
        <v>322</v>
      </c>
      <c r="B169" s="858" t="s">
        <v>1116</v>
      </c>
      <c r="C169" s="1031" t="s">
        <v>323</v>
      </c>
      <c r="D169" s="925"/>
      <c r="E169" s="906"/>
      <c r="F169" s="925"/>
      <c r="G169" s="925"/>
      <c r="H169" s="925"/>
      <c r="I169" s="925"/>
      <c r="J169" s="991">
        <v>0</v>
      </c>
    </row>
    <row r="170" spans="1:10" ht="13.5" hidden="1" customHeight="1" thickBot="1">
      <c r="A170" s="1041" t="s">
        <v>324</v>
      </c>
      <c r="B170" s="882" t="s">
        <v>1079</v>
      </c>
      <c r="C170" s="843" t="s">
        <v>361</v>
      </c>
      <c r="D170" s="925">
        <v>0</v>
      </c>
      <c r="E170" s="925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t="13.5" hidden="1" customHeight="1" thickBot="1">
      <c r="A171" s="1033" t="s">
        <v>326</v>
      </c>
      <c r="B171" s="858" t="s">
        <v>1117</v>
      </c>
      <c r="C171" s="1031" t="s">
        <v>327</v>
      </c>
      <c r="D171" s="925"/>
      <c r="E171" s="925"/>
      <c r="F171" s="925"/>
      <c r="G171" s="925"/>
      <c r="H171" s="925"/>
      <c r="I171" s="925"/>
      <c r="J171" s="991">
        <v>0</v>
      </c>
    </row>
    <row r="172" spans="1:10" ht="13.5" hidden="1" customHeight="1" thickBot="1">
      <c r="A172" s="1033" t="s">
        <v>328</v>
      </c>
      <c r="B172" s="858" t="s">
        <v>1118</v>
      </c>
      <c r="C172" s="1031" t="s">
        <v>329</v>
      </c>
      <c r="D172" s="925"/>
      <c r="E172" s="925"/>
      <c r="F172" s="925"/>
      <c r="G172" s="925"/>
      <c r="H172" s="925"/>
      <c r="I172" s="925"/>
      <c r="J172" s="925"/>
    </row>
    <row r="173" spans="1:10" ht="13.5" hidden="1" customHeight="1" thickBot="1">
      <c r="A173" s="1033" t="s">
        <v>330</v>
      </c>
      <c r="B173" s="857" t="s">
        <v>1709</v>
      </c>
      <c r="C173" s="1031" t="s">
        <v>332</v>
      </c>
      <c r="D173" s="925"/>
      <c r="E173" s="925"/>
      <c r="F173" s="925"/>
      <c r="G173" s="925"/>
      <c r="H173" s="925"/>
      <c r="I173" s="925"/>
      <c r="J173" s="925"/>
    </row>
    <row r="174" spans="1:10" ht="13.5" hidden="1" customHeight="1" thickBot="1">
      <c r="A174" s="1042">
        <v>1244000</v>
      </c>
      <c r="B174" s="1043" t="s">
        <v>1721</v>
      </c>
      <c r="C174" s="1036" t="s">
        <v>1145</v>
      </c>
      <c r="D174" s="943"/>
      <c r="E174" s="943"/>
      <c r="F174" s="943"/>
      <c r="G174" s="943"/>
      <c r="H174" s="943"/>
      <c r="I174" s="943"/>
      <c r="J174" s="943"/>
    </row>
    <row r="175" spans="1:10" ht="22.5" customHeight="1" thickBot="1">
      <c r="A175" s="1044">
        <v>1000000</v>
      </c>
      <c r="B175" s="1045" t="s">
        <v>1081</v>
      </c>
      <c r="C175" s="1046" t="s">
        <v>361</v>
      </c>
      <c r="D175" s="1201">
        <f>D32+D151</f>
        <v>27000</v>
      </c>
      <c r="E175" s="1201">
        <f>E32</f>
        <v>0</v>
      </c>
      <c r="F175" s="1201">
        <f>F32+F151</f>
        <v>27000</v>
      </c>
      <c r="G175" s="1201">
        <f>G32+G151</f>
        <v>7000</v>
      </c>
      <c r="H175" s="1201">
        <f>H32+H151</f>
        <v>14000</v>
      </c>
      <c r="I175" s="1201">
        <f>I32+I151</f>
        <v>21000</v>
      </c>
      <c r="J175" s="1201">
        <f>J32+J151</f>
        <v>27000</v>
      </c>
    </row>
    <row r="176" spans="1:10" ht="18" customHeight="1">
      <c r="A176" s="2559" t="s">
        <v>2243</v>
      </c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/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1744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 t="s">
        <v>1713</v>
      </c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>
      <c r="A183" s="2517" t="s">
        <v>1139</v>
      </c>
      <c r="B183" s="2517"/>
      <c r="C183" s="2517"/>
      <c r="D183" s="2517"/>
      <c r="E183" s="2517"/>
      <c r="F183" s="2517"/>
      <c r="G183" s="2517"/>
      <c r="H183" s="2517"/>
      <c r="I183" s="2517"/>
      <c r="J183" s="2517"/>
    </row>
    <row r="184" spans="1:10" ht="14.25">
      <c r="A184" s="2529" t="s">
        <v>1723</v>
      </c>
      <c r="B184" s="2529"/>
      <c r="C184" s="2529"/>
      <c r="D184" s="2529"/>
      <c r="E184" s="2529"/>
      <c r="F184" s="2529"/>
      <c r="G184" s="2529"/>
      <c r="H184" s="2529"/>
      <c r="I184" s="2529"/>
      <c r="J184" s="2529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04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 ht="207" customHeight="1">
      <c r="A201" s="1047"/>
      <c r="B201" s="1047"/>
      <c r="C201" s="1047"/>
      <c r="D201" s="1047"/>
      <c r="E201" s="104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216"/>
  <sheetViews>
    <sheetView workbookViewId="0">
      <selection activeCell="A14" sqref="A14:B14"/>
    </sheetView>
  </sheetViews>
  <sheetFormatPr defaultRowHeight="12.75"/>
  <cols>
    <col min="1" max="1" width="7.42578125" style="748" customWidth="1"/>
    <col min="2" max="2" width="38.42578125" style="739" customWidth="1"/>
    <col min="3" max="3" width="8.7109375" style="749" customWidth="1"/>
    <col min="4" max="4" width="13.140625" style="738" customWidth="1"/>
    <col min="5" max="5" width="13.28515625" style="738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 ht="10.5" customHeight="1">
      <c r="F2" s="945"/>
      <c r="G2" s="945"/>
      <c r="H2" s="945"/>
      <c r="I2" s="945"/>
    </row>
    <row r="3" spans="1:10" ht="9.75" customHeight="1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4.25" customHeight="1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 ht="12" customHeight="1">
      <c r="A8" s="748" t="s">
        <v>2318</v>
      </c>
      <c r="F8" s="741"/>
      <c r="G8" s="741"/>
    </row>
    <row r="9" spans="1:10" s="748" customFormat="1" ht="9.75" customHeight="1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 ht="0.75" customHeight="1">
      <c r="B11" s="953"/>
      <c r="C11" s="954"/>
      <c r="D11" s="953"/>
      <c r="E11" s="953"/>
      <c r="F11" s="953"/>
      <c r="G11" s="953"/>
      <c r="H11" s="955"/>
    </row>
    <row r="12" spans="1:10" ht="11.25" customHeight="1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30" customHeight="1">
      <c r="A13" s="958" t="s">
        <v>615</v>
      </c>
      <c r="B13" s="958"/>
      <c r="C13" s="954"/>
      <c r="D13" s="958"/>
      <c r="E13" s="958"/>
      <c r="F13" s="958"/>
      <c r="G13" s="959"/>
    </row>
    <row r="14" spans="1:10" ht="17.25" customHeight="1">
      <c r="A14" s="2545" t="s">
        <v>2282</v>
      </c>
      <c r="B14" s="2546"/>
      <c r="F14" s="741"/>
      <c r="G14" s="741"/>
    </row>
    <row r="15" spans="1:10" ht="21.75" customHeight="1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30" customHeight="1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 ht="21.75" customHeight="1">
      <c r="A17" s="958" t="s">
        <v>2319</v>
      </c>
      <c r="B17" s="963"/>
      <c r="C17" s="1271"/>
      <c r="D17" s="963"/>
      <c r="E17" s="963"/>
      <c r="F17" s="963"/>
      <c r="G17" s="963"/>
      <c r="H17" s="963"/>
      <c r="I17" s="963"/>
      <c r="J17" s="963"/>
    </row>
    <row r="18" spans="1:10" s="748" customFormat="1" ht="12" customHeight="1">
      <c r="A18" s="959"/>
      <c r="B18" s="751"/>
      <c r="C18" s="1272"/>
      <c r="D18" s="751"/>
      <c r="E18" s="751"/>
      <c r="F18" s="751"/>
      <c r="G18" s="752"/>
      <c r="H18" s="752"/>
      <c r="I18" s="751"/>
      <c r="J18" s="751"/>
    </row>
    <row r="19" spans="1:10" s="743" customFormat="1" thickBot="1">
      <c r="A19" s="753" t="s">
        <v>2320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ht="15.75" customHeigh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1</v>
      </c>
      <c r="J20" s="971">
        <v>1</v>
      </c>
    </row>
    <row r="21" spans="1:10" s="968" customFormat="1" ht="15" customHeight="1" thickBot="1">
      <c r="A21" s="753" t="s">
        <v>634</v>
      </c>
      <c r="C21" s="965"/>
      <c r="G21" s="968" t="s">
        <v>935</v>
      </c>
    </row>
    <row r="22" spans="1:10" s="968" customFormat="1" ht="9.75" customHeight="1" thickBot="1">
      <c r="A22" s="753" t="s">
        <v>557</v>
      </c>
      <c r="C22" s="972"/>
      <c r="D22" s="973"/>
      <c r="G22" s="968" t="s">
        <v>558</v>
      </c>
    </row>
    <row r="23" spans="1:10" s="945" customFormat="1" ht="15.75" customHeight="1" thickBot="1">
      <c r="A23" s="753" t="s">
        <v>735</v>
      </c>
      <c r="B23" s="968"/>
      <c r="C23" s="965"/>
      <c r="G23" s="968" t="s">
        <v>954</v>
      </c>
      <c r="I23" s="974">
        <v>51</v>
      </c>
    </row>
    <row r="24" spans="1:10" s="945" customFormat="1" ht="12.75" customHeight="1">
      <c r="A24" s="753" t="s">
        <v>218</v>
      </c>
      <c r="B24" s="975"/>
      <c r="C24" s="976"/>
      <c r="F24" s="977"/>
      <c r="G24" s="968" t="s">
        <v>956</v>
      </c>
    </row>
    <row r="25" spans="1:10" s="945" customFormat="1" ht="15.75" customHeigh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ht="15.75" customHeigh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ht="16.5" customHeigh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ht="16.5" customHeight="1" thickBot="1">
      <c r="A28" s="756"/>
      <c r="B28" s="945"/>
      <c r="C28" s="984"/>
      <c r="E28" s="985"/>
      <c r="F28" s="945"/>
      <c r="G28" s="945"/>
    </row>
    <row r="29" spans="1:10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96.75" customHeight="1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23.25" customHeight="1" thickBot="1">
      <c r="A32" s="987">
        <v>1100000</v>
      </c>
      <c r="B32" s="787" t="s">
        <v>1719</v>
      </c>
      <c r="C32" s="788" t="s">
        <v>361</v>
      </c>
      <c r="D32" s="902">
        <f>D33+D42+D138+D105</f>
        <v>12000</v>
      </c>
      <c r="E32" s="902">
        <f>E105</f>
        <v>0</v>
      </c>
      <c r="F32" s="902">
        <f>F33+F42+F138+F105</f>
        <v>12000</v>
      </c>
      <c r="G32" s="902">
        <f>G33+G42+G105</f>
        <v>3000</v>
      </c>
      <c r="H32" s="902">
        <f>H33+H42+H105</f>
        <v>6000</v>
      </c>
      <c r="I32" s="902">
        <f>I33+I42+H41+I105</f>
        <v>9000</v>
      </c>
      <c r="J32" s="902">
        <f>F32</f>
        <v>12000</v>
      </c>
    </row>
    <row r="33" spans="1:10" s="748" customFormat="1" ht="60.75" hidden="1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F33</f>
        <v>0</v>
      </c>
    </row>
    <row r="34" spans="1:10" s="748" customFormat="1" ht="28.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F34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05">
        <v>0</v>
      </c>
      <c r="E35" s="911"/>
      <c r="F35" s="905">
        <f t="shared" ref="F35:F40" si="0"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0.75" hidden="1" customHeight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5">
        <f t="shared" si="0"/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38.25" hidden="1">
      <c r="A37" s="990">
        <v>1113000</v>
      </c>
      <c r="B37" s="801" t="s">
        <v>812</v>
      </c>
      <c r="C37" s="802" t="s">
        <v>813</v>
      </c>
      <c r="D37" s="906"/>
      <c r="E37" s="906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51" hidden="1">
      <c r="A38" s="990">
        <v>1114000</v>
      </c>
      <c r="B38" s="801" t="s">
        <v>401</v>
      </c>
      <c r="C38" s="802" t="s">
        <v>402</v>
      </c>
      <c r="D38" s="906"/>
      <c r="E38" s="906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06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06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26.2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07"/>
      <c r="F41" s="905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908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3.5" hidden="1" customHeight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06"/>
      <c r="F45" s="906">
        <f>D45+E45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06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t="0.75" hidden="1" customHeight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/>
      <c r="E48" s="906"/>
      <c r="F48" s="905"/>
      <c r="G48" s="905"/>
      <c r="H48" s="905"/>
      <c r="I48" s="905"/>
      <c r="J48" s="991">
        <v>0</v>
      </c>
    </row>
    <row r="49" spans="1:10" s="748" customFormat="1" ht="25.5" hidden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7.75" hidden="1" customHeight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t="25.5" hidden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0.75" hidden="1" customHeigh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t="0.75" hidden="1" customHeight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1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1"/>
        <v>0</v>
      </c>
    </row>
    <row r="61" spans="1:10" s="748" customFormat="1" ht="25.5" hidden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1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1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v>0</v>
      </c>
      <c r="E63" s="907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1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>D65</f>
        <v>0</v>
      </c>
      <c r="E64" s="911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991">
        <f t="shared" si="1"/>
        <v>0</v>
      </c>
    </row>
    <row r="65" spans="1:10" s="748" customFormat="1" ht="12" hidden="1" customHeight="1" thickBot="1">
      <c r="A65" s="993">
        <v>1124100</v>
      </c>
      <c r="B65" s="817" t="s">
        <v>190</v>
      </c>
      <c r="C65" s="806" t="s">
        <v>215</v>
      </c>
      <c r="D65" s="907">
        <v>0</v>
      </c>
      <c r="E65" s="907"/>
      <c r="F65" s="907">
        <f>D65+E65</f>
        <v>0</v>
      </c>
      <c r="G65" s="907">
        <v>0</v>
      </c>
      <c r="H65" s="907">
        <v>0</v>
      </c>
      <c r="I65" s="907">
        <v>0</v>
      </c>
      <c r="J65" s="991">
        <f t="shared" si="1"/>
        <v>0</v>
      </c>
    </row>
    <row r="66" spans="1:10" s="748" customFormat="1" ht="42.7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>
        <v>0</v>
      </c>
      <c r="E67" s="906">
        <v>0</v>
      </c>
      <c r="F67" s="906">
        <f>D67+E67</f>
        <v>0</v>
      </c>
      <c r="G67" s="906"/>
      <c r="H67" s="906">
        <v>0</v>
      </c>
      <c r="I67" s="906">
        <v>0</v>
      </c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>
        <v>0</v>
      </c>
      <c r="F68" s="907">
        <f>D68+E68</f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991">
        <f t="shared" si="2"/>
        <v>0</v>
      </c>
    </row>
    <row r="70" spans="1:10" s="748" customFormat="1">
      <c r="A70" s="988">
        <v>1126100</v>
      </c>
      <c r="B70" s="813" t="s">
        <v>993</v>
      </c>
      <c r="C70" s="798" t="s">
        <v>1043</v>
      </c>
      <c r="D70" s="906">
        <v>0</v>
      </c>
      <c r="E70" s="906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06"/>
      <c r="F71" s="906">
        <f t="shared" ref="F71:F78" si="3">D71+E71</f>
        <v>0</v>
      </c>
      <c r="G71" s="906"/>
      <c r="H71" s="906"/>
      <c r="I71" s="906"/>
      <c r="J71" s="991">
        <f t="shared" si="2"/>
        <v>0</v>
      </c>
    </row>
    <row r="72" spans="1:10" s="748" customFormat="1" ht="25.5" hidden="1">
      <c r="A72" s="988">
        <v>1126300</v>
      </c>
      <c r="B72" s="813" t="s">
        <v>393</v>
      </c>
      <c r="C72" s="802" t="s">
        <v>394</v>
      </c>
      <c r="D72" s="906"/>
      <c r="E72" s="906"/>
      <c r="F72" s="906">
        <f t="shared" si="3"/>
        <v>0</v>
      </c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f t="shared" si="3"/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06"/>
      <c r="F74" s="906">
        <f t="shared" si="3"/>
        <v>0</v>
      </c>
      <c r="G74" s="906"/>
      <c r="H74" s="906"/>
      <c r="I74" s="906"/>
      <c r="J74" s="991">
        <v>0</v>
      </c>
    </row>
    <row r="75" spans="1:10" s="748" customFormat="1" ht="25.5">
      <c r="A75" s="990">
        <v>1126600</v>
      </c>
      <c r="B75" s="823" t="s">
        <v>230</v>
      </c>
      <c r="C75" s="802" t="s">
        <v>397</v>
      </c>
      <c r="D75" s="906">
        <v>0</v>
      </c>
      <c r="E75" s="906"/>
      <c r="F75" s="906">
        <f t="shared" si="3"/>
        <v>0</v>
      </c>
      <c r="G75" s="906">
        <v>0</v>
      </c>
      <c r="H75" s="906">
        <v>0</v>
      </c>
      <c r="I75" s="906">
        <v>0</v>
      </c>
      <c r="J75" s="991">
        <f>F75</f>
        <v>0</v>
      </c>
    </row>
    <row r="76" spans="1:10" s="748" customFormat="1">
      <c r="A76" s="990">
        <v>1126700</v>
      </c>
      <c r="B76" s="823" t="s">
        <v>231</v>
      </c>
      <c r="C76" s="802" t="s">
        <v>398</v>
      </c>
      <c r="D76" s="906">
        <v>0</v>
      </c>
      <c r="E76" s="906"/>
      <c r="F76" s="906">
        <f t="shared" si="3"/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6">
        <f t="shared" si="3"/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06">
        <f t="shared" si="3"/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t="25.5" hidden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t="25.5" hidden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28.5" hidden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10.5" hidden="1" customHeight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1">
        <f>D105</f>
        <v>12000</v>
      </c>
      <c r="E92" s="911"/>
      <c r="F92" s="911">
        <f>F105</f>
        <v>12000</v>
      </c>
      <c r="G92" s="911">
        <f>G105</f>
        <v>3000</v>
      </c>
      <c r="H92" s="911">
        <f>H105</f>
        <v>6000</v>
      </c>
      <c r="I92" s="911">
        <f>I105</f>
        <v>9000</v>
      </c>
      <c r="J92" s="991">
        <f>J105</f>
        <v>12000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0" s="748" customFormat="1" ht="51" hidden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0" s="748" customFormat="1" ht="25.5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0" s="748" customFormat="1" ht="37.5" customHeight="1">
      <c r="A105" s="1000">
        <v>1153700</v>
      </c>
      <c r="B105" s="1017" t="s">
        <v>507</v>
      </c>
      <c r="C105" s="1004">
        <v>463700</v>
      </c>
      <c r="D105" s="1185">
        <v>12000</v>
      </c>
      <c r="E105" s="1185">
        <v>0</v>
      </c>
      <c r="F105" s="1007">
        <f>D105+E105</f>
        <v>12000</v>
      </c>
      <c r="G105" s="1007">
        <v>3000</v>
      </c>
      <c r="H105" s="1007">
        <v>6000</v>
      </c>
      <c r="I105" s="1007">
        <v>9000</v>
      </c>
      <c r="J105" s="1030">
        <f>F105</f>
        <v>12000</v>
      </c>
    </row>
    <row r="106" spans="1:10" s="748" customFormat="1" ht="37.5" hidden="1" customHeight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0" s="748" customFormat="1" ht="25.5" hidden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0" s="748" customFormat="1" ht="25.5" hidden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0" s="748" customFormat="1" ht="0.75" customHeight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t="25.5" hidden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38.25" hidden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38.25" hidden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38.2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25.5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t="12.75" customHeight="1" thickBot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0.75" hidden="1" customHeight="1" thickBot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t="25.5" hidden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51" hidden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t="9.75" hidden="1" customHeight="1" thickBot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f>D138+E138</f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39" hidden="1" thickBot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39" hidden="1" thickBot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6.25" hidden="1" thickBot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51.75" hidden="1" thickBot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39" hidden="1" thickBot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1" s="748" customFormat="1" ht="51.75" hidden="1" thickBot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1" s="748" customFormat="1" ht="51.75" hidden="1" thickBot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1" s="748" customFormat="1" ht="13.5" hidden="1" thickBot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1" s="748" customFormat="1" ht="13.5" hidden="1" thickBot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1" s="748" customFormat="1" ht="13.5" hidden="1" thickBot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1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1" s="748" customFormat="1" ht="26.25" thickBot="1">
      <c r="A151" s="1028" t="s">
        <v>263</v>
      </c>
      <c r="B151" s="866" t="s">
        <v>652</v>
      </c>
      <c r="C151" s="867" t="s">
        <v>361</v>
      </c>
      <c r="D151" s="1201">
        <f>D152+D163</f>
        <v>0</v>
      </c>
      <c r="E151" s="1201"/>
      <c r="F151" s="1201">
        <f>F152+F163</f>
        <v>0</v>
      </c>
      <c r="G151" s="1201">
        <f>G152</f>
        <v>0</v>
      </c>
      <c r="H151" s="1201">
        <f>H152</f>
        <v>0</v>
      </c>
      <c r="I151" s="1201">
        <f>I152</f>
        <v>0</v>
      </c>
      <c r="J151" s="991">
        <f>F152</f>
        <v>0</v>
      </c>
    </row>
    <row r="152" spans="1:11" s="748" customFormat="1" ht="1.5" hidden="1" customHeight="1" thickBot="1">
      <c r="A152" s="1026" t="s">
        <v>654</v>
      </c>
      <c r="B152" s="875" t="s">
        <v>655</v>
      </c>
      <c r="C152" s="794" t="s">
        <v>361</v>
      </c>
      <c r="D152" s="1027">
        <f>SUM(D153:D162)</f>
        <v>0</v>
      </c>
      <c r="E152" s="1027"/>
      <c r="F152" s="1027">
        <f>SUM(F153:F162)</f>
        <v>0</v>
      </c>
      <c r="G152" s="1027">
        <f>SUM(G153:G162)</f>
        <v>0</v>
      </c>
      <c r="H152" s="1027">
        <f>SUM(H153:H162)</f>
        <v>0</v>
      </c>
      <c r="I152" s="1027">
        <f>SUM(I153:I162)</f>
        <v>0</v>
      </c>
      <c r="J152" s="991">
        <f>F152</f>
        <v>0</v>
      </c>
    </row>
    <row r="153" spans="1:11" s="748" customFormat="1" ht="0.75" hidden="1" customHeight="1">
      <c r="A153" s="1024" t="s">
        <v>656</v>
      </c>
      <c r="B153" s="857" t="s">
        <v>1700</v>
      </c>
      <c r="C153" s="1031" t="s">
        <v>997</v>
      </c>
      <c r="D153" s="925"/>
      <c r="E153" s="906"/>
      <c r="F153" s="925"/>
      <c r="G153" s="925"/>
      <c r="H153" s="925"/>
      <c r="I153" s="925"/>
      <c r="J153" s="991">
        <f>F153</f>
        <v>0</v>
      </c>
    </row>
    <row r="154" spans="1:11" s="748" customFormat="1" ht="13.5" hidden="1" thickBot="1">
      <c r="A154" s="1024" t="s">
        <v>998</v>
      </c>
      <c r="B154" s="857" t="s">
        <v>1701</v>
      </c>
      <c r="C154" s="1031" t="s">
        <v>975</v>
      </c>
      <c r="D154" s="925">
        <v>0</v>
      </c>
      <c r="E154" s="906"/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1" s="748" customFormat="1" ht="26.25" hidden="1" thickBot="1">
      <c r="A155" s="1024" t="s">
        <v>976</v>
      </c>
      <c r="B155" s="857" t="s">
        <v>1702</v>
      </c>
      <c r="C155" s="1031" t="s">
        <v>978</v>
      </c>
      <c r="D155" s="1032">
        <v>0</v>
      </c>
      <c r="E155" s="1273">
        <v>0</v>
      </c>
      <c r="F155" s="1032">
        <f>D155</f>
        <v>0</v>
      </c>
      <c r="G155" s="1274">
        <v>0</v>
      </c>
      <c r="H155" s="1275">
        <v>0</v>
      </c>
      <c r="I155" s="1275">
        <v>0</v>
      </c>
      <c r="J155" s="1276">
        <f>F155</f>
        <v>0</v>
      </c>
      <c r="K155" s="754"/>
    </row>
    <row r="156" spans="1:11" s="748" customFormat="1" ht="13.5" hidden="1" thickBot="1">
      <c r="A156" s="1033" t="s">
        <v>979</v>
      </c>
      <c r="B156" s="857" t="s">
        <v>1703</v>
      </c>
      <c r="C156" s="1031" t="s">
        <v>1110</v>
      </c>
      <c r="D156" s="925"/>
      <c r="E156" s="906"/>
      <c r="F156" s="925"/>
      <c r="G156" s="925"/>
      <c r="H156" s="925"/>
      <c r="I156" s="925"/>
      <c r="J156" s="991">
        <v>0</v>
      </c>
    </row>
    <row r="157" spans="1:11" s="748" customFormat="1" ht="13.5" hidden="1" thickBot="1">
      <c r="A157" s="1033" t="s">
        <v>138</v>
      </c>
      <c r="B157" s="858" t="s">
        <v>139</v>
      </c>
      <c r="C157" s="1031" t="s">
        <v>140</v>
      </c>
      <c r="D157" s="925">
        <v>0</v>
      </c>
      <c r="E157" s="906"/>
      <c r="F157" s="925">
        <f>D157+E157</f>
        <v>0</v>
      </c>
      <c r="G157" s="925"/>
      <c r="H157" s="925"/>
      <c r="I157" s="925">
        <v>0</v>
      </c>
      <c r="J157" s="991">
        <f>F157</f>
        <v>0</v>
      </c>
    </row>
    <row r="158" spans="1:11" s="748" customFormat="1" ht="13.5" hidden="1" thickBot="1">
      <c r="A158" s="1033" t="s">
        <v>141</v>
      </c>
      <c r="B158" s="857" t="s">
        <v>1704</v>
      </c>
      <c r="C158" s="1031" t="s">
        <v>904</v>
      </c>
      <c r="D158" s="925">
        <v>0</v>
      </c>
      <c r="E158" s="906"/>
      <c r="F158" s="925">
        <f>D158</f>
        <v>0</v>
      </c>
      <c r="G158" s="925">
        <v>0</v>
      </c>
      <c r="H158" s="925">
        <v>0</v>
      </c>
      <c r="I158" s="925">
        <v>0</v>
      </c>
      <c r="J158" s="991">
        <f>F158</f>
        <v>0</v>
      </c>
    </row>
    <row r="159" spans="1:11" s="748" customFormat="1" ht="11.25" hidden="1" customHeight="1">
      <c r="A159" s="1033" t="s">
        <v>905</v>
      </c>
      <c r="B159" s="857" t="s">
        <v>1705</v>
      </c>
      <c r="C159" s="1031" t="s">
        <v>907</v>
      </c>
      <c r="D159" s="925"/>
      <c r="E159" s="906"/>
      <c r="F159" s="925"/>
      <c r="G159" s="925"/>
      <c r="H159" s="925"/>
      <c r="I159" s="925"/>
      <c r="J159" s="991">
        <v>0</v>
      </c>
    </row>
    <row r="160" spans="1:11" s="748" customFormat="1" ht="13.5" hidden="1" thickBot="1">
      <c r="A160" s="1034" t="s">
        <v>806</v>
      </c>
      <c r="B160" s="1035" t="s">
        <v>1706</v>
      </c>
      <c r="C160" s="1036" t="s">
        <v>661</v>
      </c>
      <c r="D160" s="925"/>
      <c r="E160" s="906"/>
      <c r="F160" s="925"/>
      <c r="G160" s="925"/>
      <c r="H160" s="925"/>
      <c r="I160" s="925"/>
      <c r="J160" s="991">
        <v>0</v>
      </c>
    </row>
    <row r="161" spans="1:10" s="748" customFormat="1" ht="26.25" hidden="1" thickBot="1">
      <c r="A161" s="1000" t="s">
        <v>807</v>
      </c>
      <c r="B161" s="1037" t="s">
        <v>1074</v>
      </c>
      <c r="C161" s="1004" t="s">
        <v>1075</v>
      </c>
      <c r="D161" s="925"/>
      <c r="E161" s="906"/>
      <c r="F161" s="925"/>
      <c r="G161" s="925"/>
      <c r="H161" s="925"/>
      <c r="I161" s="925"/>
      <c r="J161" s="991">
        <v>0</v>
      </c>
    </row>
    <row r="162" spans="1:10" s="748" customFormat="1" ht="13.5" hidden="1" thickBot="1">
      <c r="A162" s="1000" t="s">
        <v>1076</v>
      </c>
      <c r="B162" s="1037" t="s">
        <v>1077</v>
      </c>
      <c r="C162" s="1004" t="s">
        <v>1078</v>
      </c>
      <c r="D162" s="925"/>
      <c r="E162" s="906"/>
      <c r="F162" s="925"/>
      <c r="G162" s="925"/>
      <c r="H162" s="925"/>
      <c r="I162" s="925"/>
      <c r="J162" s="991">
        <v>0</v>
      </c>
    </row>
    <row r="163" spans="1:10" s="748" customFormat="1" ht="13.5" hidden="1" thickBot="1">
      <c r="A163" s="1038" t="s">
        <v>662</v>
      </c>
      <c r="B163" s="1039" t="s">
        <v>663</v>
      </c>
      <c r="C163" s="1040" t="s">
        <v>361</v>
      </c>
      <c r="D163" s="925">
        <v>0</v>
      </c>
      <c r="E163" s="925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t="13.5" hidden="1" thickBot="1">
      <c r="A164" s="1033" t="s">
        <v>664</v>
      </c>
      <c r="B164" s="858" t="s">
        <v>665</v>
      </c>
      <c r="C164" s="1031" t="s">
        <v>666</v>
      </c>
      <c r="D164" s="925"/>
      <c r="E164" s="906"/>
      <c r="F164" s="925"/>
      <c r="G164" s="925"/>
      <c r="H164" s="925"/>
      <c r="I164" s="925"/>
      <c r="J164" s="991">
        <v>0</v>
      </c>
    </row>
    <row r="165" spans="1:10" ht="13.5" hidden="1" thickBot="1">
      <c r="A165" s="1033" t="s">
        <v>667</v>
      </c>
      <c r="B165" s="858" t="s">
        <v>668</v>
      </c>
      <c r="C165" s="1031" t="s">
        <v>669</v>
      </c>
      <c r="D165" s="925"/>
      <c r="E165" s="906"/>
      <c r="F165" s="925"/>
      <c r="G165" s="925"/>
      <c r="H165" s="925"/>
      <c r="I165" s="925"/>
      <c r="J165" s="991">
        <v>0</v>
      </c>
    </row>
    <row r="166" spans="1:10" ht="26.25" hidden="1" thickBot="1">
      <c r="A166" s="1033" t="s">
        <v>670</v>
      </c>
      <c r="B166" s="857" t="s">
        <v>1707</v>
      </c>
      <c r="C166" s="1031" t="s">
        <v>316</v>
      </c>
      <c r="D166" s="925"/>
      <c r="E166" s="906"/>
      <c r="F166" s="925"/>
      <c r="G166" s="925"/>
      <c r="H166" s="925"/>
      <c r="I166" s="925"/>
      <c r="J166" s="991">
        <v>0</v>
      </c>
    </row>
    <row r="167" spans="1:10" ht="26.25" hidden="1" thickBot="1">
      <c r="A167" s="1033" t="s">
        <v>317</v>
      </c>
      <c r="B167" s="857" t="s">
        <v>1708</v>
      </c>
      <c r="C167" s="1031" t="s">
        <v>319</v>
      </c>
      <c r="D167" s="925"/>
      <c r="E167" s="906"/>
      <c r="F167" s="925"/>
      <c r="G167" s="925"/>
      <c r="H167" s="925"/>
      <c r="I167" s="925"/>
      <c r="J167" s="991">
        <v>0</v>
      </c>
    </row>
    <row r="168" spans="1:10" ht="13.5" hidden="1" thickBot="1">
      <c r="A168" s="1033" t="s">
        <v>320</v>
      </c>
      <c r="B168" s="855" t="s">
        <v>321</v>
      </c>
      <c r="C168" s="843" t="s">
        <v>361</v>
      </c>
      <c r="D168" s="925">
        <v>0</v>
      </c>
      <c r="E168" s="925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t="13.5" hidden="1" thickBot="1">
      <c r="A169" s="1033" t="s">
        <v>322</v>
      </c>
      <c r="B169" s="858" t="s">
        <v>1116</v>
      </c>
      <c r="C169" s="1031" t="s">
        <v>323</v>
      </c>
      <c r="D169" s="925"/>
      <c r="E169" s="906"/>
      <c r="F169" s="925"/>
      <c r="G169" s="925"/>
      <c r="H169" s="925"/>
      <c r="I169" s="925"/>
      <c r="J169" s="991">
        <v>0</v>
      </c>
    </row>
    <row r="170" spans="1:10" ht="13.5" hidden="1" thickBot="1">
      <c r="A170" s="1041" t="s">
        <v>324</v>
      </c>
      <c r="B170" s="882" t="s">
        <v>1079</v>
      </c>
      <c r="C170" s="843" t="s">
        <v>361</v>
      </c>
      <c r="D170" s="925">
        <v>0</v>
      </c>
      <c r="E170" s="925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t="13.5" hidden="1" thickBot="1">
      <c r="A171" s="1033" t="s">
        <v>326</v>
      </c>
      <c r="B171" s="858" t="s">
        <v>1117</v>
      </c>
      <c r="C171" s="1031" t="s">
        <v>327</v>
      </c>
      <c r="D171" s="925"/>
      <c r="E171" s="925"/>
      <c r="F171" s="925"/>
      <c r="G171" s="925"/>
      <c r="H171" s="925"/>
      <c r="I171" s="925"/>
      <c r="J171" s="991">
        <v>0</v>
      </c>
    </row>
    <row r="172" spans="1:10" ht="13.5" hidden="1" thickBot="1">
      <c r="A172" s="1033" t="s">
        <v>328</v>
      </c>
      <c r="B172" s="858" t="s">
        <v>1118</v>
      </c>
      <c r="C172" s="1031" t="s">
        <v>329</v>
      </c>
      <c r="D172" s="925"/>
      <c r="E172" s="925"/>
      <c r="F172" s="925"/>
      <c r="G172" s="925"/>
      <c r="H172" s="925"/>
      <c r="I172" s="925"/>
      <c r="J172" s="925"/>
    </row>
    <row r="173" spans="1:10" ht="13.5" hidden="1" thickBot="1">
      <c r="A173" s="1033" t="s">
        <v>330</v>
      </c>
      <c r="B173" s="857" t="s">
        <v>1709</v>
      </c>
      <c r="C173" s="1031" t="s">
        <v>332</v>
      </c>
      <c r="D173" s="925"/>
      <c r="E173" s="925"/>
      <c r="F173" s="925"/>
      <c r="G173" s="925"/>
      <c r="H173" s="925"/>
      <c r="I173" s="925"/>
      <c r="J173" s="925"/>
    </row>
    <row r="174" spans="1:10" ht="13.5" hidden="1" thickBot="1">
      <c r="A174" s="1042">
        <v>1244000</v>
      </c>
      <c r="B174" s="1043" t="s">
        <v>1721</v>
      </c>
      <c r="C174" s="1036" t="s">
        <v>1145</v>
      </c>
      <c r="D174" s="943"/>
      <c r="E174" s="943"/>
      <c r="F174" s="943"/>
      <c r="G174" s="943"/>
      <c r="H174" s="943"/>
      <c r="I174" s="943"/>
      <c r="J174" s="943"/>
    </row>
    <row r="175" spans="1:10" ht="24" customHeight="1" thickBot="1">
      <c r="A175" s="1044">
        <v>1000000</v>
      </c>
      <c r="B175" s="1045" t="s">
        <v>1081</v>
      </c>
      <c r="C175" s="1046" t="s">
        <v>361</v>
      </c>
      <c r="D175" s="1201">
        <f>D32+D151</f>
        <v>12000</v>
      </c>
      <c r="E175" s="1201">
        <f>E32</f>
        <v>0</v>
      </c>
      <c r="F175" s="1201">
        <f>F32+F151</f>
        <v>12000</v>
      </c>
      <c r="G175" s="1201">
        <f>G32+G151</f>
        <v>3000</v>
      </c>
      <c r="H175" s="1201">
        <f>H32+H151</f>
        <v>6000</v>
      </c>
      <c r="I175" s="1201">
        <f>I32+I151</f>
        <v>9000</v>
      </c>
      <c r="J175" s="1201">
        <f>J32+J151</f>
        <v>12000</v>
      </c>
    </row>
    <row r="176" spans="1:10" ht="18" customHeight="1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/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1744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 t="s">
        <v>1713</v>
      </c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>
      <c r="A183" s="2517" t="s">
        <v>1139</v>
      </c>
      <c r="B183" s="2517"/>
      <c r="C183" s="2517"/>
      <c r="D183" s="2517"/>
      <c r="E183" s="2517"/>
      <c r="F183" s="2517"/>
      <c r="G183" s="2517"/>
      <c r="H183" s="2517"/>
      <c r="I183" s="2517"/>
      <c r="J183" s="2517"/>
    </row>
    <row r="184" spans="1:10" ht="14.25">
      <c r="A184" s="2529" t="s">
        <v>1723</v>
      </c>
      <c r="B184" s="2529"/>
      <c r="C184" s="2529"/>
      <c r="D184" s="2529"/>
      <c r="E184" s="2529"/>
      <c r="F184" s="2529"/>
      <c r="G184" s="2529"/>
      <c r="H184" s="2529"/>
      <c r="I184" s="2529"/>
      <c r="J184" s="2529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04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 ht="207" customHeight="1">
      <c r="A201" s="1047"/>
      <c r="B201" s="1047"/>
      <c r="C201" s="1047"/>
      <c r="D201" s="1047"/>
      <c r="E201" s="104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 hidden="1">
      <c r="B7" s="163"/>
      <c r="C7" s="178"/>
    </row>
    <row r="8" spans="1:10">
      <c r="A8" s="28" t="s">
        <v>1238</v>
      </c>
      <c r="F8" s="179"/>
      <c r="G8" s="179"/>
    </row>
    <row r="9" spans="1:10" s="28" customFormat="1" ht="10.5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37"/>
      <c r="B14" s="2624" t="s">
        <v>1237</v>
      </c>
      <c r="C14" s="2625"/>
      <c r="F14" s="179"/>
      <c r="G14" s="179"/>
    </row>
    <row r="15" spans="1:10" ht="18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14.25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26.25" customHeight="1">
      <c r="A17" s="188" t="s">
        <v>1228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1233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634</v>
      </c>
      <c r="C21" s="199"/>
      <c r="G21" s="204" t="s">
        <v>935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954</v>
      </c>
      <c r="I23" s="210">
        <v>51</v>
      </c>
    </row>
    <row r="24" spans="1:10" s="173" customFormat="1" ht="12">
      <c r="A24" s="38" t="s">
        <v>218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56.25" customHeight="1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808</v>
      </c>
      <c r="C33" s="69" t="s">
        <v>361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809</v>
      </c>
      <c r="C34" s="74" t="s">
        <v>361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677</v>
      </c>
      <c r="C35" s="77" t="s">
        <v>810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273</v>
      </c>
      <c r="C36" s="81" t="s">
        <v>811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812</v>
      </c>
      <c r="C37" s="81" t="s">
        <v>813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1034</v>
      </c>
      <c r="C40" s="83" t="s">
        <v>392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775</v>
      </c>
      <c r="C46" s="83" t="s">
        <v>387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776</v>
      </c>
      <c r="C47" s="81" t="s">
        <v>388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390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71</v>
      </c>
      <c r="C50" s="86" t="s">
        <v>772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773</v>
      </c>
      <c r="C51" s="74" t="s">
        <v>361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774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1031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1032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559</v>
      </c>
      <c r="C59" s="83" t="s">
        <v>371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372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189</v>
      </c>
      <c r="C63" s="100" t="s">
        <v>374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709</v>
      </c>
      <c r="C68" s="100" t="s">
        <v>1041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993</v>
      </c>
      <c r="C70" s="77" t="s">
        <v>1043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393</v>
      </c>
      <c r="C72" s="83" t="s">
        <v>394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995</v>
      </c>
      <c r="C73" s="81" t="s">
        <v>395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953</v>
      </c>
      <c r="C74" s="83" t="s">
        <v>396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231</v>
      </c>
      <c r="C76" s="83" t="s">
        <v>398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483</v>
      </c>
      <c r="C77" s="86" t="s">
        <v>399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296</v>
      </c>
      <c r="C78" s="74" t="s">
        <v>361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301</v>
      </c>
      <c r="C83" s="111" t="s">
        <v>361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736</v>
      </c>
      <c r="C92" s="74" t="s">
        <v>361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686</v>
      </c>
      <c r="C93" s="74" t="s">
        <v>361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521</v>
      </c>
      <c r="C96" s="230" t="s">
        <v>361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766</v>
      </c>
      <c r="C99" s="236" t="s">
        <v>361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507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80">
        <f>F105</f>
        <v>0</v>
      </c>
    </row>
    <row r="106" spans="1:10" s="28" customFormat="1" ht="38.25" hidden="1">
      <c r="A106" s="270">
        <v>1153800</v>
      </c>
      <c r="B106" s="237" t="s">
        <v>1005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1006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1007</v>
      </c>
      <c r="C108" s="230" t="s">
        <v>361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1136</v>
      </c>
      <c r="C119" s="123" t="s">
        <v>361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1137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837</v>
      </c>
      <c r="C123" s="83" t="s">
        <v>838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839</v>
      </c>
      <c r="C124" s="83" t="s">
        <v>840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877</v>
      </c>
      <c r="C127" s="83" t="s">
        <v>878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879</v>
      </c>
      <c r="C128" s="83" t="s">
        <v>880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804</v>
      </c>
      <c r="C130" s="86" t="s">
        <v>805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881</v>
      </c>
      <c r="C131" s="74" t="s">
        <v>361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1027</v>
      </c>
      <c r="C135" s="111" t="s">
        <v>361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1113</v>
      </c>
      <c r="C136" s="99" t="s">
        <v>1028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1114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1029</v>
      </c>
      <c r="C138" s="83" t="s">
        <v>1030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361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1099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1100</v>
      </c>
      <c r="C142" s="111" t="s">
        <v>361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1115</v>
      </c>
      <c r="C143" s="83" t="s">
        <v>1101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449</v>
      </c>
      <c r="C144" s="83" t="s">
        <v>450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561</v>
      </c>
      <c r="C145" s="111" t="s">
        <v>361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227</v>
      </c>
      <c r="C146" s="83" t="s">
        <v>228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229</v>
      </c>
      <c r="C147" s="111" t="s">
        <v>361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591</v>
      </c>
      <c r="C149" s="111" t="s">
        <v>361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722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263</v>
      </c>
      <c r="B151" s="143" t="s">
        <v>652</v>
      </c>
      <c r="C151" s="144" t="s">
        <v>361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654</v>
      </c>
      <c r="B152" s="150" t="s">
        <v>655</v>
      </c>
      <c r="C152" s="74" t="s">
        <v>361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656</v>
      </c>
      <c r="B153" s="134" t="s">
        <v>996</v>
      </c>
      <c r="C153" s="241" t="s">
        <v>997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998</v>
      </c>
      <c r="B154" s="134" t="s">
        <v>974</v>
      </c>
      <c r="C154" s="241" t="s">
        <v>975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976</v>
      </c>
      <c r="B155" s="134" t="s">
        <v>977</v>
      </c>
      <c r="C155" s="241" t="s">
        <v>978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979</v>
      </c>
      <c r="B156" s="134" t="s">
        <v>1109</v>
      </c>
      <c r="C156" s="241" t="s">
        <v>1110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141</v>
      </c>
      <c r="B158" s="134" t="s">
        <v>965</v>
      </c>
      <c r="C158" s="241" t="s">
        <v>904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905</v>
      </c>
      <c r="B159" s="134" t="s">
        <v>906</v>
      </c>
      <c r="C159" s="241" t="s">
        <v>907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806</v>
      </c>
      <c r="B160" s="243" t="s">
        <v>660</v>
      </c>
      <c r="C160" s="244" t="s">
        <v>661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807</v>
      </c>
      <c r="B161" s="245" t="s">
        <v>1074</v>
      </c>
      <c r="C161" s="228" t="s">
        <v>1075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1076</v>
      </c>
      <c r="B162" s="245" t="s">
        <v>1077</v>
      </c>
      <c r="C162" s="228" t="s">
        <v>1078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662</v>
      </c>
      <c r="B163" s="246" t="s">
        <v>663</v>
      </c>
      <c r="C163" s="247" t="s">
        <v>361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664</v>
      </c>
      <c r="B164" s="135" t="s">
        <v>665</v>
      </c>
      <c r="C164" s="241" t="s">
        <v>666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667</v>
      </c>
      <c r="B165" s="135" t="s">
        <v>668</v>
      </c>
      <c r="C165" s="241" t="s">
        <v>669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670</v>
      </c>
      <c r="B166" s="134" t="s">
        <v>315</v>
      </c>
      <c r="C166" s="241" t="s">
        <v>316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317</v>
      </c>
      <c r="B167" s="134" t="s">
        <v>318</v>
      </c>
      <c r="C167" s="241" t="s">
        <v>319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320</v>
      </c>
      <c r="B168" s="132" t="s">
        <v>321</v>
      </c>
      <c r="C168" s="123" t="s">
        <v>361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322</v>
      </c>
      <c r="B169" s="135" t="s">
        <v>1116</v>
      </c>
      <c r="C169" s="241" t="s">
        <v>323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324</v>
      </c>
      <c r="B170" s="155" t="s">
        <v>1079</v>
      </c>
      <c r="C170" s="123" t="s">
        <v>361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326</v>
      </c>
      <c r="B171" s="135" t="s">
        <v>1117</v>
      </c>
      <c r="C171" s="241" t="s">
        <v>327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328</v>
      </c>
      <c r="B172" s="135" t="s">
        <v>1118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1080</v>
      </c>
      <c r="C174" s="244" t="s">
        <v>1145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1081</v>
      </c>
      <c r="C175" s="248" t="s">
        <v>361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577"/>
      <c r="B176" s="2577"/>
      <c r="C176" s="2577"/>
      <c r="D176" s="2577"/>
      <c r="E176" s="2577"/>
      <c r="F176" s="2577"/>
      <c r="G176" s="2577"/>
      <c r="H176" s="2577"/>
      <c r="I176" s="2577"/>
      <c r="J176" s="2577"/>
    </row>
    <row r="177" spans="1:10">
      <c r="A177" s="2586" t="s">
        <v>1125</v>
      </c>
      <c r="B177" s="2586"/>
      <c r="C177" s="2586"/>
      <c r="D177" s="2586"/>
      <c r="E177" s="2586"/>
      <c r="F177" s="2586"/>
      <c r="G177" s="2586"/>
      <c r="H177" s="2586"/>
      <c r="I177" s="2586"/>
      <c r="J177" s="2586"/>
    </row>
    <row r="178" spans="1:10" ht="14.25">
      <c r="A178" s="2589" t="s">
        <v>1235</v>
      </c>
      <c r="B178" s="2589"/>
      <c r="C178" s="2589"/>
      <c r="D178" s="2589"/>
      <c r="E178" s="2589"/>
      <c r="F178" s="2589"/>
      <c r="G178" s="2589"/>
      <c r="H178" s="2589"/>
      <c r="I178" s="2589"/>
      <c r="J178" s="2589"/>
    </row>
    <row r="179" spans="1:10">
      <c r="A179" s="2587" t="s">
        <v>1002</v>
      </c>
      <c r="B179" s="2587"/>
      <c r="C179" s="2587"/>
      <c r="D179" s="2587"/>
      <c r="E179" s="2587"/>
      <c r="F179" s="2587"/>
      <c r="G179" s="2587"/>
      <c r="H179" s="2587"/>
      <c r="I179" s="2587"/>
      <c r="J179" s="2587"/>
    </row>
    <row r="180" spans="1:10" ht="14.25">
      <c r="A180" s="2634" t="s">
        <v>1138</v>
      </c>
      <c r="B180" s="2634"/>
      <c r="C180" s="2634"/>
      <c r="D180" s="2634"/>
      <c r="E180" s="2634"/>
      <c r="F180" s="2634"/>
      <c r="G180" s="2634"/>
      <c r="H180" s="2634"/>
      <c r="I180" s="2634"/>
      <c r="J180" s="2634"/>
    </row>
    <row r="181" spans="1:10">
      <c r="A181" s="2589" t="s">
        <v>1003</v>
      </c>
      <c r="B181" s="2589"/>
      <c r="C181" s="2589"/>
      <c r="D181" s="2589"/>
      <c r="E181" s="2589"/>
      <c r="F181" s="2589"/>
      <c r="G181" s="2589"/>
      <c r="H181" s="2589"/>
      <c r="I181" s="2589"/>
      <c r="J181" s="2589"/>
    </row>
    <row r="182" spans="1:10">
      <c r="A182" s="2589" t="s">
        <v>1234</v>
      </c>
      <c r="B182" s="2589"/>
      <c r="C182" s="2589"/>
      <c r="D182" s="2589"/>
      <c r="E182" s="2589"/>
      <c r="F182" s="2589"/>
      <c r="G182" s="2589"/>
      <c r="H182" s="2589"/>
      <c r="I182" s="2589"/>
      <c r="J182" s="2589"/>
    </row>
    <row r="183" spans="1:10" ht="14.25">
      <c r="A183" s="2633" t="s">
        <v>1236</v>
      </c>
      <c r="B183" s="2633"/>
      <c r="C183" s="2633"/>
      <c r="D183" s="2633"/>
      <c r="E183" s="2633"/>
      <c r="F183" s="2633"/>
      <c r="G183" s="2633"/>
      <c r="H183" s="2633"/>
      <c r="I183" s="2633"/>
      <c r="J183" s="2633"/>
    </row>
    <row r="184" spans="1:10">
      <c r="A184" s="2578"/>
      <c r="B184" s="2578"/>
      <c r="C184" s="2578"/>
      <c r="D184" s="2578"/>
      <c r="E184" s="2578"/>
      <c r="F184" s="2578"/>
      <c r="G184" s="2578"/>
      <c r="H184" s="2578"/>
      <c r="I184" s="2578"/>
      <c r="J184" s="2578"/>
    </row>
    <row r="185" spans="1:10">
      <c r="A185" s="2590"/>
      <c r="B185" s="2590"/>
      <c r="C185" s="2590"/>
      <c r="D185" s="2590"/>
      <c r="E185" s="2590"/>
      <c r="F185" s="2590"/>
      <c r="G185" s="2590"/>
      <c r="H185" s="2590"/>
      <c r="I185" s="2590"/>
      <c r="J185" s="2590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590"/>
      <c r="B190" s="2590"/>
      <c r="C190" s="2590"/>
      <c r="D190" s="2590"/>
      <c r="E190" s="2590"/>
      <c r="F190" s="2590"/>
      <c r="G190" s="2590"/>
      <c r="H190" s="2590"/>
      <c r="I190" s="2590"/>
      <c r="J190" s="2590"/>
    </row>
    <row r="191" spans="1:10">
      <c r="A191" s="2592"/>
      <c r="B191" s="2592"/>
      <c r="C191" s="2592"/>
      <c r="D191" s="2592"/>
      <c r="E191" s="2592"/>
      <c r="F191" s="2592"/>
      <c r="G191" s="2592"/>
      <c r="H191" s="2592"/>
      <c r="I191" s="2592"/>
      <c r="J191" s="2592"/>
    </row>
    <row r="192" spans="1:10">
      <c r="A192" s="2590"/>
      <c r="B192" s="2590"/>
      <c r="C192" s="2590"/>
      <c r="D192" s="2590"/>
      <c r="E192" s="2590"/>
      <c r="F192" s="2590"/>
      <c r="G192" s="2590"/>
      <c r="H192" s="2590"/>
      <c r="I192" s="2590"/>
      <c r="J192" s="2590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590"/>
      <c r="B195" s="2590"/>
      <c r="C195" s="2590"/>
      <c r="D195" s="2590"/>
      <c r="E195" s="2590"/>
      <c r="F195" s="2590"/>
      <c r="G195" s="2590"/>
      <c r="H195" s="2590"/>
      <c r="I195" s="2590"/>
      <c r="J195" s="2590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590"/>
      <c r="B197" s="2590"/>
      <c r="C197" s="2590"/>
      <c r="D197" s="2590"/>
      <c r="E197" s="2590"/>
      <c r="F197" s="2590"/>
      <c r="G197" s="2590"/>
      <c r="H197" s="2590"/>
      <c r="I197" s="2590"/>
      <c r="J197" s="2590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590"/>
      <c r="B199" s="2590"/>
      <c r="C199" s="2590"/>
      <c r="D199" s="2590"/>
      <c r="E199" s="2590"/>
      <c r="F199" s="2590"/>
      <c r="G199" s="2590"/>
      <c r="H199" s="2590"/>
      <c r="I199" s="2590"/>
      <c r="J199" s="2590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590" t="s">
        <v>53</v>
      </c>
      <c r="B201" s="2590"/>
      <c r="C201" s="2590"/>
      <c r="D201" s="2590"/>
      <c r="E201" s="2590"/>
      <c r="F201" s="2590"/>
      <c r="G201" s="2590"/>
      <c r="H201" s="2590"/>
      <c r="I201" s="2590"/>
      <c r="J201" s="2590"/>
    </row>
    <row r="202" spans="1:10">
      <c r="A202" s="2593" t="s">
        <v>358</v>
      </c>
      <c r="B202" s="2593"/>
      <c r="C202" s="2593"/>
      <c r="D202" s="2593"/>
      <c r="E202" s="2593"/>
      <c r="F202" s="2593"/>
      <c r="G202" s="2593"/>
      <c r="H202" s="2593"/>
      <c r="I202" s="2593"/>
      <c r="J202" s="2593"/>
    </row>
    <row r="203" spans="1:10">
      <c r="A203" s="2594" t="s">
        <v>205</v>
      </c>
      <c r="B203" s="2594"/>
      <c r="C203" s="2594"/>
      <c r="D203" s="2594"/>
      <c r="E203" s="2594"/>
      <c r="F203" s="2594"/>
      <c r="G203" s="2594"/>
      <c r="H203" s="2594"/>
      <c r="I203" s="2594"/>
      <c r="J203" s="2594"/>
    </row>
    <row r="204" spans="1:10">
      <c r="A204" s="2594" t="s">
        <v>206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6" t="s">
        <v>942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594" t="s">
        <v>678</v>
      </c>
      <c r="B206" s="2594"/>
      <c r="C206" s="2594"/>
      <c r="D206" s="2594"/>
      <c r="E206" s="2594"/>
      <c r="F206" s="2594"/>
      <c r="G206" s="2594"/>
      <c r="H206" s="2594"/>
      <c r="I206" s="2594"/>
      <c r="J206" s="2594"/>
    </row>
    <row r="207" spans="1:10">
      <c r="A207" s="2589" t="s">
        <v>679</v>
      </c>
      <c r="B207" s="2589"/>
      <c r="C207" s="2589"/>
      <c r="D207" s="2589"/>
      <c r="E207" s="2589"/>
      <c r="F207" s="2589"/>
      <c r="G207" s="2589"/>
      <c r="H207" s="2589"/>
      <c r="I207" s="2589"/>
      <c r="J207" s="2589"/>
    </row>
    <row r="208" spans="1:10">
      <c r="A208" s="2586" t="s">
        <v>1125</v>
      </c>
      <c r="B208" s="2586"/>
      <c r="C208" s="2586"/>
      <c r="D208" s="2586"/>
      <c r="E208" s="2586"/>
      <c r="F208" s="2586"/>
      <c r="G208" s="2586"/>
      <c r="H208" s="2586"/>
      <c r="I208" s="2586"/>
      <c r="J208" s="2586"/>
    </row>
    <row r="209" spans="1:10" ht="14.25">
      <c r="A209" s="2586" t="s">
        <v>1127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>
      <c r="A210" s="2587" t="s">
        <v>1002</v>
      </c>
      <c r="B210" s="2587"/>
      <c r="C210" s="2587"/>
      <c r="D210" s="2587"/>
      <c r="E210" s="2587"/>
      <c r="F210" s="2587"/>
      <c r="G210" s="2587"/>
      <c r="H210" s="2587"/>
      <c r="I210" s="2587"/>
      <c r="J210" s="2587"/>
    </row>
    <row r="211" spans="1:10" ht="14.25">
      <c r="A211" s="2588" t="s">
        <v>313</v>
      </c>
      <c r="B211" s="2588"/>
      <c r="C211" s="2588"/>
      <c r="D211" s="2588"/>
      <c r="E211" s="2588"/>
      <c r="F211" s="2588"/>
      <c r="G211" s="2588"/>
      <c r="H211" s="2588"/>
      <c r="I211" s="2588"/>
      <c r="J211" s="2588"/>
    </row>
    <row r="212" spans="1:10">
      <c r="A212" s="2586" t="s">
        <v>1003</v>
      </c>
      <c r="B212" s="2586"/>
      <c r="C212" s="2586"/>
      <c r="D212" s="2586"/>
      <c r="E212" s="2586"/>
      <c r="F212" s="2586"/>
      <c r="G212" s="2586"/>
      <c r="H212" s="2586"/>
      <c r="I212" s="2586"/>
      <c r="J212" s="2586"/>
    </row>
    <row r="213" spans="1:10">
      <c r="A213" s="2586" t="s">
        <v>1004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 ht="14.25">
      <c r="A214" s="2591" t="s">
        <v>1130</v>
      </c>
      <c r="B214" s="2591"/>
      <c r="C214" s="2591"/>
      <c r="D214" s="2591"/>
      <c r="E214" s="2591"/>
      <c r="F214" s="2591"/>
      <c r="G214" s="2591"/>
      <c r="H214" s="2591"/>
      <c r="I214" s="2591"/>
      <c r="J214" s="2591"/>
    </row>
    <row r="215" spans="1:10">
      <c r="A215" s="2578"/>
      <c r="B215" s="2578"/>
      <c r="C215" s="2578"/>
      <c r="D215" s="2578"/>
      <c r="E215" s="2578"/>
      <c r="F215" s="2578"/>
      <c r="G215" s="2578"/>
      <c r="H215" s="2578"/>
      <c r="I215" s="2578"/>
      <c r="J215" s="2578"/>
    </row>
  </sheetData>
  <mergeCells count="40">
    <mergeCell ref="G29:J29"/>
    <mergeCell ref="A9:E9"/>
    <mergeCell ref="B14:C14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211:J211"/>
    <mergeCell ref="A212:J212"/>
    <mergeCell ref="A213:J213"/>
    <mergeCell ref="A214:J214"/>
    <mergeCell ref="A215:J215"/>
  </mergeCells>
  <pageMargins left="0.24" right="0.17" top="0.2" bottom="0.28000000000000003" header="0.2" footer="0.3"/>
  <pageSetup paperSize="9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711" t="s">
        <v>1285</v>
      </c>
      <c r="B1" s="2711"/>
      <c r="C1" s="2711"/>
      <c r="D1" s="2711"/>
      <c r="E1" s="2711"/>
    </row>
    <row r="2" spans="1:7" ht="15.75">
      <c r="A2" s="485"/>
      <c r="B2" s="485"/>
      <c r="C2" s="485"/>
      <c r="D2" s="485"/>
      <c r="E2" s="485"/>
    </row>
    <row r="3" spans="1:7" ht="15.75">
      <c r="A3" s="2712" t="s">
        <v>1286</v>
      </c>
      <c r="B3" s="2712"/>
      <c r="C3" s="2712"/>
      <c r="D3" s="2712"/>
      <c r="E3" s="2712"/>
    </row>
    <row r="5" spans="1:7" ht="15.75">
      <c r="A5" s="2713" t="s">
        <v>1287</v>
      </c>
      <c r="B5" s="2713"/>
      <c r="C5" s="2713"/>
      <c r="D5" s="486"/>
      <c r="E5" s="487">
        <v>60</v>
      </c>
    </row>
    <row r="7" spans="1:7" ht="25.5">
      <c r="A7" s="488" t="s">
        <v>1288</v>
      </c>
      <c r="B7" s="488" t="s">
        <v>1289</v>
      </c>
      <c r="C7" s="489" t="s">
        <v>1290</v>
      </c>
      <c r="D7" s="489" t="s">
        <v>1291</v>
      </c>
      <c r="E7" s="489" t="s">
        <v>1292</v>
      </c>
    </row>
    <row r="8" spans="1:7">
      <c r="A8" s="2706" t="s">
        <v>1293</v>
      </c>
      <c r="B8" s="2706"/>
      <c r="C8" s="2706"/>
      <c r="D8" s="2706"/>
      <c r="E8" s="2706"/>
    </row>
    <row r="9" spans="1:7">
      <c r="A9" s="490">
        <v>1</v>
      </c>
      <c r="B9" s="490" t="s">
        <v>1294</v>
      </c>
      <c r="C9" s="490">
        <v>1</v>
      </c>
      <c r="D9" s="490">
        <v>280000</v>
      </c>
      <c r="E9" s="490">
        <v>280000</v>
      </c>
    </row>
    <row r="10" spans="1:7">
      <c r="A10" s="490">
        <f>A9+1</f>
        <v>2</v>
      </c>
      <c r="B10" s="490" t="s">
        <v>1295</v>
      </c>
      <c r="C10" s="490">
        <v>2</v>
      </c>
      <c r="D10" s="490">
        <v>160000</v>
      </c>
      <c r="E10" s="490">
        <v>320000</v>
      </c>
    </row>
    <row r="11" spans="1:7">
      <c r="A11" s="490">
        <v>3</v>
      </c>
      <c r="B11" s="490" t="s">
        <v>1295</v>
      </c>
      <c r="C11" s="490">
        <v>3</v>
      </c>
      <c r="D11" s="490">
        <v>150000</v>
      </c>
      <c r="E11" s="490">
        <v>450000</v>
      </c>
    </row>
    <row r="12" spans="1:7">
      <c r="A12" s="490">
        <v>4</v>
      </c>
      <c r="B12" s="490" t="s">
        <v>1295</v>
      </c>
      <c r="C12" s="490">
        <v>3</v>
      </c>
      <c r="D12" s="490">
        <v>140000</v>
      </c>
      <c r="E12" s="490">
        <v>420000</v>
      </c>
    </row>
    <row r="13" spans="1:7">
      <c r="A13" s="490">
        <v>5</v>
      </c>
      <c r="B13" s="491" t="s">
        <v>1296</v>
      </c>
      <c r="C13" s="490">
        <v>2</v>
      </c>
      <c r="D13" s="490">
        <v>200000</v>
      </c>
      <c r="E13" s="490">
        <v>400000</v>
      </c>
      <c r="G13" s="492"/>
    </row>
    <row r="14" spans="1:7">
      <c r="A14" s="490">
        <v>6</v>
      </c>
      <c r="B14" s="491" t="s">
        <v>1297</v>
      </c>
      <c r="C14" s="490">
        <v>1</v>
      </c>
      <c r="D14" s="490">
        <v>160000</v>
      </c>
      <c r="E14" s="490">
        <v>160000</v>
      </c>
    </row>
    <row r="15" spans="1:7">
      <c r="A15" s="490">
        <v>7</v>
      </c>
      <c r="B15" s="491" t="s">
        <v>1298</v>
      </c>
      <c r="C15" s="490">
        <v>1</v>
      </c>
      <c r="D15" s="490">
        <v>140000</v>
      </c>
      <c r="E15" s="490">
        <v>140000</v>
      </c>
    </row>
    <row r="16" spans="1:7">
      <c r="A16" s="490"/>
      <c r="B16" s="489" t="s">
        <v>1299</v>
      </c>
      <c r="C16" s="488">
        <f>SUM(C9:C15)</f>
        <v>13</v>
      </c>
      <c r="D16" s="488">
        <f>SUM(D9:D15)</f>
        <v>1230000</v>
      </c>
      <c r="E16" s="488">
        <f>SUM(E9:E15)</f>
        <v>2170000</v>
      </c>
    </row>
    <row r="17" spans="1:8">
      <c r="A17" s="2706" t="s">
        <v>1300</v>
      </c>
      <c r="B17" s="2706"/>
      <c r="C17" s="2706"/>
      <c r="D17" s="2706"/>
      <c r="E17" s="2706"/>
    </row>
    <row r="18" spans="1:8">
      <c r="A18" s="490">
        <v>1</v>
      </c>
      <c r="B18" s="491" t="s">
        <v>1301</v>
      </c>
      <c r="C18" s="490">
        <v>1</v>
      </c>
      <c r="D18" s="490">
        <v>190000</v>
      </c>
      <c r="E18" s="490">
        <v>190000</v>
      </c>
      <c r="H18" t="s">
        <v>89</v>
      </c>
    </row>
    <row r="19" spans="1:8">
      <c r="A19" s="490">
        <v>2</v>
      </c>
      <c r="B19" s="491" t="s">
        <v>1302</v>
      </c>
      <c r="C19" s="490">
        <v>3</v>
      </c>
      <c r="D19" s="490">
        <v>115000</v>
      </c>
      <c r="E19" s="490">
        <v>345000</v>
      </c>
    </row>
    <row r="20" spans="1:8">
      <c r="A20" s="490">
        <v>3</v>
      </c>
      <c r="B20" s="491" t="s">
        <v>1303</v>
      </c>
      <c r="C20" s="490">
        <v>3</v>
      </c>
      <c r="D20" s="490">
        <v>100000</v>
      </c>
      <c r="E20" s="490">
        <v>300000</v>
      </c>
    </row>
    <row r="21" spans="1:8" ht="25.5">
      <c r="A21" s="490">
        <v>5</v>
      </c>
      <c r="B21" s="491" t="s">
        <v>1304</v>
      </c>
      <c r="C21" s="490">
        <v>3</v>
      </c>
      <c r="D21" s="490">
        <v>100000</v>
      </c>
      <c r="E21" s="490">
        <v>300000</v>
      </c>
    </row>
    <row r="22" spans="1:8" ht="25.5">
      <c r="A22" s="490">
        <v>6</v>
      </c>
      <c r="B22" s="491" t="s">
        <v>1305</v>
      </c>
      <c r="C22" s="490">
        <v>5</v>
      </c>
      <c r="D22" s="490">
        <v>80000</v>
      </c>
      <c r="E22" s="490">
        <v>400000</v>
      </c>
    </row>
    <row r="23" spans="1:8">
      <c r="A23" s="490"/>
      <c r="B23" s="489" t="s">
        <v>1299</v>
      </c>
      <c r="C23" s="488">
        <f>SUM(C18:C22)</f>
        <v>15</v>
      </c>
      <c r="D23" s="488">
        <f>SUM(D18:D22)</f>
        <v>585000</v>
      </c>
      <c r="E23" s="488">
        <f>SUM(E18:E22)</f>
        <v>1535000</v>
      </c>
    </row>
    <row r="24" spans="1:8">
      <c r="A24" s="493"/>
      <c r="B24" s="494"/>
      <c r="C24" s="495"/>
      <c r="D24" s="495"/>
      <c r="E24" s="496"/>
    </row>
    <row r="25" spans="1:8">
      <c r="A25" s="2708" t="s">
        <v>1306</v>
      </c>
      <c r="B25" s="2709"/>
      <c r="C25" s="2709"/>
      <c r="D25" s="2709"/>
      <c r="E25" s="2710"/>
    </row>
    <row r="26" spans="1:8">
      <c r="A26" s="490">
        <v>1</v>
      </c>
      <c r="B26" s="491" t="s">
        <v>1307</v>
      </c>
      <c r="C26" s="490">
        <v>1</v>
      </c>
      <c r="D26" s="490">
        <v>180000</v>
      </c>
      <c r="E26" s="490">
        <v>180000</v>
      </c>
    </row>
    <row r="27" spans="1:8">
      <c r="A27" s="490">
        <v>3</v>
      </c>
      <c r="B27" s="491" t="s">
        <v>1308</v>
      </c>
      <c r="C27" s="490">
        <v>1</v>
      </c>
      <c r="D27" s="490">
        <v>115000</v>
      </c>
      <c r="E27" s="490">
        <v>115000</v>
      </c>
    </row>
    <row r="28" spans="1:8">
      <c r="A28" s="490">
        <v>4</v>
      </c>
      <c r="B28" s="491" t="s">
        <v>1309</v>
      </c>
      <c r="C28" s="490">
        <v>3</v>
      </c>
      <c r="D28" s="490">
        <v>100000</v>
      </c>
      <c r="E28" s="490">
        <v>300000</v>
      </c>
    </row>
    <row r="29" spans="1:8">
      <c r="A29" s="490">
        <v>5</v>
      </c>
      <c r="B29" s="491" t="s">
        <v>1310</v>
      </c>
      <c r="C29" s="490">
        <v>2</v>
      </c>
      <c r="D29" s="490">
        <v>80000</v>
      </c>
      <c r="E29" s="490">
        <v>160000</v>
      </c>
    </row>
    <row r="30" spans="1:8">
      <c r="A30" s="490"/>
      <c r="B30" s="489" t="s">
        <v>1299</v>
      </c>
      <c r="C30" s="488">
        <f>SUM(C26:C29)</f>
        <v>7</v>
      </c>
      <c r="D30" s="488">
        <f>SUM(D26:D29)</f>
        <v>475000</v>
      </c>
      <c r="E30" s="488">
        <f>SUM(E26:E29)</f>
        <v>755000</v>
      </c>
    </row>
    <row r="31" spans="1:8">
      <c r="A31" s="493"/>
      <c r="B31" s="494"/>
      <c r="C31" s="495"/>
      <c r="D31" s="495"/>
      <c r="E31" s="496"/>
    </row>
    <row r="32" spans="1:8">
      <c r="A32" s="2700" t="s">
        <v>1311</v>
      </c>
      <c r="B32" s="2701"/>
      <c r="C32" s="2701"/>
      <c r="D32" s="2701"/>
      <c r="E32" s="2702"/>
    </row>
    <row r="33" spans="1:12" ht="19.5" customHeight="1">
      <c r="A33" s="490">
        <v>1</v>
      </c>
      <c r="B33" s="491" t="s">
        <v>1312</v>
      </c>
      <c r="C33" s="490">
        <v>1</v>
      </c>
      <c r="D33" s="490">
        <v>180000</v>
      </c>
      <c r="E33" s="490">
        <v>180000</v>
      </c>
    </row>
    <row r="34" spans="1:12" ht="19.5" customHeight="1">
      <c r="A34" s="490">
        <v>2</v>
      </c>
      <c r="B34" s="491" t="s">
        <v>1313</v>
      </c>
      <c r="C34" s="490">
        <v>1</v>
      </c>
      <c r="D34" s="490">
        <v>140000</v>
      </c>
      <c r="E34" s="490">
        <v>140000</v>
      </c>
    </row>
    <row r="35" spans="1:12" ht="19.5" customHeight="1">
      <c r="A35" s="490">
        <v>3</v>
      </c>
      <c r="B35" s="491" t="s">
        <v>1314</v>
      </c>
      <c r="C35" s="490">
        <v>1</v>
      </c>
      <c r="D35" s="490">
        <v>115000</v>
      </c>
      <c r="E35" s="490">
        <v>115000</v>
      </c>
    </row>
    <row r="36" spans="1:12" ht="19.5" customHeight="1">
      <c r="A36" s="490">
        <v>4</v>
      </c>
      <c r="B36" s="491" t="s">
        <v>1309</v>
      </c>
      <c r="C36" s="490">
        <v>3</v>
      </c>
      <c r="D36" s="490">
        <v>100000</v>
      </c>
      <c r="E36" s="490">
        <v>300000</v>
      </c>
      <c r="L36" t="s">
        <v>350</v>
      </c>
    </row>
    <row r="37" spans="1:12" ht="19.5" customHeight="1">
      <c r="A37" s="490">
        <v>5</v>
      </c>
      <c r="B37" s="491" t="s">
        <v>1310</v>
      </c>
      <c r="C37" s="497">
        <v>2</v>
      </c>
      <c r="D37" s="497">
        <v>80000</v>
      </c>
      <c r="E37" s="490">
        <v>160000</v>
      </c>
    </row>
    <row r="38" spans="1:12" ht="26.25" customHeight="1">
      <c r="A38" s="497"/>
      <c r="B38" s="489" t="s">
        <v>1299</v>
      </c>
      <c r="C38" s="498">
        <f>SUM(C33:C37)</f>
        <v>8</v>
      </c>
      <c r="D38" s="498">
        <f>SUM(D33:D37)</f>
        <v>615000</v>
      </c>
      <c r="E38" s="498">
        <f>SUM(E33:E37)</f>
        <v>895000</v>
      </c>
    </row>
    <row r="39" spans="1:12" ht="26.25" customHeight="1">
      <c r="A39" s="2703" t="s">
        <v>1315</v>
      </c>
      <c r="B39" s="2704"/>
      <c r="C39" s="2704"/>
      <c r="D39" s="2704"/>
      <c r="E39" s="2705"/>
    </row>
    <row r="40" spans="1:12" ht="20.25" customHeight="1">
      <c r="A40" s="497">
        <v>1</v>
      </c>
      <c r="B40" s="499" t="s">
        <v>1316</v>
      </c>
      <c r="C40" s="497">
        <v>1</v>
      </c>
      <c r="D40" s="497">
        <v>180000</v>
      </c>
      <c r="E40" s="497">
        <v>180000</v>
      </c>
    </row>
    <row r="41" spans="1:12" ht="20.25" customHeight="1">
      <c r="A41" s="497">
        <v>2</v>
      </c>
      <c r="B41" s="499" t="s">
        <v>1308</v>
      </c>
      <c r="C41" s="497">
        <v>1</v>
      </c>
      <c r="D41" s="497">
        <v>115000</v>
      </c>
      <c r="E41" s="497">
        <v>115000</v>
      </c>
    </row>
    <row r="42" spans="1:12" ht="20.25" customHeight="1">
      <c r="A42" s="497">
        <v>3</v>
      </c>
      <c r="B42" s="499" t="s">
        <v>1317</v>
      </c>
      <c r="C42" s="497">
        <v>2</v>
      </c>
      <c r="D42" s="497">
        <v>100000</v>
      </c>
      <c r="E42" s="497">
        <v>200000</v>
      </c>
    </row>
    <row r="43" spans="1:12" ht="20.25" customHeight="1">
      <c r="A43" s="497">
        <v>4</v>
      </c>
      <c r="B43" s="491" t="s">
        <v>1310</v>
      </c>
      <c r="C43" s="497">
        <v>1</v>
      </c>
      <c r="D43" s="497">
        <v>80000</v>
      </c>
      <c r="E43" s="497">
        <v>80000</v>
      </c>
    </row>
    <row r="44" spans="1:12" ht="20.25" customHeight="1">
      <c r="A44" s="497"/>
      <c r="B44" s="489" t="s">
        <v>1299</v>
      </c>
      <c r="C44" s="498">
        <f>SUM(C40:C43)</f>
        <v>5</v>
      </c>
      <c r="D44" s="498">
        <f>SUM(D40:D43)</f>
        <v>475000</v>
      </c>
      <c r="E44" s="498">
        <f>SUM(E40:E43)</f>
        <v>575000</v>
      </c>
    </row>
    <row r="45" spans="1:12" ht="26.25" customHeight="1">
      <c r="A45" s="2703" t="s">
        <v>1318</v>
      </c>
      <c r="B45" s="2704"/>
      <c r="C45" s="2704"/>
      <c r="D45" s="2704"/>
      <c r="E45" s="2705"/>
    </row>
    <row r="46" spans="1:12" ht="17.25" customHeight="1">
      <c r="A46" s="497">
        <v>1</v>
      </c>
      <c r="B46" s="499" t="s">
        <v>1319</v>
      </c>
      <c r="C46" s="497">
        <v>1</v>
      </c>
      <c r="D46" s="497">
        <v>180000</v>
      </c>
      <c r="E46" s="497">
        <v>180000</v>
      </c>
    </row>
    <row r="47" spans="1:12" ht="20.25" customHeight="1">
      <c r="A47" s="497"/>
      <c r="B47" s="489" t="s">
        <v>1299</v>
      </c>
      <c r="C47" s="488">
        <f>SUM(C46:C46)</f>
        <v>1</v>
      </c>
      <c r="D47" s="488">
        <v>180000</v>
      </c>
      <c r="E47" s="488">
        <f>SUM(E46:E46)</f>
        <v>180000</v>
      </c>
    </row>
    <row r="48" spans="1:12" ht="18.75" customHeight="1">
      <c r="A48" s="2706" t="s">
        <v>1320</v>
      </c>
      <c r="B48" s="2706"/>
      <c r="C48" s="2706"/>
      <c r="D48" s="2706"/>
      <c r="E48" s="2706"/>
    </row>
    <row r="49" spans="1:5">
      <c r="A49" s="490">
        <v>1</v>
      </c>
      <c r="B49" s="491" t="s">
        <v>1321</v>
      </c>
      <c r="C49" s="490">
        <v>1</v>
      </c>
      <c r="D49" s="490">
        <v>256600</v>
      </c>
      <c r="E49" s="490">
        <v>256600</v>
      </c>
    </row>
    <row r="50" spans="1:5">
      <c r="A50" s="488"/>
      <c r="B50" s="488" t="s">
        <v>1299</v>
      </c>
      <c r="C50" s="488">
        <f>SUM(C49)</f>
        <v>1</v>
      </c>
      <c r="D50" s="488">
        <v>256600</v>
      </c>
      <c r="E50" s="488">
        <v>256600</v>
      </c>
    </row>
    <row r="51" spans="1:5">
      <c r="A51" s="2707"/>
      <c r="B51" s="2707"/>
      <c r="C51" s="2707"/>
      <c r="D51" s="2707"/>
      <c r="E51" s="2707"/>
    </row>
    <row r="52" spans="1:5">
      <c r="A52" s="2706" t="s">
        <v>1322</v>
      </c>
      <c r="B52" s="2706"/>
      <c r="C52" s="2706"/>
      <c r="D52" s="2706"/>
      <c r="E52" s="2706"/>
    </row>
    <row r="53" spans="1:5">
      <c r="A53" s="490">
        <v>1</v>
      </c>
      <c r="B53" s="490" t="s">
        <v>1323</v>
      </c>
      <c r="C53" s="490">
        <v>1</v>
      </c>
      <c r="D53" s="490">
        <v>100000</v>
      </c>
      <c r="E53" s="490">
        <v>100000</v>
      </c>
    </row>
    <row r="54" spans="1:5">
      <c r="A54" s="490">
        <v>2</v>
      </c>
      <c r="B54" s="490" t="s">
        <v>1324</v>
      </c>
      <c r="C54" s="490">
        <v>1</v>
      </c>
      <c r="D54" s="490">
        <v>110000</v>
      </c>
      <c r="E54" s="490">
        <v>110000</v>
      </c>
    </row>
    <row r="55" spans="1:5">
      <c r="A55" s="490">
        <v>3</v>
      </c>
      <c r="B55" s="490" t="s">
        <v>1325</v>
      </c>
      <c r="C55" s="490">
        <v>2</v>
      </c>
      <c r="D55" s="490">
        <v>75000</v>
      </c>
      <c r="E55" s="490">
        <v>150000</v>
      </c>
    </row>
    <row r="56" spans="1:5">
      <c r="A56" s="490">
        <v>4</v>
      </c>
      <c r="B56" s="490" t="s">
        <v>1326</v>
      </c>
      <c r="C56" s="490">
        <v>1</v>
      </c>
      <c r="D56" s="490">
        <v>100000</v>
      </c>
      <c r="E56" s="490">
        <v>100000</v>
      </c>
    </row>
    <row r="57" spans="1:5">
      <c r="A57" s="490"/>
      <c r="B57" s="490" t="s">
        <v>1327</v>
      </c>
      <c r="C57" s="490">
        <v>1</v>
      </c>
      <c r="D57" s="490">
        <v>100000</v>
      </c>
      <c r="E57" s="490">
        <v>100000</v>
      </c>
    </row>
    <row r="58" spans="1:5">
      <c r="A58" s="490">
        <v>5</v>
      </c>
      <c r="B58" s="490" t="s">
        <v>1328</v>
      </c>
      <c r="C58" s="490">
        <v>1</v>
      </c>
      <c r="D58" s="490">
        <v>75000</v>
      </c>
      <c r="E58" s="490">
        <v>75000</v>
      </c>
    </row>
    <row r="59" spans="1:5">
      <c r="A59" s="490">
        <v>6</v>
      </c>
      <c r="B59" s="490" t="s">
        <v>1329</v>
      </c>
      <c r="C59" s="490">
        <v>2</v>
      </c>
      <c r="D59" s="490">
        <v>75000</v>
      </c>
      <c r="E59" s="490">
        <v>150000</v>
      </c>
    </row>
    <row r="60" spans="1:5">
      <c r="A60" s="490">
        <v>7</v>
      </c>
      <c r="B60" s="490" t="s">
        <v>1330</v>
      </c>
      <c r="C60" s="490">
        <v>1</v>
      </c>
      <c r="D60" s="490">
        <v>90000</v>
      </c>
      <c r="E60" s="490">
        <v>90000</v>
      </c>
    </row>
    <row r="61" spans="1:5">
      <c r="A61" s="490"/>
      <c r="B61" s="488" t="s">
        <v>1299</v>
      </c>
      <c r="C61" s="500">
        <v>10</v>
      </c>
      <c r="D61" s="500">
        <f>SUM(D53:D60)</f>
        <v>725000</v>
      </c>
      <c r="E61" s="500">
        <f>SUM(E53:E60)</f>
        <v>875000</v>
      </c>
    </row>
    <row r="62" spans="1:5">
      <c r="A62" s="501"/>
      <c r="B62" s="501"/>
      <c r="C62" s="501"/>
      <c r="D62" s="501"/>
      <c r="E62" s="501"/>
    </row>
    <row r="63" spans="1:5">
      <c r="A63" s="502"/>
      <c r="B63" s="502"/>
      <c r="C63" s="502"/>
      <c r="D63" s="502"/>
      <c r="E63" s="502"/>
    </row>
    <row r="64" spans="1:5">
      <c r="A64" s="488">
        <v>1</v>
      </c>
      <c r="B64" s="488" t="s">
        <v>1299</v>
      </c>
      <c r="C64" s="488">
        <v>60</v>
      </c>
      <c r="D64" s="488">
        <v>4541600</v>
      </c>
      <c r="E64" s="488">
        <v>7241600</v>
      </c>
    </row>
    <row r="67" spans="2:5">
      <c r="B67" s="2699" t="s">
        <v>1331</v>
      </c>
      <c r="C67" s="2699"/>
      <c r="D67" s="2699"/>
      <c r="E67" s="2699"/>
    </row>
    <row r="68" spans="2:5">
      <c r="B68" s="503"/>
      <c r="C68" s="504"/>
      <c r="D68" s="504"/>
      <c r="E68" s="504"/>
    </row>
    <row r="69" spans="2:5" ht="12.75" customHeight="1">
      <c r="B69" s="2698" t="s">
        <v>1331</v>
      </c>
      <c r="C69" s="2698"/>
      <c r="D69" s="2698"/>
      <c r="E69" s="2698"/>
    </row>
    <row r="70" spans="2:5" ht="12.75" customHeight="1">
      <c r="B70" s="2698"/>
      <c r="C70" s="2698"/>
      <c r="D70" s="2698"/>
      <c r="E70" s="2698"/>
    </row>
    <row r="71" spans="2:5">
      <c r="B71" s="2698"/>
      <c r="C71" s="2698"/>
      <c r="D71" s="2698"/>
      <c r="E71" s="2698"/>
    </row>
    <row r="72" spans="2:5">
      <c r="B72" s="2698"/>
      <c r="C72" s="2698"/>
      <c r="D72" s="2698"/>
      <c r="E72" s="2698"/>
    </row>
    <row r="73" spans="2:5">
      <c r="B73" s="2698"/>
      <c r="C73" s="2698"/>
      <c r="D73" s="2698"/>
      <c r="E73" s="2698"/>
    </row>
    <row r="74" spans="2:5">
      <c r="B74" s="2698"/>
      <c r="C74" s="2698"/>
      <c r="D74" s="2698"/>
      <c r="E74" s="2698"/>
    </row>
  </sheetData>
  <mergeCells count="14">
    <mergeCell ref="A25:E25"/>
    <mergeCell ref="A1:E1"/>
    <mergeCell ref="A3:E3"/>
    <mergeCell ref="A5:C5"/>
    <mergeCell ref="A8:E8"/>
    <mergeCell ref="A17:E17"/>
    <mergeCell ref="B69:E74"/>
    <mergeCell ref="B67:E67"/>
    <mergeCell ref="A32:E32"/>
    <mergeCell ref="A39:E39"/>
    <mergeCell ref="A45:E45"/>
    <mergeCell ref="A48:E48"/>
    <mergeCell ref="A51:E51"/>
    <mergeCell ref="A52:E5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732" t="s">
        <v>1333</v>
      </c>
      <c r="I2" s="2732"/>
    </row>
    <row r="3" spans="1:9">
      <c r="H3" s="2733"/>
      <c r="I3" s="2733"/>
    </row>
    <row r="4" spans="1:9" ht="14.25">
      <c r="G4" s="2734" t="s">
        <v>1334</v>
      </c>
      <c r="H4" s="2734"/>
      <c r="I4" s="2734"/>
    </row>
    <row r="5" spans="1:9" ht="20.25">
      <c r="A5" s="505"/>
      <c r="B5" s="505"/>
      <c r="C5" s="505"/>
      <c r="D5" s="505"/>
      <c r="E5" s="505"/>
      <c r="F5" s="505"/>
      <c r="G5" s="2735" t="s">
        <v>1335</v>
      </c>
      <c r="H5" s="2735"/>
      <c r="I5" s="2735"/>
    </row>
    <row r="6" spans="1:9" ht="20.25">
      <c r="A6" s="506" t="s">
        <v>1336</v>
      </c>
      <c r="B6" s="505"/>
      <c r="C6" s="505"/>
      <c r="D6" s="505"/>
      <c r="E6" s="505"/>
      <c r="F6" s="505"/>
      <c r="G6" s="507"/>
      <c r="H6" s="507"/>
      <c r="I6" s="507"/>
    </row>
    <row r="7" spans="1:9" ht="20.25">
      <c r="A7" s="506"/>
      <c r="B7" s="505"/>
      <c r="C7" s="505"/>
      <c r="D7" s="505"/>
      <c r="E7" s="505"/>
      <c r="F7" s="505"/>
      <c r="G7" s="507"/>
      <c r="H7" s="507"/>
      <c r="I7" s="507"/>
    </row>
    <row r="8" spans="1:9" ht="20.25">
      <c r="A8" s="505" t="s">
        <v>1337</v>
      </c>
      <c r="B8" s="505"/>
      <c r="C8" s="505"/>
      <c r="D8" s="505"/>
      <c r="E8" s="505"/>
      <c r="F8" s="505"/>
      <c r="G8" s="507"/>
      <c r="H8" s="507"/>
      <c r="I8" s="507"/>
    </row>
    <row r="9" spans="1:9" ht="20.25">
      <c r="A9" s="505"/>
      <c r="B9" s="505"/>
      <c r="C9" s="505"/>
      <c r="D9" s="505"/>
      <c r="E9" s="505"/>
      <c r="F9" s="505"/>
      <c r="G9" s="507"/>
      <c r="H9" s="507"/>
      <c r="I9" s="507"/>
    </row>
    <row r="10" spans="1:9" ht="14.25">
      <c r="A10" s="508" t="s">
        <v>1338</v>
      </c>
      <c r="E10" s="508" t="s">
        <v>1339</v>
      </c>
      <c r="I10" s="507"/>
    </row>
    <row r="11" spans="1:9" s="509" customFormat="1">
      <c r="B11" s="509" t="s">
        <v>1340</v>
      </c>
      <c r="F11" s="509" t="s">
        <v>1341</v>
      </c>
    </row>
    <row r="12" spans="1:9" ht="14.25">
      <c r="A12" s="508" t="s">
        <v>1342</v>
      </c>
      <c r="E12" s="508" t="s">
        <v>1343</v>
      </c>
    </row>
    <row r="13" spans="1:9" ht="14.25">
      <c r="A13" s="508"/>
    </row>
    <row r="14" spans="1:9" ht="14.25">
      <c r="A14" s="508" t="s">
        <v>1344</v>
      </c>
      <c r="E14" s="508" t="s">
        <v>1345</v>
      </c>
    </row>
    <row r="15" spans="1:9">
      <c r="B15" s="509" t="s">
        <v>1341</v>
      </c>
      <c r="C15" s="509"/>
      <c r="D15" s="509"/>
      <c r="F15" s="509" t="s">
        <v>1341</v>
      </c>
      <c r="G15" s="509"/>
      <c r="H15" s="509"/>
      <c r="I15" s="509"/>
    </row>
    <row r="16" spans="1:9" ht="14.25">
      <c r="A16" s="508" t="s">
        <v>1346</v>
      </c>
      <c r="E16" s="508" t="s">
        <v>1346</v>
      </c>
    </row>
    <row r="17" spans="1:9" ht="14.25">
      <c r="A17" s="508"/>
      <c r="E17" s="508"/>
    </row>
    <row r="18" spans="1:9" ht="14.25">
      <c r="A18" s="508"/>
      <c r="E18" s="508"/>
    </row>
    <row r="19" spans="1:9" ht="17.25">
      <c r="A19" s="510"/>
      <c r="B19" s="511"/>
      <c r="C19" s="511"/>
      <c r="D19" s="512"/>
      <c r="E19" s="511"/>
      <c r="F19" s="513" t="s">
        <v>1347</v>
      </c>
    </row>
    <row r="20" spans="1:9" ht="14.25">
      <c r="A20" s="508" t="s">
        <v>1348</v>
      </c>
    </row>
    <row r="21" spans="1:9" ht="14.25">
      <c r="A21" s="508"/>
    </row>
    <row r="22" spans="1:9" ht="14.25">
      <c r="A22" s="514" t="s">
        <v>1349</v>
      </c>
    </row>
    <row r="23" spans="1:9" ht="20.25">
      <c r="B23" s="2736" t="s">
        <v>1350</v>
      </c>
      <c r="C23" s="2736"/>
      <c r="D23" s="2736"/>
      <c r="E23" s="2736"/>
      <c r="F23" s="2736"/>
      <c r="G23" s="2736"/>
      <c r="H23" s="2736"/>
    </row>
    <row r="24" spans="1:9" ht="18.75">
      <c r="B24" s="2722" t="s">
        <v>1351</v>
      </c>
      <c r="C24" s="2722"/>
      <c r="D24" s="2722"/>
      <c r="E24" s="2722"/>
      <c r="F24" s="2722"/>
      <c r="G24" s="2722"/>
      <c r="H24" s="2722"/>
    </row>
    <row r="25" spans="1:9" ht="18.75">
      <c r="B25" s="2722" t="s">
        <v>1352</v>
      </c>
      <c r="C25" s="2722"/>
      <c r="D25" s="2722"/>
      <c r="E25" s="2722"/>
      <c r="F25" s="2722"/>
      <c r="G25" s="2722"/>
      <c r="H25" s="2722"/>
    </row>
    <row r="26" spans="1:9" ht="14.25">
      <c r="A26" s="508"/>
    </row>
    <row r="27" spans="1:9">
      <c r="A27" s="515" t="s">
        <v>1353</v>
      </c>
      <c r="B27" s="516"/>
      <c r="C27" s="516"/>
      <c r="E27" s="517" t="s">
        <v>1354</v>
      </c>
    </row>
    <row r="28" spans="1:9" ht="14.25" thickBot="1">
      <c r="A28" s="515" t="s">
        <v>1355</v>
      </c>
      <c r="B28" s="515"/>
      <c r="C28" s="515"/>
      <c r="D28" s="515"/>
      <c r="E28" s="515" t="s">
        <v>1356</v>
      </c>
      <c r="G28" s="516" t="s">
        <v>1357</v>
      </c>
      <c r="H28" s="516" t="s">
        <v>1358</v>
      </c>
      <c r="I28" s="516" t="s">
        <v>1359</v>
      </c>
    </row>
    <row r="29" spans="1:9" ht="14.25" thickBot="1">
      <c r="A29" s="515" t="s">
        <v>1360</v>
      </c>
      <c r="B29" s="515"/>
      <c r="C29" s="515"/>
      <c r="D29" s="515"/>
      <c r="E29" s="518"/>
      <c r="F29" s="518"/>
      <c r="G29" s="519"/>
      <c r="H29" s="520"/>
      <c r="I29" s="521"/>
    </row>
    <row r="30" spans="1:9" ht="14.25" thickBot="1">
      <c r="A30" s="515" t="s">
        <v>1361</v>
      </c>
      <c r="B30" s="515"/>
      <c r="C30" s="519"/>
      <c r="D30" s="520"/>
      <c r="E30" s="515" t="s">
        <v>1362</v>
      </c>
      <c r="F30" s="518"/>
      <c r="G30" s="518"/>
      <c r="H30" s="518"/>
      <c r="I30" s="515"/>
    </row>
    <row r="31" spans="1:9" ht="14.25" thickBot="1">
      <c r="A31" s="515" t="s">
        <v>1363</v>
      </c>
      <c r="B31" s="515"/>
      <c r="C31" s="515"/>
      <c r="D31" s="515"/>
      <c r="E31" s="518" t="s">
        <v>1364</v>
      </c>
      <c r="F31" s="518" t="s">
        <v>1365</v>
      </c>
      <c r="G31" s="518"/>
      <c r="H31" s="515"/>
      <c r="I31" s="515"/>
    </row>
    <row r="32" spans="1:9" ht="14.25" thickBot="1">
      <c r="A32" s="515" t="s">
        <v>1366</v>
      </c>
      <c r="B32" s="522"/>
      <c r="C32" s="523"/>
      <c r="D32" s="515"/>
      <c r="E32" s="515" t="s">
        <v>1367</v>
      </c>
      <c r="F32" s="515"/>
      <c r="G32" s="524"/>
    </row>
    <row r="33" spans="1:13">
      <c r="A33" s="517" t="s">
        <v>1368</v>
      </c>
      <c r="B33" s="517"/>
      <c r="C33" s="525"/>
      <c r="D33" s="517"/>
      <c r="E33" s="522"/>
      <c r="F33" s="518"/>
      <c r="G33" s="518"/>
      <c r="H33" s="518"/>
      <c r="I33" s="518"/>
    </row>
    <row r="34" spans="1:13" ht="14.25" thickBot="1">
      <c r="A34" s="515" t="s">
        <v>1369</v>
      </c>
      <c r="B34" s="515"/>
      <c r="C34" s="523"/>
      <c r="D34" s="515"/>
      <c r="E34" s="515" t="s">
        <v>1370</v>
      </c>
      <c r="F34" s="515"/>
      <c r="G34" s="515"/>
      <c r="H34" s="518"/>
    </row>
    <row r="35" spans="1:13" ht="14.25" thickBot="1">
      <c r="A35" s="515" t="s">
        <v>1371</v>
      </c>
      <c r="B35" s="515"/>
      <c r="C35" s="526"/>
      <c r="D35" s="527"/>
      <c r="E35" s="522" t="s">
        <v>1372</v>
      </c>
      <c r="F35" s="515"/>
      <c r="G35" s="515"/>
      <c r="H35" s="518"/>
      <c r="I35" s="515"/>
    </row>
    <row r="36" spans="1:13" ht="14.25" thickBot="1">
      <c r="A36" s="515" t="s">
        <v>1373</v>
      </c>
      <c r="B36" s="515"/>
      <c r="C36" s="523"/>
      <c r="D36" s="515"/>
      <c r="E36" s="517" t="s">
        <v>1374</v>
      </c>
      <c r="F36" s="522"/>
      <c r="G36" s="519"/>
      <c r="H36" s="520"/>
      <c r="I36" s="521"/>
    </row>
    <row r="37" spans="1:13">
      <c r="A37" s="522" t="s">
        <v>1375</v>
      </c>
      <c r="B37" s="517"/>
      <c r="C37" s="525"/>
      <c r="D37" s="517"/>
      <c r="E37" s="517" t="s">
        <v>1376</v>
      </c>
      <c r="F37" s="528"/>
      <c r="G37" s="528"/>
      <c r="H37" s="517"/>
      <c r="I37" s="517"/>
    </row>
    <row r="38" spans="1:13">
      <c r="A38" s="529" t="s">
        <v>1377</v>
      </c>
    </row>
    <row r="39" spans="1:13" ht="14.25" thickBot="1"/>
    <row r="40" spans="1:13" s="530" customFormat="1" ht="14.25" thickBot="1">
      <c r="A40" s="2723" t="s">
        <v>1378</v>
      </c>
      <c r="B40" s="2725" t="s">
        <v>1379</v>
      </c>
      <c r="C40" s="2726"/>
      <c r="D40" s="2725" t="s">
        <v>1380</v>
      </c>
      <c r="E40" s="2726"/>
      <c r="F40" s="2727" t="s">
        <v>1381</v>
      </c>
      <c r="G40" s="2725" t="s">
        <v>1382</v>
      </c>
      <c r="H40" s="2729"/>
      <c r="I40" s="2726"/>
    </row>
    <row r="41" spans="1:13" s="530" customFormat="1" ht="96.75" thickBot="1">
      <c r="A41" s="2724"/>
      <c r="B41" s="531" t="s">
        <v>1383</v>
      </c>
      <c r="C41" s="532" t="s">
        <v>1384</v>
      </c>
      <c r="D41" s="533" t="s">
        <v>1385</v>
      </c>
      <c r="E41" s="533" t="s">
        <v>1386</v>
      </c>
      <c r="F41" s="2728"/>
      <c r="G41" s="533" t="s">
        <v>1387</v>
      </c>
      <c r="H41" s="534" t="s">
        <v>1388</v>
      </c>
      <c r="I41" s="533" t="s">
        <v>1389</v>
      </c>
      <c r="J41" s="535"/>
    </row>
    <row r="42" spans="1:13" s="540" customFormat="1" ht="14.25" thickBot="1">
      <c r="A42" s="536" t="s">
        <v>846</v>
      </c>
      <c r="B42" s="533" t="s">
        <v>1390</v>
      </c>
      <c r="C42" s="537" t="s">
        <v>1391</v>
      </c>
      <c r="D42" s="537" t="s">
        <v>745</v>
      </c>
      <c r="E42" s="537" t="s">
        <v>746</v>
      </c>
      <c r="F42" s="536">
        <v>3</v>
      </c>
      <c r="G42" s="536">
        <v>4</v>
      </c>
      <c r="H42" s="538">
        <v>5</v>
      </c>
      <c r="I42" s="536">
        <v>6</v>
      </c>
      <c r="J42" s="539"/>
      <c r="K42" s="539"/>
      <c r="L42" s="539"/>
      <c r="M42" s="539"/>
    </row>
    <row r="43" spans="1:13" s="544" customFormat="1" ht="82.5">
      <c r="A43" s="541">
        <v>2000000</v>
      </c>
      <c r="B43" s="542" t="s">
        <v>1392</v>
      </c>
      <c r="C43" s="543" t="s">
        <v>361</v>
      </c>
      <c r="D43" s="2730"/>
      <c r="E43" s="2730"/>
      <c r="F43" s="2730"/>
      <c r="G43" s="2730"/>
      <c r="H43" s="2730"/>
      <c r="I43" s="2720"/>
    </row>
    <row r="44" spans="1:13" ht="14.25">
      <c r="A44" s="545"/>
      <c r="B44" s="546" t="s">
        <v>1393</v>
      </c>
      <c r="C44" s="547"/>
      <c r="D44" s="2731"/>
      <c r="E44" s="2715"/>
      <c r="F44" s="2715"/>
      <c r="G44" s="2715"/>
      <c r="H44" s="2715"/>
      <c r="I44" s="2721"/>
    </row>
    <row r="45" spans="1:13" ht="28.5">
      <c r="A45" s="548">
        <v>2111000</v>
      </c>
      <c r="B45" s="549" t="s">
        <v>1394</v>
      </c>
      <c r="C45" s="550" t="s">
        <v>361</v>
      </c>
      <c r="D45" s="548"/>
      <c r="E45" s="548"/>
      <c r="F45" s="548"/>
      <c r="G45" s="548"/>
      <c r="H45" s="548"/>
      <c r="I45" s="551"/>
    </row>
    <row r="46" spans="1:13" ht="28.5">
      <c r="A46" s="548">
        <v>2112000</v>
      </c>
      <c r="B46" s="549" t="s">
        <v>1395</v>
      </c>
      <c r="C46" s="552" t="s">
        <v>361</v>
      </c>
      <c r="D46" s="548"/>
      <c r="E46" s="548"/>
      <c r="F46" s="548"/>
      <c r="G46" s="548"/>
      <c r="H46" s="548"/>
      <c r="I46" s="551"/>
    </row>
    <row r="47" spans="1:13" ht="14.25">
      <c r="A47" s="553"/>
      <c r="B47" s="554" t="s">
        <v>1396</v>
      </c>
      <c r="C47" s="555"/>
      <c r="D47" s="553"/>
      <c r="E47" s="553"/>
      <c r="F47" s="553"/>
      <c r="G47" s="553"/>
      <c r="H47" s="553"/>
      <c r="I47" s="556"/>
    </row>
    <row r="48" spans="1:13" ht="40.5">
      <c r="A48" s="553">
        <v>2112100</v>
      </c>
      <c r="B48" s="554" t="s">
        <v>1397</v>
      </c>
      <c r="C48" s="555" t="s">
        <v>361</v>
      </c>
      <c r="D48" s="553"/>
      <c r="E48" s="553"/>
      <c r="F48" s="553"/>
      <c r="G48" s="553"/>
      <c r="H48" s="553"/>
      <c r="I48" s="556"/>
    </row>
    <row r="49" spans="1:9" ht="40.5">
      <c r="A49" s="553">
        <v>2112110</v>
      </c>
      <c r="B49" s="554" t="s">
        <v>1398</v>
      </c>
      <c r="C49" s="555">
        <v>731100</v>
      </c>
      <c r="D49" s="553"/>
      <c r="E49" s="553"/>
      <c r="F49" s="553"/>
      <c r="G49" s="553"/>
      <c r="H49" s="553"/>
      <c r="I49" s="556"/>
    </row>
    <row r="50" spans="1:9" ht="40.5">
      <c r="A50" s="553">
        <v>2112120</v>
      </c>
      <c r="B50" s="554" t="s">
        <v>1399</v>
      </c>
      <c r="C50" s="555">
        <v>731200</v>
      </c>
      <c r="D50" s="553"/>
      <c r="E50" s="553"/>
      <c r="F50" s="553"/>
      <c r="G50" s="553"/>
      <c r="H50" s="553"/>
      <c r="I50" s="556"/>
    </row>
    <row r="51" spans="1:9" ht="54">
      <c r="A51" s="553">
        <v>2112200</v>
      </c>
      <c r="B51" s="554" t="s">
        <v>1400</v>
      </c>
      <c r="C51" s="555" t="s">
        <v>361</v>
      </c>
      <c r="D51" s="553"/>
      <c r="E51" s="553"/>
      <c r="F51" s="553"/>
      <c r="G51" s="553"/>
      <c r="H51" s="553"/>
      <c r="I51" s="556"/>
    </row>
    <row r="52" spans="1:9" ht="54">
      <c r="A52" s="553">
        <v>2112210</v>
      </c>
      <c r="B52" s="554" t="s">
        <v>1401</v>
      </c>
      <c r="C52" s="555">
        <v>732100</v>
      </c>
      <c r="D52" s="553"/>
      <c r="E52" s="553"/>
      <c r="F52" s="553"/>
      <c r="G52" s="553"/>
      <c r="H52" s="553"/>
      <c r="I52" s="556"/>
    </row>
    <row r="53" spans="1:9" ht="54">
      <c r="A53" s="553">
        <v>2112220</v>
      </c>
      <c r="B53" s="554" t="s">
        <v>1402</v>
      </c>
      <c r="C53" s="555">
        <v>732200</v>
      </c>
      <c r="D53" s="553"/>
      <c r="E53" s="553"/>
      <c r="F53" s="553"/>
      <c r="G53" s="553"/>
      <c r="H53" s="553"/>
      <c r="I53" s="556"/>
    </row>
    <row r="54" spans="1:9" ht="54">
      <c r="A54" s="553">
        <v>2112300</v>
      </c>
      <c r="B54" s="554" t="s">
        <v>1403</v>
      </c>
      <c r="C54" s="555" t="s">
        <v>361</v>
      </c>
      <c r="D54" s="553"/>
      <c r="E54" s="553"/>
      <c r="F54" s="553"/>
      <c r="G54" s="553"/>
      <c r="H54" s="553"/>
      <c r="I54" s="556"/>
    </row>
    <row r="55" spans="1:9" ht="54">
      <c r="A55" s="553">
        <v>2112310</v>
      </c>
      <c r="B55" s="554" t="s">
        <v>1404</v>
      </c>
      <c r="C55" s="555">
        <v>733100</v>
      </c>
      <c r="D55" s="553"/>
      <c r="E55" s="553"/>
      <c r="F55" s="553"/>
      <c r="G55" s="553"/>
      <c r="H55" s="553"/>
      <c r="I55" s="556"/>
    </row>
    <row r="56" spans="1:9" ht="54">
      <c r="A56" s="553">
        <v>2112320</v>
      </c>
      <c r="B56" s="554" t="s">
        <v>1405</v>
      </c>
      <c r="C56" s="555">
        <v>733200</v>
      </c>
      <c r="D56" s="553"/>
      <c r="E56" s="553"/>
      <c r="F56" s="553"/>
      <c r="G56" s="553"/>
      <c r="H56" s="553"/>
      <c r="I56" s="556"/>
    </row>
    <row r="57" spans="1:9" ht="14.25">
      <c r="A57" s="557">
        <v>2113000</v>
      </c>
      <c r="B57" s="549" t="s">
        <v>1406</v>
      </c>
      <c r="C57" s="558" t="s">
        <v>361</v>
      </c>
      <c r="D57" s="557"/>
      <c r="E57" s="557"/>
      <c r="F57" s="557"/>
      <c r="G57" s="557"/>
      <c r="H57" s="557"/>
      <c r="I57" s="559"/>
    </row>
    <row r="58" spans="1:9" ht="14.25">
      <c r="A58" s="560"/>
      <c r="B58" s="554" t="s">
        <v>1396</v>
      </c>
      <c r="C58" s="561"/>
      <c r="D58" s="560"/>
      <c r="E58" s="560"/>
      <c r="F58" s="560"/>
      <c r="G58" s="560"/>
      <c r="H58" s="560"/>
      <c r="I58" s="562"/>
    </row>
    <row r="59" spans="1:9" ht="27">
      <c r="A59" s="553">
        <v>2113100</v>
      </c>
      <c r="B59" s="554" t="s">
        <v>1407</v>
      </c>
      <c r="C59" s="555" t="s">
        <v>361</v>
      </c>
      <c r="D59" s="553"/>
      <c r="E59" s="553"/>
      <c r="F59" s="553"/>
      <c r="G59" s="553"/>
      <c r="H59" s="553"/>
      <c r="I59" s="556"/>
    </row>
    <row r="60" spans="1:9" ht="14.25">
      <c r="A60" s="553">
        <v>2113110</v>
      </c>
      <c r="B60" s="554" t="s">
        <v>1408</v>
      </c>
      <c r="C60" s="555">
        <v>741100</v>
      </c>
      <c r="D60" s="553"/>
      <c r="E60" s="553"/>
      <c r="F60" s="553"/>
      <c r="G60" s="553"/>
      <c r="H60" s="553"/>
      <c r="I60" s="556"/>
    </row>
    <row r="61" spans="1:9" ht="14.25">
      <c r="A61" s="553">
        <v>2113120</v>
      </c>
      <c r="B61" s="554" t="s">
        <v>1409</v>
      </c>
      <c r="C61" s="555">
        <v>741200</v>
      </c>
      <c r="D61" s="553"/>
      <c r="E61" s="553"/>
      <c r="F61" s="553"/>
      <c r="G61" s="553"/>
      <c r="H61" s="553"/>
      <c r="I61" s="556"/>
    </row>
    <row r="62" spans="1:9" ht="14.25">
      <c r="A62" s="553">
        <v>2113130</v>
      </c>
      <c r="B62" s="554" t="s">
        <v>1410</v>
      </c>
      <c r="C62" s="555">
        <v>741500</v>
      </c>
      <c r="D62" s="553"/>
      <c r="E62" s="553"/>
      <c r="F62" s="553"/>
      <c r="G62" s="553"/>
      <c r="H62" s="553"/>
      <c r="I62" s="556"/>
    </row>
    <row r="63" spans="1:9" ht="67.5" customHeight="1">
      <c r="A63" s="553">
        <v>2113200</v>
      </c>
      <c r="B63" s="554" t="s">
        <v>1411</v>
      </c>
      <c r="C63" s="555" t="s">
        <v>361</v>
      </c>
      <c r="D63" s="553"/>
      <c r="E63" s="553"/>
      <c r="F63" s="553"/>
      <c r="G63" s="553"/>
      <c r="H63" s="553"/>
      <c r="I63" s="556"/>
    </row>
    <row r="64" spans="1:9" ht="69.75" customHeight="1">
      <c r="A64" s="553">
        <v>2113210</v>
      </c>
      <c r="B64" s="554" t="s">
        <v>1412</v>
      </c>
      <c r="C64" s="555">
        <v>742100</v>
      </c>
      <c r="D64" s="553"/>
      <c r="E64" s="553"/>
      <c r="F64" s="553"/>
      <c r="G64" s="553"/>
      <c r="H64" s="553"/>
      <c r="I64" s="556"/>
    </row>
    <row r="65" spans="1:9" ht="30.75" customHeight="1">
      <c r="A65" s="553">
        <v>2113240</v>
      </c>
      <c r="B65" s="554" t="s">
        <v>1413</v>
      </c>
      <c r="C65" s="555">
        <v>742200</v>
      </c>
      <c r="D65" s="553"/>
      <c r="E65" s="553"/>
      <c r="F65" s="553"/>
      <c r="G65" s="553"/>
      <c r="H65" s="553"/>
      <c r="I65" s="556"/>
    </row>
    <row r="66" spans="1:9" ht="22.5" customHeight="1">
      <c r="A66" s="553">
        <v>2113241</v>
      </c>
      <c r="B66" s="554" t="s">
        <v>1414</v>
      </c>
      <c r="C66" s="555" t="s">
        <v>361</v>
      </c>
      <c r="D66" s="553"/>
      <c r="E66" s="553"/>
      <c r="F66" s="553"/>
      <c r="G66" s="553"/>
      <c r="H66" s="553"/>
      <c r="I66" s="556"/>
    </row>
    <row r="67" spans="1:9" ht="33" customHeight="1">
      <c r="A67" s="553">
        <v>2113242</v>
      </c>
      <c r="B67" s="554" t="s">
        <v>1415</v>
      </c>
      <c r="C67" s="555" t="s">
        <v>361</v>
      </c>
      <c r="D67" s="553"/>
      <c r="E67" s="553"/>
      <c r="F67" s="553"/>
      <c r="G67" s="553"/>
      <c r="H67" s="553"/>
      <c r="I67" s="556"/>
    </row>
    <row r="68" spans="1:9" ht="36" customHeight="1">
      <c r="A68" s="553">
        <v>2113300</v>
      </c>
      <c r="B68" s="554" t="s">
        <v>1416</v>
      </c>
      <c r="C68" s="555" t="s">
        <v>361</v>
      </c>
      <c r="D68" s="553"/>
      <c r="E68" s="553"/>
      <c r="F68" s="553"/>
      <c r="G68" s="553"/>
      <c r="H68" s="553"/>
      <c r="I68" s="556"/>
    </row>
    <row r="69" spans="1:9" ht="27.75" customHeight="1">
      <c r="A69" s="553">
        <v>2113400</v>
      </c>
      <c r="B69" s="554" t="s">
        <v>1417</v>
      </c>
      <c r="C69" s="555" t="s">
        <v>361</v>
      </c>
      <c r="D69" s="553"/>
      <c r="E69" s="553"/>
      <c r="F69" s="553"/>
      <c r="G69" s="553"/>
      <c r="H69" s="553"/>
      <c r="I69" s="556"/>
    </row>
    <row r="70" spans="1:9" ht="45" customHeight="1">
      <c r="A70" s="553">
        <v>2113410</v>
      </c>
      <c r="B70" s="554" t="s">
        <v>1418</v>
      </c>
      <c r="C70" s="555">
        <v>744100</v>
      </c>
      <c r="D70" s="553"/>
      <c r="E70" s="553"/>
      <c r="F70" s="553"/>
      <c r="G70" s="553"/>
      <c r="H70" s="553"/>
      <c r="I70" s="556"/>
    </row>
    <row r="71" spans="1:9" ht="39.75" customHeight="1">
      <c r="A71" s="553">
        <v>2113420</v>
      </c>
      <c r="B71" s="554" t="s">
        <v>1419</v>
      </c>
      <c r="C71" s="555">
        <v>744200</v>
      </c>
      <c r="D71" s="553"/>
      <c r="E71" s="553"/>
      <c r="F71" s="553"/>
      <c r="G71" s="553"/>
      <c r="H71" s="553"/>
      <c r="I71" s="556"/>
    </row>
    <row r="72" spans="1:9" ht="18" customHeight="1">
      <c r="A72" s="553">
        <v>2113500</v>
      </c>
      <c r="B72" s="554" t="s">
        <v>1420</v>
      </c>
      <c r="C72" s="555" t="s">
        <v>361</v>
      </c>
      <c r="D72" s="553"/>
      <c r="E72" s="553"/>
      <c r="F72" s="553"/>
      <c r="G72" s="553"/>
      <c r="H72" s="553"/>
      <c r="I72" s="556"/>
    </row>
    <row r="73" spans="1:9" s="544" customFormat="1" ht="123.75" customHeight="1">
      <c r="A73" s="563">
        <v>1000000</v>
      </c>
      <c r="B73" s="564" t="s">
        <v>1421</v>
      </c>
      <c r="C73" s="565" t="s">
        <v>1038</v>
      </c>
      <c r="D73" s="563"/>
      <c r="E73" s="563"/>
      <c r="F73" s="563"/>
      <c r="G73" s="563"/>
      <c r="H73" s="563"/>
      <c r="I73" s="563"/>
    </row>
    <row r="74" spans="1:9" ht="14.25">
      <c r="A74" s="553"/>
      <c r="B74" s="553" t="s">
        <v>1422</v>
      </c>
      <c r="C74" s="555"/>
      <c r="D74" s="553"/>
      <c r="E74" s="553"/>
      <c r="F74" s="566"/>
      <c r="G74" s="566"/>
      <c r="H74" s="566"/>
      <c r="I74" s="566"/>
    </row>
    <row r="75" spans="1:9" s="567" customFormat="1" ht="85.5">
      <c r="A75" s="563">
        <v>1100000</v>
      </c>
      <c r="B75" s="565" t="s">
        <v>1423</v>
      </c>
      <c r="C75" s="565" t="s">
        <v>361</v>
      </c>
      <c r="D75" s="563"/>
      <c r="E75" s="563"/>
      <c r="F75" s="563"/>
      <c r="G75" s="563"/>
      <c r="H75" s="563"/>
      <c r="I75" s="563"/>
    </row>
    <row r="76" spans="1:9" s="567" customFormat="1" ht="14.25">
      <c r="A76" s="563"/>
      <c r="B76" s="563" t="s">
        <v>1422</v>
      </c>
      <c r="C76" s="565"/>
      <c r="D76" s="563"/>
      <c r="E76" s="563"/>
      <c r="F76" s="563"/>
      <c r="G76" s="563"/>
      <c r="H76" s="563"/>
      <c r="I76" s="563"/>
    </row>
    <row r="77" spans="1:9" ht="141.75" customHeight="1">
      <c r="A77" s="563">
        <v>1110000</v>
      </c>
      <c r="B77" s="568" t="s">
        <v>1424</v>
      </c>
      <c r="C77" s="555" t="s">
        <v>361</v>
      </c>
      <c r="D77" s="553"/>
      <c r="E77" s="553"/>
      <c r="F77" s="553"/>
      <c r="G77" s="553"/>
      <c r="H77" s="553"/>
      <c r="I77" s="553"/>
    </row>
    <row r="78" spans="1:9" ht="40.5" customHeight="1">
      <c r="A78" s="553">
        <v>1111000</v>
      </c>
      <c r="B78" s="554" t="s">
        <v>1425</v>
      </c>
      <c r="C78" s="555" t="s">
        <v>1426</v>
      </c>
      <c r="D78" s="553"/>
      <c r="E78" s="553"/>
      <c r="F78" s="553"/>
      <c r="G78" s="553"/>
      <c r="H78" s="553"/>
      <c r="I78" s="553"/>
    </row>
    <row r="79" spans="1:9" ht="42" customHeight="1">
      <c r="A79" s="553">
        <v>1112000</v>
      </c>
      <c r="B79" s="554" t="s">
        <v>1427</v>
      </c>
      <c r="C79" s="555" t="s">
        <v>1428</v>
      </c>
      <c r="D79" s="553"/>
      <c r="E79" s="553"/>
      <c r="F79" s="553"/>
      <c r="G79" s="553"/>
      <c r="H79" s="553"/>
      <c r="I79" s="553"/>
    </row>
    <row r="80" spans="1:9" ht="45.75" customHeight="1">
      <c r="A80" s="553">
        <v>1113000</v>
      </c>
      <c r="B80" s="554" t="s">
        <v>1429</v>
      </c>
      <c r="C80" s="555">
        <v>411300</v>
      </c>
      <c r="D80" s="553"/>
      <c r="E80" s="553"/>
      <c r="F80" s="553"/>
      <c r="G80" s="553"/>
      <c r="H80" s="553"/>
      <c r="I80" s="553"/>
    </row>
    <row r="81" spans="1:9" ht="40.5" customHeight="1">
      <c r="A81" s="553">
        <v>1114000</v>
      </c>
      <c r="B81" s="554" t="s">
        <v>1430</v>
      </c>
      <c r="C81" s="555">
        <v>411400</v>
      </c>
      <c r="D81" s="553"/>
      <c r="E81" s="553"/>
      <c r="F81" s="553"/>
      <c r="G81" s="553"/>
      <c r="H81" s="553"/>
      <c r="I81" s="553"/>
    </row>
    <row r="82" spans="1:9" ht="14.25">
      <c r="A82" s="553">
        <v>1115000</v>
      </c>
      <c r="B82" s="554" t="s">
        <v>1431</v>
      </c>
      <c r="C82" s="555">
        <v>411500</v>
      </c>
      <c r="D82" s="553"/>
      <c r="E82" s="553"/>
      <c r="F82" s="553"/>
      <c r="G82" s="553"/>
      <c r="H82" s="553"/>
      <c r="I82" s="553"/>
    </row>
    <row r="83" spans="1:9" ht="33.75" customHeight="1">
      <c r="A83" s="553">
        <v>1116000</v>
      </c>
      <c r="B83" s="554" t="s">
        <v>1432</v>
      </c>
      <c r="C83" s="555">
        <v>412100</v>
      </c>
      <c r="D83" s="553"/>
      <c r="E83" s="553"/>
      <c r="F83" s="553"/>
      <c r="G83" s="553"/>
      <c r="H83" s="553"/>
      <c r="I83" s="553"/>
    </row>
    <row r="84" spans="1:9" ht="32.25" customHeight="1">
      <c r="A84" s="553">
        <v>1117000</v>
      </c>
      <c r="B84" s="554" t="s">
        <v>1433</v>
      </c>
      <c r="C84" s="555">
        <v>413100</v>
      </c>
      <c r="D84" s="553"/>
      <c r="E84" s="553"/>
      <c r="F84" s="553"/>
      <c r="G84" s="553"/>
      <c r="H84" s="553"/>
      <c r="I84" s="553"/>
    </row>
    <row r="85" spans="1:9" ht="87.75" customHeight="1">
      <c r="A85" s="563">
        <v>1120000</v>
      </c>
      <c r="B85" s="549" t="s">
        <v>1434</v>
      </c>
      <c r="C85" s="552" t="s">
        <v>361</v>
      </c>
      <c r="D85" s="548"/>
      <c r="E85" s="548"/>
      <c r="F85" s="548"/>
      <c r="G85" s="548"/>
      <c r="H85" s="548"/>
      <c r="I85" s="548"/>
    </row>
    <row r="86" spans="1:9" ht="14.25">
      <c r="A86" s="553"/>
      <c r="B86" s="554" t="s">
        <v>1422</v>
      </c>
      <c r="C86" s="555"/>
      <c r="D86" s="553"/>
      <c r="E86" s="553"/>
      <c r="F86" s="553"/>
      <c r="G86" s="553"/>
      <c r="H86" s="553"/>
      <c r="I86" s="553"/>
    </row>
    <row r="87" spans="1:9" ht="37.5" customHeight="1">
      <c r="A87" s="553">
        <v>1121000</v>
      </c>
      <c r="B87" s="568" t="s">
        <v>1435</v>
      </c>
      <c r="C87" s="555" t="s">
        <v>361</v>
      </c>
      <c r="D87" s="553"/>
      <c r="E87" s="553"/>
      <c r="F87" s="553"/>
      <c r="G87" s="553"/>
      <c r="H87" s="553"/>
      <c r="I87" s="553"/>
    </row>
    <row r="88" spans="1:9" ht="44.25" customHeight="1">
      <c r="A88" s="553">
        <v>1121100</v>
      </c>
      <c r="B88" s="554" t="s">
        <v>1436</v>
      </c>
      <c r="C88" s="555">
        <v>421100</v>
      </c>
      <c r="D88" s="553"/>
      <c r="E88" s="553"/>
      <c r="F88" s="553"/>
      <c r="G88" s="553"/>
      <c r="H88" s="553"/>
      <c r="I88" s="553"/>
    </row>
    <row r="89" spans="1:9" ht="14.25">
      <c r="A89" s="553">
        <v>1121200</v>
      </c>
      <c r="B89" s="569" t="s">
        <v>1437</v>
      </c>
      <c r="C89" s="555">
        <v>421200</v>
      </c>
      <c r="D89" s="553"/>
      <c r="E89" s="553"/>
      <c r="F89" s="553"/>
      <c r="G89" s="553"/>
      <c r="H89" s="553"/>
      <c r="I89" s="553"/>
    </row>
    <row r="90" spans="1:9" ht="14.25">
      <c r="A90" s="553">
        <v>1121300</v>
      </c>
      <c r="B90" s="554" t="s">
        <v>1438</v>
      </c>
      <c r="C90" s="555">
        <v>421300</v>
      </c>
      <c r="D90" s="553"/>
      <c r="E90" s="553"/>
      <c r="F90" s="553"/>
      <c r="G90" s="553"/>
      <c r="H90" s="553"/>
      <c r="I90" s="553"/>
    </row>
    <row r="91" spans="1:9" ht="14.25">
      <c r="A91" s="553">
        <v>1121400</v>
      </c>
      <c r="B91" s="554" t="s">
        <v>1439</v>
      </c>
      <c r="C91" s="555">
        <v>421400</v>
      </c>
      <c r="D91" s="553"/>
      <c r="E91" s="553"/>
      <c r="F91" s="553"/>
      <c r="G91" s="553"/>
      <c r="H91" s="553"/>
      <c r="I91" s="553"/>
    </row>
    <row r="92" spans="1:9" ht="37.5" customHeight="1">
      <c r="A92" s="553">
        <v>1121500</v>
      </c>
      <c r="B92" s="554" t="s">
        <v>1440</v>
      </c>
      <c r="C92" s="555">
        <v>421500</v>
      </c>
      <c r="D92" s="553"/>
      <c r="E92" s="553"/>
      <c r="F92" s="553"/>
      <c r="G92" s="553"/>
      <c r="H92" s="553"/>
      <c r="I92" s="553"/>
    </row>
    <row r="93" spans="1:9" ht="45" customHeight="1">
      <c r="A93" s="553">
        <v>1121600</v>
      </c>
      <c r="B93" s="554" t="s">
        <v>1441</v>
      </c>
      <c r="C93" s="555">
        <v>421600</v>
      </c>
      <c r="D93" s="553"/>
      <c r="E93" s="553"/>
      <c r="F93" s="553"/>
      <c r="G93" s="553"/>
      <c r="H93" s="553"/>
      <c r="I93" s="553"/>
    </row>
    <row r="94" spans="1:9" ht="14.25">
      <c r="A94" s="553">
        <v>1121700</v>
      </c>
      <c r="B94" s="554" t="s">
        <v>1442</v>
      </c>
      <c r="C94" s="555">
        <v>421700</v>
      </c>
      <c r="D94" s="553"/>
      <c r="E94" s="553"/>
      <c r="F94" s="553"/>
      <c r="G94" s="553"/>
      <c r="H94" s="553"/>
      <c r="I94" s="553"/>
    </row>
    <row r="95" spans="1:9" ht="28.5">
      <c r="A95" s="553">
        <v>1122000</v>
      </c>
      <c r="B95" s="568" t="s">
        <v>1443</v>
      </c>
      <c r="C95" s="555" t="s">
        <v>361</v>
      </c>
      <c r="D95" s="553"/>
      <c r="E95" s="553"/>
      <c r="F95" s="553"/>
      <c r="G95" s="553"/>
      <c r="H95" s="553"/>
      <c r="I95" s="553"/>
    </row>
    <row r="96" spans="1:9" ht="14.25">
      <c r="A96" s="553">
        <v>1122100</v>
      </c>
      <c r="B96" s="554" t="s">
        <v>1444</v>
      </c>
      <c r="C96" s="555">
        <v>422100</v>
      </c>
      <c r="D96" s="553"/>
      <c r="E96" s="553"/>
      <c r="F96" s="553"/>
      <c r="G96" s="553"/>
      <c r="H96" s="553"/>
      <c r="I96" s="553"/>
    </row>
    <row r="97" spans="1:9" ht="35.25" customHeight="1">
      <c r="A97" s="553">
        <v>1122200</v>
      </c>
      <c r="B97" s="554" t="s">
        <v>1445</v>
      </c>
      <c r="C97" s="555">
        <v>422200</v>
      </c>
      <c r="D97" s="553"/>
      <c r="E97" s="553"/>
      <c r="F97" s="553"/>
      <c r="G97" s="553"/>
      <c r="H97" s="553"/>
      <c r="I97" s="553"/>
    </row>
    <row r="98" spans="1:9" ht="14.25">
      <c r="A98" s="553">
        <v>1122300</v>
      </c>
      <c r="B98" s="554" t="s">
        <v>1446</v>
      </c>
      <c r="C98" s="555">
        <v>422900</v>
      </c>
      <c r="D98" s="553"/>
      <c r="E98" s="553"/>
      <c r="F98" s="553"/>
      <c r="G98" s="553"/>
      <c r="H98" s="553"/>
      <c r="I98" s="553"/>
    </row>
    <row r="99" spans="1:9" ht="28.5">
      <c r="A99" s="553">
        <v>1123000</v>
      </c>
      <c r="B99" s="568" t="s">
        <v>1447</v>
      </c>
      <c r="C99" s="555" t="s">
        <v>361</v>
      </c>
      <c r="D99" s="553"/>
      <c r="E99" s="553"/>
      <c r="F99" s="553"/>
      <c r="G99" s="553"/>
      <c r="H99" s="553"/>
      <c r="I99" s="553"/>
    </row>
    <row r="100" spans="1:9" ht="14.25">
      <c r="A100" s="553">
        <v>1123100</v>
      </c>
      <c r="B100" s="554" t="s">
        <v>1448</v>
      </c>
      <c r="C100" s="555">
        <v>423100</v>
      </c>
      <c r="D100" s="553"/>
      <c r="E100" s="553"/>
      <c r="F100" s="553"/>
      <c r="G100" s="553"/>
      <c r="H100" s="553"/>
      <c r="I100" s="553"/>
    </row>
    <row r="101" spans="1:9" ht="27">
      <c r="A101" s="553">
        <v>1123200</v>
      </c>
      <c r="B101" s="554" t="s">
        <v>1449</v>
      </c>
      <c r="C101" s="555">
        <v>423200</v>
      </c>
      <c r="D101" s="553"/>
      <c r="E101" s="553"/>
      <c r="F101" s="553"/>
      <c r="G101" s="553"/>
      <c r="H101" s="553"/>
      <c r="I101" s="553"/>
    </row>
    <row r="102" spans="1:9" ht="46.5" customHeight="1">
      <c r="A102" s="553">
        <v>1123300</v>
      </c>
      <c r="B102" s="554" t="s">
        <v>1450</v>
      </c>
      <c r="C102" s="555">
        <v>423300</v>
      </c>
      <c r="D102" s="553"/>
      <c r="E102" s="553"/>
      <c r="F102" s="553"/>
      <c r="G102" s="553"/>
      <c r="H102" s="553"/>
      <c r="I102" s="553"/>
    </row>
    <row r="103" spans="1:9" ht="27">
      <c r="A103" s="553">
        <v>1123400</v>
      </c>
      <c r="B103" s="554" t="s">
        <v>1451</v>
      </c>
      <c r="C103" s="555">
        <v>423400</v>
      </c>
      <c r="D103" s="553"/>
      <c r="E103" s="553"/>
      <c r="F103" s="553"/>
      <c r="G103" s="553"/>
      <c r="H103" s="553"/>
      <c r="I103" s="553"/>
    </row>
    <row r="104" spans="1:9" ht="33" customHeight="1">
      <c r="A104" s="553">
        <v>1123500</v>
      </c>
      <c r="B104" s="554" t="s">
        <v>1452</v>
      </c>
      <c r="C104" s="555">
        <v>423500</v>
      </c>
      <c r="D104" s="553"/>
      <c r="E104" s="553"/>
      <c r="F104" s="553"/>
      <c r="G104" s="553"/>
      <c r="H104" s="553"/>
      <c r="I104" s="553"/>
    </row>
    <row r="105" spans="1:9" ht="27">
      <c r="A105" s="553">
        <v>1123600</v>
      </c>
      <c r="B105" s="554" t="s">
        <v>1453</v>
      </c>
      <c r="C105" s="555">
        <v>423600</v>
      </c>
      <c r="D105" s="553"/>
      <c r="E105" s="553"/>
      <c r="F105" s="553"/>
      <c r="G105" s="553"/>
      <c r="H105" s="553"/>
      <c r="I105" s="553"/>
    </row>
    <row r="106" spans="1:9" ht="14.25">
      <c r="A106" s="553">
        <v>1123700</v>
      </c>
      <c r="B106" s="554" t="s">
        <v>1454</v>
      </c>
      <c r="C106" s="555">
        <v>423700</v>
      </c>
      <c r="D106" s="553"/>
      <c r="E106" s="553"/>
      <c r="F106" s="553"/>
      <c r="G106" s="553"/>
      <c r="H106" s="553"/>
      <c r="I106" s="553"/>
    </row>
    <row r="107" spans="1:9" ht="27">
      <c r="A107" s="553">
        <v>1123800</v>
      </c>
      <c r="B107" s="554" t="s">
        <v>1455</v>
      </c>
      <c r="C107" s="555">
        <v>423900</v>
      </c>
      <c r="D107" s="553"/>
      <c r="E107" s="553"/>
      <c r="F107" s="553"/>
      <c r="G107" s="553"/>
      <c r="H107" s="553"/>
      <c r="I107" s="553"/>
    </row>
    <row r="108" spans="1:9" ht="28.5">
      <c r="A108" s="553">
        <v>1124000</v>
      </c>
      <c r="B108" s="568" t="s">
        <v>1456</v>
      </c>
      <c r="C108" s="555" t="s">
        <v>361</v>
      </c>
      <c r="D108" s="553"/>
      <c r="E108" s="553"/>
      <c r="F108" s="553"/>
      <c r="G108" s="553"/>
      <c r="H108" s="553"/>
      <c r="I108" s="553"/>
    </row>
    <row r="109" spans="1:9" ht="27">
      <c r="A109" s="553">
        <v>1124100</v>
      </c>
      <c r="B109" s="554" t="s">
        <v>1457</v>
      </c>
      <c r="C109" s="555">
        <v>424100</v>
      </c>
      <c r="D109" s="553"/>
      <c r="E109" s="553"/>
      <c r="F109" s="553"/>
      <c r="G109" s="553"/>
      <c r="H109" s="553"/>
      <c r="I109" s="553"/>
    </row>
    <row r="110" spans="1:9" ht="63.75" customHeight="1">
      <c r="A110" s="560">
        <v>1125000</v>
      </c>
      <c r="B110" s="570" t="s">
        <v>1458</v>
      </c>
      <c r="C110" s="561" t="s">
        <v>361</v>
      </c>
      <c r="D110" s="560"/>
      <c r="E110" s="560"/>
      <c r="F110" s="560"/>
      <c r="G110" s="560"/>
      <c r="H110" s="560"/>
      <c r="I110" s="560"/>
    </row>
    <row r="111" spans="1:9" ht="46.5" customHeight="1">
      <c r="A111" s="553">
        <v>1125100</v>
      </c>
      <c r="B111" s="554" t="s">
        <v>1459</v>
      </c>
      <c r="C111" s="555">
        <v>425100</v>
      </c>
      <c r="D111" s="553"/>
      <c r="E111" s="553"/>
      <c r="F111" s="553"/>
      <c r="G111" s="553"/>
      <c r="H111" s="553"/>
      <c r="I111" s="553"/>
    </row>
    <row r="112" spans="1:9" ht="40.5">
      <c r="A112" s="553">
        <v>1125200</v>
      </c>
      <c r="B112" s="554" t="s">
        <v>1460</v>
      </c>
      <c r="C112" s="555">
        <v>425200</v>
      </c>
      <c r="D112" s="553"/>
      <c r="E112" s="553"/>
      <c r="F112" s="553"/>
      <c r="G112" s="553"/>
      <c r="H112" s="553"/>
      <c r="I112" s="553"/>
    </row>
    <row r="113" spans="1:9" ht="14.25">
      <c r="A113" s="553">
        <v>1126000</v>
      </c>
      <c r="B113" s="568" t="s">
        <v>1461</v>
      </c>
      <c r="C113" s="555" t="s">
        <v>361</v>
      </c>
      <c r="D113" s="553"/>
      <c r="E113" s="553"/>
      <c r="F113" s="553"/>
      <c r="G113" s="553"/>
      <c r="H113" s="553"/>
      <c r="I113" s="553"/>
    </row>
    <row r="114" spans="1:9" ht="14.25">
      <c r="A114" s="553"/>
      <c r="B114" s="554" t="s">
        <v>1422</v>
      </c>
      <c r="C114" s="555"/>
      <c r="D114" s="553"/>
      <c r="E114" s="553"/>
      <c r="F114" s="553"/>
      <c r="G114" s="553"/>
      <c r="H114" s="553"/>
      <c r="I114" s="553"/>
    </row>
    <row r="115" spans="1:9" ht="27">
      <c r="A115" s="553">
        <v>1126100</v>
      </c>
      <c r="B115" s="554" t="s">
        <v>1462</v>
      </c>
      <c r="C115" s="555">
        <v>426100</v>
      </c>
      <c r="D115" s="553"/>
      <c r="E115" s="553"/>
      <c r="F115" s="553"/>
      <c r="G115" s="553"/>
      <c r="H115" s="553"/>
      <c r="I115" s="553"/>
    </row>
    <row r="116" spans="1:9" ht="27">
      <c r="A116" s="553">
        <v>1126200</v>
      </c>
      <c r="B116" s="554" t="s">
        <v>1463</v>
      </c>
      <c r="C116" s="555">
        <v>426200</v>
      </c>
      <c r="D116" s="553"/>
      <c r="E116" s="553"/>
      <c r="F116" s="553"/>
      <c r="G116" s="553"/>
      <c r="H116" s="553"/>
      <c r="I116" s="553"/>
    </row>
    <row r="117" spans="1:9" ht="40.5">
      <c r="A117" s="553">
        <v>1126300</v>
      </c>
      <c r="B117" s="554" t="s">
        <v>1464</v>
      </c>
      <c r="C117" s="555">
        <v>426300</v>
      </c>
      <c r="D117" s="553"/>
      <c r="E117" s="553"/>
      <c r="F117" s="553"/>
      <c r="G117" s="553"/>
      <c r="H117" s="553"/>
      <c r="I117" s="553"/>
    </row>
    <row r="118" spans="1:9" ht="14.25">
      <c r="A118" s="553">
        <v>1126400</v>
      </c>
      <c r="B118" s="554" t="s">
        <v>1465</v>
      </c>
      <c r="C118" s="555">
        <v>426400</v>
      </c>
      <c r="D118" s="553"/>
      <c r="E118" s="553"/>
      <c r="F118" s="553"/>
      <c r="G118" s="553"/>
      <c r="H118" s="553"/>
      <c r="I118" s="553"/>
    </row>
    <row r="119" spans="1:9" ht="40.5">
      <c r="A119" s="553">
        <v>1126500</v>
      </c>
      <c r="B119" s="554" t="s">
        <v>1466</v>
      </c>
      <c r="C119" s="555">
        <v>426500</v>
      </c>
      <c r="D119" s="553"/>
      <c r="E119" s="553"/>
      <c r="F119" s="553"/>
      <c r="G119" s="553"/>
      <c r="H119" s="553"/>
      <c r="I119" s="553"/>
    </row>
    <row r="120" spans="1:9" ht="27">
      <c r="A120" s="553">
        <v>1126600</v>
      </c>
      <c r="B120" s="554" t="s">
        <v>1467</v>
      </c>
      <c r="C120" s="555">
        <v>426600</v>
      </c>
      <c r="D120" s="553"/>
      <c r="E120" s="553"/>
      <c r="F120" s="553"/>
      <c r="G120" s="553"/>
      <c r="H120" s="553"/>
      <c r="I120" s="553"/>
    </row>
    <row r="121" spans="1:9" ht="27">
      <c r="A121" s="553">
        <v>1126700</v>
      </c>
      <c r="B121" s="554" t="s">
        <v>1468</v>
      </c>
      <c r="C121" s="555">
        <v>426700</v>
      </c>
      <c r="D121" s="553"/>
      <c r="E121" s="553"/>
      <c r="F121" s="553"/>
      <c r="G121" s="553"/>
      <c r="H121" s="553"/>
      <c r="I121" s="553"/>
    </row>
    <row r="122" spans="1:9" ht="27">
      <c r="A122" s="553">
        <v>1126800</v>
      </c>
      <c r="B122" s="554" t="s">
        <v>1469</v>
      </c>
      <c r="C122" s="555">
        <v>426900</v>
      </c>
      <c r="D122" s="553"/>
      <c r="E122" s="553"/>
      <c r="F122" s="553"/>
      <c r="G122" s="553"/>
      <c r="H122" s="553"/>
      <c r="I122" s="553"/>
    </row>
    <row r="123" spans="1:9" ht="14.25">
      <c r="A123" s="548">
        <v>1130000</v>
      </c>
      <c r="B123" s="549" t="s">
        <v>1470</v>
      </c>
      <c r="C123" s="552" t="s">
        <v>361</v>
      </c>
      <c r="D123" s="548"/>
      <c r="E123" s="548"/>
      <c r="F123" s="548"/>
      <c r="G123" s="548"/>
      <c r="H123" s="548"/>
      <c r="I123" s="548"/>
    </row>
    <row r="124" spans="1:9" ht="14.25">
      <c r="A124" s="553"/>
      <c r="B124" s="554" t="s">
        <v>1422</v>
      </c>
      <c r="C124" s="555"/>
      <c r="D124" s="553"/>
      <c r="E124" s="553"/>
      <c r="F124" s="553"/>
      <c r="G124" s="553"/>
      <c r="H124" s="553"/>
      <c r="I124" s="553"/>
    </row>
    <row r="125" spans="1:9" ht="27">
      <c r="A125" s="553">
        <v>1130100</v>
      </c>
      <c r="B125" s="554" t="s">
        <v>1471</v>
      </c>
      <c r="C125" s="555">
        <v>441100</v>
      </c>
      <c r="D125" s="553"/>
      <c r="E125" s="553"/>
      <c r="F125" s="553"/>
      <c r="G125" s="553"/>
      <c r="H125" s="553"/>
      <c r="I125" s="553"/>
    </row>
    <row r="126" spans="1:9" ht="27">
      <c r="A126" s="553">
        <v>1130200</v>
      </c>
      <c r="B126" s="554" t="s">
        <v>1472</v>
      </c>
      <c r="C126" s="555">
        <v>441200</v>
      </c>
      <c r="D126" s="553"/>
      <c r="E126" s="553"/>
      <c r="F126" s="553"/>
      <c r="G126" s="553"/>
      <c r="H126" s="553"/>
      <c r="I126" s="553"/>
    </row>
    <row r="127" spans="1:9" ht="27">
      <c r="A127" s="553">
        <v>1130300</v>
      </c>
      <c r="B127" s="554" t="s">
        <v>1473</v>
      </c>
      <c r="C127" s="555">
        <v>442100</v>
      </c>
      <c r="D127" s="553"/>
      <c r="E127" s="553"/>
      <c r="F127" s="553"/>
      <c r="G127" s="553"/>
      <c r="H127" s="553"/>
      <c r="I127" s="553"/>
    </row>
    <row r="128" spans="1:9" ht="27">
      <c r="A128" s="553">
        <v>1130400</v>
      </c>
      <c r="B128" s="554" t="s">
        <v>1474</v>
      </c>
      <c r="C128" s="555">
        <v>442200</v>
      </c>
      <c r="D128" s="553"/>
      <c r="E128" s="553"/>
      <c r="F128" s="553"/>
      <c r="G128" s="553"/>
      <c r="H128" s="553"/>
      <c r="I128" s="553"/>
    </row>
    <row r="129" spans="1:9" ht="27">
      <c r="A129" s="553">
        <v>1131000</v>
      </c>
      <c r="B129" s="554" t="s">
        <v>1475</v>
      </c>
      <c r="C129" s="555" t="s">
        <v>361</v>
      </c>
      <c r="D129" s="553"/>
      <c r="E129" s="553"/>
      <c r="F129" s="553"/>
      <c r="G129" s="553"/>
      <c r="H129" s="553"/>
      <c r="I129" s="553"/>
    </row>
    <row r="130" spans="1:9" ht="14.25">
      <c r="A130" s="553">
        <v>1131200</v>
      </c>
      <c r="B130" s="554" t="s">
        <v>1476</v>
      </c>
      <c r="C130" s="555">
        <v>443200</v>
      </c>
      <c r="D130" s="553"/>
      <c r="E130" s="553"/>
      <c r="F130" s="553"/>
      <c r="G130" s="553"/>
      <c r="H130" s="553"/>
      <c r="I130" s="553"/>
    </row>
    <row r="131" spans="1:9" ht="27">
      <c r="A131" s="553">
        <v>1131300</v>
      </c>
      <c r="B131" s="554" t="s">
        <v>1477</v>
      </c>
      <c r="C131" s="555">
        <v>443300</v>
      </c>
      <c r="D131" s="553"/>
      <c r="E131" s="553"/>
      <c r="F131" s="553"/>
      <c r="G131" s="553"/>
      <c r="H131" s="553"/>
      <c r="I131" s="553"/>
    </row>
    <row r="132" spans="1:9" ht="14.25">
      <c r="A132" s="548">
        <v>1140000</v>
      </c>
      <c r="B132" s="549" t="s">
        <v>1478</v>
      </c>
      <c r="C132" s="552" t="s">
        <v>361</v>
      </c>
      <c r="D132" s="548"/>
      <c r="E132" s="548"/>
      <c r="F132" s="548"/>
      <c r="G132" s="548"/>
      <c r="H132" s="548"/>
      <c r="I132" s="548"/>
    </row>
    <row r="133" spans="1:9" ht="14.25">
      <c r="A133" s="553"/>
      <c r="B133" s="554" t="s">
        <v>1422</v>
      </c>
      <c r="C133" s="555"/>
      <c r="D133" s="553"/>
      <c r="E133" s="553"/>
      <c r="F133" s="553"/>
      <c r="G133" s="553"/>
      <c r="H133" s="553"/>
      <c r="I133" s="553"/>
    </row>
    <row r="134" spans="1:9" ht="40.5">
      <c r="A134" s="553">
        <v>1141000</v>
      </c>
      <c r="B134" s="554" t="s">
        <v>1479</v>
      </c>
      <c r="C134" s="555">
        <v>451100</v>
      </c>
      <c r="D134" s="553"/>
      <c r="E134" s="553"/>
      <c r="F134" s="553"/>
      <c r="G134" s="553"/>
      <c r="H134" s="553"/>
      <c r="I134" s="553"/>
    </row>
    <row r="135" spans="1:9" ht="40.5">
      <c r="A135" s="553">
        <v>1142000</v>
      </c>
      <c r="B135" s="554" t="s">
        <v>1480</v>
      </c>
      <c r="C135" s="555">
        <v>451200</v>
      </c>
      <c r="D135" s="553"/>
      <c r="E135" s="553"/>
      <c r="F135" s="553"/>
      <c r="G135" s="553"/>
      <c r="H135" s="553"/>
      <c r="I135" s="553"/>
    </row>
    <row r="136" spans="1:9" ht="40.5">
      <c r="A136" s="553">
        <v>1143000</v>
      </c>
      <c r="B136" s="554" t="s">
        <v>1481</v>
      </c>
      <c r="C136" s="555">
        <v>452100</v>
      </c>
      <c r="D136" s="553"/>
      <c r="E136" s="553"/>
      <c r="F136" s="553"/>
      <c r="G136" s="553"/>
      <c r="H136" s="553"/>
      <c r="I136" s="553"/>
    </row>
    <row r="137" spans="1:9" ht="40.5">
      <c r="A137" s="553">
        <v>1144000</v>
      </c>
      <c r="B137" s="554" t="s">
        <v>1482</v>
      </c>
      <c r="C137" s="555">
        <v>452200</v>
      </c>
      <c r="D137" s="553"/>
      <c r="E137" s="553"/>
      <c r="F137" s="553"/>
      <c r="G137" s="553"/>
      <c r="H137" s="553"/>
      <c r="I137" s="553"/>
    </row>
    <row r="138" spans="1:9" ht="14.25">
      <c r="A138" s="548">
        <v>1150000</v>
      </c>
      <c r="B138" s="549" t="s">
        <v>1483</v>
      </c>
      <c r="C138" s="552" t="s">
        <v>361</v>
      </c>
      <c r="D138" s="548"/>
      <c r="E138" s="548"/>
      <c r="F138" s="548"/>
      <c r="G138" s="548"/>
      <c r="H138" s="548"/>
      <c r="I138" s="548"/>
    </row>
    <row r="139" spans="1:9" ht="14.25">
      <c r="A139" s="553"/>
      <c r="B139" s="554" t="s">
        <v>1422</v>
      </c>
      <c r="C139" s="555"/>
      <c r="D139" s="553"/>
      <c r="E139" s="553"/>
      <c r="F139" s="553"/>
      <c r="G139" s="553"/>
      <c r="H139" s="553"/>
      <c r="I139" s="553"/>
    </row>
    <row r="140" spans="1:9" ht="27">
      <c r="A140" s="553">
        <v>1151000</v>
      </c>
      <c r="B140" s="554" t="s">
        <v>1484</v>
      </c>
      <c r="C140" s="555" t="s">
        <v>361</v>
      </c>
      <c r="D140" s="553"/>
      <c r="E140" s="553"/>
      <c r="F140" s="553"/>
      <c r="G140" s="553"/>
      <c r="H140" s="553"/>
      <c r="I140" s="553"/>
    </row>
    <row r="141" spans="1:9" ht="40.5">
      <c r="A141" s="553">
        <v>1151100</v>
      </c>
      <c r="B141" s="554" t="s">
        <v>1485</v>
      </c>
      <c r="C141" s="555">
        <v>461100</v>
      </c>
      <c r="D141" s="553"/>
      <c r="E141" s="553"/>
      <c r="F141" s="553"/>
      <c r="G141" s="553"/>
      <c r="H141" s="553"/>
      <c r="I141" s="553"/>
    </row>
    <row r="142" spans="1:9" ht="40.5">
      <c r="A142" s="553">
        <v>1151200</v>
      </c>
      <c r="B142" s="554" t="s">
        <v>1486</v>
      </c>
      <c r="C142" s="555">
        <v>461200</v>
      </c>
      <c r="D142" s="553"/>
      <c r="E142" s="553"/>
      <c r="F142" s="553"/>
      <c r="G142" s="553"/>
      <c r="H142" s="553"/>
      <c r="I142" s="553"/>
    </row>
    <row r="143" spans="1:9" ht="27">
      <c r="A143" s="553">
        <v>1152000</v>
      </c>
      <c r="B143" s="554" t="s">
        <v>1487</v>
      </c>
      <c r="C143" s="555" t="s">
        <v>361</v>
      </c>
      <c r="D143" s="553"/>
      <c r="E143" s="553"/>
      <c r="F143" s="553"/>
      <c r="G143" s="553"/>
      <c r="H143" s="553"/>
      <c r="I143" s="553"/>
    </row>
    <row r="144" spans="1:9" ht="40.5">
      <c r="A144" s="553">
        <v>1152100</v>
      </c>
      <c r="B144" s="554" t="s">
        <v>1488</v>
      </c>
      <c r="C144" s="555">
        <v>462100</v>
      </c>
      <c r="D144" s="553"/>
      <c r="E144" s="553"/>
      <c r="F144" s="553"/>
      <c r="G144" s="553"/>
      <c r="H144" s="553"/>
      <c r="I144" s="553"/>
    </row>
    <row r="145" spans="1:9" ht="40.5">
      <c r="A145" s="553">
        <v>1152200</v>
      </c>
      <c r="B145" s="554" t="s">
        <v>1489</v>
      </c>
      <c r="C145" s="555">
        <v>462200</v>
      </c>
      <c r="D145" s="553"/>
      <c r="E145" s="553"/>
      <c r="F145" s="553"/>
      <c r="G145" s="553"/>
      <c r="H145" s="553"/>
      <c r="I145" s="553"/>
    </row>
    <row r="146" spans="1:9" ht="40.5">
      <c r="A146" s="553">
        <v>1153000</v>
      </c>
      <c r="B146" s="554" t="s">
        <v>1490</v>
      </c>
      <c r="C146" s="555" t="s">
        <v>361</v>
      </c>
      <c r="D146" s="553"/>
      <c r="E146" s="553"/>
      <c r="F146" s="553"/>
      <c r="G146" s="553"/>
      <c r="H146" s="553"/>
      <c r="I146" s="553"/>
    </row>
    <row r="147" spans="1:9" ht="40.5">
      <c r="A147" s="553">
        <v>1153100</v>
      </c>
      <c r="B147" s="554" t="s">
        <v>1491</v>
      </c>
      <c r="C147" s="555">
        <v>463100</v>
      </c>
      <c r="D147" s="553"/>
      <c r="E147" s="553"/>
      <c r="F147" s="553"/>
      <c r="G147" s="553"/>
      <c r="H147" s="553"/>
      <c r="I147" s="553"/>
    </row>
    <row r="148" spans="1:9" ht="27">
      <c r="A148" s="553">
        <v>1153200</v>
      </c>
      <c r="B148" s="554" t="s">
        <v>1492</v>
      </c>
      <c r="C148" s="555">
        <v>463200</v>
      </c>
      <c r="D148" s="553"/>
      <c r="E148" s="553"/>
      <c r="F148" s="553"/>
      <c r="G148" s="553"/>
      <c r="H148" s="553"/>
      <c r="I148" s="553"/>
    </row>
    <row r="149" spans="1:9" ht="54">
      <c r="A149" s="553">
        <v>1153300</v>
      </c>
      <c r="B149" s="554" t="s">
        <v>1493</v>
      </c>
      <c r="C149" s="555">
        <v>463300</v>
      </c>
      <c r="D149" s="553"/>
      <c r="E149" s="553"/>
      <c r="F149" s="553"/>
      <c r="G149" s="553"/>
      <c r="H149" s="553"/>
      <c r="I149" s="553"/>
    </row>
    <row r="150" spans="1:9" ht="54">
      <c r="A150" s="553">
        <v>1153400</v>
      </c>
      <c r="B150" s="554" t="s">
        <v>1494</v>
      </c>
      <c r="C150" s="555">
        <v>463400</v>
      </c>
      <c r="D150" s="553"/>
      <c r="E150" s="553"/>
      <c r="F150" s="553"/>
      <c r="G150" s="553"/>
      <c r="H150" s="553"/>
      <c r="I150" s="553"/>
    </row>
    <row r="151" spans="1:9" ht="27">
      <c r="A151" s="553">
        <v>1153500</v>
      </c>
      <c r="B151" s="554" t="s">
        <v>1495</v>
      </c>
      <c r="C151" s="555">
        <v>463500</v>
      </c>
      <c r="D151" s="553"/>
      <c r="E151" s="553"/>
      <c r="F151" s="553"/>
      <c r="G151" s="553"/>
      <c r="H151" s="553"/>
      <c r="I151" s="553"/>
    </row>
    <row r="152" spans="1:9" ht="54">
      <c r="A152" s="553">
        <v>1153600</v>
      </c>
      <c r="B152" s="554" t="s">
        <v>1496</v>
      </c>
      <c r="C152" s="555">
        <v>463700</v>
      </c>
      <c r="D152" s="566"/>
      <c r="E152" s="553"/>
      <c r="F152" s="553"/>
      <c r="G152" s="553"/>
      <c r="H152" s="553"/>
      <c r="I152" s="553"/>
    </row>
    <row r="153" spans="1:9" ht="54">
      <c r="A153" s="553">
        <v>1153700</v>
      </c>
      <c r="B153" s="554" t="s">
        <v>1497</v>
      </c>
      <c r="C153" s="555">
        <v>463800</v>
      </c>
      <c r="D153" s="553"/>
      <c r="E153" s="553"/>
      <c r="F153" s="553"/>
      <c r="G153" s="553"/>
      <c r="H153" s="553"/>
      <c r="I153" s="553"/>
    </row>
    <row r="154" spans="1:9" ht="14.25">
      <c r="A154" s="553">
        <v>1153800</v>
      </c>
      <c r="B154" s="554" t="s">
        <v>1498</v>
      </c>
      <c r="C154" s="555">
        <v>463900</v>
      </c>
      <c r="D154" s="553"/>
      <c r="E154" s="553"/>
      <c r="F154" s="553"/>
      <c r="G154" s="553"/>
      <c r="H154" s="553"/>
      <c r="I154" s="553"/>
    </row>
    <row r="155" spans="1:9" ht="40.5">
      <c r="A155" s="553">
        <v>1154000</v>
      </c>
      <c r="B155" s="554" t="s">
        <v>1499</v>
      </c>
      <c r="C155" s="555" t="s">
        <v>361</v>
      </c>
      <c r="D155" s="553"/>
      <c r="E155" s="553"/>
      <c r="F155" s="553"/>
      <c r="G155" s="553"/>
      <c r="H155" s="553"/>
      <c r="I155" s="553"/>
    </row>
    <row r="156" spans="1:9" ht="40.5">
      <c r="A156" s="553">
        <v>1154100</v>
      </c>
      <c r="B156" s="554" t="s">
        <v>1500</v>
      </c>
      <c r="C156" s="555">
        <v>465100</v>
      </c>
      <c r="D156" s="553"/>
      <c r="E156" s="553"/>
      <c r="F156" s="553"/>
      <c r="G156" s="553"/>
      <c r="H156" s="553"/>
      <c r="I156" s="553"/>
    </row>
    <row r="157" spans="1:9" ht="27">
      <c r="A157" s="553">
        <v>1154200</v>
      </c>
      <c r="B157" s="554" t="s">
        <v>1501</v>
      </c>
      <c r="C157" s="555">
        <v>465200</v>
      </c>
      <c r="D157" s="553"/>
      <c r="E157" s="553"/>
      <c r="F157" s="553"/>
      <c r="G157" s="553"/>
      <c r="H157" s="553"/>
      <c r="I157" s="553"/>
    </row>
    <row r="158" spans="1:9" ht="27">
      <c r="A158" s="553">
        <v>1154300</v>
      </c>
      <c r="B158" s="554" t="s">
        <v>1502</v>
      </c>
      <c r="C158" s="555">
        <v>465300</v>
      </c>
      <c r="D158" s="553"/>
      <c r="E158" s="553"/>
      <c r="F158" s="553"/>
      <c r="G158" s="553"/>
      <c r="H158" s="553"/>
      <c r="I158" s="553"/>
    </row>
    <row r="159" spans="1:9" ht="54">
      <c r="A159" s="553">
        <v>1154400</v>
      </c>
      <c r="B159" s="554" t="s">
        <v>1503</v>
      </c>
      <c r="C159" s="555">
        <v>465500</v>
      </c>
      <c r="D159" s="553"/>
      <c r="E159" s="553"/>
      <c r="F159" s="553"/>
      <c r="G159" s="553"/>
      <c r="H159" s="553"/>
      <c r="I159" s="553"/>
    </row>
    <row r="160" spans="1:9" ht="54">
      <c r="A160" s="553">
        <v>1154500</v>
      </c>
      <c r="B160" s="554" t="s">
        <v>1504</v>
      </c>
      <c r="C160" s="555">
        <v>465600</v>
      </c>
      <c r="D160" s="553"/>
      <c r="E160" s="553"/>
      <c r="F160" s="553"/>
      <c r="G160" s="553"/>
      <c r="H160" s="553"/>
      <c r="I160" s="553"/>
    </row>
    <row r="161" spans="1:9" ht="14.25">
      <c r="A161" s="553">
        <v>1154600</v>
      </c>
      <c r="B161" s="554" t="s">
        <v>1505</v>
      </c>
      <c r="C161" s="555">
        <v>465700</v>
      </c>
      <c r="D161" s="553"/>
      <c r="E161" s="553"/>
      <c r="F161" s="553"/>
      <c r="G161" s="553"/>
      <c r="H161" s="553"/>
      <c r="I161" s="553"/>
    </row>
    <row r="162" spans="1:9" ht="28.5">
      <c r="A162" s="548">
        <v>1160000</v>
      </c>
      <c r="B162" s="549" t="s">
        <v>1506</v>
      </c>
      <c r="C162" s="552" t="s">
        <v>361</v>
      </c>
      <c r="D162" s="548"/>
      <c r="E162" s="548"/>
      <c r="F162" s="548"/>
      <c r="G162" s="548"/>
      <c r="H162" s="548"/>
      <c r="I162" s="548"/>
    </row>
    <row r="163" spans="1:9" ht="14.25">
      <c r="A163" s="553"/>
      <c r="B163" s="554" t="s">
        <v>1422</v>
      </c>
      <c r="C163" s="555"/>
      <c r="D163" s="553"/>
      <c r="E163" s="553"/>
      <c r="F163" s="553"/>
      <c r="G163" s="553"/>
      <c r="H163" s="553"/>
      <c r="I163" s="553"/>
    </row>
    <row r="164" spans="1:9" ht="28.5">
      <c r="A164" s="553">
        <v>1161000</v>
      </c>
      <c r="B164" s="568" t="s">
        <v>1507</v>
      </c>
      <c r="C164" s="555" t="s">
        <v>361</v>
      </c>
      <c r="D164" s="553"/>
      <c r="E164" s="553"/>
      <c r="F164" s="553"/>
      <c r="G164" s="553"/>
      <c r="H164" s="553"/>
      <c r="I164" s="553"/>
    </row>
    <row r="165" spans="1:9" ht="40.5">
      <c r="A165" s="553">
        <v>1161100</v>
      </c>
      <c r="B165" s="554" t="s">
        <v>1508</v>
      </c>
      <c r="C165" s="555">
        <v>471100</v>
      </c>
      <c r="D165" s="553"/>
      <c r="E165" s="553"/>
      <c r="F165" s="553"/>
      <c r="G165" s="553"/>
      <c r="H165" s="553"/>
      <c r="I165" s="553"/>
    </row>
    <row r="166" spans="1:9" ht="40.5">
      <c r="A166" s="553">
        <v>1161200</v>
      </c>
      <c r="B166" s="554" t="s">
        <v>1509</v>
      </c>
      <c r="C166" s="555">
        <v>471200</v>
      </c>
      <c r="D166" s="553"/>
      <c r="E166" s="553"/>
      <c r="F166" s="553"/>
      <c r="G166" s="553"/>
      <c r="H166" s="553"/>
      <c r="I166" s="553"/>
    </row>
    <row r="167" spans="1:9" ht="57">
      <c r="A167" s="553">
        <v>1162000</v>
      </c>
      <c r="B167" s="568" t="s">
        <v>1510</v>
      </c>
      <c r="C167" s="555" t="s">
        <v>361</v>
      </c>
      <c r="D167" s="553"/>
      <c r="E167" s="553"/>
      <c r="F167" s="553"/>
      <c r="G167" s="553"/>
      <c r="H167" s="553"/>
      <c r="I167" s="553"/>
    </row>
    <row r="168" spans="1:9" ht="41.25">
      <c r="A168" s="553">
        <v>1162100</v>
      </c>
      <c r="B168" s="568" t="s">
        <v>1511</v>
      </c>
      <c r="C168" s="555">
        <v>472100</v>
      </c>
      <c r="D168" s="553"/>
      <c r="E168" s="553"/>
      <c r="F168" s="553"/>
      <c r="G168" s="553"/>
      <c r="H168" s="553"/>
      <c r="I168" s="553"/>
    </row>
    <row r="169" spans="1:9" ht="27.75">
      <c r="A169" s="553">
        <v>1162200</v>
      </c>
      <c r="B169" s="568" t="s">
        <v>1512</v>
      </c>
      <c r="C169" s="555">
        <v>472200</v>
      </c>
      <c r="D169" s="553"/>
      <c r="E169" s="553"/>
      <c r="F169" s="553"/>
      <c r="G169" s="553"/>
      <c r="H169" s="553"/>
      <c r="I169" s="553"/>
    </row>
    <row r="170" spans="1:9" ht="27.75">
      <c r="A170" s="553">
        <v>1162300</v>
      </c>
      <c r="B170" s="568" t="s">
        <v>1513</v>
      </c>
      <c r="C170" s="555">
        <v>472300</v>
      </c>
      <c r="D170" s="553"/>
      <c r="E170" s="553"/>
      <c r="F170" s="553"/>
      <c r="G170" s="553"/>
      <c r="H170" s="553"/>
      <c r="I170" s="553"/>
    </row>
    <row r="171" spans="1:9" ht="27.75">
      <c r="A171" s="553">
        <v>1162400</v>
      </c>
      <c r="B171" s="568" t="s">
        <v>1514</v>
      </c>
      <c r="C171" s="555">
        <v>472400</v>
      </c>
      <c r="D171" s="553"/>
      <c r="E171" s="553"/>
      <c r="F171" s="553"/>
      <c r="G171" s="553"/>
      <c r="H171" s="553"/>
      <c r="I171" s="553"/>
    </row>
    <row r="172" spans="1:9" ht="41.25">
      <c r="A172" s="553">
        <v>1162500</v>
      </c>
      <c r="B172" s="568" t="s">
        <v>1515</v>
      </c>
      <c r="C172" s="555">
        <v>472500</v>
      </c>
      <c r="D172" s="553"/>
      <c r="E172" s="553"/>
      <c r="F172" s="553"/>
      <c r="G172" s="553"/>
      <c r="H172" s="553"/>
      <c r="I172" s="553"/>
    </row>
    <row r="173" spans="1:9" ht="27.75">
      <c r="A173" s="553">
        <v>1162600</v>
      </c>
      <c r="B173" s="568" t="s">
        <v>1516</v>
      </c>
      <c r="C173" s="555">
        <v>472600</v>
      </c>
      <c r="D173" s="553"/>
      <c r="E173" s="553"/>
      <c r="F173" s="553"/>
      <c r="G173" s="553"/>
      <c r="H173" s="553"/>
      <c r="I173" s="553"/>
    </row>
    <row r="174" spans="1:9" ht="27.75">
      <c r="A174" s="553">
        <v>1162700</v>
      </c>
      <c r="B174" s="568" t="s">
        <v>1517</v>
      </c>
      <c r="C174" s="555">
        <v>472700</v>
      </c>
      <c r="D174" s="553"/>
      <c r="E174" s="553"/>
      <c r="F174" s="553"/>
      <c r="G174" s="553"/>
      <c r="H174" s="553"/>
      <c r="I174" s="553"/>
    </row>
    <row r="175" spans="1:9" ht="27.75">
      <c r="A175" s="553">
        <v>1162800</v>
      </c>
      <c r="B175" s="568" t="s">
        <v>1518</v>
      </c>
      <c r="C175" s="555">
        <v>472800</v>
      </c>
      <c r="D175" s="553"/>
      <c r="E175" s="553"/>
      <c r="F175" s="553"/>
      <c r="G175" s="553"/>
      <c r="H175" s="553"/>
      <c r="I175" s="553"/>
    </row>
    <row r="176" spans="1:9" ht="14.25">
      <c r="A176" s="553">
        <v>1162900</v>
      </c>
      <c r="B176" s="568" t="s">
        <v>1519</v>
      </c>
      <c r="C176" s="555">
        <v>472900</v>
      </c>
      <c r="D176" s="553"/>
      <c r="E176" s="553"/>
      <c r="F176" s="553"/>
      <c r="G176" s="553"/>
      <c r="H176" s="553"/>
      <c r="I176" s="553"/>
    </row>
    <row r="177" spans="1:9" ht="14.25">
      <c r="A177" s="553">
        <v>1163000</v>
      </c>
      <c r="B177" s="568" t="s">
        <v>1520</v>
      </c>
      <c r="C177" s="555" t="s">
        <v>361</v>
      </c>
      <c r="D177" s="553"/>
      <c r="E177" s="553"/>
      <c r="F177" s="553"/>
      <c r="G177" s="553"/>
      <c r="H177" s="553"/>
      <c r="I177" s="553"/>
    </row>
    <row r="178" spans="1:9" ht="14.25">
      <c r="A178" s="553">
        <v>1163100</v>
      </c>
      <c r="B178" s="554" t="s">
        <v>1521</v>
      </c>
      <c r="C178" s="555">
        <v>474100</v>
      </c>
      <c r="D178" s="553"/>
      <c r="E178" s="553"/>
      <c r="F178" s="553"/>
      <c r="G178" s="553"/>
      <c r="H178" s="553"/>
      <c r="I178" s="553"/>
    </row>
    <row r="179" spans="1:9" ht="14.25">
      <c r="A179" s="548">
        <v>1170000</v>
      </c>
      <c r="B179" s="549" t="s">
        <v>1522</v>
      </c>
      <c r="C179" s="552" t="s">
        <v>361</v>
      </c>
      <c r="D179" s="548"/>
      <c r="E179" s="548"/>
      <c r="F179" s="548"/>
      <c r="G179" s="548"/>
      <c r="H179" s="548"/>
      <c r="I179" s="548"/>
    </row>
    <row r="180" spans="1:9" ht="14.25">
      <c r="A180" s="553"/>
      <c r="B180" s="554" t="s">
        <v>1422</v>
      </c>
      <c r="C180" s="555"/>
      <c r="D180" s="553"/>
      <c r="E180" s="553"/>
      <c r="F180" s="553"/>
      <c r="G180" s="553"/>
      <c r="H180" s="553"/>
      <c r="I180" s="553"/>
    </row>
    <row r="181" spans="1:9" ht="57">
      <c r="A181" s="553">
        <v>1171000</v>
      </c>
      <c r="B181" s="568" t="s">
        <v>1523</v>
      </c>
      <c r="C181" s="555" t="s">
        <v>361</v>
      </c>
      <c r="D181" s="553"/>
      <c r="E181" s="553"/>
      <c r="F181" s="553"/>
      <c r="G181" s="553"/>
      <c r="H181" s="553"/>
      <c r="I181" s="553"/>
    </row>
    <row r="182" spans="1:9" ht="68.25">
      <c r="A182" s="553">
        <v>1171100</v>
      </c>
      <c r="B182" s="568" t="s">
        <v>1524</v>
      </c>
      <c r="C182" s="555">
        <v>481100</v>
      </c>
      <c r="D182" s="553"/>
      <c r="E182" s="553"/>
      <c r="F182" s="553"/>
      <c r="G182" s="553"/>
      <c r="H182" s="553"/>
      <c r="I182" s="553"/>
    </row>
    <row r="183" spans="1:9" ht="41.25">
      <c r="A183" s="553">
        <v>1171200</v>
      </c>
      <c r="B183" s="568" t="s">
        <v>1525</v>
      </c>
      <c r="C183" s="555">
        <v>481900</v>
      </c>
      <c r="D183" s="553"/>
      <c r="E183" s="553"/>
      <c r="F183" s="553"/>
      <c r="G183" s="553"/>
      <c r="H183" s="553"/>
      <c r="I183" s="553"/>
    </row>
    <row r="184" spans="1:9" ht="85.5">
      <c r="A184" s="553">
        <v>1172000</v>
      </c>
      <c r="B184" s="568" t="s">
        <v>1526</v>
      </c>
      <c r="C184" s="555" t="s">
        <v>361</v>
      </c>
      <c r="D184" s="553"/>
      <c r="E184" s="553"/>
      <c r="F184" s="553"/>
      <c r="G184" s="553"/>
      <c r="H184" s="553"/>
      <c r="I184" s="553"/>
    </row>
    <row r="185" spans="1:9" ht="14.25">
      <c r="A185" s="553">
        <v>1172100</v>
      </c>
      <c r="B185" s="554" t="s">
        <v>1527</v>
      </c>
      <c r="C185" s="555">
        <v>482100</v>
      </c>
      <c r="D185" s="553"/>
      <c r="E185" s="553"/>
      <c r="F185" s="553"/>
      <c r="G185" s="553"/>
      <c r="H185" s="553"/>
      <c r="I185" s="553"/>
    </row>
    <row r="186" spans="1:9" ht="14.25">
      <c r="A186" s="553">
        <v>1172200</v>
      </c>
      <c r="B186" s="554" t="s">
        <v>1528</v>
      </c>
      <c r="C186" s="555">
        <v>482200</v>
      </c>
      <c r="D186" s="553"/>
      <c r="E186" s="553"/>
      <c r="F186" s="553"/>
      <c r="G186" s="553"/>
      <c r="H186" s="553"/>
      <c r="I186" s="553"/>
    </row>
    <row r="187" spans="1:9" ht="14.25">
      <c r="A187" s="553">
        <v>1172300</v>
      </c>
      <c r="B187" s="568" t="s">
        <v>1529</v>
      </c>
      <c r="C187" s="555">
        <v>482300</v>
      </c>
      <c r="D187" s="553"/>
      <c r="E187" s="553"/>
      <c r="F187" s="553"/>
      <c r="G187" s="553"/>
      <c r="H187" s="553"/>
      <c r="I187" s="553"/>
    </row>
    <row r="188" spans="1:9" ht="41.25">
      <c r="A188" s="553">
        <v>1172400</v>
      </c>
      <c r="B188" s="568" t="s">
        <v>1530</v>
      </c>
      <c r="C188" s="555">
        <v>482400</v>
      </c>
      <c r="D188" s="553"/>
      <c r="E188" s="553"/>
      <c r="F188" s="553"/>
      <c r="G188" s="553"/>
      <c r="H188" s="553"/>
      <c r="I188" s="553"/>
    </row>
    <row r="189" spans="1:9" ht="42.75">
      <c r="A189" s="553">
        <v>1173000</v>
      </c>
      <c r="B189" s="568" t="s">
        <v>1531</v>
      </c>
      <c r="C189" s="555" t="s">
        <v>361</v>
      </c>
      <c r="D189" s="553"/>
      <c r="E189" s="553"/>
      <c r="F189" s="553"/>
      <c r="G189" s="553"/>
      <c r="H189" s="553"/>
      <c r="I189" s="553"/>
    </row>
    <row r="190" spans="1:9" ht="40.5">
      <c r="A190" s="553">
        <v>1173100</v>
      </c>
      <c r="B190" s="554" t="s">
        <v>1532</v>
      </c>
      <c r="C190" s="555">
        <v>483100</v>
      </c>
      <c r="D190" s="553"/>
      <c r="E190" s="553"/>
      <c r="F190" s="553"/>
      <c r="G190" s="553"/>
      <c r="H190" s="553"/>
      <c r="I190" s="553"/>
    </row>
    <row r="191" spans="1:9" ht="71.25">
      <c r="A191" s="553">
        <v>1174000</v>
      </c>
      <c r="B191" s="568" t="s">
        <v>1533</v>
      </c>
      <c r="C191" s="555" t="s">
        <v>361</v>
      </c>
      <c r="D191" s="553"/>
      <c r="E191" s="553"/>
      <c r="F191" s="553"/>
      <c r="G191" s="553"/>
      <c r="H191" s="553"/>
      <c r="I191" s="553"/>
    </row>
    <row r="192" spans="1:9" ht="40.5">
      <c r="A192" s="553">
        <v>1174100</v>
      </c>
      <c r="B192" s="554" t="s">
        <v>1534</v>
      </c>
      <c r="C192" s="555">
        <v>484100</v>
      </c>
      <c r="D192" s="553"/>
      <c r="E192" s="553"/>
      <c r="F192" s="553"/>
      <c r="G192" s="553"/>
      <c r="H192" s="553"/>
      <c r="I192" s="553"/>
    </row>
    <row r="193" spans="1:9" ht="41.25">
      <c r="A193" s="553">
        <v>1174200</v>
      </c>
      <c r="B193" s="568" t="s">
        <v>1535</v>
      </c>
      <c r="C193" s="555">
        <v>484200</v>
      </c>
      <c r="D193" s="553"/>
      <c r="E193" s="553"/>
      <c r="F193" s="553"/>
      <c r="G193" s="553"/>
      <c r="H193" s="553"/>
      <c r="I193" s="553"/>
    </row>
    <row r="194" spans="1:9" ht="85.5">
      <c r="A194" s="553">
        <v>1175000</v>
      </c>
      <c r="B194" s="568" t="s">
        <v>1536</v>
      </c>
      <c r="C194" s="555" t="s">
        <v>361</v>
      </c>
      <c r="D194" s="553"/>
      <c r="E194" s="553"/>
      <c r="F194" s="553"/>
      <c r="G194" s="553"/>
      <c r="H194" s="553"/>
      <c r="I194" s="553"/>
    </row>
    <row r="195" spans="1:9" ht="54.75">
      <c r="A195" s="553">
        <v>1175100</v>
      </c>
      <c r="B195" s="568" t="s">
        <v>1537</v>
      </c>
      <c r="C195" s="555">
        <v>485100</v>
      </c>
      <c r="D195" s="553"/>
      <c r="E195" s="553"/>
      <c r="F195" s="553"/>
      <c r="G195" s="553"/>
      <c r="H195" s="553"/>
      <c r="I195" s="553"/>
    </row>
    <row r="196" spans="1:9" ht="14.25">
      <c r="A196" s="553">
        <v>1176000</v>
      </c>
      <c r="B196" s="568" t="s">
        <v>1538</v>
      </c>
      <c r="C196" s="555" t="s">
        <v>361</v>
      </c>
      <c r="D196" s="553"/>
      <c r="E196" s="553"/>
      <c r="F196" s="553"/>
      <c r="G196" s="553"/>
      <c r="H196" s="553"/>
      <c r="I196" s="553"/>
    </row>
    <row r="197" spans="1:9" ht="14.25">
      <c r="A197" s="553">
        <v>1176100</v>
      </c>
      <c r="B197" s="568" t="s">
        <v>1539</v>
      </c>
      <c r="C197" s="555">
        <v>486100</v>
      </c>
      <c r="D197" s="553"/>
      <c r="E197" s="553"/>
      <c r="F197" s="553"/>
      <c r="G197" s="553"/>
      <c r="H197" s="553"/>
      <c r="I197" s="553"/>
    </row>
    <row r="198" spans="1:9" ht="14.25">
      <c r="A198" s="553">
        <v>1177000</v>
      </c>
      <c r="B198" s="568" t="s">
        <v>1540</v>
      </c>
      <c r="C198" s="555" t="s">
        <v>361</v>
      </c>
      <c r="D198" s="553"/>
      <c r="E198" s="553"/>
      <c r="F198" s="553"/>
      <c r="G198" s="553"/>
      <c r="H198" s="553"/>
      <c r="I198" s="553"/>
    </row>
    <row r="199" spans="1:9" ht="14.25">
      <c r="A199" s="553">
        <v>1177100</v>
      </c>
      <c r="B199" s="568" t="s">
        <v>1541</v>
      </c>
      <c r="C199" s="555">
        <v>489100</v>
      </c>
      <c r="D199" s="553"/>
      <c r="E199" s="553"/>
      <c r="F199" s="553"/>
      <c r="G199" s="553"/>
      <c r="H199" s="553"/>
      <c r="I199" s="553"/>
    </row>
    <row r="200" spans="1:9" ht="57">
      <c r="A200" s="571">
        <v>4000000</v>
      </c>
      <c r="B200" s="572" t="s">
        <v>1542</v>
      </c>
      <c r="C200" s="572" t="s">
        <v>361</v>
      </c>
      <c r="D200" s="560"/>
      <c r="E200" s="560"/>
      <c r="F200" s="560"/>
      <c r="G200" s="560"/>
      <c r="H200" s="560"/>
      <c r="I200" s="560"/>
    </row>
    <row r="201" spans="1:9" ht="14.25">
      <c r="A201" s="553"/>
      <c r="B201" s="553" t="s">
        <v>1422</v>
      </c>
      <c r="C201" s="555"/>
      <c r="D201" s="553"/>
      <c r="E201" s="553"/>
      <c r="F201" s="553"/>
      <c r="G201" s="553"/>
      <c r="H201" s="553"/>
      <c r="I201" s="553"/>
    </row>
    <row r="202" spans="1:9" ht="28.5">
      <c r="A202" s="548">
        <v>1200000</v>
      </c>
      <c r="B202" s="552" t="s">
        <v>1543</v>
      </c>
      <c r="C202" s="552" t="s">
        <v>361</v>
      </c>
      <c r="D202" s="548"/>
      <c r="E202" s="548"/>
      <c r="F202" s="548"/>
      <c r="G202" s="548"/>
      <c r="H202" s="548"/>
      <c r="I202" s="548"/>
    </row>
    <row r="203" spans="1:9" ht="14.25">
      <c r="A203" s="553"/>
      <c r="B203" s="553" t="s">
        <v>1422</v>
      </c>
      <c r="C203" s="555"/>
      <c r="D203" s="553"/>
      <c r="E203" s="553"/>
      <c r="F203" s="553"/>
      <c r="G203" s="553"/>
      <c r="H203" s="553"/>
      <c r="I203" s="553"/>
    </row>
    <row r="204" spans="1:9" ht="14.25">
      <c r="A204" s="548">
        <v>1210000</v>
      </c>
      <c r="B204" s="549" t="s">
        <v>1544</v>
      </c>
      <c r="C204" s="552" t="s">
        <v>361</v>
      </c>
      <c r="D204" s="548"/>
      <c r="E204" s="548"/>
      <c r="F204" s="548"/>
      <c r="G204" s="548"/>
      <c r="H204" s="548"/>
      <c r="I204" s="548"/>
    </row>
    <row r="205" spans="1:9" ht="14.25">
      <c r="A205" s="553"/>
      <c r="B205" s="554" t="s">
        <v>1396</v>
      </c>
      <c r="C205" s="555"/>
      <c r="D205" s="553"/>
      <c r="E205" s="553"/>
      <c r="F205" s="553"/>
      <c r="G205" s="553"/>
      <c r="H205" s="553"/>
      <c r="I205" s="553"/>
    </row>
    <row r="206" spans="1:9" ht="27.75">
      <c r="A206" s="553">
        <v>1211000</v>
      </c>
      <c r="B206" s="568" t="s">
        <v>1545</v>
      </c>
      <c r="C206" s="555">
        <v>511100</v>
      </c>
      <c r="D206" s="566"/>
      <c r="E206" s="566"/>
      <c r="F206" s="566"/>
      <c r="G206" s="566"/>
      <c r="H206" s="566"/>
      <c r="I206" s="566"/>
    </row>
    <row r="207" spans="1:9" ht="27">
      <c r="A207" s="553">
        <v>1212000</v>
      </c>
      <c r="B207" s="554" t="s">
        <v>1546</v>
      </c>
      <c r="C207" s="555">
        <v>511200</v>
      </c>
      <c r="D207" s="566"/>
      <c r="E207" s="566"/>
      <c r="F207" s="566"/>
      <c r="G207" s="566"/>
      <c r="H207" s="566"/>
      <c r="I207" s="566"/>
    </row>
    <row r="208" spans="1:9" ht="27.75">
      <c r="A208" s="553">
        <v>1213000</v>
      </c>
      <c r="B208" s="568" t="s">
        <v>1547</v>
      </c>
      <c r="C208" s="555">
        <v>511300</v>
      </c>
      <c r="D208" s="566"/>
      <c r="E208" s="566"/>
      <c r="F208" s="566"/>
      <c r="G208" s="566"/>
      <c r="H208" s="566"/>
      <c r="I208" s="566"/>
    </row>
    <row r="209" spans="1:9" ht="27.75">
      <c r="A209" s="553">
        <v>1214000</v>
      </c>
      <c r="B209" s="568" t="s">
        <v>1548</v>
      </c>
      <c r="C209" s="555">
        <v>512100</v>
      </c>
      <c r="D209" s="566"/>
      <c r="E209" s="566"/>
      <c r="F209" s="566"/>
      <c r="G209" s="566"/>
      <c r="H209" s="566"/>
      <c r="I209" s="566"/>
    </row>
    <row r="210" spans="1:9" ht="14.25">
      <c r="A210" s="553">
        <v>1215000</v>
      </c>
      <c r="B210" s="554" t="s">
        <v>1549</v>
      </c>
      <c r="C210" s="555">
        <v>512200</v>
      </c>
      <c r="D210" s="566"/>
      <c r="E210" s="566"/>
      <c r="F210" s="566"/>
      <c r="G210" s="566"/>
      <c r="H210" s="566"/>
      <c r="I210" s="566"/>
    </row>
    <row r="211" spans="1:9" ht="27.75">
      <c r="A211" s="553">
        <v>1216000</v>
      </c>
      <c r="B211" s="568" t="s">
        <v>1550</v>
      </c>
      <c r="C211" s="555">
        <v>512900</v>
      </c>
      <c r="D211" s="566"/>
      <c r="E211" s="566"/>
      <c r="F211" s="566"/>
      <c r="G211" s="566"/>
      <c r="H211" s="566"/>
      <c r="I211" s="566"/>
    </row>
    <row r="212" spans="1:9" ht="14.25">
      <c r="A212" s="553">
        <v>1217000</v>
      </c>
      <c r="B212" s="568" t="s">
        <v>1551</v>
      </c>
      <c r="C212" s="555">
        <v>513100</v>
      </c>
      <c r="D212" s="566"/>
      <c r="E212" s="566"/>
      <c r="F212" s="566"/>
      <c r="G212" s="566"/>
      <c r="H212" s="566"/>
      <c r="I212" s="566"/>
    </row>
    <row r="213" spans="1:9" ht="27.75">
      <c r="A213" s="553">
        <v>1218100</v>
      </c>
      <c r="B213" s="568" t="s">
        <v>1552</v>
      </c>
      <c r="C213" s="555">
        <v>513200</v>
      </c>
      <c r="D213" s="566"/>
      <c r="E213" s="566"/>
      <c r="F213" s="566"/>
      <c r="G213" s="566"/>
      <c r="H213" s="566"/>
      <c r="I213" s="566"/>
    </row>
    <row r="214" spans="1:9" ht="27">
      <c r="A214" s="553">
        <v>1218200</v>
      </c>
      <c r="B214" s="554" t="s">
        <v>1553</v>
      </c>
      <c r="C214" s="555">
        <v>513300</v>
      </c>
      <c r="D214" s="566"/>
      <c r="E214" s="566"/>
      <c r="F214" s="566"/>
      <c r="G214" s="566"/>
      <c r="H214" s="566"/>
      <c r="I214" s="566"/>
    </row>
    <row r="215" spans="1:9" ht="27">
      <c r="A215" s="553">
        <v>1218300</v>
      </c>
      <c r="B215" s="554" t="s">
        <v>1554</v>
      </c>
      <c r="C215" s="555">
        <v>513400</v>
      </c>
      <c r="D215" s="566"/>
      <c r="E215" s="566"/>
      <c r="F215" s="566"/>
      <c r="G215" s="566"/>
      <c r="H215" s="566"/>
      <c r="I215" s="566"/>
    </row>
    <row r="216" spans="1:9" ht="14.25">
      <c r="A216" s="548">
        <v>1220000</v>
      </c>
      <c r="B216" s="549" t="s">
        <v>1555</v>
      </c>
      <c r="C216" s="552" t="s">
        <v>361</v>
      </c>
      <c r="D216" s="548"/>
      <c r="E216" s="548"/>
      <c r="F216" s="548"/>
      <c r="G216" s="548"/>
      <c r="H216" s="548"/>
      <c r="I216" s="548"/>
    </row>
    <row r="217" spans="1:9" ht="14.25">
      <c r="A217" s="553"/>
      <c r="B217" s="554" t="s">
        <v>1396</v>
      </c>
      <c r="C217" s="555"/>
      <c r="D217" s="553"/>
      <c r="E217" s="553"/>
      <c r="F217" s="553"/>
      <c r="G217" s="553"/>
      <c r="H217" s="553"/>
      <c r="I217" s="553"/>
    </row>
    <row r="218" spans="1:9" ht="14.25">
      <c r="A218" s="553">
        <v>1221000</v>
      </c>
      <c r="B218" s="554" t="s">
        <v>1556</v>
      </c>
      <c r="C218" s="555">
        <v>521100</v>
      </c>
      <c r="D218" s="566"/>
      <c r="E218" s="566"/>
      <c r="F218" s="566"/>
      <c r="G218" s="566"/>
      <c r="H218" s="566"/>
      <c r="I218" s="566"/>
    </row>
    <row r="219" spans="1:9" ht="14.25">
      <c r="A219" s="553">
        <v>1222000</v>
      </c>
      <c r="B219" s="554" t="s">
        <v>1557</v>
      </c>
      <c r="C219" s="555">
        <v>522100</v>
      </c>
      <c r="D219" s="566"/>
      <c r="E219" s="566"/>
      <c r="F219" s="566"/>
      <c r="G219" s="566"/>
      <c r="H219" s="566"/>
      <c r="I219" s="566"/>
    </row>
    <row r="220" spans="1:9" ht="27.75">
      <c r="A220" s="553">
        <v>1223000</v>
      </c>
      <c r="B220" s="568" t="s">
        <v>1558</v>
      </c>
      <c r="C220" s="555">
        <v>523100</v>
      </c>
      <c r="D220" s="566"/>
      <c r="E220" s="566"/>
      <c r="F220" s="566"/>
      <c r="G220" s="566"/>
      <c r="H220" s="566"/>
      <c r="I220" s="566"/>
    </row>
    <row r="221" spans="1:9" ht="27.75">
      <c r="A221" s="553">
        <v>1224000</v>
      </c>
      <c r="B221" s="568" t="s">
        <v>1559</v>
      </c>
      <c r="C221" s="555">
        <v>524100</v>
      </c>
      <c r="D221" s="566"/>
      <c r="E221" s="566"/>
      <c r="F221" s="566"/>
      <c r="G221" s="566"/>
      <c r="H221" s="566"/>
      <c r="I221" s="566"/>
    </row>
    <row r="222" spans="1:9" ht="14.25">
      <c r="A222" s="548">
        <v>1230000</v>
      </c>
      <c r="B222" s="549" t="s">
        <v>1560</v>
      </c>
      <c r="C222" s="548" t="s">
        <v>361</v>
      </c>
      <c r="D222" s="553"/>
      <c r="E222" s="553"/>
      <c r="F222" s="553"/>
      <c r="G222" s="553"/>
      <c r="H222" s="553"/>
      <c r="I222" s="553"/>
    </row>
    <row r="223" spans="1:9" ht="14.25">
      <c r="A223" s="553"/>
      <c r="B223" s="554" t="s">
        <v>1396</v>
      </c>
      <c r="C223" s="555"/>
      <c r="D223" s="553"/>
      <c r="E223" s="553"/>
      <c r="F223" s="553"/>
      <c r="G223" s="553"/>
      <c r="H223" s="553"/>
      <c r="I223" s="553"/>
    </row>
    <row r="224" spans="1:9" ht="14.25">
      <c r="A224" s="553">
        <v>1231000</v>
      </c>
      <c r="B224" s="554" t="s">
        <v>1561</v>
      </c>
      <c r="C224" s="555">
        <v>531100</v>
      </c>
      <c r="D224" s="566"/>
      <c r="E224" s="566"/>
      <c r="F224" s="566"/>
      <c r="G224" s="566"/>
      <c r="H224" s="566"/>
      <c r="I224" s="566"/>
    </row>
    <row r="225" spans="1:9" s="549" customFormat="1" ht="14.25">
      <c r="A225" s="549">
        <v>1240000</v>
      </c>
      <c r="B225" s="549" t="s">
        <v>1562</v>
      </c>
      <c r="C225" s="552" t="s">
        <v>361</v>
      </c>
    </row>
    <row r="226" spans="1:9" ht="14.25">
      <c r="A226" s="553"/>
      <c r="B226" s="554" t="s">
        <v>1396</v>
      </c>
      <c r="C226" s="555"/>
      <c r="D226" s="553"/>
      <c r="E226" s="553"/>
      <c r="F226" s="553"/>
      <c r="G226" s="553"/>
      <c r="H226" s="553"/>
      <c r="I226" s="553"/>
    </row>
    <row r="227" spans="1:9" ht="14.25">
      <c r="A227" s="553">
        <v>1241000</v>
      </c>
      <c r="B227" s="554" t="s">
        <v>1563</v>
      </c>
      <c r="C227" s="555">
        <v>541100</v>
      </c>
      <c r="D227" s="566"/>
      <c r="E227" s="566"/>
      <c r="F227" s="566"/>
      <c r="G227" s="566"/>
      <c r="H227" s="566"/>
      <c r="I227" s="566"/>
    </row>
    <row r="228" spans="1:9" ht="14.25">
      <c r="A228" s="553">
        <v>1242000</v>
      </c>
      <c r="B228" s="554" t="s">
        <v>1564</v>
      </c>
      <c r="C228" s="555">
        <v>542100</v>
      </c>
      <c r="D228" s="566"/>
      <c r="E228" s="566"/>
      <c r="F228" s="566"/>
      <c r="G228" s="566"/>
      <c r="H228" s="566"/>
      <c r="I228" s="566"/>
    </row>
    <row r="229" spans="1:9" ht="27.75">
      <c r="A229" s="553">
        <v>1243000</v>
      </c>
      <c r="B229" s="568" t="s">
        <v>1565</v>
      </c>
      <c r="C229" s="555">
        <v>543100</v>
      </c>
      <c r="D229" s="553"/>
      <c r="E229" s="566"/>
      <c r="F229" s="566"/>
      <c r="G229" s="566"/>
      <c r="H229" s="566"/>
      <c r="I229" s="566"/>
    </row>
    <row r="230" spans="1:9" ht="27.75">
      <c r="A230" s="553">
        <v>1244000</v>
      </c>
      <c r="B230" s="568" t="s">
        <v>1566</v>
      </c>
      <c r="C230" s="555">
        <v>544100</v>
      </c>
      <c r="D230" s="554"/>
      <c r="E230" s="554"/>
      <c r="F230" s="554"/>
      <c r="G230" s="554"/>
      <c r="H230" s="554"/>
      <c r="I230" s="554"/>
    </row>
    <row r="231" spans="1:9" ht="42.75">
      <c r="A231" s="563">
        <v>1300000</v>
      </c>
      <c r="B231" s="565" t="s">
        <v>1567</v>
      </c>
      <c r="C231" s="555" t="s">
        <v>361</v>
      </c>
      <c r="D231" s="554"/>
      <c r="E231" s="554"/>
      <c r="F231" s="554"/>
      <c r="G231" s="554"/>
      <c r="H231" s="554"/>
      <c r="I231" s="554"/>
    </row>
    <row r="232" spans="1:9" ht="14.25">
      <c r="A232" s="553"/>
      <c r="B232" s="553" t="s">
        <v>1396</v>
      </c>
      <c r="C232" s="555"/>
      <c r="D232" s="554"/>
      <c r="E232" s="554"/>
      <c r="F232" s="554"/>
      <c r="G232" s="554"/>
      <c r="H232" s="554"/>
      <c r="I232" s="554"/>
    </row>
    <row r="233" spans="1:9" ht="27">
      <c r="A233" s="553">
        <v>1311000</v>
      </c>
      <c r="B233" s="554" t="s">
        <v>1568</v>
      </c>
      <c r="C233" s="555" t="s">
        <v>361</v>
      </c>
      <c r="D233" s="554"/>
      <c r="E233" s="554"/>
      <c r="F233" s="554"/>
      <c r="G233" s="554"/>
      <c r="H233" s="554"/>
      <c r="I233" s="554"/>
    </row>
    <row r="234" spans="1:9" ht="14.25">
      <c r="A234" s="553">
        <v>1312000</v>
      </c>
      <c r="B234" s="554" t="s">
        <v>1569</v>
      </c>
      <c r="C234" s="555" t="s">
        <v>361</v>
      </c>
      <c r="D234" s="554"/>
      <c r="E234" s="554"/>
      <c r="F234" s="554"/>
      <c r="G234" s="554"/>
      <c r="H234" s="554"/>
      <c r="I234" s="554"/>
    </row>
    <row r="235" spans="1:9" ht="27">
      <c r="A235" s="553">
        <v>1313000</v>
      </c>
      <c r="B235" s="554" t="s">
        <v>1570</v>
      </c>
      <c r="C235" s="555" t="s">
        <v>361</v>
      </c>
      <c r="D235" s="554"/>
      <c r="E235" s="554"/>
      <c r="F235" s="554"/>
      <c r="G235" s="554"/>
      <c r="H235" s="554"/>
      <c r="I235" s="554"/>
    </row>
    <row r="236" spans="1:9" ht="27">
      <c r="A236" s="553">
        <v>1314000</v>
      </c>
      <c r="B236" s="554" t="s">
        <v>1571</v>
      </c>
      <c r="C236" s="555" t="s">
        <v>361</v>
      </c>
      <c r="D236" s="554"/>
      <c r="E236" s="554"/>
      <c r="F236" s="554"/>
      <c r="G236" s="554"/>
      <c r="H236" s="554"/>
      <c r="I236" s="554"/>
    </row>
    <row r="237" spans="1:9" ht="57">
      <c r="A237" s="548">
        <v>3000000</v>
      </c>
      <c r="B237" s="552" t="s">
        <v>1572</v>
      </c>
      <c r="C237" s="552" t="s">
        <v>361</v>
      </c>
      <c r="D237" s="548"/>
      <c r="E237" s="548"/>
      <c r="F237" s="548"/>
      <c r="G237" s="548"/>
      <c r="H237" s="548"/>
      <c r="I237" s="548"/>
    </row>
    <row r="238" spans="1:9" ht="57">
      <c r="A238" s="2718">
        <v>5000000</v>
      </c>
      <c r="B238" s="558" t="s">
        <v>1573</v>
      </c>
      <c r="C238" s="2716" t="s">
        <v>361</v>
      </c>
      <c r="D238" s="2714"/>
      <c r="E238" s="2714"/>
      <c r="F238" s="2714"/>
      <c r="G238" s="2714"/>
      <c r="H238" s="2714"/>
      <c r="I238" s="2714"/>
    </row>
    <row r="239" spans="1:9">
      <c r="A239" s="2719"/>
      <c r="B239" s="545" t="s">
        <v>1422</v>
      </c>
      <c r="C239" s="2717"/>
      <c r="D239" s="2715"/>
      <c r="E239" s="2715"/>
      <c r="F239" s="2715"/>
      <c r="G239" s="2715"/>
      <c r="H239" s="2715"/>
      <c r="I239" s="2715"/>
    </row>
    <row r="240" spans="1:9" ht="14.25">
      <c r="A240" s="548">
        <v>5100000</v>
      </c>
      <c r="B240" s="552" t="s">
        <v>1574</v>
      </c>
      <c r="C240" s="552" t="s">
        <v>361</v>
      </c>
      <c r="D240" s="548"/>
      <c r="E240" s="548"/>
      <c r="F240" s="548"/>
      <c r="G240" s="548"/>
      <c r="H240" s="548"/>
      <c r="I240" s="548"/>
    </row>
    <row r="241" spans="1:9" ht="14.25">
      <c r="A241" s="560"/>
      <c r="B241" s="560" t="s">
        <v>1575</v>
      </c>
      <c r="C241" s="561"/>
      <c r="D241" s="560"/>
      <c r="E241" s="560"/>
      <c r="F241" s="560"/>
      <c r="G241" s="560"/>
      <c r="H241" s="560"/>
      <c r="I241" s="560"/>
    </row>
    <row r="242" spans="1:9" ht="28.5">
      <c r="A242" s="2714">
        <v>5110000</v>
      </c>
      <c r="B242" s="570" t="s">
        <v>1576</v>
      </c>
      <c r="C242" s="2716" t="s">
        <v>361</v>
      </c>
      <c r="D242" s="2714"/>
      <c r="E242" s="2714"/>
      <c r="F242" s="2714"/>
      <c r="G242" s="2714"/>
      <c r="H242" s="2714"/>
      <c r="I242" s="2714"/>
    </row>
    <row r="243" spans="1:9">
      <c r="A243" s="2715"/>
      <c r="B243" s="573" t="s">
        <v>1422</v>
      </c>
      <c r="C243" s="2717"/>
      <c r="D243" s="2715"/>
      <c r="E243" s="2715"/>
      <c r="F243" s="2715"/>
      <c r="G243" s="2715"/>
      <c r="H243" s="2715"/>
      <c r="I243" s="2715"/>
    </row>
    <row r="244" spans="1:9" ht="71.25">
      <c r="A244" s="553">
        <v>5111000</v>
      </c>
      <c r="B244" s="574" t="s">
        <v>1577</v>
      </c>
      <c r="C244" s="555" t="s">
        <v>361</v>
      </c>
      <c r="D244" s="553"/>
      <c r="E244" s="553"/>
      <c r="F244" s="553"/>
      <c r="G244" s="553"/>
      <c r="H244" s="553"/>
      <c r="I244" s="553"/>
    </row>
    <row r="245" spans="1:9">
      <c r="A245" s="553"/>
      <c r="B245" s="575" t="s">
        <v>1578</v>
      </c>
      <c r="C245" s="553"/>
      <c r="D245" s="553"/>
      <c r="E245" s="553"/>
      <c r="F245" s="553"/>
      <c r="G245" s="553"/>
      <c r="H245" s="553"/>
      <c r="I245" s="553"/>
    </row>
    <row r="246" spans="1:9" ht="27">
      <c r="A246" s="553">
        <v>5111100</v>
      </c>
      <c r="B246" s="575" t="s">
        <v>1579</v>
      </c>
      <c r="C246" s="555">
        <v>9111</v>
      </c>
      <c r="D246" s="553"/>
      <c r="E246" s="553"/>
      <c r="F246" s="553"/>
      <c r="G246" s="553"/>
      <c r="H246" s="553"/>
      <c r="I246" s="553"/>
    </row>
    <row r="247" spans="1:9" ht="14.25">
      <c r="A247" s="553">
        <v>5111200</v>
      </c>
      <c r="B247" s="575" t="s">
        <v>1580</v>
      </c>
      <c r="C247" s="555">
        <v>6111</v>
      </c>
      <c r="D247" s="553"/>
      <c r="E247" s="553"/>
      <c r="F247" s="553"/>
      <c r="G247" s="553"/>
      <c r="H247" s="553"/>
      <c r="I247" s="553"/>
    </row>
    <row r="248" spans="1:9" ht="42.75">
      <c r="A248" s="553">
        <v>5112000</v>
      </c>
      <c r="B248" s="574" t="s">
        <v>1581</v>
      </c>
      <c r="C248" s="555" t="s">
        <v>361</v>
      </c>
      <c r="D248" s="553"/>
      <c r="E248" s="553"/>
      <c r="F248" s="553"/>
      <c r="G248" s="553"/>
      <c r="H248" s="553"/>
      <c r="I248" s="553"/>
    </row>
    <row r="249" spans="1:9" ht="14.25">
      <c r="A249" s="553"/>
      <c r="B249" s="575" t="s">
        <v>1422</v>
      </c>
      <c r="C249" s="555"/>
      <c r="D249" s="553"/>
      <c r="E249" s="553"/>
      <c r="F249" s="553"/>
      <c r="G249" s="553"/>
      <c r="H249" s="553"/>
      <c r="I249" s="553"/>
    </row>
    <row r="250" spans="1:9" ht="14.25">
      <c r="A250" s="553">
        <v>5112100</v>
      </c>
      <c r="B250" s="574" t="s">
        <v>1582</v>
      </c>
      <c r="C250" s="555" t="s">
        <v>1038</v>
      </c>
      <c r="D250" s="553"/>
      <c r="E250" s="553"/>
      <c r="F250" s="553"/>
      <c r="G250" s="553"/>
      <c r="H250" s="553"/>
      <c r="I250" s="553"/>
    </row>
    <row r="251" spans="1:9" ht="14.25">
      <c r="A251" s="553"/>
      <c r="B251" s="575" t="s">
        <v>1396</v>
      </c>
      <c r="C251" s="555"/>
      <c r="D251" s="553"/>
      <c r="E251" s="553"/>
      <c r="F251" s="553"/>
      <c r="G251" s="553"/>
      <c r="H251" s="553"/>
      <c r="I251" s="553"/>
    </row>
    <row r="252" spans="1:9" ht="14.25">
      <c r="A252" s="553">
        <v>5112110</v>
      </c>
      <c r="B252" s="575" t="s">
        <v>1583</v>
      </c>
      <c r="C252" s="555">
        <v>9112</v>
      </c>
      <c r="D252" s="553"/>
      <c r="E252" s="553"/>
      <c r="F252" s="553"/>
      <c r="G252" s="553"/>
      <c r="H252" s="553"/>
      <c r="I252" s="553"/>
    </row>
    <row r="253" spans="1:9" ht="27">
      <c r="A253" s="553">
        <v>5112120</v>
      </c>
      <c r="B253" s="575" t="s">
        <v>1584</v>
      </c>
      <c r="C253" s="555">
        <v>6112</v>
      </c>
      <c r="D253" s="553"/>
      <c r="E253" s="553"/>
      <c r="F253" s="553"/>
      <c r="G253" s="553"/>
      <c r="H253" s="553"/>
      <c r="I253" s="553"/>
    </row>
    <row r="254" spans="1:9" ht="14.25">
      <c r="A254" s="553">
        <v>5112200</v>
      </c>
      <c r="B254" s="574" t="s">
        <v>1585</v>
      </c>
      <c r="C254" s="555" t="s">
        <v>1038</v>
      </c>
      <c r="D254" s="553"/>
      <c r="E254" s="553"/>
      <c r="F254" s="553"/>
      <c r="G254" s="553"/>
      <c r="H254" s="553"/>
      <c r="I254" s="553"/>
    </row>
    <row r="255" spans="1:9" ht="14.25">
      <c r="A255" s="553"/>
      <c r="B255" s="575" t="s">
        <v>1396</v>
      </c>
      <c r="C255" s="555"/>
      <c r="D255" s="553"/>
      <c r="E255" s="553"/>
      <c r="F255" s="553"/>
      <c r="G255" s="553"/>
      <c r="H255" s="553"/>
      <c r="I255" s="553"/>
    </row>
    <row r="256" spans="1:9" ht="14.25">
      <c r="A256" s="553">
        <v>5112210</v>
      </c>
      <c r="B256" s="575" t="s">
        <v>1586</v>
      </c>
      <c r="C256" s="555">
        <v>9112</v>
      </c>
      <c r="D256" s="553"/>
      <c r="E256" s="553"/>
      <c r="F256" s="553"/>
      <c r="G256" s="553"/>
      <c r="H256" s="553"/>
      <c r="I256" s="553"/>
    </row>
    <row r="257" spans="1:9" ht="27">
      <c r="A257" s="553">
        <v>5112220</v>
      </c>
      <c r="B257" s="575" t="s">
        <v>1587</v>
      </c>
      <c r="C257" s="555">
        <v>6112</v>
      </c>
      <c r="D257" s="553"/>
      <c r="E257" s="553"/>
      <c r="F257" s="553"/>
      <c r="G257" s="553"/>
      <c r="H257" s="553"/>
      <c r="I257" s="553"/>
    </row>
    <row r="258" spans="1:9" ht="28.5">
      <c r="A258" s="548">
        <v>5120000</v>
      </c>
      <c r="B258" s="576" t="s">
        <v>1588</v>
      </c>
      <c r="C258" s="552" t="s">
        <v>361</v>
      </c>
      <c r="D258" s="548"/>
      <c r="E258" s="548"/>
      <c r="F258" s="548"/>
      <c r="G258" s="548"/>
      <c r="H258" s="548"/>
      <c r="I258" s="548"/>
    </row>
    <row r="259" spans="1:9" ht="14.25">
      <c r="A259" s="553"/>
      <c r="B259" s="575" t="s">
        <v>1422</v>
      </c>
      <c r="C259" s="555"/>
      <c r="D259" s="553"/>
      <c r="E259" s="553"/>
      <c r="F259" s="553"/>
      <c r="G259" s="553"/>
      <c r="H259" s="553"/>
      <c r="I259" s="553"/>
    </row>
    <row r="260" spans="1:9" ht="42.75">
      <c r="A260" s="553">
        <v>5121000</v>
      </c>
      <c r="B260" s="574" t="s">
        <v>1589</v>
      </c>
      <c r="C260" s="555" t="s">
        <v>361</v>
      </c>
      <c r="D260" s="553"/>
      <c r="E260" s="553"/>
      <c r="F260" s="553"/>
      <c r="G260" s="553"/>
      <c r="H260" s="553"/>
      <c r="I260" s="553"/>
    </row>
    <row r="261" spans="1:9" ht="14.25">
      <c r="A261" s="553"/>
      <c r="B261" s="575" t="s">
        <v>1396</v>
      </c>
      <c r="C261" s="555"/>
      <c r="D261" s="553"/>
      <c r="E261" s="553"/>
      <c r="F261" s="553"/>
      <c r="G261" s="553"/>
      <c r="H261" s="553"/>
      <c r="I261" s="553"/>
    </row>
    <row r="262" spans="1:9" ht="14.25">
      <c r="A262" s="553">
        <v>5121100</v>
      </c>
      <c r="B262" s="575" t="s">
        <v>1590</v>
      </c>
      <c r="C262" s="555">
        <v>9213</v>
      </c>
      <c r="D262" s="566"/>
      <c r="E262" s="566"/>
      <c r="F262" s="566"/>
      <c r="G262" s="566"/>
      <c r="H262" s="566"/>
      <c r="I262" s="566"/>
    </row>
    <row r="263" spans="1:9" ht="14.25">
      <c r="A263" s="553">
        <v>5121200</v>
      </c>
      <c r="B263" s="575" t="s">
        <v>1591</v>
      </c>
      <c r="C263" s="555">
        <v>6213</v>
      </c>
      <c r="D263" s="566"/>
      <c r="E263" s="566"/>
      <c r="F263" s="566"/>
      <c r="G263" s="566"/>
      <c r="H263" s="566"/>
      <c r="I263" s="566"/>
    </row>
    <row r="264" spans="1:9" ht="14.25">
      <c r="A264" s="553">
        <v>5122000</v>
      </c>
      <c r="B264" s="574" t="s">
        <v>1592</v>
      </c>
      <c r="C264" s="553"/>
      <c r="D264" s="553"/>
      <c r="E264" s="553"/>
      <c r="F264" s="553"/>
      <c r="G264" s="553"/>
      <c r="H264" s="553"/>
      <c r="I264" s="553"/>
    </row>
    <row r="265" spans="1:9">
      <c r="A265" s="553"/>
      <c r="B265" s="575" t="s">
        <v>1578</v>
      </c>
      <c r="C265" s="553"/>
      <c r="D265" s="553"/>
      <c r="E265" s="553"/>
      <c r="F265" s="553"/>
      <c r="G265" s="553"/>
      <c r="H265" s="553"/>
      <c r="I265" s="553"/>
    </row>
    <row r="266" spans="1:9" ht="40.5">
      <c r="A266" s="553">
        <v>5122100</v>
      </c>
      <c r="B266" s="575" t="s">
        <v>1593</v>
      </c>
      <c r="C266" s="555">
        <v>9212</v>
      </c>
      <c r="D266" s="566"/>
      <c r="E266" s="566"/>
      <c r="F266" s="566"/>
      <c r="G266" s="566"/>
      <c r="H266" s="566"/>
      <c r="I266" s="566"/>
    </row>
    <row r="267" spans="1:9" ht="27">
      <c r="A267" s="553">
        <v>5122200</v>
      </c>
      <c r="B267" s="575" t="s">
        <v>1594</v>
      </c>
      <c r="C267" s="555">
        <v>6212</v>
      </c>
      <c r="D267" s="566"/>
      <c r="E267" s="566"/>
      <c r="F267" s="566"/>
      <c r="G267" s="566"/>
      <c r="H267" s="566"/>
      <c r="I267" s="566"/>
    </row>
    <row r="268" spans="1:9" ht="14.25">
      <c r="A268" s="553">
        <v>5123000</v>
      </c>
      <c r="B268" s="574" t="s">
        <v>1595</v>
      </c>
      <c r="C268" s="555" t="s">
        <v>1038</v>
      </c>
      <c r="D268" s="553"/>
      <c r="E268" s="553"/>
      <c r="F268" s="553"/>
      <c r="G268" s="553"/>
      <c r="H268" s="553"/>
      <c r="I268" s="553"/>
    </row>
    <row r="269" spans="1:9" ht="14.25">
      <c r="A269" s="553"/>
      <c r="B269" s="575" t="s">
        <v>1422</v>
      </c>
      <c r="C269" s="555"/>
      <c r="D269" s="553"/>
      <c r="E269" s="553"/>
      <c r="F269" s="553"/>
      <c r="G269" s="553"/>
      <c r="H269" s="553"/>
      <c r="I269" s="553"/>
    </row>
    <row r="270" spans="1:9" ht="27">
      <c r="A270" s="553">
        <v>5123100</v>
      </c>
      <c r="B270" s="575" t="s">
        <v>1596</v>
      </c>
      <c r="C270" s="555">
        <v>9212</v>
      </c>
      <c r="D270" s="566"/>
      <c r="E270" s="566"/>
      <c r="F270" s="566"/>
      <c r="G270" s="566"/>
      <c r="H270" s="566"/>
      <c r="I270" s="566"/>
    </row>
    <row r="271" spans="1:9" ht="14.25">
      <c r="A271" s="553">
        <v>5123200</v>
      </c>
      <c r="B271" s="575" t="s">
        <v>1597</v>
      </c>
      <c r="C271" s="555">
        <v>6212</v>
      </c>
      <c r="D271" s="566"/>
      <c r="E271" s="566"/>
      <c r="F271" s="566"/>
      <c r="G271" s="566"/>
      <c r="H271" s="566"/>
      <c r="I271" s="566"/>
    </row>
    <row r="272" spans="1:9" ht="57">
      <c r="A272" s="553">
        <v>5124000</v>
      </c>
      <c r="B272" s="574" t="s">
        <v>1598</v>
      </c>
      <c r="C272" s="555" t="s">
        <v>361</v>
      </c>
      <c r="D272" s="553"/>
      <c r="E272" s="553"/>
      <c r="F272" s="553"/>
      <c r="G272" s="553"/>
      <c r="H272" s="553"/>
      <c r="I272" s="553"/>
    </row>
    <row r="273" spans="1:9" ht="42.75">
      <c r="A273" s="553">
        <v>5125000</v>
      </c>
      <c r="B273" s="574" t="s">
        <v>1599</v>
      </c>
      <c r="C273" s="555" t="s">
        <v>361</v>
      </c>
      <c r="D273" s="553"/>
      <c r="E273" s="553"/>
      <c r="F273" s="553"/>
      <c r="G273" s="553"/>
      <c r="H273" s="553"/>
      <c r="I273" s="553"/>
    </row>
    <row r="274" spans="1:9" ht="28.5">
      <c r="A274" s="553">
        <v>5126000</v>
      </c>
      <c r="B274" s="574" t="s">
        <v>1600</v>
      </c>
      <c r="C274" s="555" t="s">
        <v>361</v>
      </c>
      <c r="D274" s="577"/>
      <c r="E274" s="553"/>
      <c r="F274" s="553"/>
      <c r="G274" s="555" t="s">
        <v>361</v>
      </c>
      <c r="H274" s="555" t="s">
        <v>361</v>
      </c>
      <c r="I274" s="555" t="s">
        <v>361</v>
      </c>
    </row>
    <row r="275" spans="1:9" ht="42.75">
      <c r="A275" s="553">
        <v>5127000</v>
      </c>
      <c r="B275" s="574" t="s">
        <v>1601</v>
      </c>
      <c r="C275" s="555" t="s">
        <v>361</v>
      </c>
      <c r="D275" s="555" t="s">
        <v>361</v>
      </c>
      <c r="E275" s="555" t="s">
        <v>361</v>
      </c>
      <c r="F275" s="555" t="s">
        <v>361</v>
      </c>
      <c r="G275" s="578"/>
      <c r="H275" s="555"/>
      <c r="I275" s="555"/>
    </row>
    <row r="276" spans="1:9" ht="14.25">
      <c r="A276" s="548">
        <v>5200000</v>
      </c>
      <c r="B276" s="552" t="s">
        <v>1602</v>
      </c>
      <c r="C276" s="552" t="s">
        <v>361</v>
      </c>
      <c r="D276" s="548"/>
      <c r="E276" s="548"/>
      <c r="F276" s="548"/>
      <c r="G276" s="548"/>
      <c r="H276" s="548"/>
      <c r="I276" s="548"/>
    </row>
    <row r="277" spans="1:9">
      <c r="A277" s="553"/>
      <c r="B277" s="553" t="s">
        <v>1422</v>
      </c>
      <c r="C277" s="553"/>
      <c r="D277" s="553"/>
      <c r="E277" s="553"/>
      <c r="F277" s="553"/>
      <c r="G277" s="553"/>
      <c r="H277" s="553"/>
      <c r="I277" s="553"/>
    </row>
    <row r="278" spans="1:9" ht="28.5">
      <c r="A278" s="2714">
        <v>5210000</v>
      </c>
      <c r="B278" s="579" t="s">
        <v>1603</v>
      </c>
      <c r="C278" s="2716" t="s">
        <v>361</v>
      </c>
      <c r="D278" s="2714"/>
      <c r="E278" s="2714"/>
      <c r="F278" s="2714"/>
      <c r="G278" s="2714"/>
      <c r="H278" s="2714"/>
      <c r="I278" s="2714"/>
    </row>
    <row r="279" spans="1:9">
      <c r="A279" s="2715"/>
      <c r="B279" s="580" t="s">
        <v>1422</v>
      </c>
      <c r="C279" s="2717"/>
      <c r="D279" s="2715"/>
      <c r="E279" s="2715"/>
      <c r="F279" s="2715"/>
      <c r="G279" s="2715"/>
      <c r="H279" s="2715"/>
      <c r="I279" s="2715"/>
    </row>
    <row r="280" spans="1:9" ht="71.25">
      <c r="A280" s="553">
        <v>5211000</v>
      </c>
      <c r="B280" s="574" t="s">
        <v>1577</v>
      </c>
      <c r="C280" s="555" t="s">
        <v>361</v>
      </c>
      <c r="D280" s="553"/>
      <c r="E280" s="553"/>
      <c r="F280" s="553"/>
      <c r="G280" s="553"/>
      <c r="H280" s="553"/>
      <c r="I280" s="553"/>
    </row>
    <row r="281" spans="1:9">
      <c r="A281" s="553"/>
      <c r="B281" s="575" t="s">
        <v>1578</v>
      </c>
      <c r="C281" s="553"/>
      <c r="D281" s="553"/>
      <c r="E281" s="553"/>
      <c r="F281" s="553"/>
      <c r="G281" s="553"/>
      <c r="H281" s="553"/>
      <c r="I281" s="553"/>
    </row>
    <row r="282" spans="1:9" ht="27">
      <c r="A282" s="553">
        <v>5211100</v>
      </c>
      <c r="B282" s="575" t="s">
        <v>1579</v>
      </c>
      <c r="C282" s="555">
        <v>9121</v>
      </c>
      <c r="D282" s="553"/>
      <c r="E282" s="553"/>
      <c r="F282" s="553"/>
      <c r="G282" s="553"/>
      <c r="H282" s="553"/>
      <c r="I282" s="553"/>
    </row>
    <row r="283" spans="1:9" ht="14.25">
      <c r="A283" s="553">
        <v>5211200</v>
      </c>
      <c r="B283" s="575" t="s">
        <v>1580</v>
      </c>
      <c r="C283" s="555">
        <v>6121</v>
      </c>
      <c r="D283" s="553"/>
      <c r="E283" s="553"/>
      <c r="F283" s="553"/>
      <c r="G283" s="553"/>
      <c r="H283" s="553"/>
      <c r="I283" s="553"/>
    </row>
    <row r="284" spans="1:9" ht="42.75">
      <c r="A284" s="553">
        <v>5212000</v>
      </c>
      <c r="B284" s="574" t="s">
        <v>1581</v>
      </c>
      <c r="C284" s="555" t="s">
        <v>361</v>
      </c>
      <c r="D284" s="553"/>
      <c r="E284" s="553"/>
      <c r="F284" s="553"/>
      <c r="G284" s="553"/>
      <c r="H284" s="553"/>
      <c r="I284" s="553"/>
    </row>
    <row r="285" spans="1:9" ht="14.25">
      <c r="A285" s="553"/>
      <c r="B285" s="575" t="s">
        <v>1422</v>
      </c>
      <c r="C285" s="555"/>
      <c r="D285" s="553"/>
      <c r="E285" s="553"/>
      <c r="F285" s="553"/>
      <c r="G285" s="553"/>
      <c r="H285" s="553"/>
      <c r="I285" s="553"/>
    </row>
    <row r="286" spans="1:9" ht="14.25">
      <c r="A286" s="553">
        <v>5212100</v>
      </c>
      <c r="B286" s="574" t="s">
        <v>1582</v>
      </c>
      <c r="C286" s="555" t="s">
        <v>361</v>
      </c>
      <c r="D286" s="553"/>
      <c r="E286" s="553"/>
      <c r="F286" s="553"/>
      <c r="G286" s="553"/>
      <c r="H286" s="553"/>
      <c r="I286" s="553"/>
    </row>
    <row r="287" spans="1:9" ht="14.25">
      <c r="A287" s="553"/>
      <c r="B287" s="575" t="s">
        <v>1604</v>
      </c>
      <c r="C287" s="555"/>
      <c r="D287" s="553"/>
      <c r="E287" s="553"/>
      <c r="F287" s="553"/>
      <c r="G287" s="553"/>
      <c r="H287" s="553"/>
      <c r="I287" s="553"/>
    </row>
    <row r="288" spans="1:9" ht="14.25">
      <c r="A288" s="553">
        <v>5212110</v>
      </c>
      <c r="B288" s="575" t="s">
        <v>1583</v>
      </c>
      <c r="C288" s="555">
        <v>9122</v>
      </c>
      <c r="D288" s="553"/>
      <c r="E288" s="553"/>
      <c r="F288" s="553"/>
      <c r="G288" s="553"/>
      <c r="H288" s="553"/>
      <c r="I288" s="553"/>
    </row>
    <row r="289" spans="1:9" ht="27">
      <c r="A289" s="553">
        <v>5212120</v>
      </c>
      <c r="B289" s="575" t="s">
        <v>1584</v>
      </c>
      <c r="C289" s="555">
        <v>6122</v>
      </c>
      <c r="D289" s="553"/>
      <c r="E289" s="553"/>
      <c r="F289" s="553"/>
      <c r="G289" s="553"/>
      <c r="H289" s="553"/>
      <c r="I289" s="553"/>
    </row>
    <row r="290" spans="1:9" ht="14.25">
      <c r="A290" s="553">
        <v>5212200</v>
      </c>
      <c r="B290" s="574" t="s">
        <v>1585</v>
      </c>
      <c r="C290" s="555" t="s">
        <v>1038</v>
      </c>
      <c r="D290" s="553"/>
      <c r="E290" s="553"/>
      <c r="F290" s="553"/>
      <c r="G290" s="553"/>
      <c r="H290" s="553"/>
      <c r="I290" s="553"/>
    </row>
    <row r="291" spans="1:9" ht="14.25">
      <c r="A291" s="553"/>
      <c r="B291" s="575" t="s">
        <v>1604</v>
      </c>
      <c r="C291" s="555"/>
      <c r="D291" s="553"/>
      <c r="E291" s="553"/>
      <c r="F291" s="553"/>
      <c r="G291" s="553"/>
      <c r="H291" s="553"/>
      <c r="I291" s="553"/>
    </row>
    <row r="292" spans="1:9" ht="14.25">
      <c r="A292" s="553">
        <v>5212210</v>
      </c>
      <c r="B292" s="575" t="s">
        <v>1586</v>
      </c>
      <c r="C292" s="555">
        <v>9122</v>
      </c>
      <c r="D292" s="553"/>
      <c r="E292" s="553"/>
      <c r="F292" s="553"/>
      <c r="G292" s="553"/>
      <c r="H292" s="553"/>
      <c r="I292" s="553"/>
    </row>
    <row r="293" spans="1:9" ht="27">
      <c r="A293" s="553">
        <v>5212220</v>
      </c>
      <c r="B293" s="575" t="s">
        <v>1587</v>
      </c>
      <c r="C293" s="555">
        <v>6122</v>
      </c>
      <c r="D293" s="553"/>
      <c r="E293" s="553"/>
      <c r="F293" s="553"/>
      <c r="G293" s="553"/>
      <c r="H293" s="553"/>
      <c r="I293" s="553"/>
    </row>
    <row r="294" spans="1:9" ht="28.5">
      <c r="A294" s="548">
        <v>5220000</v>
      </c>
      <c r="B294" s="576" t="s">
        <v>1588</v>
      </c>
      <c r="C294" s="552" t="s">
        <v>361</v>
      </c>
      <c r="D294" s="548"/>
      <c r="E294" s="548"/>
      <c r="F294" s="548"/>
      <c r="G294" s="548"/>
      <c r="H294" s="548"/>
      <c r="I294" s="548"/>
    </row>
    <row r="295" spans="1:9" ht="14.25">
      <c r="A295" s="553"/>
      <c r="B295" s="575" t="s">
        <v>1422</v>
      </c>
      <c r="C295" s="555"/>
      <c r="D295" s="553"/>
      <c r="E295" s="553"/>
      <c r="F295" s="553"/>
      <c r="G295" s="553"/>
      <c r="H295" s="553"/>
      <c r="I295" s="553"/>
    </row>
    <row r="296" spans="1:9" ht="42.75">
      <c r="A296" s="553">
        <v>5221000</v>
      </c>
      <c r="B296" s="574" t="s">
        <v>1589</v>
      </c>
      <c r="C296" s="555" t="s">
        <v>361</v>
      </c>
      <c r="D296" s="553"/>
      <c r="E296" s="553"/>
      <c r="F296" s="553"/>
      <c r="G296" s="553"/>
      <c r="H296" s="553"/>
      <c r="I296" s="553"/>
    </row>
    <row r="297" spans="1:9" ht="14.25">
      <c r="A297" s="553"/>
      <c r="B297" s="575" t="s">
        <v>1396</v>
      </c>
      <c r="C297" s="555"/>
      <c r="D297" s="553"/>
      <c r="E297" s="553"/>
      <c r="F297" s="553"/>
      <c r="G297" s="553"/>
      <c r="H297" s="553"/>
      <c r="I297" s="553"/>
    </row>
    <row r="298" spans="1:9" ht="14.25">
      <c r="A298" s="553">
        <v>5221100</v>
      </c>
      <c r="B298" s="575" t="s">
        <v>1590</v>
      </c>
      <c r="C298" s="555">
        <v>9223</v>
      </c>
      <c r="D298" s="566"/>
      <c r="E298" s="566"/>
      <c r="F298" s="566"/>
      <c r="G298" s="566"/>
      <c r="H298" s="566"/>
      <c r="I298" s="566"/>
    </row>
    <row r="299" spans="1:9" ht="14.25">
      <c r="A299" s="553">
        <v>5221200</v>
      </c>
      <c r="B299" s="575" t="s">
        <v>1591</v>
      </c>
      <c r="C299" s="555">
        <v>6223</v>
      </c>
      <c r="D299" s="566"/>
      <c r="E299" s="566"/>
      <c r="F299" s="566"/>
      <c r="G299" s="566"/>
      <c r="H299" s="566"/>
      <c r="I299" s="566"/>
    </row>
    <row r="300" spans="1:9" ht="14.25">
      <c r="A300" s="553">
        <v>5222000</v>
      </c>
      <c r="B300" s="574" t="s">
        <v>1605</v>
      </c>
      <c r="C300" s="555" t="s">
        <v>1038</v>
      </c>
      <c r="D300" s="553"/>
      <c r="E300" s="553"/>
      <c r="F300" s="553"/>
      <c r="G300" s="553"/>
      <c r="H300" s="553"/>
      <c r="I300" s="553"/>
    </row>
    <row r="301" spans="1:9" ht="14.25">
      <c r="A301" s="553"/>
      <c r="B301" s="575" t="s">
        <v>1578</v>
      </c>
      <c r="C301" s="555"/>
      <c r="D301" s="553"/>
      <c r="E301" s="553"/>
      <c r="F301" s="553"/>
      <c r="G301" s="553"/>
      <c r="H301" s="553"/>
      <c r="I301" s="553"/>
    </row>
    <row r="302" spans="1:9" ht="40.5">
      <c r="A302" s="553">
        <v>5222100</v>
      </c>
      <c r="B302" s="575" t="s">
        <v>1593</v>
      </c>
      <c r="C302" s="555">
        <v>9222</v>
      </c>
      <c r="D302" s="566"/>
      <c r="E302" s="566"/>
      <c r="F302" s="566"/>
      <c r="G302" s="566"/>
      <c r="H302" s="566"/>
      <c r="I302" s="566"/>
    </row>
    <row r="303" spans="1:9" ht="27">
      <c r="A303" s="553">
        <v>5222200</v>
      </c>
      <c r="B303" s="575" t="s">
        <v>1594</v>
      </c>
      <c r="C303" s="555">
        <v>6222</v>
      </c>
      <c r="D303" s="566"/>
      <c r="E303" s="566"/>
      <c r="F303" s="566"/>
      <c r="G303" s="566"/>
      <c r="H303" s="566"/>
      <c r="I303" s="566"/>
    </row>
    <row r="304" spans="1:9" ht="14.25">
      <c r="A304" s="553">
        <v>5223000</v>
      </c>
      <c r="B304" s="574" t="s">
        <v>1606</v>
      </c>
      <c r="C304" s="555" t="s">
        <v>1038</v>
      </c>
      <c r="D304" s="553"/>
      <c r="E304" s="553"/>
      <c r="F304" s="553"/>
      <c r="G304" s="553"/>
      <c r="H304" s="553"/>
      <c r="I304" s="553"/>
    </row>
    <row r="305" spans="1:9" ht="14.25">
      <c r="A305" s="553"/>
      <c r="B305" s="575" t="s">
        <v>1422</v>
      </c>
      <c r="C305" s="555"/>
      <c r="D305" s="553"/>
      <c r="E305" s="553"/>
      <c r="F305" s="553"/>
      <c r="G305" s="553"/>
      <c r="H305" s="553"/>
      <c r="I305" s="553"/>
    </row>
    <row r="306" spans="1:9" ht="27">
      <c r="A306" s="553">
        <v>5223100</v>
      </c>
      <c r="B306" s="575" t="s">
        <v>1596</v>
      </c>
      <c r="C306" s="555">
        <v>9222</v>
      </c>
      <c r="D306" s="566"/>
      <c r="E306" s="566"/>
      <c r="F306" s="566"/>
      <c r="G306" s="566"/>
      <c r="H306" s="566"/>
      <c r="I306" s="566"/>
    </row>
    <row r="307" spans="1:9" ht="14.25">
      <c r="A307" s="553">
        <v>5223200</v>
      </c>
      <c r="B307" s="575" t="s">
        <v>1597</v>
      </c>
      <c r="C307" s="555">
        <v>6222</v>
      </c>
      <c r="D307" s="566"/>
      <c r="E307" s="566"/>
      <c r="F307" s="566"/>
      <c r="G307" s="566"/>
      <c r="H307" s="566"/>
      <c r="I307" s="566"/>
    </row>
    <row r="308" spans="1:9" ht="57">
      <c r="A308" s="553">
        <v>5224000</v>
      </c>
      <c r="B308" s="574" t="s">
        <v>1598</v>
      </c>
      <c r="C308" s="555" t="s">
        <v>361</v>
      </c>
      <c r="D308" s="553"/>
      <c r="E308" s="553"/>
      <c r="F308" s="553"/>
      <c r="G308" s="553"/>
      <c r="H308" s="553"/>
      <c r="I308" s="553"/>
    </row>
    <row r="309" spans="1:9" ht="42.75">
      <c r="A309" s="553">
        <v>5225000</v>
      </c>
      <c r="B309" s="574" t="s">
        <v>1599</v>
      </c>
      <c r="C309" s="555" t="s">
        <v>361</v>
      </c>
      <c r="D309" s="553"/>
      <c r="E309" s="553"/>
      <c r="F309" s="553"/>
      <c r="G309" s="553"/>
      <c r="H309" s="553"/>
      <c r="I309" s="553"/>
    </row>
    <row r="310" spans="1:9" ht="28.5">
      <c r="A310" s="553">
        <v>5226000</v>
      </c>
      <c r="B310" s="574" t="s">
        <v>1600</v>
      </c>
      <c r="C310" s="555" t="s">
        <v>361</v>
      </c>
      <c r="D310" s="577"/>
      <c r="E310" s="553"/>
      <c r="F310" s="553"/>
      <c r="G310" s="555" t="s">
        <v>361</v>
      </c>
      <c r="H310" s="555" t="s">
        <v>361</v>
      </c>
      <c r="I310" s="555" t="s">
        <v>361</v>
      </c>
    </row>
    <row r="311" spans="1:9" ht="42.75">
      <c r="A311" s="553">
        <v>5227000</v>
      </c>
      <c r="B311" s="574" t="s">
        <v>1601</v>
      </c>
      <c r="C311" s="555" t="s">
        <v>361</v>
      </c>
      <c r="D311" s="555" t="s">
        <v>361</v>
      </c>
      <c r="E311" s="555" t="s">
        <v>361</v>
      </c>
      <c r="F311" s="555" t="s">
        <v>361</v>
      </c>
      <c r="G311" s="555"/>
      <c r="H311" s="555"/>
      <c r="I311" s="555"/>
    </row>
    <row r="312" spans="1:9" ht="14.25">
      <c r="A312" s="581"/>
      <c r="B312" s="582"/>
      <c r="C312" s="583"/>
      <c r="D312" s="583"/>
      <c r="E312" s="583"/>
      <c r="F312" s="583"/>
      <c r="G312" s="583"/>
      <c r="H312" s="583"/>
      <c r="I312" s="583"/>
    </row>
    <row r="313" spans="1:9" ht="14.25">
      <c r="A313" s="581"/>
      <c r="B313" s="582"/>
      <c r="C313" s="583"/>
      <c r="D313" s="583"/>
      <c r="E313" s="583"/>
      <c r="F313" s="583"/>
      <c r="G313" s="583"/>
      <c r="H313" s="583"/>
      <c r="I313" s="583"/>
    </row>
    <row r="314" spans="1:9" ht="14.25">
      <c r="A314" s="581"/>
      <c r="B314" s="582"/>
      <c r="C314" s="583"/>
      <c r="D314" s="583"/>
      <c r="E314" s="583"/>
      <c r="F314" s="583"/>
      <c r="G314" s="583"/>
      <c r="H314" s="583"/>
      <c r="I314" s="583"/>
    </row>
    <row r="315" spans="1:9" ht="15">
      <c r="A315" s="581"/>
      <c r="B315" s="584" t="s">
        <v>1607</v>
      </c>
      <c r="C315" s="583"/>
      <c r="D315" s="583"/>
      <c r="E315" s="583"/>
      <c r="F315" s="583"/>
      <c r="G315" s="583"/>
      <c r="H315" s="583"/>
      <c r="I315" s="583"/>
    </row>
    <row r="318" spans="1:9" ht="14.25">
      <c r="A318" s="514" t="s">
        <v>1608</v>
      </c>
      <c r="B318" s="514"/>
      <c r="D318" s="512"/>
      <c r="E318" s="512"/>
      <c r="G318" s="512"/>
      <c r="H318" s="512"/>
    </row>
    <row r="319" spans="1:9" s="530" customFormat="1" ht="12.75">
      <c r="A319" s="585"/>
      <c r="B319" s="586"/>
      <c r="C319" s="587"/>
      <c r="D319" s="588" t="s">
        <v>1609</v>
      </c>
      <c r="E319" s="589"/>
      <c r="F319" s="587"/>
      <c r="G319" s="587"/>
      <c r="H319" s="585" t="s">
        <v>1610</v>
      </c>
    </row>
    <row r="320" spans="1:9" ht="20.25">
      <c r="A320" s="590" t="s">
        <v>1611</v>
      </c>
    </row>
    <row r="321" spans="1:8" ht="18.75">
      <c r="A321" s="591"/>
    </row>
    <row r="322" spans="1:8" ht="14.25">
      <c r="A322" s="514" t="s">
        <v>1612</v>
      </c>
      <c r="B322" s="514"/>
      <c r="D322" s="512"/>
      <c r="E322" s="512"/>
      <c r="G322" s="512"/>
      <c r="H322" s="512"/>
    </row>
    <row r="323" spans="1:8" ht="14.25">
      <c r="A323" s="514" t="s">
        <v>1613</v>
      </c>
      <c r="B323" s="514"/>
    </row>
    <row r="324" spans="1:8" s="530" customFormat="1" ht="12.75">
      <c r="A324" s="585"/>
      <c r="B324" s="586"/>
      <c r="C324" s="587"/>
      <c r="D324" s="588" t="s">
        <v>1614</v>
      </c>
      <c r="E324" s="589"/>
      <c r="F324" s="587"/>
      <c r="G324" s="587"/>
      <c r="H324" s="585" t="s">
        <v>1610</v>
      </c>
    </row>
  </sheetData>
  <mergeCells count="42">
    <mergeCell ref="B24:H24"/>
    <mergeCell ref="H2:I2"/>
    <mergeCell ref="H3:I3"/>
    <mergeCell ref="G4:I4"/>
    <mergeCell ref="G5:I5"/>
    <mergeCell ref="B23:H23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H278:H279"/>
    <mergeCell ref="I278:I279"/>
    <mergeCell ref="A278:A279"/>
    <mergeCell ref="C278:C279"/>
    <mergeCell ref="D278:D279"/>
    <mergeCell ref="E278:E279"/>
    <mergeCell ref="F278:F279"/>
    <mergeCell ref="G278:G279"/>
  </mergeCells>
  <pageMargins left="0.24" right="0.21" top="0.34" bottom="0.37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>
      <c r="A8" s="28" t="s">
        <v>1616</v>
      </c>
      <c r="F8" s="179"/>
      <c r="G8" s="179"/>
    </row>
    <row r="9" spans="1:10" s="28" customFormat="1" ht="10.5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1155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24" t="s">
        <v>1615</v>
      </c>
      <c r="B14" s="2625"/>
      <c r="F14" s="179"/>
      <c r="G14" s="179"/>
    </row>
    <row r="15" spans="1:10" ht="18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14.25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14.25">
      <c r="A17" s="189"/>
      <c r="B17" s="2654" t="s">
        <v>1283</v>
      </c>
      <c r="C17" s="2654"/>
      <c r="D17" s="2654"/>
      <c r="E17" s="2654"/>
      <c r="F17" s="2654"/>
      <c r="G17" s="190"/>
      <c r="H17" s="190"/>
      <c r="I17" s="630"/>
      <c r="J17" s="630"/>
    </row>
    <row r="18" spans="1:10" s="28" customFormat="1" ht="14.25">
      <c r="A18" s="189"/>
      <c r="B18" s="2654"/>
      <c r="C18" s="2654"/>
      <c r="D18" s="2654"/>
      <c r="E18" s="2654"/>
      <c r="F18" s="2654"/>
      <c r="G18" s="190"/>
      <c r="H18" s="190"/>
      <c r="I18" s="630"/>
      <c r="J18" s="630"/>
    </row>
    <row r="19" spans="1:10" s="201" customFormat="1" thickBot="1">
      <c r="A19" s="38" t="s">
        <v>1655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1001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1201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808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809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810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811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812</v>
      </c>
      <c r="C37" s="81" t="s">
        <v>813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1034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775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776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772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773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774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1031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1032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1041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993</v>
      </c>
      <c r="C70" s="77" t="s">
        <v>1043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995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4.25" hidden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idden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idden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4.25" hidden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5.5" hidden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 thickBo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1013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4.25" hidden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5.5" hidden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5.5" hidden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5.5" hidden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5.5" hidden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5.5" hidden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5.5" hidden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5.5" hidden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8.25" hidden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idden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8.25" hidden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8.25" hidden="1">
      <c r="A106" s="270">
        <v>1153800</v>
      </c>
      <c r="B106" s="237" t="s">
        <v>1005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idden="1">
      <c r="A107" s="270">
        <v>1153900</v>
      </c>
      <c r="B107" s="237" t="s">
        <v>1006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5.5" hidden="1">
      <c r="A108" s="270">
        <v>1154000</v>
      </c>
      <c r="B108" s="238" t="s">
        <v>1007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idden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5.5" hidden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5.5" hidden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5.5" hidden="1">
      <c r="A119" s="266">
        <v>1162000</v>
      </c>
      <c r="B119" s="122" t="s">
        <v>1136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5.5" hidden="1">
      <c r="A120" s="266">
        <v>1162100</v>
      </c>
      <c r="B120" s="116" t="s">
        <v>1137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idden="1">
      <c r="A123" s="266">
        <v>1162400</v>
      </c>
      <c r="B123" s="116" t="s">
        <v>837</v>
      </c>
      <c r="C123" s="83" t="s">
        <v>838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5.5" hidden="1">
      <c r="A124" s="266">
        <v>1162500</v>
      </c>
      <c r="B124" s="116" t="s">
        <v>839</v>
      </c>
      <c r="C124" s="83" t="s">
        <v>840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idden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5.5" hidden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idden="1">
      <c r="A127" s="266">
        <v>1162800</v>
      </c>
      <c r="B127" s="116" t="s">
        <v>877</v>
      </c>
      <c r="C127" s="83" t="s">
        <v>878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idden="1">
      <c r="A128" s="273">
        <v>1162900</v>
      </c>
      <c r="B128" s="116" t="s">
        <v>879</v>
      </c>
      <c r="C128" s="83" t="s">
        <v>880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idden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804</v>
      </c>
      <c r="C130" s="86" t="s">
        <v>805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idden="1">
      <c r="A131" s="275">
        <v>1170000</v>
      </c>
      <c r="B131" s="126" t="s">
        <v>881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8.25" hidden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5.5" hidden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8.25" hidden="1">
      <c r="A135" s="266">
        <v>1172000</v>
      </c>
      <c r="B135" s="132" t="s">
        <v>1027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idden="1">
      <c r="A136" s="266">
        <v>1172100</v>
      </c>
      <c r="B136" s="103" t="s">
        <v>1113</v>
      </c>
      <c r="C136" s="99" t="s">
        <v>1028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idden="1">
      <c r="A137" s="266">
        <v>1172200</v>
      </c>
      <c r="B137" s="103" t="s">
        <v>1114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idden="1">
      <c r="A138" s="266">
        <v>1172300</v>
      </c>
      <c r="B138" s="116" t="s">
        <v>1029</v>
      </c>
      <c r="C138" s="83" t="s">
        <v>1030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1099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8.25" hidden="1">
      <c r="A142" s="273">
        <v>1174000</v>
      </c>
      <c r="B142" s="132" t="s">
        <v>1100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5.5" hidden="1">
      <c r="A143" s="273">
        <v>1174100</v>
      </c>
      <c r="B143" s="135" t="s">
        <v>1115</v>
      </c>
      <c r="C143" s="83" t="s">
        <v>1101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5.5" hidden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996</v>
      </c>
      <c r="C153" s="241" t="s">
        <v>997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998</v>
      </c>
      <c r="B154" s="134" t="s">
        <v>974</v>
      </c>
      <c r="C154" s="241" t="s">
        <v>975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979</v>
      </c>
      <c r="B156" s="134" t="s">
        <v>1109</v>
      </c>
      <c r="C156" s="241" t="s">
        <v>1110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806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807</v>
      </c>
      <c r="B161" s="245" t="s">
        <v>1074</v>
      </c>
      <c r="C161" s="228" t="s">
        <v>1075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1076</v>
      </c>
      <c r="B162" s="245" t="s">
        <v>1077</v>
      </c>
      <c r="C162" s="228" t="s">
        <v>1078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1116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1079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1117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1118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1080</v>
      </c>
      <c r="C174" s="244" t="s">
        <v>1145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1081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89" t="s">
        <v>1284</v>
      </c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9" t="s">
        <v>1209</v>
      </c>
      <c r="B179" s="2589"/>
      <c r="C179" s="2589"/>
      <c r="D179" s="2589"/>
      <c r="E179" s="2589"/>
      <c r="F179" s="2589"/>
      <c r="G179" s="2589"/>
      <c r="H179" s="2589"/>
      <c r="I179" s="2589"/>
      <c r="J179" s="2589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634" t="s">
        <v>1138</v>
      </c>
      <c r="B181" s="2634"/>
      <c r="C181" s="2634"/>
      <c r="D181" s="2634"/>
      <c r="E181" s="2634"/>
      <c r="F181" s="2634"/>
      <c r="G181" s="2634"/>
      <c r="H181" s="2634"/>
      <c r="I181" s="2634"/>
      <c r="J181" s="2634"/>
    </row>
    <row r="182" spans="1:10">
      <c r="A182" s="2589" t="s">
        <v>1003</v>
      </c>
      <c r="B182" s="2589"/>
      <c r="C182" s="2589"/>
      <c r="D182" s="2589"/>
      <c r="E182" s="2589"/>
      <c r="F182" s="2589"/>
      <c r="G182" s="2589"/>
      <c r="H182" s="2589"/>
      <c r="I182" s="2589"/>
      <c r="J182" s="2589"/>
    </row>
    <row r="183" spans="1:10">
      <c r="A183" s="2589" t="s">
        <v>473</v>
      </c>
      <c r="B183" s="2589"/>
      <c r="C183" s="2589"/>
      <c r="D183" s="2589"/>
      <c r="E183" s="2589"/>
      <c r="F183" s="2589"/>
      <c r="G183" s="2589"/>
      <c r="H183" s="2589"/>
      <c r="I183" s="2589"/>
      <c r="J183" s="2589"/>
    </row>
    <row r="184" spans="1:10" ht="14.25">
      <c r="A184" s="2633" t="s">
        <v>1130</v>
      </c>
      <c r="B184" s="2633"/>
      <c r="C184" s="2633"/>
      <c r="D184" s="2633"/>
      <c r="E184" s="2633"/>
      <c r="F184" s="2633"/>
      <c r="G184" s="2633"/>
      <c r="H184" s="2633"/>
      <c r="I184" s="2633"/>
      <c r="J184" s="2633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1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9:E9"/>
    <mergeCell ref="A14:B14"/>
    <mergeCell ref="B15:E15"/>
    <mergeCell ref="B16:F16"/>
    <mergeCell ref="B17:F18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10.28515625" style="738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>
      <c r="A8" s="748" t="s">
        <v>1616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>
      <c r="B11" s="953"/>
      <c r="C11" s="954"/>
      <c r="D11" s="953"/>
      <c r="E11" s="953"/>
      <c r="F11" s="953"/>
      <c r="G11" s="953"/>
      <c r="H11" s="955"/>
    </row>
    <row r="12" spans="1:10">
      <c r="A12" s="956" t="s">
        <v>477</v>
      </c>
      <c r="B12" s="949" t="s">
        <v>1155</v>
      </c>
      <c r="C12" s="950"/>
      <c r="D12" s="949"/>
      <c r="E12" s="94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958"/>
      <c r="F13" s="958"/>
      <c r="G13" s="959"/>
    </row>
    <row r="14" spans="1:10">
      <c r="A14" s="2635" t="s">
        <v>1615</v>
      </c>
      <c r="B14" s="2539"/>
      <c r="F14" s="741"/>
      <c r="G14" s="741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 ht="14.25">
      <c r="A17" s="959"/>
      <c r="B17" s="2551" t="s">
        <v>1283</v>
      </c>
      <c r="C17" s="2551"/>
      <c r="D17" s="2551"/>
      <c r="E17" s="2551"/>
      <c r="F17" s="2551"/>
      <c r="G17" s="1570"/>
      <c r="H17" s="1570"/>
      <c r="I17" s="1571"/>
      <c r="J17" s="1571"/>
    </row>
    <row r="18" spans="1:10" s="748" customFormat="1" ht="14.25">
      <c r="A18" s="959"/>
      <c r="B18" s="2551"/>
      <c r="C18" s="2551"/>
      <c r="D18" s="2551"/>
      <c r="E18" s="2551"/>
      <c r="F18" s="2551"/>
      <c r="G18" s="1570"/>
      <c r="H18" s="1570"/>
      <c r="I18" s="1571"/>
      <c r="J18" s="1571"/>
    </row>
    <row r="19" spans="1:10" s="743" customFormat="1" thickBot="1">
      <c r="A19" s="753" t="s">
        <v>1655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thickBot="1">
      <c r="A20" s="753" t="s">
        <v>89</v>
      </c>
      <c r="B20" s="968"/>
      <c r="C20" s="965"/>
      <c r="G20" s="968" t="s">
        <v>335</v>
      </c>
      <c r="H20" s="969" t="s">
        <v>1001</v>
      </c>
      <c r="I20" s="970">
        <v>1</v>
      </c>
      <c r="J20" s="971">
        <v>3</v>
      </c>
    </row>
    <row r="21" spans="1:10" s="968" customFormat="1" thickBot="1">
      <c r="A21" s="753" t="s">
        <v>634</v>
      </c>
      <c r="C21" s="965"/>
      <c r="G21" s="968" t="s">
        <v>1201</v>
      </c>
    </row>
    <row r="22" spans="1:10" s="968" customFormat="1" thickBot="1">
      <c r="A22" s="753" t="s">
        <v>557</v>
      </c>
      <c r="C22" s="972"/>
      <c r="D22" s="973"/>
      <c r="G22" s="968" t="s">
        <v>558</v>
      </c>
    </row>
    <row r="23" spans="1:10" s="945" customFormat="1" thickBot="1">
      <c r="A23" s="753" t="s">
        <v>735</v>
      </c>
      <c r="B23" s="968"/>
      <c r="C23" s="965"/>
      <c r="G23" s="968" t="s">
        <v>954</v>
      </c>
      <c r="I23" s="974"/>
    </row>
    <row r="24" spans="1:10" s="945" customFormat="1" ht="12">
      <c r="A24" s="753" t="s">
        <v>309</v>
      </c>
      <c r="B24" s="975"/>
      <c r="C24" s="976"/>
      <c r="F24" s="977"/>
      <c r="G24" s="968" t="s">
        <v>956</v>
      </c>
    </row>
    <row r="25" spans="1:10" s="945" customForma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thickBot="1">
      <c r="A28" s="756"/>
      <c r="B28" s="945"/>
      <c r="C28" s="984"/>
      <c r="E28" s="985"/>
      <c r="F28" s="945"/>
      <c r="G28" s="945"/>
    </row>
    <row r="29" spans="1:10" s="748" customFormat="1" ht="42.75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105.75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11.2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39.75" thickBot="1">
      <c r="A32" s="987">
        <v>1100000</v>
      </c>
      <c r="B32" s="787" t="s">
        <v>1719</v>
      </c>
      <c r="C32" s="788" t="s">
        <v>361</v>
      </c>
      <c r="D32" s="902">
        <f>D33+D42+D138</f>
        <v>0</v>
      </c>
      <c r="E32" s="902">
        <f>E33+E42+E51+E66+E69+E63</f>
        <v>0</v>
      </c>
      <c r="F32" s="902">
        <f>F33+F42+F138</f>
        <v>0</v>
      </c>
      <c r="G32" s="902">
        <f>G33+G42+G131</f>
        <v>5</v>
      </c>
      <c r="H32" s="902">
        <f>H33+H42+H131</f>
        <v>10</v>
      </c>
      <c r="I32" s="902">
        <f>I33+I42+I131</f>
        <v>16</v>
      </c>
      <c r="J32" s="902">
        <f>J33+J42+J131</f>
        <v>0</v>
      </c>
    </row>
    <row r="33" spans="1:10" s="748" customFormat="1" ht="90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>
        <f>E35</f>
        <v>0</v>
      </c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14.25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1061" customFormat="1" ht="25.5">
      <c r="A35" s="1607">
        <v>1111000</v>
      </c>
      <c r="B35" s="1608" t="s">
        <v>677</v>
      </c>
      <c r="C35" s="1609" t="s">
        <v>810</v>
      </c>
      <c r="D35" s="922">
        <v>0</v>
      </c>
      <c r="E35" s="919">
        <v>0</v>
      </c>
      <c r="F35" s="922">
        <f>D35+E35</f>
        <v>0</v>
      </c>
      <c r="G35" s="922">
        <v>0</v>
      </c>
      <c r="H35" s="922">
        <v>0</v>
      </c>
      <c r="I35" s="922">
        <v>0</v>
      </c>
      <c r="J35" s="922">
        <f>F35</f>
        <v>0</v>
      </c>
    </row>
    <row r="36" spans="1:10" s="748" customFormat="1" ht="25.5">
      <c r="A36" s="990">
        <v>1112000</v>
      </c>
      <c r="B36" s="801" t="s">
        <v>273</v>
      </c>
      <c r="C36" s="802" t="s">
        <v>811</v>
      </c>
      <c r="D36" s="920">
        <v>0</v>
      </c>
      <c r="E36" s="920"/>
      <c r="F36" s="910">
        <f t="shared" ref="F36:F41" si="0">D36+E36</f>
        <v>0</v>
      </c>
      <c r="G36" s="920"/>
      <c r="H36" s="920">
        <v>0</v>
      </c>
      <c r="I36" s="920">
        <v>0</v>
      </c>
      <c r="J36" s="920">
        <f>F36</f>
        <v>0</v>
      </c>
    </row>
    <row r="37" spans="1:10" s="748" customFormat="1" ht="0.75" customHeight="1" thickBot="1">
      <c r="A37" s="990">
        <v>1113000</v>
      </c>
      <c r="B37" s="801" t="s">
        <v>812</v>
      </c>
      <c r="C37" s="802" t="s">
        <v>813</v>
      </c>
      <c r="D37" s="920"/>
      <c r="E37" s="920"/>
      <c r="F37" s="910">
        <f t="shared" si="0"/>
        <v>0</v>
      </c>
      <c r="G37" s="920"/>
      <c r="H37" s="920"/>
      <c r="I37" s="920"/>
      <c r="J37" s="1030">
        <v>0</v>
      </c>
    </row>
    <row r="38" spans="1:10" s="748" customFormat="1" ht="39" hidden="1" thickBot="1">
      <c r="A38" s="990">
        <v>1114000</v>
      </c>
      <c r="B38" s="801" t="s">
        <v>401</v>
      </c>
      <c r="C38" s="802" t="s">
        <v>402</v>
      </c>
      <c r="D38" s="920"/>
      <c r="E38" s="920"/>
      <c r="F38" s="910">
        <f t="shared" si="0"/>
        <v>0</v>
      </c>
      <c r="G38" s="920"/>
      <c r="H38" s="920"/>
      <c r="I38" s="920"/>
      <c r="J38" s="1030">
        <v>0</v>
      </c>
    </row>
    <row r="39" spans="1:10" s="748" customFormat="1" ht="13.5" hidden="1" thickBot="1">
      <c r="A39" s="990">
        <v>1115000</v>
      </c>
      <c r="B39" s="801" t="s">
        <v>619</v>
      </c>
      <c r="C39" s="802" t="s">
        <v>391</v>
      </c>
      <c r="D39" s="920"/>
      <c r="E39" s="920"/>
      <c r="F39" s="910">
        <f t="shared" si="0"/>
        <v>0</v>
      </c>
      <c r="G39" s="920"/>
      <c r="H39" s="920"/>
      <c r="I39" s="920"/>
      <c r="J39" s="1030">
        <v>0</v>
      </c>
    </row>
    <row r="40" spans="1:10" s="748" customFormat="1" ht="26.25" hidden="1" thickBot="1">
      <c r="A40" s="990">
        <v>1116000</v>
      </c>
      <c r="B40" s="801" t="s">
        <v>1034</v>
      </c>
      <c r="C40" s="802" t="s">
        <v>392</v>
      </c>
      <c r="D40" s="920"/>
      <c r="E40" s="920"/>
      <c r="F40" s="910">
        <f t="shared" si="0"/>
        <v>0</v>
      </c>
      <c r="G40" s="920"/>
      <c r="H40" s="920"/>
      <c r="I40" s="920"/>
      <c r="J40" s="1030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15">
        <v>0</v>
      </c>
      <c r="E41" s="915"/>
      <c r="F41" s="910">
        <f t="shared" si="0"/>
        <v>0</v>
      </c>
      <c r="G41" s="915">
        <v>0</v>
      </c>
      <c r="H41" s="915">
        <v>0</v>
      </c>
      <c r="I41" s="915">
        <v>0</v>
      </c>
      <c r="J41" s="1030">
        <f>F41</f>
        <v>0</v>
      </c>
    </row>
    <row r="42" spans="1:10" s="748" customFormat="1" ht="29.25" thickBot="1">
      <c r="A42" s="993">
        <v>1120000</v>
      </c>
      <c r="B42" s="809" t="s">
        <v>21</v>
      </c>
      <c r="C42" s="788" t="s">
        <v>361</v>
      </c>
      <c r="D42" s="909">
        <f>D43+D55+D66+D69+D51+D64</f>
        <v>0</v>
      </c>
      <c r="E42" s="909">
        <f>E43</f>
        <v>0</v>
      </c>
      <c r="F42" s="909">
        <f>F43+F55+F66+F69+F51+F64</f>
        <v>0</v>
      </c>
      <c r="G42" s="909">
        <f>G43+G51+G55+G64+G66+G69</f>
        <v>5</v>
      </c>
      <c r="H42" s="909">
        <f>H43+H51+H55+H64+H66+H69</f>
        <v>10</v>
      </c>
      <c r="I42" s="909">
        <f>I43+I51+I55+I64+I66+I69</f>
        <v>16</v>
      </c>
      <c r="J42" s="1030">
        <f>F42</f>
        <v>0</v>
      </c>
    </row>
    <row r="43" spans="1:10" s="748" customFormat="1" ht="14.25">
      <c r="A43" s="988">
        <v>1121000</v>
      </c>
      <c r="B43" s="811" t="s">
        <v>22</v>
      </c>
      <c r="C43" s="812"/>
      <c r="D43" s="910">
        <f>SUM(D44:D49)</f>
        <v>0</v>
      </c>
      <c r="E43" s="910">
        <f>E45+E47</f>
        <v>0</v>
      </c>
      <c r="F43" s="910">
        <f>SUM(F44:F49)</f>
        <v>0</v>
      </c>
      <c r="G43" s="910">
        <f>SUM(G44:G49)</f>
        <v>0</v>
      </c>
      <c r="H43" s="910">
        <f>SUM(H44:H49)</f>
        <v>0</v>
      </c>
      <c r="I43" s="910">
        <f>SUM(I44:I49)</f>
        <v>0</v>
      </c>
      <c r="J43" s="1030">
        <f>SUM(J44:J49)</f>
        <v>0</v>
      </c>
    </row>
    <row r="44" spans="1:10" s="748" customFormat="1" ht="25.5">
      <c r="A44" s="990">
        <v>1121100</v>
      </c>
      <c r="B44" s="813" t="s">
        <v>383</v>
      </c>
      <c r="C44" s="802" t="s">
        <v>384</v>
      </c>
      <c r="D44" s="920"/>
      <c r="E44" s="920"/>
      <c r="F44" s="920">
        <f t="shared" ref="F44:F49" si="1">D44+E44</f>
        <v>0</v>
      </c>
      <c r="G44" s="920"/>
      <c r="H44" s="920"/>
      <c r="I44" s="920"/>
      <c r="J44" s="1030">
        <v>0</v>
      </c>
    </row>
    <row r="45" spans="1:10" s="748" customFormat="1">
      <c r="A45" s="990">
        <v>1121200</v>
      </c>
      <c r="B45" s="814" t="s">
        <v>1678</v>
      </c>
      <c r="C45" s="802" t="s">
        <v>386</v>
      </c>
      <c r="D45" s="920">
        <v>0</v>
      </c>
      <c r="E45" s="921">
        <v>0</v>
      </c>
      <c r="F45" s="921">
        <f t="shared" si="1"/>
        <v>0</v>
      </c>
      <c r="G45" s="920">
        <v>0</v>
      </c>
      <c r="H45" s="920">
        <v>0</v>
      </c>
      <c r="I45" s="920">
        <v>0</v>
      </c>
      <c r="J45" s="1030">
        <f>F45</f>
        <v>0</v>
      </c>
    </row>
    <row r="46" spans="1:10" s="748" customFormat="1">
      <c r="A46" s="990">
        <v>1121300</v>
      </c>
      <c r="B46" s="813" t="s">
        <v>775</v>
      </c>
      <c r="C46" s="802" t="s">
        <v>387</v>
      </c>
      <c r="D46" s="920">
        <v>0</v>
      </c>
      <c r="E46" s="921"/>
      <c r="F46" s="921">
        <f t="shared" si="1"/>
        <v>0</v>
      </c>
      <c r="G46" s="920">
        <v>0</v>
      </c>
      <c r="H46" s="920">
        <v>0</v>
      </c>
      <c r="I46" s="920">
        <v>0</v>
      </c>
      <c r="J46" s="1030">
        <f>F46</f>
        <v>0</v>
      </c>
    </row>
    <row r="47" spans="1:10" s="748" customFormat="1">
      <c r="A47" s="990">
        <v>1121400</v>
      </c>
      <c r="B47" s="813" t="s">
        <v>776</v>
      </c>
      <c r="C47" s="802" t="s">
        <v>388</v>
      </c>
      <c r="D47" s="920">
        <v>0</v>
      </c>
      <c r="E47" s="921"/>
      <c r="F47" s="921">
        <f t="shared" si="1"/>
        <v>0</v>
      </c>
      <c r="G47" s="920">
        <v>0</v>
      </c>
      <c r="H47" s="920">
        <v>0</v>
      </c>
      <c r="I47" s="920">
        <v>0</v>
      </c>
      <c r="J47" s="1030">
        <f>F47</f>
        <v>0</v>
      </c>
    </row>
    <row r="48" spans="1:10" s="748" customFormat="1">
      <c r="A48" s="990">
        <v>1121500</v>
      </c>
      <c r="B48" s="813" t="s">
        <v>69</v>
      </c>
      <c r="C48" s="802" t="s">
        <v>389</v>
      </c>
      <c r="D48" s="910"/>
      <c r="E48" s="920"/>
      <c r="F48" s="920">
        <f t="shared" si="1"/>
        <v>0</v>
      </c>
      <c r="G48" s="910"/>
      <c r="H48" s="910"/>
      <c r="I48" s="910"/>
      <c r="J48" s="1030">
        <v>0</v>
      </c>
    </row>
    <row r="49" spans="1:10" s="748" customFormat="1">
      <c r="A49" s="990">
        <v>1121600</v>
      </c>
      <c r="B49" s="813" t="s">
        <v>70</v>
      </c>
      <c r="C49" s="802" t="s">
        <v>390</v>
      </c>
      <c r="D49" s="920"/>
      <c r="E49" s="920"/>
      <c r="F49" s="920">
        <f t="shared" si="1"/>
        <v>0</v>
      </c>
      <c r="G49" s="920"/>
      <c r="H49" s="920"/>
      <c r="I49" s="920"/>
      <c r="J49" s="1030">
        <v>0</v>
      </c>
    </row>
    <row r="50" spans="1:10" s="748" customFormat="1" ht="13.5" thickBot="1">
      <c r="A50" s="994">
        <v>1121700</v>
      </c>
      <c r="B50" s="817" t="s">
        <v>71</v>
      </c>
      <c r="C50" s="806" t="s">
        <v>772</v>
      </c>
      <c r="D50" s="915"/>
      <c r="E50" s="915"/>
      <c r="F50" s="915"/>
      <c r="G50" s="915"/>
      <c r="H50" s="915"/>
      <c r="I50" s="915"/>
      <c r="J50" s="1030">
        <v>0</v>
      </c>
    </row>
    <row r="51" spans="1:10" s="748" customFormat="1" ht="28.5">
      <c r="A51" s="988">
        <v>1122000</v>
      </c>
      <c r="B51" s="818" t="s">
        <v>773</v>
      </c>
      <c r="C51" s="794" t="s">
        <v>361</v>
      </c>
      <c r="D51" s="918">
        <f t="shared" ref="D51:J51" si="2">D52</f>
        <v>0</v>
      </c>
      <c r="E51" s="918">
        <f t="shared" si="2"/>
        <v>0</v>
      </c>
      <c r="F51" s="918">
        <f t="shared" si="2"/>
        <v>0</v>
      </c>
      <c r="G51" s="918">
        <f t="shared" si="2"/>
        <v>0</v>
      </c>
      <c r="H51" s="918">
        <f t="shared" si="2"/>
        <v>0</v>
      </c>
      <c r="I51" s="918">
        <f t="shared" si="2"/>
        <v>0</v>
      </c>
      <c r="J51" s="1030">
        <f t="shared" si="2"/>
        <v>0</v>
      </c>
    </row>
    <row r="52" spans="1:10" s="748" customFormat="1">
      <c r="A52" s="995">
        <v>1122100</v>
      </c>
      <c r="B52" s="813" t="s">
        <v>72</v>
      </c>
      <c r="C52" s="798" t="s">
        <v>774</v>
      </c>
      <c r="D52" s="920">
        <v>0</v>
      </c>
      <c r="E52" s="921">
        <v>0</v>
      </c>
      <c r="F52" s="921">
        <f>D52+E52</f>
        <v>0</v>
      </c>
      <c r="G52" s="921">
        <v>0</v>
      </c>
      <c r="H52" s="921">
        <v>0</v>
      </c>
      <c r="I52" s="921">
        <v>0</v>
      </c>
      <c r="J52" s="1270">
        <f>F52</f>
        <v>0</v>
      </c>
    </row>
    <row r="53" spans="1:10" s="748" customFormat="1">
      <c r="A53" s="995">
        <v>1122200</v>
      </c>
      <c r="B53" s="813" t="s">
        <v>490</v>
      </c>
      <c r="C53" s="802" t="s">
        <v>1031</v>
      </c>
      <c r="D53" s="920"/>
      <c r="E53" s="920"/>
      <c r="F53" s="920">
        <f>D53+E53</f>
        <v>0</v>
      </c>
      <c r="G53" s="920"/>
      <c r="H53" s="920"/>
      <c r="I53" s="920"/>
      <c r="J53" s="1030">
        <v>0</v>
      </c>
    </row>
    <row r="54" spans="1:10" s="748" customFormat="1" ht="13.5" thickBot="1">
      <c r="A54" s="993">
        <v>1122300</v>
      </c>
      <c r="B54" s="817" t="s">
        <v>148</v>
      </c>
      <c r="C54" s="806" t="s">
        <v>1032</v>
      </c>
      <c r="D54" s="915"/>
      <c r="E54" s="915"/>
      <c r="F54" s="920">
        <f>D54+E54</f>
        <v>0</v>
      </c>
      <c r="G54" s="915"/>
      <c r="H54" s="915"/>
      <c r="I54" s="915"/>
      <c r="J54" s="1030">
        <v>0</v>
      </c>
    </row>
    <row r="55" spans="1:10" s="748" customFormat="1" ht="28.5">
      <c r="A55" s="988">
        <v>1123000</v>
      </c>
      <c r="B55" s="818" t="s">
        <v>56</v>
      </c>
      <c r="C55" s="794" t="s">
        <v>361</v>
      </c>
      <c r="D55" s="918">
        <f>SUM(D56:D63)</f>
        <v>0</v>
      </c>
      <c r="E55" s="918"/>
      <c r="F55" s="918">
        <f>SUM(F56:F63)</f>
        <v>0</v>
      </c>
      <c r="G55" s="918">
        <f>SUM(G56:G63)</f>
        <v>0</v>
      </c>
      <c r="H55" s="918">
        <f>SUM(H56:H63)</f>
        <v>0</v>
      </c>
      <c r="I55" s="918">
        <f>SUM(I56:I63)</f>
        <v>0</v>
      </c>
      <c r="J55" s="1030">
        <f>F55</f>
        <v>0</v>
      </c>
    </row>
    <row r="56" spans="1:10" s="748" customFormat="1">
      <c r="A56" s="995">
        <v>1123100</v>
      </c>
      <c r="B56" s="813" t="s">
        <v>149</v>
      </c>
      <c r="C56" s="798" t="s">
        <v>368</v>
      </c>
      <c r="D56" s="920"/>
      <c r="E56" s="920"/>
      <c r="F56" s="920">
        <f>D56+E56</f>
        <v>0</v>
      </c>
      <c r="G56" s="920"/>
      <c r="H56" s="920"/>
      <c r="I56" s="920"/>
      <c r="J56" s="1030">
        <f>F56</f>
        <v>0</v>
      </c>
    </row>
    <row r="57" spans="1:10" s="748" customFormat="1">
      <c r="A57" s="995">
        <v>1123200</v>
      </c>
      <c r="B57" s="813" t="s">
        <v>150</v>
      </c>
      <c r="C57" s="802" t="s">
        <v>369</v>
      </c>
      <c r="D57" s="920">
        <v>0</v>
      </c>
      <c r="E57" s="920"/>
      <c r="F57" s="920">
        <f t="shared" ref="F57:F63" si="3">D57+E57</f>
        <v>0</v>
      </c>
      <c r="G57" s="920">
        <v>0</v>
      </c>
      <c r="H57" s="920">
        <v>0</v>
      </c>
      <c r="I57" s="920">
        <v>0</v>
      </c>
      <c r="J57" s="1030">
        <f>F57</f>
        <v>0</v>
      </c>
    </row>
    <row r="58" spans="1:10" s="748" customFormat="1" ht="25.5">
      <c r="A58" s="995">
        <v>1123300</v>
      </c>
      <c r="B58" s="813" t="s">
        <v>151</v>
      </c>
      <c r="C58" s="802" t="s">
        <v>370</v>
      </c>
      <c r="D58" s="920"/>
      <c r="E58" s="920"/>
      <c r="F58" s="920">
        <f t="shared" si="3"/>
        <v>0</v>
      </c>
      <c r="G58" s="920"/>
      <c r="H58" s="920"/>
      <c r="I58" s="920"/>
      <c r="J58" s="1030"/>
    </row>
    <row r="59" spans="1:10" s="748" customFormat="1">
      <c r="A59" s="995">
        <v>1123400</v>
      </c>
      <c r="B59" s="813" t="s">
        <v>559</v>
      </c>
      <c r="C59" s="802" t="s">
        <v>371</v>
      </c>
      <c r="D59" s="920">
        <v>0</v>
      </c>
      <c r="E59" s="920"/>
      <c r="F59" s="920">
        <f t="shared" si="3"/>
        <v>0</v>
      </c>
      <c r="G59" s="920">
        <v>0</v>
      </c>
      <c r="H59" s="920">
        <v>0</v>
      </c>
      <c r="I59" s="920">
        <v>0</v>
      </c>
      <c r="J59" s="1030">
        <f t="shared" ref="J59:J65" si="4">F59</f>
        <v>0</v>
      </c>
    </row>
    <row r="60" spans="1:10" s="748" customFormat="1">
      <c r="A60" s="995">
        <v>1123500</v>
      </c>
      <c r="B60" s="821" t="s">
        <v>560</v>
      </c>
      <c r="C60" s="822">
        <v>423500</v>
      </c>
      <c r="D60" s="920"/>
      <c r="E60" s="920"/>
      <c r="F60" s="920">
        <f t="shared" si="3"/>
        <v>0</v>
      </c>
      <c r="G60" s="920"/>
      <c r="H60" s="920"/>
      <c r="I60" s="920"/>
      <c r="J60" s="1030">
        <f t="shared" si="4"/>
        <v>0</v>
      </c>
    </row>
    <row r="61" spans="1:10" s="748" customFormat="1">
      <c r="A61" s="995">
        <v>1123600</v>
      </c>
      <c r="B61" s="813" t="s">
        <v>187</v>
      </c>
      <c r="C61" s="802" t="s">
        <v>372</v>
      </c>
      <c r="D61" s="920"/>
      <c r="E61" s="920"/>
      <c r="F61" s="920">
        <f t="shared" si="3"/>
        <v>0</v>
      </c>
      <c r="G61" s="920"/>
      <c r="H61" s="920"/>
      <c r="I61" s="920"/>
      <c r="J61" s="1030">
        <f t="shared" si="4"/>
        <v>0</v>
      </c>
    </row>
    <row r="62" spans="1:10" s="748" customFormat="1">
      <c r="A62" s="995">
        <v>1123700</v>
      </c>
      <c r="B62" s="813" t="s">
        <v>188</v>
      </c>
      <c r="C62" s="802" t="s">
        <v>373</v>
      </c>
      <c r="D62" s="920">
        <v>0</v>
      </c>
      <c r="E62" s="920"/>
      <c r="F62" s="920">
        <f t="shared" si="3"/>
        <v>0</v>
      </c>
      <c r="G62" s="920">
        <v>0</v>
      </c>
      <c r="H62" s="920">
        <v>0</v>
      </c>
      <c r="I62" s="920">
        <v>0</v>
      </c>
      <c r="J62" s="1030">
        <f t="shared" si="4"/>
        <v>0</v>
      </c>
    </row>
    <row r="63" spans="1:10" s="748" customFormat="1" ht="13.5" thickBot="1">
      <c r="A63" s="993">
        <v>1123800</v>
      </c>
      <c r="B63" s="817" t="s">
        <v>189</v>
      </c>
      <c r="C63" s="806" t="s">
        <v>374</v>
      </c>
      <c r="D63" s="915">
        <v>0</v>
      </c>
      <c r="E63" s="916">
        <v>0</v>
      </c>
      <c r="F63" s="920">
        <f t="shared" si="3"/>
        <v>0</v>
      </c>
      <c r="G63" s="916">
        <v>0</v>
      </c>
      <c r="H63" s="915">
        <v>0</v>
      </c>
      <c r="I63" s="915">
        <v>0</v>
      </c>
      <c r="J63" s="1030">
        <f t="shared" si="4"/>
        <v>0</v>
      </c>
    </row>
    <row r="64" spans="1:10" s="748" customFormat="1" ht="28.5">
      <c r="A64" s="988">
        <v>1124000</v>
      </c>
      <c r="B64" s="818" t="s">
        <v>214</v>
      </c>
      <c r="C64" s="794" t="s">
        <v>361</v>
      </c>
      <c r="D64" s="918">
        <f>D65</f>
        <v>0</v>
      </c>
      <c r="E64" s="918"/>
      <c r="F64" s="918">
        <f>F65</f>
        <v>0</v>
      </c>
      <c r="G64" s="918">
        <f>G65</f>
        <v>0</v>
      </c>
      <c r="H64" s="918">
        <f>H65</f>
        <v>0</v>
      </c>
      <c r="I64" s="918">
        <f>I65</f>
        <v>0</v>
      </c>
      <c r="J64" s="1030">
        <f t="shared" si="4"/>
        <v>0</v>
      </c>
    </row>
    <row r="65" spans="1:10" s="748" customFormat="1" ht="13.5" thickBot="1">
      <c r="A65" s="993">
        <v>1124100</v>
      </c>
      <c r="B65" s="817" t="s">
        <v>190</v>
      </c>
      <c r="C65" s="806" t="s">
        <v>215</v>
      </c>
      <c r="D65" s="915"/>
      <c r="E65" s="915"/>
      <c r="F65" s="915"/>
      <c r="G65" s="915"/>
      <c r="H65" s="915"/>
      <c r="I65" s="915"/>
      <c r="J65" s="1030">
        <f t="shared" si="4"/>
        <v>0</v>
      </c>
    </row>
    <row r="66" spans="1:10" s="748" customFormat="1" ht="28.5">
      <c r="A66" s="988">
        <v>1125000</v>
      </c>
      <c r="B66" s="818" t="s">
        <v>928</v>
      </c>
      <c r="C66" s="794" t="s">
        <v>361</v>
      </c>
      <c r="D66" s="918">
        <f t="shared" ref="D66:J66" si="5">D67+D68</f>
        <v>0</v>
      </c>
      <c r="E66" s="918">
        <f t="shared" si="5"/>
        <v>0</v>
      </c>
      <c r="F66" s="918">
        <f t="shared" si="5"/>
        <v>0</v>
      </c>
      <c r="G66" s="918">
        <f t="shared" si="5"/>
        <v>5</v>
      </c>
      <c r="H66" s="918">
        <f t="shared" si="5"/>
        <v>10</v>
      </c>
      <c r="I66" s="918">
        <f t="shared" si="5"/>
        <v>16</v>
      </c>
      <c r="J66" s="1030">
        <f t="shared" si="5"/>
        <v>0</v>
      </c>
    </row>
    <row r="67" spans="1:10" s="748" customFormat="1" ht="25.5">
      <c r="A67" s="995">
        <v>1125100</v>
      </c>
      <c r="B67" s="813" t="s">
        <v>191</v>
      </c>
      <c r="C67" s="798" t="s">
        <v>929</v>
      </c>
      <c r="D67" s="920">
        <v>0</v>
      </c>
      <c r="E67" s="920">
        <v>0</v>
      </c>
      <c r="F67" s="920">
        <f>D67+E67</f>
        <v>0</v>
      </c>
      <c r="G67" s="920">
        <v>0</v>
      </c>
      <c r="H67" s="920">
        <v>0</v>
      </c>
      <c r="I67" s="920">
        <v>0</v>
      </c>
      <c r="J67" s="1030">
        <f t="shared" ref="J67:J73" si="6">F67</f>
        <v>0</v>
      </c>
    </row>
    <row r="68" spans="1:10" s="748" customFormat="1" ht="26.25" thickBot="1">
      <c r="A68" s="993">
        <v>1125200</v>
      </c>
      <c r="B68" s="817" t="s">
        <v>709</v>
      </c>
      <c r="C68" s="806" t="s">
        <v>1041</v>
      </c>
      <c r="D68" s="915">
        <v>0</v>
      </c>
      <c r="E68" s="916">
        <v>0</v>
      </c>
      <c r="F68" s="920">
        <f>D68+E68</f>
        <v>0</v>
      </c>
      <c r="G68" s="915">
        <v>5</v>
      </c>
      <c r="H68" s="916">
        <v>10</v>
      </c>
      <c r="I68" s="916">
        <v>16</v>
      </c>
      <c r="J68" s="1030">
        <f t="shared" si="6"/>
        <v>0</v>
      </c>
    </row>
    <row r="69" spans="1:10" s="748" customFormat="1" ht="14.25">
      <c r="A69" s="988">
        <v>1126000</v>
      </c>
      <c r="B69" s="818" t="s">
        <v>1042</v>
      </c>
      <c r="C69" s="794" t="s">
        <v>361</v>
      </c>
      <c r="D69" s="918">
        <f>SUM(D70:D77)</f>
        <v>0</v>
      </c>
      <c r="E69" s="918">
        <f>E77</f>
        <v>0</v>
      </c>
      <c r="F69" s="918">
        <f>SUM(F70:F77)</f>
        <v>0</v>
      </c>
      <c r="G69" s="918">
        <f>SUM(G70:G77)</f>
        <v>0</v>
      </c>
      <c r="H69" s="919">
        <f>SUM(H70:H77)</f>
        <v>0</v>
      </c>
      <c r="I69" s="919">
        <f>SUM(I70:I77)</f>
        <v>0</v>
      </c>
      <c r="J69" s="1030">
        <f t="shared" si="6"/>
        <v>0</v>
      </c>
    </row>
    <row r="70" spans="1:10" s="748" customFormat="1">
      <c r="A70" s="988">
        <v>1126100</v>
      </c>
      <c r="B70" s="813" t="s">
        <v>993</v>
      </c>
      <c r="C70" s="798" t="s">
        <v>1043</v>
      </c>
      <c r="D70" s="920">
        <v>0</v>
      </c>
      <c r="E70" s="921">
        <v>0</v>
      </c>
      <c r="F70" s="920">
        <f>D70+E70</f>
        <v>0</v>
      </c>
      <c r="G70" s="920">
        <v>0</v>
      </c>
      <c r="H70" s="921">
        <v>0</v>
      </c>
      <c r="I70" s="921">
        <v>0</v>
      </c>
      <c r="J70" s="1030">
        <f t="shared" si="6"/>
        <v>0</v>
      </c>
    </row>
    <row r="71" spans="1:10" s="748" customFormat="1">
      <c r="A71" s="988">
        <v>1126200</v>
      </c>
      <c r="B71" s="813" t="s">
        <v>994</v>
      </c>
      <c r="C71" s="802" t="s">
        <v>1044</v>
      </c>
      <c r="D71" s="920"/>
      <c r="E71" s="920"/>
      <c r="F71" s="920">
        <f t="shared" ref="F71:F76" si="7">D71+E71</f>
        <v>0</v>
      </c>
      <c r="G71" s="920"/>
      <c r="H71" s="921"/>
      <c r="I71" s="921"/>
      <c r="J71" s="1030">
        <f t="shared" si="6"/>
        <v>0</v>
      </c>
    </row>
    <row r="72" spans="1:10" s="748" customFormat="1">
      <c r="A72" s="988">
        <v>1126300</v>
      </c>
      <c r="B72" s="813" t="s">
        <v>393</v>
      </c>
      <c r="C72" s="802" t="s">
        <v>394</v>
      </c>
      <c r="D72" s="920"/>
      <c r="E72" s="920"/>
      <c r="F72" s="920">
        <f t="shared" si="7"/>
        <v>0</v>
      </c>
      <c r="G72" s="920"/>
      <c r="H72" s="921"/>
      <c r="I72" s="921"/>
      <c r="J72" s="1030">
        <f t="shared" si="6"/>
        <v>0</v>
      </c>
    </row>
    <row r="73" spans="1:10" s="748" customFormat="1">
      <c r="A73" s="990">
        <v>1126400</v>
      </c>
      <c r="B73" s="823" t="s">
        <v>995</v>
      </c>
      <c r="C73" s="802" t="s">
        <v>395</v>
      </c>
      <c r="D73" s="920">
        <v>0</v>
      </c>
      <c r="E73" s="920"/>
      <c r="F73" s="920">
        <f t="shared" si="7"/>
        <v>0</v>
      </c>
      <c r="G73" s="920">
        <v>0</v>
      </c>
      <c r="H73" s="921">
        <v>0</v>
      </c>
      <c r="I73" s="921">
        <v>0</v>
      </c>
      <c r="J73" s="1030">
        <f t="shared" si="6"/>
        <v>0</v>
      </c>
    </row>
    <row r="74" spans="1:10" s="748" customFormat="1" ht="25.5">
      <c r="A74" s="992">
        <v>1126500</v>
      </c>
      <c r="B74" s="824" t="s">
        <v>953</v>
      </c>
      <c r="C74" s="802" t="s">
        <v>396</v>
      </c>
      <c r="D74" s="920"/>
      <c r="E74" s="920"/>
      <c r="F74" s="920">
        <f t="shared" si="7"/>
        <v>0</v>
      </c>
      <c r="G74" s="920"/>
      <c r="H74" s="921"/>
      <c r="I74" s="921"/>
      <c r="J74" s="1030">
        <v>0</v>
      </c>
    </row>
    <row r="75" spans="1:10" s="748" customFormat="1">
      <c r="A75" s="990">
        <v>1126600</v>
      </c>
      <c r="B75" s="823" t="s">
        <v>230</v>
      </c>
      <c r="C75" s="802" t="s">
        <v>397</v>
      </c>
      <c r="D75" s="920"/>
      <c r="E75" s="920"/>
      <c r="F75" s="920">
        <f t="shared" si="7"/>
        <v>0</v>
      </c>
      <c r="G75" s="920"/>
      <c r="H75" s="921"/>
      <c r="I75" s="921"/>
      <c r="J75" s="1030">
        <f>F75</f>
        <v>0</v>
      </c>
    </row>
    <row r="76" spans="1:10" s="748" customFormat="1">
      <c r="A76" s="990">
        <v>1126700</v>
      </c>
      <c r="B76" s="823" t="s">
        <v>231</v>
      </c>
      <c r="C76" s="802" t="s">
        <v>398</v>
      </c>
      <c r="D76" s="920">
        <v>0</v>
      </c>
      <c r="E76" s="920">
        <v>0</v>
      </c>
      <c r="F76" s="920">
        <f t="shared" si="7"/>
        <v>0</v>
      </c>
      <c r="G76" s="921">
        <v>0</v>
      </c>
      <c r="H76" s="921">
        <v>0</v>
      </c>
      <c r="I76" s="921">
        <v>0</v>
      </c>
      <c r="J76" s="1030">
        <f>F76</f>
        <v>0</v>
      </c>
    </row>
    <row r="77" spans="1:10" s="748" customFormat="1" ht="12.75" customHeight="1" thickBot="1">
      <c r="A77" s="994">
        <v>1126800</v>
      </c>
      <c r="B77" s="825" t="s">
        <v>483</v>
      </c>
      <c r="C77" s="806" t="s">
        <v>399</v>
      </c>
      <c r="D77" s="915">
        <v>0</v>
      </c>
      <c r="E77" s="915">
        <v>0</v>
      </c>
      <c r="F77" s="920">
        <f>D77+E77</f>
        <v>0</v>
      </c>
      <c r="G77" s="915">
        <v>0</v>
      </c>
      <c r="H77" s="916">
        <v>0</v>
      </c>
      <c r="I77" s="916">
        <v>0</v>
      </c>
      <c r="J77" s="1030">
        <f>F77</f>
        <v>0</v>
      </c>
    </row>
    <row r="78" spans="1:10" s="748" customFormat="1" ht="15" hidden="1" thickBot="1">
      <c r="A78" s="996">
        <v>1130000</v>
      </c>
      <c r="B78" s="827" t="s">
        <v>296</v>
      </c>
      <c r="C78" s="794" t="s">
        <v>361</v>
      </c>
      <c r="D78" s="918">
        <v>0</v>
      </c>
      <c r="E78" s="918"/>
      <c r="F78" s="918">
        <v>0</v>
      </c>
      <c r="G78" s="918">
        <v>0</v>
      </c>
      <c r="H78" s="919">
        <v>0</v>
      </c>
      <c r="I78" s="919">
        <v>0</v>
      </c>
      <c r="J78" s="1030">
        <v>0</v>
      </c>
    </row>
    <row r="79" spans="1:10" s="748" customFormat="1" ht="13.5" hidden="1" thickBot="1">
      <c r="A79" s="996">
        <v>1130100</v>
      </c>
      <c r="B79" s="823" t="s">
        <v>484</v>
      </c>
      <c r="C79" s="798" t="s">
        <v>297</v>
      </c>
      <c r="D79" s="920"/>
      <c r="E79" s="920"/>
      <c r="F79" s="920"/>
      <c r="G79" s="920"/>
      <c r="H79" s="921"/>
      <c r="I79" s="921"/>
      <c r="J79" s="1030">
        <v>0</v>
      </c>
    </row>
    <row r="80" spans="1:10" s="748" customFormat="1" ht="13.5" hidden="1" thickBot="1">
      <c r="A80" s="996">
        <v>1130200</v>
      </c>
      <c r="B80" s="823" t="s">
        <v>485</v>
      </c>
      <c r="C80" s="802" t="s">
        <v>298</v>
      </c>
      <c r="D80" s="920"/>
      <c r="E80" s="920"/>
      <c r="F80" s="920"/>
      <c r="G80" s="920"/>
      <c r="H80" s="921"/>
      <c r="I80" s="921"/>
      <c r="J80" s="1030">
        <v>0</v>
      </c>
    </row>
    <row r="81" spans="1:10" s="748" customFormat="1" ht="13.5" hidden="1" thickBot="1">
      <c r="A81" s="996">
        <v>1130300</v>
      </c>
      <c r="B81" s="823" t="s">
        <v>486</v>
      </c>
      <c r="C81" s="802" t="s">
        <v>299</v>
      </c>
      <c r="D81" s="920"/>
      <c r="E81" s="920"/>
      <c r="F81" s="920"/>
      <c r="G81" s="920"/>
      <c r="H81" s="921"/>
      <c r="I81" s="921"/>
      <c r="J81" s="1030">
        <v>0</v>
      </c>
    </row>
    <row r="82" spans="1:10" s="748" customFormat="1" ht="13.5" hidden="1" thickBot="1">
      <c r="A82" s="996">
        <v>1130400</v>
      </c>
      <c r="B82" s="828" t="s">
        <v>487</v>
      </c>
      <c r="C82" s="829" t="s">
        <v>300</v>
      </c>
      <c r="D82" s="910"/>
      <c r="E82" s="910"/>
      <c r="F82" s="910"/>
      <c r="G82" s="910"/>
      <c r="H82" s="922"/>
      <c r="I82" s="922"/>
      <c r="J82" s="1030">
        <v>0</v>
      </c>
    </row>
    <row r="83" spans="1:10" s="748" customFormat="1" ht="15" hidden="1" thickBot="1">
      <c r="A83" s="990">
        <v>1131000</v>
      </c>
      <c r="B83" s="830" t="s">
        <v>301</v>
      </c>
      <c r="C83" s="831" t="s">
        <v>361</v>
      </c>
      <c r="D83" s="920"/>
      <c r="E83" s="920"/>
      <c r="F83" s="920"/>
      <c r="G83" s="920"/>
      <c r="H83" s="921"/>
      <c r="I83" s="921"/>
      <c r="J83" s="1030">
        <v>0</v>
      </c>
    </row>
    <row r="84" spans="1:10" s="748" customFormat="1" ht="26.25" hidden="1" thickBot="1">
      <c r="A84" s="990">
        <v>1131100</v>
      </c>
      <c r="B84" s="823" t="s">
        <v>592</v>
      </c>
      <c r="C84" s="798" t="s">
        <v>302</v>
      </c>
      <c r="D84" s="920"/>
      <c r="E84" s="920"/>
      <c r="F84" s="920"/>
      <c r="G84" s="920"/>
      <c r="H84" s="921"/>
      <c r="I84" s="921"/>
      <c r="J84" s="1030">
        <v>0</v>
      </c>
    </row>
    <row r="85" spans="1:10" s="748" customFormat="1" ht="5.25" hidden="1" customHeight="1">
      <c r="A85" s="990">
        <v>1131200</v>
      </c>
      <c r="B85" s="823" t="s">
        <v>593</v>
      </c>
      <c r="C85" s="802" t="s">
        <v>303</v>
      </c>
      <c r="D85" s="920"/>
      <c r="E85" s="920"/>
      <c r="F85" s="920"/>
      <c r="G85" s="920"/>
      <c r="H85" s="921"/>
      <c r="I85" s="921"/>
      <c r="J85" s="1030">
        <v>0</v>
      </c>
    </row>
    <row r="86" spans="1:10" s="748" customFormat="1" ht="12" hidden="1" customHeight="1" thickBot="1">
      <c r="A86" s="990">
        <v>1131300</v>
      </c>
      <c r="B86" s="825" t="s">
        <v>594</v>
      </c>
      <c r="C86" s="806" t="s">
        <v>304</v>
      </c>
      <c r="D86" s="915"/>
      <c r="E86" s="915"/>
      <c r="F86" s="915"/>
      <c r="G86" s="915"/>
      <c r="H86" s="916"/>
      <c r="I86" s="916"/>
      <c r="J86" s="1030">
        <v>0</v>
      </c>
    </row>
    <row r="87" spans="1:10" s="748" customFormat="1" ht="15" hidden="1" thickBot="1">
      <c r="A87" s="997">
        <v>1140000</v>
      </c>
      <c r="B87" s="827" t="s">
        <v>305</v>
      </c>
      <c r="C87" s="794" t="s">
        <v>361</v>
      </c>
      <c r="D87" s="918">
        <v>0</v>
      </c>
      <c r="E87" s="918"/>
      <c r="F87" s="918">
        <v>0</v>
      </c>
      <c r="G87" s="918">
        <v>0</v>
      </c>
      <c r="H87" s="919">
        <v>0</v>
      </c>
      <c r="I87" s="919">
        <v>0</v>
      </c>
      <c r="J87" s="1030">
        <v>0</v>
      </c>
    </row>
    <row r="88" spans="1:10" s="748" customFormat="1" ht="26.25" hidden="1" thickBot="1">
      <c r="A88" s="997">
        <v>1141000</v>
      </c>
      <c r="B88" s="823" t="s">
        <v>306</v>
      </c>
      <c r="C88" s="798" t="s">
        <v>1013</v>
      </c>
      <c r="D88" s="920"/>
      <c r="E88" s="920"/>
      <c r="F88" s="920"/>
      <c r="G88" s="920"/>
      <c r="H88" s="921"/>
      <c r="I88" s="921"/>
      <c r="J88" s="1030">
        <v>0</v>
      </c>
    </row>
    <row r="89" spans="1:10" s="748" customFormat="1" ht="26.25" hidden="1" thickBot="1">
      <c r="A89" s="997">
        <v>1142000</v>
      </c>
      <c r="B89" s="823" t="s">
        <v>42</v>
      </c>
      <c r="C89" s="802" t="s">
        <v>43</v>
      </c>
      <c r="D89" s="920"/>
      <c r="E89" s="920"/>
      <c r="F89" s="920"/>
      <c r="G89" s="920"/>
      <c r="H89" s="921"/>
      <c r="I89" s="921"/>
      <c r="J89" s="1030">
        <v>0</v>
      </c>
    </row>
    <row r="90" spans="1:10" s="748" customFormat="1" ht="26.25" hidden="1" thickBot="1">
      <c r="A90" s="997">
        <v>1143000</v>
      </c>
      <c r="B90" s="823" t="s">
        <v>44</v>
      </c>
      <c r="C90" s="802" t="s">
        <v>45</v>
      </c>
      <c r="D90" s="920"/>
      <c r="E90" s="920"/>
      <c r="F90" s="920"/>
      <c r="G90" s="920"/>
      <c r="H90" s="921"/>
      <c r="I90" s="921"/>
      <c r="J90" s="1030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15"/>
      <c r="E91" s="915"/>
      <c r="F91" s="915"/>
      <c r="G91" s="915"/>
      <c r="H91" s="916"/>
      <c r="I91" s="916"/>
      <c r="J91" s="1030">
        <v>0</v>
      </c>
    </row>
    <row r="92" spans="1:10" s="748" customFormat="1" ht="15" hidden="1" thickBot="1">
      <c r="A92" s="998">
        <v>1150000</v>
      </c>
      <c r="B92" s="999" t="s">
        <v>736</v>
      </c>
      <c r="C92" s="794" t="s">
        <v>361</v>
      </c>
      <c r="D92" s="918">
        <v>0</v>
      </c>
      <c r="E92" s="918"/>
      <c r="F92" s="918">
        <v>0</v>
      </c>
      <c r="G92" s="918">
        <v>0</v>
      </c>
      <c r="H92" s="919">
        <v>0</v>
      </c>
      <c r="I92" s="919">
        <v>0</v>
      </c>
      <c r="J92" s="1030">
        <v>0</v>
      </c>
    </row>
    <row r="93" spans="1:10" s="748" customFormat="1" ht="26.25" hidden="1" thickBot="1">
      <c r="A93" s="1000">
        <v>1151000</v>
      </c>
      <c r="B93" s="1001" t="s">
        <v>686</v>
      </c>
      <c r="C93" s="794" t="s">
        <v>361</v>
      </c>
      <c r="D93" s="923">
        <v>0</v>
      </c>
      <c r="E93" s="923"/>
      <c r="F93" s="923">
        <v>0</v>
      </c>
      <c r="G93" s="923">
        <v>0</v>
      </c>
      <c r="H93" s="924">
        <v>0</v>
      </c>
      <c r="I93" s="924">
        <v>0</v>
      </c>
      <c r="J93" s="1030">
        <v>0</v>
      </c>
    </row>
    <row r="94" spans="1:10" s="748" customFormat="1" ht="26.25" hidden="1" thickBot="1">
      <c r="A94" s="1000">
        <v>1151100</v>
      </c>
      <c r="B94" s="1003" t="s">
        <v>267</v>
      </c>
      <c r="C94" s="1004">
        <v>461100</v>
      </c>
      <c r="D94" s="923"/>
      <c r="E94" s="923"/>
      <c r="F94" s="923"/>
      <c r="G94" s="923"/>
      <c r="H94" s="924"/>
      <c r="I94" s="924"/>
      <c r="J94" s="1030">
        <v>0</v>
      </c>
    </row>
    <row r="95" spans="1:10" s="748" customFormat="1" ht="26.25" hidden="1" thickBot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4"/>
      <c r="I95" s="924"/>
      <c r="J95" s="1030">
        <v>0</v>
      </c>
    </row>
    <row r="96" spans="1:10" s="748" customFormat="1" ht="26.25" hidden="1" thickBot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185">
        <v>0</v>
      </c>
      <c r="I96" s="1185">
        <v>0</v>
      </c>
      <c r="J96" s="1030">
        <v>0</v>
      </c>
    </row>
    <row r="97" spans="1:10" s="748" customFormat="1" ht="26.25" hidden="1" thickBot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920"/>
      <c r="H97" s="921"/>
      <c r="I97" s="921"/>
      <c r="J97" s="1030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915"/>
      <c r="H98" s="916"/>
      <c r="I98" s="916"/>
      <c r="J98" s="1030">
        <v>0</v>
      </c>
    </row>
    <row r="99" spans="1:10" s="748" customFormat="1" ht="26.25" hidden="1" thickBot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186">
        <v>0</v>
      </c>
      <c r="I99" s="1186">
        <v>0</v>
      </c>
      <c r="J99" s="1030">
        <v>0</v>
      </c>
    </row>
    <row r="100" spans="1:10" s="748" customFormat="1" ht="26.25" hidden="1" thickBot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185"/>
      <c r="I100" s="1185"/>
      <c r="J100" s="1030">
        <v>0</v>
      </c>
    </row>
    <row r="101" spans="1:10" s="748" customFormat="1" ht="13.5" hidden="1" thickBot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185"/>
      <c r="I101" s="1185"/>
      <c r="J101" s="1030">
        <v>0</v>
      </c>
    </row>
    <row r="102" spans="1:10" s="748" customFormat="1" ht="39" hidden="1" thickBot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185"/>
      <c r="I102" s="1185"/>
      <c r="J102" s="1030">
        <v>0</v>
      </c>
    </row>
    <row r="103" spans="1:10" s="748" customFormat="1" ht="39" hidden="1" thickBot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185"/>
      <c r="I103" s="1185"/>
      <c r="J103" s="1030">
        <v>0</v>
      </c>
    </row>
    <row r="104" spans="1:10" s="748" customFormat="1" ht="13.5" hidden="1" thickBot="1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185"/>
      <c r="I104" s="1185"/>
      <c r="J104" s="1030">
        <v>0</v>
      </c>
    </row>
    <row r="105" spans="1:10" s="748" customFormat="1" ht="39" hidden="1" thickBot="1">
      <c r="A105" s="1000">
        <v>1153700</v>
      </c>
      <c r="B105" s="1017" t="s">
        <v>507</v>
      </c>
      <c r="C105" s="1004">
        <v>463700</v>
      </c>
      <c r="D105" s="1007"/>
      <c r="E105" s="1007"/>
      <c r="F105" s="1007"/>
      <c r="G105" s="1007"/>
      <c r="H105" s="1185"/>
      <c r="I105" s="1185"/>
      <c r="J105" s="1030">
        <v>0</v>
      </c>
    </row>
    <row r="106" spans="1:10" s="748" customFormat="1" ht="39" hidden="1" thickBot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185"/>
      <c r="I106" s="1185"/>
      <c r="J106" s="1030">
        <v>0</v>
      </c>
    </row>
    <row r="107" spans="1:10" s="748" customFormat="1" ht="13.5" hidden="1" thickBot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185"/>
      <c r="I107" s="1185"/>
      <c r="J107" s="1030">
        <v>0</v>
      </c>
    </row>
    <row r="108" spans="1:10" s="748" customFormat="1" ht="26.25" hidden="1" thickBot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185">
        <v>0</v>
      </c>
      <c r="I108" s="1185">
        <v>0</v>
      </c>
      <c r="J108" s="1030">
        <v>0</v>
      </c>
    </row>
    <row r="109" spans="1:10" s="748" customFormat="1" ht="26.25" hidden="1" thickBot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19"/>
      <c r="H109" s="1187"/>
      <c r="I109" s="1187"/>
      <c r="J109" s="1030">
        <v>0</v>
      </c>
    </row>
    <row r="110" spans="1:10" s="748" customFormat="1" ht="13.5" hidden="1" thickBot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19"/>
      <c r="H110" s="1187"/>
      <c r="I110" s="1187"/>
      <c r="J110" s="1030">
        <v>0</v>
      </c>
    </row>
    <row r="111" spans="1:10" s="748" customFormat="1" ht="13.5" hidden="1" thickBot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19"/>
      <c r="H111" s="1187"/>
      <c r="I111" s="1187"/>
      <c r="J111" s="1030">
        <v>0</v>
      </c>
    </row>
    <row r="112" spans="1:10" s="748" customFormat="1" ht="36" hidden="1" customHeight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19"/>
      <c r="H112" s="1187"/>
      <c r="I112" s="1187"/>
      <c r="J112" s="1030">
        <v>0</v>
      </c>
    </row>
    <row r="113" spans="1:10" s="748" customFormat="1" ht="39" hidden="1" thickBot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920"/>
      <c r="H113" s="921"/>
      <c r="I113" s="921"/>
      <c r="J113" s="1030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915"/>
      <c r="H114" s="916"/>
      <c r="I114" s="916"/>
      <c r="J114" s="1030">
        <v>0</v>
      </c>
    </row>
    <row r="115" spans="1:10" s="748" customFormat="1" ht="26.25" hidden="1" thickBot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9">
        <v>0</v>
      </c>
      <c r="I115" s="919">
        <v>0</v>
      </c>
      <c r="J115" s="1030">
        <v>0</v>
      </c>
    </row>
    <row r="116" spans="1:10" s="748" customFormat="1" ht="13.5" hidden="1" thickBot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1">
        <v>0</v>
      </c>
      <c r="I116" s="921">
        <v>0</v>
      </c>
      <c r="J116" s="1030">
        <v>0</v>
      </c>
    </row>
    <row r="117" spans="1:10" s="748" customFormat="1" ht="26.25" hidden="1" thickBot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1"/>
      <c r="I117" s="921"/>
      <c r="J117" s="1030">
        <v>0</v>
      </c>
    </row>
    <row r="118" spans="1:10" s="748" customFormat="1" ht="26.25" hidden="1" thickBot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1"/>
      <c r="I118" s="921"/>
      <c r="J118" s="1030">
        <v>0</v>
      </c>
    </row>
    <row r="119" spans="1:10" s="748" customFormat="1" ht="26.25" hidden="1" thickBot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1">
        <v>0</v>
      </c>
      <c r="I119" s="921">
        <v>0</v>
      </c>
      <c r="J119" s="1030">
        <v>0</v>
      </c>
    </row>
    <row r="120" spans="1:10" s="748" customFormat="1" ht="26.25" hidden="1" thickBot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1"/>
      <c r="I120" s="921"/>
      <c r="J120" s="1030">
        <v>0</v>
      </c>
    </row>
    <row r="121" spans="1:10" s="748" customFormat="1" ht="13.5" hidden="1" thickBot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1"/>
      <c r="I121" s="921"/>
      <c r="J121" s="1030">
        <v>0</v>
      </c>
    </row>
    <row r="122" spans="1:10" s="748" customFormat="1" ht="26.25" hidden="1" thickBot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1"/>
      <c r="I122" s="921"/>
      <c r="J122" s="1030">
        <v>0</v>
      </c>
    </row>
    <row r="123" spans="1:10" s="748" customFormat="1" ht="13.5" hidden="1" thickBot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1"/>
      <c r="I123" s="921"/>
      <c r="J123" s="1030">
        <v>0</v>
      </c>
    </row>
    <row r="124" spans="1:10" s="748" customFormat="1" ht="26.25" hidden="1" thickBot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1"/>
      <c r="I124" s="921"/>
      <c r="J124" s="1030">
        <v>0</v>
      </c>
    </row>
    <row r="125" spans="1:10" s="748" customFormat="1" ht="13.5" hidden="1" thickBot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1"/>
      <c r="I125" s="921"/>
      <c r="J125" s="1030">
        <v>0</v>
      </c>
    </row>
    <row r="126" spans="1:10" s="748" customFormat="1" ht="26.25" hidden="1" thickBot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1"/>
      <c r="I126" s="921"/>
      <c r="J126" s="1030">
        <v>0</v>
      </c>
    </row>
    <row r="127" spans="1:10" s="748" customFormat="1" ht="13.5" hidden="1" thickBot="1">
      <c r="A127" s="995">
        <v>1162800</v>
      </c>
      <c r="B127" s="836" t="s">
        <v>1690</v>
      </c>
      <c r="C127" s="802" t="s">
        <v>878</v>
      </c>
      <c r="D127" s="920"/>
      <c r="E127" s="920"/>
      <c r="F127" s="920"/>
      <c r="G127" s="920"/>
      <c r="H127" s="921"/>
      <c r="I127" s="921"/>
      <c r="J127" s="1030">
        <v>0</v>
      </c>
    </row>
    <row r="128" spans="1:10" s="748" customFormat="1" ht="13.5" hidden="1" thickBot="1">
      <c r="A128" s="1024">
        <v>1162900</v>
      </c>
      <c r="B128" s="836" t="s">
        <v>1691</v>
      </c>
      <c r="C128" s="802" t="s">
        <v>880</v>
      </c>
      <c r="D128" s="920"/>
      <c r="E128" s="920"/>
      <c r="F128" s="920"/>
      <c r="G128" s="920"/>
      <c r="H128" s="921"/>
      <c r="I128" s="921"/>
      <c r="J128" s="1030">
        <v>0</v>
      </c>
    </row>
    <row r="129" spans="1:10" s="748" customFormat="1" ht="13.5" hidden="1" thickBot="1">
      <c r="A129" s="1024">
        <v>1163000</v>
      </c>
      <c r="B129" s="842" t="s">
        <v>58</v>
      </c>
      <c r="C129" s="831" t="s">
        <v>361</v>
      </c>
      <c r="D129" s="920">
        <v>0</v>
      </c>
      <c r="E129" s="920"/>
      <c r="F129" s="920">
        <v>0</v>
      </c>
      <c r="G129" s="920">
        <v>0</v>
      </c>
      <c r="H129" s="921">
        <v>0</v>
      </c>
      <c r="I129" s="921">
        <v>0</v>
      </c>
      <c r="J129" s="1030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915"/>
      <c r="E130" s="915"/>
      <c r="F130" s="915"/>
      <c r="G130" s="915"/>
      <c r="H130" s="916"/>
      <c r="I130" s="916"/>
      <c r="J130" s="1030">
        <v>0</v>
      </c>
    </row>
    <row r="131" spans="1:10" s="748" customFormat="1" ht="13.5" hidden="1" thickBot="1">
      <c r="A131" s="1026">
        <v>1170000</v>
      </c>
      <c r="B131" s="848" t="s">
        <v>881</v>
      </c>
      <c r="C131" s="794" t="s">
        <v>361</v>
      </c>
      <c r="D131" s="918">
        <f>D135</f>
        <v>0</v>
      </c>
      <c r="E131" s="918"/>
      <c r="F131" s="918">
        <f>F135</f>
        <v>0</v>
      </c>
      <c r="G131" s="918">
        <f>G135</f>
        <v>0</v>
      </c>
      <c r="H131" s="919">
        <f>H135</f>
        <v>0</v>
      </c>
      <c r="I131" s="919">
        <f>I135</f>
        <v>0</v>
      </c>
      <c r="J131" s="1030">
        <f>J135</f>
        <v>0</v>
      </c>
    </row>
    <row r="132" spans="1:10" s="748" customFormat="1" ht="39" hidden="1" thickBot="1">
      <c r="A132" s="1024">
        <v>1171000</v>
      </c>
      <c r="B132" s="852" t="s">
        <v>216</v>
      </c>
      <c r="C132" s="794" t="s">
        <v>361</v>
      </c>
      <c r="D132" s="923">
        <v>0</v>
      </c>
      <c r="E132" s="923"/>
      <c r="F132" s="923">
        <v>0</v>
      </c>
      <c r="G132" s="923">
        <v>0</v>
      </c>
      <c r="H132" s="924">
        <v>0</v>
      </c>
      <c r="I132" s="924">
        <v>0</v>
      </c>
      <c r="J132" s="1030">
        <v>0</v>
      </c>
    </row>
    <row r="133" spans="1:10" s="748" customFormat="1" ht="39" hidden="1" thickBot="1">
      <c r="A133" s="1024">
        <v>1171100</v>
      </c>
      <c r="B133" s="801" t="s">
        <v>1692</v>
      </c>
      <c r="C133" s="798" t="s">
        <v>482</v>
      </c>
      <c r="D133" s="920"/>
      <c r="E133" s="920"/>
      <c r="F133" s="920"/>
      <c r="G133" s="920"/>
      <c r="H133" s="921"/>
      <c r="I133" s="921"/>
      <c r="J133" s="1030">
        <v>0</v>
      </c>
    </row>
    <row r="134" spans="1:10" s="748" customFormat="1" ht="26.25" hidden="1" thickBot="1">
      <c r="A134" s="1024">
        <v>1171200</v>
      </c>
      <c r="B134" s="836" t="s">
        <v>1693</v>
      </c>
      <c r="C134" s="854" t="s">
        <v>354</v>
      </c>
      <c r="D134" s="920"/>
      <c r="E134" s="920"/>
      <c r="F134" s="920"/>
      <c r="G134" s="920"/>
      <c r="H134" s="921"/>
      <c r="I134" s="921"/>
      <c r="J134" s="1030">
        <v>0</v>
      </c>
    </row>
    <row r="135" spans="1:10" s="748" customFormat="1" ht="51.75" hidden="1" thickBot="1">
      <c r="A135" s="995">
        <v>1172000</v>
      </c>
      <c r="B135" s="855" t="s">
        <v>1027</v>
      </c>
      <c r="C135" s="831" t="s">
        <v>361</v>
      </c>
      <c r="D135" s="918">
        <f>D137+D138</f>
        <v>0</v>
      </c>
      <c r="E135" s="918"/>
      <c r="F135" s="918">
        <f>F137+F138</f>
        <v>0</v>
      </c>
      <c r="G135" s="918">
        <f>G137+G138</f>
        <v>0</v>
      </c>
      <c r="H135" s="919">
        <f>H137+H138</f>
        <v>0</v>
      </c>
      <c r="I135" s="919">
        <f>I137+I138</f>
        <v>0</v>
      </c>
      <c r="J135" s="1030">
        <f>F135</f>
        <v>0</v>
      </c>
    </row>
    <row r="136" spans="1:10" s="748" customFormat="1" ht="13.5" hidden="1" thickBot="1">
      <c r="A136" s="995">
        <v>1172100</v>
      </c>
      <c r="B136" s="823" t="s">
        <v>1113</v>
      </c>
      <c r="C136" s="798" t="s">
        <v>1028</v>
      </c>
      <c r="D136" s="920"/>
      <c r="E136" s="920"/>
      <c r="F136" s="920"/>
      <c r="G136" s="920"/>
      <c r="H136" s="921"/>
      <c r="I136" s="921"/>
      <c r="J136" s="1030">
        <v>0</v>
      </c>
    </row>
    <row r="137" spans="1:10" s="748" customFormat="1" ht="13.5" hidden="1" thickBot="1">
      <c r="A137" s="995">
        <v>1172200</v>
      </c>
      <c r="B137" s="823" t="s">
        <v>1114</v>
      </c>
      <c r="C137" s="856">
        <v>482200</v>
      </c>
      <c r="D137" s="920">
        <v>0</v>
      </c>
      <c r="E137" s="920"/>
      <c r="F137" s="920">
        <v>0</v>
      </c>
      <c r="G137" s="920">
        <v>0</v>
      </c>
      <c r="H137" s="921">
        <v>0</v>
      </c>
      <c r="I137" s="921">
        <v>0</v>
      </c>
      <c r="J137" s="1030">
        <f>F137</f>
        <v>0</v>
      </c>
    </row>
    <row r="138" spans="1:10" s="748" customFormat="1" ht="13.5" hidden="1" thickBot="1">
      <c r="A138" s="995">
        <v>1172300</v>
      </c>
      <c r="B138" s="836" t="s">
        <v>1694</v>
      </c>
      <c r="C138" s="802" t="s">
        <v>1030</v>
      </c>
      <c r="D138" s="920">
        <v>0</v>
      </c>
      <c r="E138" s="920"/>
      <c r="F138" s="920">
        <v>0</v>
      </c>
      <c r="G138" s="920">
        <v>0</v>
      </c>
      <c r="H138" s="921">
        <v>0</v>
      </c>
      <c r="I138" s="921">
        <v>0</v>
      </c>
      <c r="J138" s="1030">
        <f>F138</f>
        <v>0</v>
      </c>
    </row>
    <row r="139" spans="1:10" s="748" customFormat="1" ht="26.25" hidden="1" thickBot="1">
      <c r="A139" s="995">
        <v>1172400</v>
      </c>
      <c r="B139" s="857" t="s">
        <v>1695</v>
      </c>
      <c r="C139" s="802" t="s">
        <v>125</v>
      </c>
      <c r="D139" s="923"/>
      <c r="E139" s="920"/>
      <c r="F139" s="923"/>
      <c r="G139" s="923"/>
      <c r="H139" s="924"/>
      <c r="I139" s="924"/>
      <c r="J139" s="1030">
        <v>0</v>
      </c>
    </row>
    <row r="140" spans="1:10" s="748" customFormat="1" ht="26.25" hidden="1" thickBot="1">
      <c r="A140" s="995">
        <v>1173000</v>
      </c>
      <c r="B140" s="855" t="s">
        <v>126</v>
      </c>
      <c r="C140" s="831" t="s">
        <v>361</v>
      </c>
      <c r="D140" s="923">
        <v>0</v>
      </c>
      <c r="E140" s="923"/>
      <c r="F140" s="923">
        <v>0</v>
      </c>
      <c r="G140" s="923">
        <v>0</v>
      </c>
      <c r="H140" s="924">
        <v>0</v>
      </c>
      <c r="I140" s="924">
        <v>0</v>
      </c>
      <c r="J140" s="1030">
        <v>0</v>
      </c>
    </row>
    <row r="141" spans="1:10" s="748" customFormat="1" ht="26.25" hidden="1" thickBot="1">
      <c r="A141" s="1024">
        <v>1173100</v>
      </c>
      <c r="B141" s="858" t="s">
        <v>127</v>
      </c>
      <c r="C141" s="802" t="s">
        <v>1099</v>
      </c>
      <c r="D141" s="923"/>
      <c r="E141" s="920"/>
      <c r="F141" s="923"/>
      <c r="G141" s="923"/>
      <c r="H141" s="924"/>
      <c r="I141" s="924"/>
      <c r="J141" s="1030">
        <v>0</v>
      </c>
    </row>
    <row r="142" spans="1:10" s="748" customFormat="1" ht="39" hidden="1" thickBot="1">
      <c r="A142" s="1024">
        <v>1174000</v>
      </c>
      <c r="B142" s="855" t="s">
        <v>1100</v>
      </c>
      <c r="C142" s="831" t="s">
        <v>361</v>
      </c>
      <c r="D142" s="923">
        <v>0</v>
      </c>
      <c r="E142" s="923"/>
      <c r="F142" s="923">
        <v>0</v>
      </c>
      <c r="G142" s="923">
        <v>0</v>
      </c>
      <c r="H142" s="924">
        <v>0</v>
      </c>
      <c r="I142" s="924">
        <v>0</v>
      </c>
      <c r="J142" s="1030">
        <v>0</v>
      </c>
    </row>
    <row r="143" spans="1:10" s="748" customFormat="1" ht="26.25" hidden="1" thickBot="1">
      <c r="A143" s="1024">
        <v>1174100</v>
      </c>
      <c r="B143" s="858" t="s">
        <v>1115</v>
      </c>
      <c r="C143" s="802" t="s">
        <v>1101</v>
      </c>
      <c r="D143" s="923"/>
      <c r="E143" s="923"/>
      <c r="F143" s="923"/>
      <c r="G143" s="923"/>
      <c r="H143" s="924"/>
      <c r="I143" s="924"/>
      <c r="J143" s="1030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923"/>
      <c r="E144" s="923"/>
      <c r="F144" s="923"/>
      <c r="G144" s="923"/>
      <c r="H144" s="924"/>
      <c r="I144" s="924"/>
      <c r="J144" s="1030">
        <v>0</v>
      </c>
    </row>
    <row r="145" spans="1:10" s="748" customFormat="1" ht="51.75" hidden="1" thickBot="1">
      <c r="A145" s="1024">
        <v>1175000</v>
      </c>
      <c r="B145" s="855" t="s">
        <v>561</v>
      </c>
      <c r="C145" s="831" t="s">
        <v>361</v>
      </c>
      <c r="D145" s="923">
        <v>0</v>
      </c>
      <c r="E145" s="923"/>
      <c r="F145" s="923">
        <v>0</v>
      </c>
      <c r="G145" s="923">
        <v>0</v>
      </c>
      <c r="H145" s="924">
        <v>0</v>
      </c>
      <c r="I145" s="924">
        <v>0</v>
      </c>
      <c r="J145" s="1030">
        <v>0</v>
      </c>
    </row>
    <row r="146" spans="1:10" s="748" customFormat="1" ht="39" hidden="1" thickBot="1">
      <c r="A146" s="1024">
        <v>1175100</v>
      </c>
      <c r="B146" s="857" t="s">
        <v>1697</v>
      </c>
      <c r="C146" s="802" t="s">
        <v>228</v>
      </c>
      <c r="D146" s="923"/>
      <c r="E146" s="923"/>
      <c r="F146" s="923"/>
      <c r="G146" s="923"/>
      <c r="H146" s="924"/>
      <c r="I146" s="924"/>
      <c r="J146" s="1030">
        <v>0</v>
      </c>
    </row>
    <row r="147" spans="1:10" s="748" customFormat="1" ht="13.5" hidden="1" thickBot="1">
      <c r="A147" s="1024">
        <v>1176000</v>
      </c>
      <c r="B147" s="855" t="s">
        <v>229</v>
      </c>
      <c r="C147" s="831" t="s">
        <v>361</v>
      </c>
      <c r="D147" s="923">
        <v>0</v>
      </c>
      <c r="E147" s="923"/>
      <c r="F147" s="923">
        <v>0</v>
      </c>
      <c r="G147" s="923">
        <v>0</v>
      </c>
      <c r="H147" s="924">
        <v>0</v>
      </c>
      <c r="I147" s="924">
        <v>0</v>
      </c>
      <c r="J147" s="1030">
        <v>0</v>
      </c>
    </row>
    <row r="148" spans="1:10" s="748" customFormat="1" ht="13.5" hidden="1" thickBot="1">
      <c r="A148" s="1024">
        <v>1176100</v>
      </c>
      <c r="B148" s="857" t="s">
        <v>1698</v>
      </c>
      <c r="C148" s="802" t="s">
        <v>8</v>
      </c>
      <c r="D148" s="923"/>
      <c r="E148" s="920"/>
      <c r="F148" s="923"/>
      <c r="G148" s="923"/>
      <c r="H148" s="924"/>
      <c r="I148" s="924"/>
      <c r="J148" s="1030">
        <v>0</v>
      </c>
    </row>
    <row r="149" spans="1:10" s="748" customFormat="1" ht="13.5" hidden="1" thickBot="1">
      <c r="A149" s="1024">
        <v>1177000</v>
      </c>
      <c r="B149" s="855" t="s">
        <v>591</v>
      </c>
      <c r="C149" s="831" t="s">
        <v>361</v>
      </c>
      <c r="D149" s="923">
        <v>0</v>
      </c>
      <c r="E149" s="923"/>
      <c r="F149" s="923">
        <v>0</v>
      </c>
      <c r="G149" s="923">
        <v>0</v>
      </c>
      <c r="H149" s="924">
        <v>0</v>
      </c>
      <c r="I149" s="924">
        <v>0</v>
      </c>
      <c r="J149" s="1030">
        <v>0</v>
      </c>
    </row>
    <row r="150" spans="1:10" s="748" customFormat="1" ht="13.5" hidden="1" thickBot="1">
      <c r="A150" s="1025">
        <v>1177100</v>
      </c>
      <c r="B150" s="859" t="s">
        <v>1699</v>
      </c>
      <c r="C150" s="806" t="s">
        <v>260</v>
      </c>
      <c r="D150" s="915"/>
      <c r="E150" s="915"/>
      <c r="F150" s="915"/>
      <c r="G150" s="915"/>
      <c r="H150" s="916"/>
      <c r="I150" s="916"/>
      <c r="J150" s="1030">
        <v>0</v>
      </c>
    </row>
    <row r="151" spans="1:10" s="748" customFormat="1" ht="26.25" thickBot="1">
      <c r="A151" s="1028" t="s">
        <v>263</v>
      </c>
      <c r="B151" s="866" t="s">
        <v>652</v>
      </c>
      <c r="C151" s="867" t="s">
        <v>361</v>
      </c>
      <c r="D151" s="1029">
        <f>D152</f>
        <v>0</v>
      </c>
      <c r="E151" s="1029"/>
      <c r="F151" s="1029">
        <f>F152</f>
        <v>0</v>
      </c>
      <c r="G151" s="1029">
        <f>G152</f>
        <v>0</v>
      </c>
      <c r="H151" s="1188">
        <f>H152</f>
        <v>0</v>
      </c>
      <c r="I151" s="1188">
        <f>I152</f>
        <v>0</v>
      </c>
      <c r="J151" s="1030">
        <f>F152</f>
        <v>0</v>
      </c>
    </row>
    <row r="152" spans="1:10" s="748" customFormat="1">
      <c r="A152" s="1026" t="s">
        <v>654</v>
      </c>
      <c r="B152" s="875" t="s">
        <v>655</v>
      </c>
      <c r="C152" s="794" t="s">
        <v>361</v>
      </c>
      <c r="D152" s="918">
        <f>SUM(D153:D158)</f>
        <v>0</v>
      </c>
      <c r="E152" s="918">
        <f>E157</f>
        <v>0</v>
      </c>
      <c r="F152" s="918">
        <f>F157</f>
        <v>0</v>
      </c>
      <c r="G152" s="918">
        <f>SUM(G153:G155)</f>
        <v>0</v>
      </c>
      <c r="H152" s="919">
        <f>+SUM(H153:H155)</f>
        <v>0</v>
      </c>
      <c r="I152" s="919">
        <f>SUM(I153:I157)</f>
        <v>0</v>
      </c>
      <c r="J152" s="1030">
        <f>F152</f>
        <v>0</v>
      </c>
    </row>
    <row r="153" spans="1:10" s="748" customFormat="1">
      <c r="A153" s="1024" t="s">
        <v>656</v>
      </c>
      <c r="B153" s="857" t="s">
        <v>1700</v>
      </c>
      <c r="C153" s="1031" t="s">
        <v>997</v>
      </c>
      <c r="D153" s="923"/>
      <c r="E153" s="920"/>
      <c r="F153" s="923"/>
      <c r="G153" s="923"/>
      <c r="H153" s="924"/>
      <c r="I153" s="924"/>
      <c r="J153" s="1030">
        <f>F153</f>
        <v>0</v>
      </c>
    </row>
    <row r="154" spans="1:10" s="748" customFormat="1">
      <c r="A154" s="1024" t="s">
        <v>998</v>
      </c>
      <c r="B154" s="857" t="s">
        <v>1701</v>
      </c>
      <c r="C154" s="1031" t="s">
        <v>975</v>
      </c>
      <c r="D154" s="923"/>
      <c r="E154" s="920"/>
      <c r="F154" s="923"/>
      <c r="G154" s="923"/>
      <c r="H154" s="924"/>
      <c r="I154" s="924"/>
      <c r="J154" s="1030">
        <f>F154</f>
        <v>0</v>
      </c>
    </row>
    <row r="155" spans="1:10" s="748" customFormat="1" ht="25.5">
      <c r="A155" s="1024" t="s">
        <v>976</v>
      </c>
      <c r="B155" s="857" t="s">
        <v>1702</v>
      </c>
      <c r="C155" s="1031" t="s">
        <v>978</v>
      </c>
      <c r="D155" s="1592">
        <v>0</v>
      </c>
      <c r="E155" s="1273"/>
      <c r="F155" s="1592">
        <v>0</v>
      </c>
      <c r="G155" s="1274">
        <v>0</v>
      </c>
      <c r="H155" s="1610">
        <v>0</v>
      </c>
      <c r="I155" s="1610">
        <v>0</v>
      </c>
      <c r="J155" s="1276">
        <f>F155</f>
        <v>0</v>
      </c>
    </row>
    <row r="156" spans="1:10" s="748" customFormat="1">
      <c r="A156" s="1033" t="s">
        <v>979</v>
      </c>
      <c r="B156" s="857" t="s">
        <v>1703</v>
      </c>
      <c r="C156" s="1031" t="s">
        <v>1110</v>
      </c>
      <c r="D156" s="923"/>
      <c r="E156" s="920"/>
      <c r="F156" s="923"/>
      <c r="G156" s="923"/>
      <c r="H156" s="924"/>
      <c r="I156" s="924"/>
      <c r="J156" s="1030">
        <v>0</v>
      </c>
    </row>
    <row r="157" spans="1:10" s="748" customFormat="1">
      <c r="A157" s="1033" t="s">
        <v>138</v>
      </c>
      <c r="B157" s="858" t="s">
        <v>139</v>
      </c>
      <c r="C157" s="1031" t="s">
        <v>140</v>
      </c>
      <c r="D157" s="923">
        <v>0</v>
      </c>
      <c r="E157" s="920">
        <v>0</v>
      </c>
      <c r="F157" s="923">
        <f>D157+E157</f>
        <v>0</v>
      </c>
      <c r="G157" s="923">
        <v>0</v>
      </c>
      <c r="H157" s="924">
        <v>0</v>
      </c>
      <c r="I157" s="924">
        <v>0</v>
      </c>
      <c r="J157" s="1030">
        <f>F157</f>
        <v>0</v>
      </c>
    </row>
    <row r="158" spans="1:10" s="748" customFormat="1">
      <c r="A158" s="1033" t="s">
        <v>141</v>
      </c>
      <c r="B158" s="857" t="s">
        <v>1704</v>
      </c>
      <c r="C158" s="1031" t="s">
        <v>904</v>
      </c>
      <c r="D158" s="925"/>
      <c r="E158" s="906"/>
      <c r="F158" s="925"/>
      <c r="G158" s="925"/>
      <c r="H158" s="926"/>
      <c r="I158" s="926"/>
      <c r="J158" s="991">
        <v>0</v>
      </c>
    </row>
    <row r="159" spans="1:10" s="748" customFormat="1">
      <c r="A159" s="1033" t="s">
        <v>905</v>
      </c>
      <c r="B159" s="857" t="s">
        <v>1705</v>
      </c>
      <c r="C159" s="1031" t="s">
        <v>907</v>
      </c>
      <c r="D159" s="925"/>
      <c r="E159" s="906"/>
      <c r="F159" s="925"/>
      <c r="G159" s="925"/>
      <c r="H159" s="926"/>
      <c r="I159" s="926"/>
      <c r="J159" s="991">
        <v>0</v>
      </c>
    </row>
    <row r="160" spans="1:10" s="748" customFormat="1" ht="11.25" customHeight="1" thickBot="1">
      <c r="A160" s="1034" t="s">
        <v>806</v>
      </c>
      <c r="B160" s="1035" t="s">
        <v>1706</v>
      </c>
      <c r="C160" s="1036" t="s">
        <v>661</v>
      </c>
      <c r="D160" s="925"/>
      <c r="E160" s="906"/>
      <c r="F160" s="925"/>
      <c r="G160" s="925"/>
      <c r="H160" s="926"/>
      <c r="I160" s="926"/>
      <c r="J160" s="991">
        <v>0</v>
      </c>
    </row>
    <row r="161" spans="1:10" s="748" customFormat="1" ht="13.5" hidden="1" thickBot="1">
      <c r="A161" s="1000" t="s">
        <v>807</v>
      </c>
      <c r="B161" s="1037" t="s">
        <v>1074</v>
      </c>
      <c r="C161" s="1004" t="s">
        <v>1075</v>
      </c>
      <c r="D161" s="925"/>
      <c r="E161" s="906"/>
      <c r="F161" s="925"/>
      <c r="G161" s="925"/>
      <c r="H161" s="926"/>
      <c r="I161" s="926"/>
      <c r="J161" s="991">
        <v>0</v>
      </c>
    </row>
    <row r="162" spans="1:10" s="748" customFormat="1" ht="13.5" hidden="1" thickBot="1">
      <c r="A162" s="1000" t="s">
        <v>1076</v>
      </c>
      <c r="B162" s="1037" t="s">
        <v>1077</v>
      </c>
      <c r="C162" s="1004" t="s">
        <v>1078</v>
      </c>
      <c r="D162" s="925"/>
      <c r="E162" s="906"/>
      <c r="F162" s="925"/>
      <c r="G162" s="925"/>
      <c r="H162" s="926"/>
      <c r="I162" s="926"/>
      <c r="J162" s="991">
        <v>0</v>
      </c>
    </row>
    <row r="163" spans="1:10" s="748" customFormat="1" ht="13.5" hidden="1" thickBot="1">
      <c r="A163" s="1038" t="s">
        <v>662</v>
      </c>
      <c r="B163" s="1039" t="s">
        <v>663</v>
      </c>
      <c r="C163" s="1040" t="s">
        <v>361</v>
      </c>
      <c r="D163" s="925">
        <v>0</v>
      </c>
      <c r="E163" s="925"/>
      <c r="F163" s="925">
        <v>0</v>
      </c>
      <c r="G163" s="925">
        <v>0</v>
      </c>
      <c r="H163" s="926">
        <v>0</v>
      </c>
      <c r="I163" s="926">
        <v>0</v>
      </c>
      <c r="J163" s="991">
        <v>0</v>
      </c>
    </row>
    <row r="164" spans="1:10" ht="13.5" hidden="1" thickBot="1">
      <c r="A164" s="1033" t="s">
        <v>664</v>
      </c>
      <c r="B164" s="858" t="s">
        <v>665</v>
      </c>
      <c r="C164" s="1031" t="s">
        <v>666</v>
      </c>
      <c r="D164" s="925"/>
      <c r="E164" s="906"/>
      <c r="F164" s="925"/>
      <c r="G164" s="925"/>
      <c r="H164" s="926"/>
      <c r="I164" s="926"/>
      <c r="J164" s="991">
        <v>0</v>
      </c>
    </row>
    <row r="165" spans="1:10" ht="13.5" hidden="1" thickBot="1">
      <c r="A165" s="1033" t="s">
        <v>667</v>
      </c>
      <c r="B165" s="858" t="s">
        <v>668</v>
      </c>
      <c r="C165" s="1031" t="s">
        <v>669</v>
      </c>
      <c r="D165" s="925"/>
      <c r="E165" s="906"/>
      <c r="F165" s="925"/>
      <c r="G165" s="925"/>
      <c r="H165" s="926"/>
      <c r="I165" s="926"/>
      <c r="J165" s="991">
        <v>0</v>
      </c>
    </row>
    <row r="166" spans="1:10" ht="26.25" hidden="1" thickBot="1">
      <c r="A166" s="1033" t="s">
        <v>670</v>
      </c>
      <c r="B166" s="857" t="s">
        <v>1707</v>
      </c>
      <c r="C166" s="1031" t="s">
        <v>316</v>
      </c>
      <c r="D166" s="925"/>
      <c r="E166" s="906"/>
      <c r="F166" s="925"/>
      <c r="G166" s="925"/>
      <c r="H166" s="926"/>
      <c r="I166" s="926"/>
      <c r="J166" s="991">
        <v>0</v>
      </c>
    </row>
    <row r="167" spans="1:10" ht="13.5" hidden="1" thickBot="1">
      <c r="A167" s="1033" t="s">
        <v>317</v>
      </c>
      <c r="B167" s="857" t="s">
        <v>1708</v>
      </c>
      <c r="C167" s="1031" t="s">
        <v>319</v>
      </c>
      <c r="D167" s="925"/>
      <c r="E167" s="906"/>
      <c r="F167" s="925"/>
      <c r="G167" s="925"/>
      <c r="H167" s="926"/>
      <c r="I167" s="926"/>
      <c r="J167" s="991">
        <v>0</v>
      </c>
    </row>
    <row r="168" spans="1:10" ht="13.5" hidden="1" thickBot="1">
      <c r="A168" s="1033" t="s">
        <v>320</v>
      </c>
      <c r="B168" s="855" t="s">
        <v>321</v>
      </c>
      <c r="C168" s="843" t="s">
        <v>361</v>
      </c>
      <c r="D168" s="925">
        <v>0</v>
      </c>
      <c r="E168" s="925"/>
      <c r="F168" s="925">
        <v>0</v>
      </c>
      <c r="G168" s="925">
        <v>0</v>
      </c>
      <c r="H168" s="926">
        <v>0</v>
      </c>
      <c r="I168" s="926">
        <v>0</v>
      </c>
      <c r="J168" s="991">
        <v>0</v>
      </c>
    </row>
    <row r="169" spans="1:10" ht="13.5" hidden="1" thickBot="1">
      <c r="A169" s="1033" t="s">
        <v>322</v>
      </c>
      <c r="B169" s="858" t="s">
        <v>1116</v>
      </c>
      <c r="C169" s="1031" t="s">
        <v>323</v>
      </c>
      <c r="D169" s="925"/>
      <c r="E169" s="906"/>
      <c r="F169" s="925"/>
      <c r="G169" s="925"/>
      <c r="H169" s="926"/>
      <c r="I169" s="926"/>
      <c r="J169" s="991">
        <v>0</v>
      </c>
    </row>
    <row r="170" spans="1:10" ht="13.5" hidden="1" thickBot="1">
      <c r="A170" s="1041" t="s">
        <v>324</v>
      </c>
      <c r="B170" s="882" t="s">
        <v>1079</v>
      </c>
      <c r="C170" s="843" t="s">
        <v>361</v>
      </c>
      <c r="D170" s="925">
        <v>0</v>
      </c>
      <c r="E170" s="925"/>
      <c r="F170" s="925">
        <v>0</v>
      </c>
      <c r="G170" s="925">
        <v>0</v>
      </c>
      <c r="H170" s="926">
        <v>0</v>
      </c>
      <c r="I170" s="926">
        <v>0</v>
      </c>
      <c r="J170" s="991">
        <v>0</v>
      </c>
    </row>
    <row r="171" spans="1:10" ht="13.5" hidden="1" thickBot="1">
      <c r="A171" s="1033" t="s">
        <v>326</v>
      </c>
      <c r="B171" s="858" t="s">
        <v>1117</v>
      </c>
      <c r="C171" s="1031" t="s">
        <v>327</v>
      </c>
      <c r="D171" s="925"/>
      <c r="E171" s="925"/>
      <c r="F171" s="925"/>
      <c r="G171" s="925"/>
      <c r="H171" s="926"/>
      <c r="I171" s="926"/>
      <c r="J171" s="991">
        <v>0</v>
      </c>
    </row>
    <row r="172" spans="1:10" ht="13.5" hidden="1" thickBot="1">
      <c r="A172" s="1033" t="s">
        <v>328</v>
      </c>
      <c r="B172" s="858" t="s">
        <v>1118</v>
      </c>
      <c r="C172" s="1031" t="s">
        <v>329</v>
      </c>
      <c r="D172" s="925"/>
      <c r="E172" s="925"/>
      <c r="F172" s="925"/>
      <c r="G172" s="925"/>
      <c r="H172" s="926"/>
      <c r="I172" s="926"/>
      <c r="J172" s="925"/>
    </row>
    <row r="173" spans="1:10" ht="13.5" hidden="1" thickBot="1">
      <c r="A173" s="1033" t="s">
        <v>330</v>
      </c>
      <c r="B173" s="857" t="s">
        <v>1709</v>
      </c>
      <c r="C173" s="1031" t="s">
        <v>332</v>
      </c>
      <c r="D173" s="925"/>
      <c r="E173" s="925"/>
      <c r="F173" s="925"/>
      <c r="G173" s="925"/>
      <c r="H173" s="926"/>
      <c r="I173" s="926"/>
      <c r="J173" s="925"/>
    </row>
    <row r="174" spans="1:10" ht="13.5" hidden="1" thickBot="1">
      <c r="A174" s="1042">
        <v>1244000</v>
      </c>
      <c r="B174" s="1043" t="s">
        <v>1721</v>
      </c>
      <c r="C174" s="1036" t="s">
        <v>1145</v>
      </c>
      <c r="D174" s="943"/>
      <c r="E174" s="943"/>
      <c r="F174" s="943"/>
      <c r="G174" s="943"/>
      <c r="H174" s="1602"/>
      <c r="I174" s="1602"/>
      <c r="J174" s="943"/>
    </row>
    <row r="175" spans="1:10" ht="13.5" thickBot="1">
      <c r="A175" s="1044">
        <v>1000000</v>
      </c>
      <c r="B175" s="1045" t="s">
        <v>1081</v>
      </c>
      <c r="C175" s="1046" t="s">
        <v>361</v>
      </c>
      <c r="D175" s="1201">
        <f>D32+D151</f>
        <v>0</v>
      </c>
      <c r="E175" s="1201">
        <f>E32</f>
        <v>0</v>
      </c>
      <c r="F175" s="1611">
        <f>F32+F151</f>
        <v>0</v>
      </c>
      <c r="G175" s="1611">
        <f>G32+G151</f>
        <v>5</v>
      </c>
      <c r="H175" s="1612">
        <f>H32+H151+H157</f>
        <v>10</v>
      </c>
      <c r="I175" s="1612">
        <f>I32+I151</f>
        <v>16</v>
      </c>
      <c r="J175" s="1611">
        <f>J32+J151</f>
        <v>0</v>
      </c>
    </row>
    <row r="176" spans="1:10">
      <c r="A176" s="1613"/>
      <c r="B176" s="890"/>
      <c r="C176" s="891"/>
      <c r="D176" s="1614"/>
      <c r="E176" s="1614"/>
      <c r="F176" s="1009"/>
      <c r="G176" s="1052"/>
      <c r="H176" s="1052"/>
      <c r="I176" s="1052"/>
      <c r="J176" s="1052"/>
    </row>
    <row r="177" spans="1:10">
      <c r="A177" s="2517" t="s">
        <v>1284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1798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 t="s">
        <v>1713</v>
      </c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>
      <c r="A183" s="2517" t="s">
        <v>473</v>
      </c>
      <c r="B183" s="2517"/>
      <c r="C183" s="2517"/>
      <c r="D183" s="2517"/>
      <c r="E183" s="2517"/>
      <c r="F183" s="2517"/>
      <c r="G183" s="2517"/>
      <c r="H183" s="2517"/>
      <c r="I183" s="2517"/>
      <c r="J183" s="2517"/>
    </row>
    <row r="184" spans="1:10" ht="14.25">
      <c r="A184" s="2529" t="s">
        <v>1723</v>
      </c>
      <c r="B184" s="2529"/>
      <c r="C184" s="2529"/>
      <c r="D184" s="2529"/>
      <c r="E184" s="2529"/>
      <c r="F184" s="2529"/>
      <c r="G184" s="2529"/>
      <c r="H184" s="2529"/>
      <c r="I184" s="2529"/>
      <c r="J184" s="2529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04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04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J181"/>
  <sheetViews>
    <sheetView tabSelected="1" workbookViewId="0">
      <selection activeCell="E1" sqref="E1:G1"/>
    </sheetView>
  </sheetViews>
  <sheetFormatPr defaultRowHeight="12.75"/>
  <cols>
    <col min="1" max="1" width="1.140625" customWidth="1"/>
    <col min="2" max="2" width="6.85546875" customWidth="1"/>
    <col min="3" max="3" width="37" style="405" customWidth="1"/>
    <col min="4" max="4" width="11.42578125" style="405" customWidth="1"/>
    <col min="5" max="5" width="15.5703125" style="405" customWidth="1"/>
    <col min="6" max="6" width="14" style="405" customWidth="1"/>
    <col min="7" max="7" width="13.28515625" style="405" customWidth="1"/>
  </cols>
  <sheetData>
    <row r="1" spans="2:8">
      <c r="E1" s="2461" t="s">
        <v>2347</v>
      </c>
      <c r="F1" s="2461"/>
      <c r="G1" s="2461"/>
    </row>
    <row r="2" spans="2:8">
      <c r="E2" s="2461" t="s">
        <v>2348</v>
      </c>
      <c r="F2" s="2461"/>
      <c r="G2" s="2461"/>
    </row>
    <row r="3" spans="2:8">
      <c r="E3" s="2462" t="s">
        <v>2350</v>
      </c>
      <c r="F3" s="2461"/>
      <c r="G3" s="2461"/>
    </row>
    <row r="4" spans="2:8">
      <c r="E4" s="2461"/>
      <c r="F4" s="2461"/>
      <c r="G4" s="2461"/>
    </row>
    <row r="5" spans="2:8" ht="11.25" customHeight="1">
      <c r="B5" s="2463" t="s">
        <v>2349</v>
      </c>
      <c r="C5" s="2463"/>
      <c r="D5" s="2463"/>
      <c r="E5" s="2463"/>
      <c r="F5" s="2463"/>
      <c r="G5" s="2463"/>
    </row>
    <row r="6" spans="2:8" ht="30" customHeight="1">
      <c r="C6" s="2476"/>
      <c r="D6" s="2476"/>
      <c r="E6" s="2476"/>
      <c r="F6" s="2173"/>
      <c r="G6" s="2427" t="s">
        <v>2119</v>
      </c>
      <c r="H6" s="2428"/>
    </row>
    <row r="7" spans="2:8">
      <c r="B7" s="2464" t="s">
        <v>1890</v>
      </c>
      <c r="C7" s="2467" t="s">
        <v>1891</v>
      </c>
      <c r="D7" s="2012" t="s">
        <v>1892</v>
      </c>
      <c r="E7" s="2467" t="s">
        <v>1893</v>
      </c>
      <c r="F7" s="2486" t="s">
        <v>1422</v>
      </c>
      <c r="G7" s="2487"/>
    </row>
    <row r="8" spans="2:8" ht="25.5">
      <c r="B8" s="2466"/>
      <c r="C8" s="2469"/>
      <c r="D8" s="2013" t="s">
        <v>1894</v>
      </c>
      <c r="E8" s="2469"/>
      <c r="F8" s="1931" t="s">
        <v>1895</v>
      </c>
      <c r="G8" s="1931" t="s">
        <v>1896</v>
      </c>
    </row>
    <row r="9" spans="2:8">
      <c r="B9" s="1895">
        <v>1</v>
      </c>
      <c r="C9" s="1931">
        <v>2</v>
      </c>
      <c r="D9" s="1931">
        <v>3</v>
      </c>
      <c r="E9" s="1931">
        <v>4</v>
      </c>
      <c r="F9" s="1931">
        <v>5</v>
      </c>
      <c r="G9" s="1931">
        <v>6</v>
      </c>
    </row>
    <row r="10" spans="2:8">
      <c r="B10" s="2464">
        <v>0</v>
      </c>
      <c r="C10" s="1947" t="s">
        <v>1897</v>
      </c>
      <c r="D10" s="2477"/>
      <c r="E10" s="2470">
        <f>E13+E63+E101</f>
        <v>2227141.6549999998</v>
      </c>
      <c r="F10" s="2470">
        <f>F13+F63+F101</f>
        <v>1258725.2549999999</v>
      </c>
      <c r="G10" s="2470">
        <f>G63+G101</f>
        <v>1038416.4</v>
      </c>
    </row>
    <row r="11" spans="2:8">
      <c r="B11" s="2465"/>
      <c r="C11" s="2020" t="s">
        <v>1898</v>
      </c>
      <c r="D11" s="2483"/>
      <c r="E11" s="2471"/>
      <c r="F11" s="2471"/>
      <c r="G11" s="2471"/>
    </row>
    <row r="12" spans="2:8" ht="12" customHeight="1">
      <c r="B12" s="2466"/>
      <c r="C12" s="2021" t="s">
        <v>1393</v>
      </c>
      <c r="D12" s="2478"/>
      <c r="E12" s="2472"/>
      <c r="F12" s="2472"/>
      <c r="G12" s="2472"/>
    </row>
    <row r="13" spans="2:8">
      <c r="B13" s="2464">
        <v>1100</v>
      </c>
      <c r="C13" s="1947" t="s">
        <v>1899</v>
      </c>
      <c r="D13" s="2467">
        <v>7100</v>
      </c>
      <c r="E13" s="2470">
        <f>F13</f>
        <v>178880</v>
      </c>
      <c r="F13" s="2470">
        <f>F16+F22+F25+F50+F54</f>
        <v>178880</v>
      </c>
      <c r="G13" s="2473" t="s">
        <v>1038</v>
      </c>
    </row>
    <row r="14" spans="2:8" ht="26.25" customHeight="1">
      <c r="B14" s="2465"/>
      <c r="C14" s="2020" t="s">
        <v>1900</v>
      </c>
      <c r="D14" s="2468"/>
      <c r="E14" s="2471"/>
      <c r="F14" s="2471"/>
      <c r="G14" s="2474"/>
    </row>
    <row r="15" spans="2:8" ht="12.75" hidden="1" customHeight="1">
      <c r="B15" s="2466"/>
      <c r="C15" s="2021" t="s">
        <v>1901</v>
      </c>
      <c r="D15" s="2469"/>
      <c r="E15" s="2472"/>
      <c r="F15" s="2472"/>
      <c r="G15" s="2475"/>
    </row>
    <row r="16" spans="2:8">
      <c r="B16" s="2464">
        <v>1110</v>
      </c>
      <c r="C16" s="1947" t="s">
        <v>1902</v>
      </c>
      <c r="D16" s="2467">
        <v>131</v>
      </c>
      <c r="E16" s="2470">
        <f>F16</f>
        <v>70300</v>
      </c>
      <c r="F16" s="2470">
        <f>F19+F20+F21</f>
        <v>70300</v>
      </c>
      <c r="G16" s="2473" t="s">
        <v>1038</v>
      </c>
    </row>
    <row r="17" spans="2:7" ht="24.75" customHeight="1">
      <c r="B17" s="2466"/>
      <c r="C17" s="2021" t="s">
        <v>1903</v>
      </c>
      <c r="D17" s="2469"/>
      <c r="E17" s="2472"/>
      <c r="F17" s="2472"/>
      <c r="G17" s="2475"/>
    </row>
    <row r="18" spans="2:7">
      <c r="B18" s="1896"/>
      <c r="C18" s="1946" t="s">
        <v>1422</v>
      </c>
      <c r="D18" s="2022"/>
      <c r="E18" s="1921"/>
      <c r="F18" s="1921"/>
      <c r="G18" s="1921"/>
    </row>
    <row r="19" spans="2:7" ht="45.75" customHeight="1">
      <c r="B19" s="1895">
        <v>1111</v>
      </c>
      <c r="C19" s="1946" t="s">
        <v>2233</v>
      </c>
      <c r="D19" s="2022"/>
      <c r="E19" s="1921">
        <f>F19</f>
        <v>1300</v>
      </c>
      <c r="F19" s="1921">
        <v>1300</v>
      </c>
      <c r="G19" s="2023" t="s">
        <v>1038</v>
      </c>
    </row>
    <row r="20" spans="2:7" ht="48" customHeight="1">
      <c r="B20" s="1895">
        <v>1112</v>
      </c>
      <c r="C20" s="1946" t="s">
        <v>2234</v>
      </c>
      <c r="D20" s="2022"/>
      <c r="E20" s="1921">
        <f>F20</f>
        <v>26000</v>
      </c>
      <c r="F20" s="1921">
        <v>26000</v>
      </c>
      <c r="G20" s="2023" t="s">
        <v>1038</v>
      </c>
    </row>
    <row r="21" spans="2:7" ht="32.25" customHeight="1">
      <c r="B21" s="1895">
        <v>1113</v>
      </c>
      <c r="C21" s="1946" t="s">
        <v>2124</v>
      </c>
      <c r="D21" s="2022" t="s">
        <v>1906</v>
      </c>
      <c r="E21" s="1921">
        <f>F21</f>
        <v>43000</v>
      </c>
      <c r="F21" s="1921">
        <v>43000</v>
      </c>
      <c r="G21" s="2023" t="s">
        <v>1038</v>
      </c>
    </row>
    <row r="22" spans="2:7" ht="23.25" customHeight="1">
      <c r="B22" s="1895">
        <v>1120</v>
      </c>
      <c r="C22" s="1946" t="s">
        <v>1907</v>
      </c>
      <c r="D22" s="1931">
        <v>7136</v>
      </c>
      <c r="E22" s="1921">
        <f>F22</f>
        <v>96500</v>
      </c>
      <c r="F22" s="1921">
        <f>F24</f>
        <v>96500</v>
      </c>
      <c r="G22" s="2023" t="s">
        <v>1038</v>
      </c>
    </row>
    <row r="23" spans="2:7" ht="23.25" customHeight="1">
      <c r="B23" s="1896"/>
      <c r="C23" s="1946" t="s">
        <v>1422</v>
      </c>
      <c r="D23" s="2022"/>
      <c r="E23" s="1921"/>
      <c r="F23" s="1921"/>
      <c r="G23" s="1921"/>
    </row>
    <row r="24" spans="2:7" ht="29.25" customHeight="1">
      <c r="B24" s="1895">
        <v>1121</v>
      </c>
      <c r="C24" s="1946" t="s">
        <v>1908</v>
      </c>
      <c r="D24" s="2022"/>
      <c r="E24" s="1921">
        <f>F24</f>
        <v>96500</v>
      </c>
      <c r="F24" s="1921">
        <v>96500</v>
      </c>
      <c r="G24" s="2023" t="s">
        <v>1038</v>
      </c>
    </row>
    <row r="25" spans="2:7" ht="51" customHeight="1">
      <c r="B25" s="2464">
        <v>1130</v>
      </c>
      <c r="C25" s="1947" t="s">
        <v>1875</v>
      </c>
      <c r="D25" s="2467">
        <v>7145</v>
      </c>
      <c r="E25" s="2470">
        <f>F25</f>
        <v>7080</v>
      </c>
      <c r="F25" s="2470">
        <f>F27+F28+F31+F32+F34+F35+F36+F38+F39+F40+F41+F42+F43+F44+F45+F47+F48+F49</f>
        <v>7080</v>
      </c>
      <c r="G25" s="2473" t="s">
        <v>1038</v>
      </c>
    </row>
    <row r="26" spans="2:7" ht="9" hidden="1" customHeight="1">
      <c r="B26" s="2466"/>
      <c r="C26" s="2021" t="s">
        <v>1422</v>
      </c>
      <c r="D26" s="2469"/>
      <c r="E26" s="2472"/>
      <c r="F26" s="2472"/>
      <c r="G26" s="2475"/>
    </row>
    <row r="27" spans="2:7" ht="50.25" customHeight="1">
      <c r="B27" s="1895">
        <v>11301</v>
      </c>
      <c r="C27" s="1946" t="s">
        <v>1876</v>
      </c>
      <c r="D27" s="2022"/>
      <c r="E27" s="1921">
        <f>F27</f>
        <v>350</v>
      </c>
      <c r="F27" s="1921">
        <v>350</v>
      </c>
      <c r="G27" s="2023" t="s">
        <v>1038</v>
      </c>
    </row>
    <row r="28" spans="2:7" ht="76.5" hidden="1" customHeight="1">
      <c r="B28" s="2464">
        <v>11302</v>
      </c>
      <c r="C28" s="1947" t="s">
        <v>1909</v>
      </c>
      <c r="D28" s="2477"/>
      <c r="E28" s="2470"/>
      <c r="F28" s="2470"/>
      <c r="G28" s="2473" t="s">
        <v>1038</v>
      </c>
    </row>
    <row r="29" spans="2:7" ht="11.25" hidden="1" customHeight="1">
      <c r="B29" s="2465"/>
      <c r="C29" s="2020" t="s">
        <v>1910</v>
      </c>
      <c r="D29" s="2483"/>
      <c r="E29" s="2471"/>
      <c r="F29" s="2471"/>
      <c r="G29" s="2474"/>
    </row>
    <row r="30" spans="2:7" ht="15" hidden="1" customHeight="1">
      <c r="B30" s="2466"/>
      <c r="C30" s="2021" t="s">
        <v>1911</v>
      </c>
      <c r="D30" s="2478"/>
      <c r="E30" s="2472"/>
      <c r="F30" s="2472"/>
      <c r="G30" s="2475"/>
    </row>
    <row r="31" spans="2:7" ht="51">
      <c r="B31" s="1895">
        <v>11303</v>
      </c>
      <c r="C31" s="1946" t="s">
        <v>1877</v>
      </c>
      <c r="D31" s="2022"/>
      <c r="E31" s="1921">
        <f>F31</f>
        <v>80</v>
      </c>
      <c r="F31" s="1921">
        <v>80</v>
      </c>
      <c r="G31" s="2023" t="s">
        <v>1038</v>
      </c>
    </row>
    <row r="32" spans="2:7" ht="153" customHeight="1">
      <c r="B32" s="2464">
        <v>11304</v>
      </c>
      <c r="C32" s="2024" t="s">
        <v>2267</v>
      </c>
      <c r="D32" s="2477"/>
      <c r="E32" s="2470">
        <f>F32</f>
        <v>1400</v>
      </c>
      <c r="F32" s="2470">
        <v>1400</v>
      </c>
      <c r="G32" s="2473" t="s">
        <v>1038</v>
      </c>
    </row>
    <row r="33" spans="2:7" ht="43.5" hidden="1" customHeight="1">
      <c r="B33" s="2466"/>
      <c r="C33" s="2021"/>
      <c r="D33" s="2478"/>
      <c r="E33" s="2472"/>
      <c r="F33" s="2472"/>
      <c r="G33" s="2475"/>
    </row>
    <row r="34" spans="2:7" ht="51.75" hidden="1" customHeight="1">
      <c r="B34" s="1895">
        <v>11305</v>
      </c>
      <c r="C34" s="2022" t="s">
        <v>1912</v>
      </c>
      <c r="D34" s="2022"/>
      <c r="E34" s="1921"/>
      <c r="F34" s="1921"/>
      <c r="G34" s="2023" t="s">
        <v>1038</v>
      </c>
    </row>
    <row r="35" spans="2:7" ht="94.5" customHeight="1">
      <c r="B35" s="1895">
        <v>11306</v>
      </c>
      <c r="C35" s="2022" t="s">
        <v>2266</v>
      </c>
      <c r="D35" s="2022"/>
      <c r="E35" s="1921">
        <f>F35</f>
        <v>100</v>
      </c>
      <c r="F35" s="1921">
        <v>100</v>
      </c>
      <c r="G35" s="2023" t="s">
        <v>1038</v>
      </c>
    </row>
    <row r="36" spans="2:7" ht="38.25">
      <c r="B36" s="2464">
        <v>11307</v>
      </c>
      <c r="C36" s="1947" t="s">
        <v>1913</v>
      </c>
      <c r="D36" s="2477"/>
      <c r="E36" s="2470">
        <f>F36</f>
        <v>4300</v>
      </c>
      <c r="F36" s="2470">
        <v>4300</v>
      </c>
      <c r="G36" s="2473" t="s">
        <v>1038</v>
      </c>
    </row>
    <row r="37" spans="2:7" ht="12" customHeight="1">
      <c r="B37" s="2466"/>
      <c r="C37" s="2021" t="s">
        <v>1914</v>
      </c>
      <c r="D37" s="2478"/>
      <c r="E37" s="2472"/>
      <c r="F37" s="2472"/>
      <c r="G37" s="2475"/>
    </row>
    <row r="38" spans="2:7" ht="89.25" hidden="1" customHeight="1">
      <c r="B38" s="1895">
        <v>11308</v>
      </c>
      <c r="C38" s="1946" t="s">
        <v>1879</v>
      </c>
      <c r="D38" s="2022"/>
      <c r="E38" s="1921"/>
      <c r="F38" s="1921"/>
      <c r="G38" s="2023" t="s">
        <v>1038</v>
      </c>
    </row>
    <row r="39" spans="2:7" ht="110.25" customHeight="1">
      <c r="B39" s="1895">
        <v>11309</v>
      </c>
      <c r="C39" s="1946" t="s">
        <v>2268</v>
      </c>
      <c r="D39" s="2022"/>
      <c r="E39" s="1921">
        <f>F39</f>
        <v>100</v>
      </c>
      <c r="F39" s="1921">
        <v>100</v>
      </c>
      <c r="G39" s="2023" t="s">
        <v>1038</v>
      </c>
    </row>
    <row r="40" spans="2:7" ht="72.75" customHeight="1">
      <c r="B40" s="1895">
        <v>11310</v>
      </c>
      <c r="C40" s="1946" t="s">
        <v>1880</v>
      </c>
      <c r="D40" s="2022"/>
      <c r="E40" s="1921"/>
      <c r="F40" s="1921"/>
      <c r="G40" s="2023" t="s">
        <v>1038</v>
      </c>
    </row>
    <row r="41" spans="2:7" ht="63.75" hidden="1">
      <c r="B41" s="1895">
        <v>11311</v>
      </c>
      <c r="C41" s="2022" t="s">
        <v>1915</v>
      </c>
      <c r="D41" s="2022"/>
      <c r="E41" s="1921"/>
      <c r="F41" s="1921"/>
      <c r="G41" s="2023" t="s">
        <v>1038</v>
      </c>
    </row>
    <row r="42" spans="2:7" ht="72" customHeight="1">
      <c r="B42" s="1895">
        <v>11312</v>
      </c>
      <c r="C42" s="1946" t="s">
        <v>1881</v>
      </c>
      <c r="D42" s="2022"/>
      <c r="E42" s="1921">
        <f>F42</f>
        <v>250</v>
      </c>
      <c r="F42" s="1921">
        <v>250</v>
      </c>
      <c r="G42" s="2023" t="s">
        <v>1038</v>
      </c>
    </row>
    <row r="43" spans="2:7" ht="79.5" customHeight="1">
      <c r="B43" s="1895">
        <v>11313</v>
      </c>
      <c r="C43" s="1946" t="s">
        <v>2269</v>
      </c>
      <c r="D43" s="2022"/>
      <c r="E43" s="1921">
        <f>F43</f>
        <v>500</v>
      </c>
      <c r="F43" s="1921">
        <v>500</v>
      </c>
      <c r="G43" s="2023" t="s">
        <v>1038</v>
      </c>
    </row>
    <row r="44" spans="2:7" ht="63.75" hidden="1" customHeight="1">
      <c r="B44" s="1895">
        <v>11314</v>
      </c>
      <c r="C44" s="1946" t="s">
        <v>1882</v>
      </c>
      <c r="D44" s="2022"/>
      <c r="E44" s="1921"/>
      <c r="F44" s="1921"/>
      <c r="G44" s="2023" t="s">
        <v>1038</v>
      </c>
    </row>
    <row r="45" spans="2:7" ht="76.5" hidden="1" customHeight="1">
      <c r="B45" s="1895">
        <v>11315</v>
      </c>
      <c r="C45" s="2022" t="s">
        <v>1916</v>
      </c>
      <c r="D45" s="2022"/>
      <c r="E45" s="1921"/>
      <c r="F45" s="1921"/>
      <c r="G45" s="2023" t="s">
        <v>1038</v>
      </c>
    </row>
    <row r="46" spans="2:7" ht="51" hidden="1" customHeight="1">
      <c r="B46" s="1895">
        <v>11316</v>
      </c>
      <c r="C46" s="1946" t="s">
        <v>1883</v>
      </c>
      <c r="D46" s="2022"/>
      <c r="E46" s="1921"/>
      <c r="F46" s="1921"/>
      <c r="G46" s="2023" t="s">
        <v>1038</v>
      </c>
    </row>
    <row r="47" spans="2:7" ht="51" hidden="1" customHeight="1">
      <c r="B47" s="1895">
        <v>11317</v>
      </c>
      <c r="C47" s="2022" t="s">
        <v>1917</v>
      </c>
      <c r="D47" s="2022"/>
      <c r="E47" s="1921"/>
      <c r="F47" s="1921"/>
      <c r="G47" s="2023" t="s">
        <v>1038</v>
      </c>
    </row>
    <row r="48" spans="2:7" ht="57" customHeight="1">
      <c r="B48" s="1895">
        <v>11318</v>
      </c>
      <c r="C48" s="1946" t="s">
        <v>1884</v>
      </c>
      <c r="D48" s="2022"/>
      <c r="E48" s="1921">
        <f>F48</f>
        <v>0</v>
      </c>
      <c r="F48" s="1921">
        <v>0</v>
      </c>
      <c r="G48" s="2023" t="s">
        <v>1038</v>
      </c>
    </row>
    <row r="49" spans="2:7">
      <c r="B49" s="1895">
        <v>11319</v>
      </c>
      <c r="C49" s="2022" t="s">
        <v>1918</v>
      </c>
      <c r="D49" s="2022"/>
      <c r="E49" s="1921"/>
      <c r="F49" s="1921"/>
      <c r="G49" s="2023" t="s">
        <v>1038</v>
      </c>
    </row>
    <row r="50" spans="2:7" ht="38.25">
      <c r="B50" s="2464">
        <v>1140</v>
      </c>
      <c r="C50" s="1947" t="s">
        <v>1919</v>
      </c>
      <c r="D50" s="2467">
        <v>7146</v>
      </c>
      <c r="E50" s="2470">
        <f>F50</f>
        <v>5000</v>
      </c>
      <c r="F50" s="2470">
        <f>F52+F53</f>
        <v>5000</v>
      </c>
      <c r="G50" s="2473" t="s">
        <v>1038</v>
      </c>
    </row>
    <row r="51" spans="2:7">
      <c r="B51" s="2466"/>
      <c r="C51" s="2021" t="s">
        <v>1422</v>
      </c>
      <c r="D51" s="2469"/>
      <c r="E51" s="2472"/>
      <c r="F51" s="2472"/>
      <c r="G51" s="2475"/>
    </row>
    <row r="52" spans="2:7" ht="33.75" customHeight="1">
      <c r="B52" s="1895">
        <v>1141</v>
      </c>
      <c r="C52" s="1946" t="s">
        <v>1920</v>
      </c>
      <c r="D52" s="2022"/>
      <c r="E52" s="1921">
        <f>F52</f>
        <v>2500</v>
      </c>
      <c r="F52" s="1921">
        <v>2500</v>
      </c>
      <c r="G52" s="2023" t="s">
        <v>1038</v>
      </c>
    </row>
    <row r="53" spans="2:7" ht="33" customHeight="1">
      <c r="B53" s="1895">
        <v>1142</v>
      </c>
      <c r="C53" s="1946" t="s">
        <v>1921</v>
      </c>
      <c r="D53" s="2022"/>
      <c r="E53" s="1921">
        <f>F53</f>
        <v>2500</v>
      </c>
      <c r="F53" s="1921">
        <v>2500</v>
      </c>
      <c r="G53" s="2023" t="s">
        <v>1038</v>
      </c>
    </row>
    <row r="54" spans="2:7">
      <c r="B54" s="2464">
        <v>1150</v>
      </c>
      <c r="C54" s="1947" t="s">
        <v>1922</v>
      </c>
      <c r="D54" s="2467">
        <v>7161</v>
      </c>
      <c r="E54" s="2470"/>
      <c r="F54" s="2470"/>
      <c r="G54" s="2473" t="s">
        <v>1038</v>
      </c>
    </row>
    <row r="55" spans="2:7">
      <c r="B55" s="2465"/>
      <c r="C55" s="2020" t="s">
        <v>1923</v>
      </c>
      <c r="D55" s="2468"/>
      <c r="E55" s="2471"/>
      <c r="F55" s="2471"/>
      <c r="G55" s="2474"/>
    </row>
    <row r="56" spans="2:7" ht="11.25" customHeight="1">
      <c r="B56" s="2466"/>
      <c r="C56" s="2021" t="s">
        <v>1422</v>
      </c>
      <c r="D56" s="2469"/>
      <c r="E56" s="2472"/>
      <c r="F56" s="2472"/>
      <c r="G56" s="2475"/>
    </row>
    <row r="57" spans="2:7" ht="63.75" hidden="1" customHeight="1">
      <c r="B57" s="2464">
        <v>151</v>
      </c>
      <c r="C57" s="1947" t="s">
        <v>1924</v>
      </c>
      <c r="D57" s="2477"/>
      <c r="E57" s="2470"/>
      <c r="F57" s="2470"/>
      <c r="G57" s="2473" t="s">
        <v>1038</v>
      </c>
    </row>
    <row r="58" spans="2:7" ht="12.75" hidden="1" customHeight="1">
      <c r="B58" s="2466"/>
      <c r="C58" s="2021" t="s">
        <v>1396</v>
      </c>
      <c r="D58" s="2478"/>
      <c r="E58" s="2472"/>
      <c r="F58" s="2472"/>
      <c r="G58" s="2475"/>
    </row>
    <row r="59" spans="2:7">
      <c r="B59" s="1895">
        <v>1152</v>
      </c>
      <c r="C59" s="1946" t="s">
        <v>1886</v>
      </c>
      <c r="D59" s="2022"/>
      <c r="E59" s="1921"/>
      <c r="F59" s="1921"/>
      <c r="G59" s="2023" t="s">
        <v>1038</v>
      </c>
    </row>
    <row r="60" spans="2:7">
      <c r="B60" s="1895">
        <v>1153</v>
      </c>
      <c r="C60" s="1946" t="s">
        <v>1887</v>
      </c>
      <c r="D60" s="2022"/>
      <c r="E60" s="1921"/>
      <c r="F60" s="1921"/>
      <c r="G60" s="2023" t="s">
        <v>1038</v>
      </c>
    </row>
    <row r="61" spans="2:7" ht="22.5" customHeight="1">
      <c r="B61" s="1895">
        <v>1154</v>
      </c>
      <c r="C61" s="1946" t="s">
        <v>1888</v>
      </c>
      <c r="D61" s="2022"/>
      <c r="E61" s="1921"/>
      <c r="F61" s="1921"/>
      <c r="G61" s="2023" t="s">
        <v>1038</v>
      </c>
    </row>
    <row r="62" spans="2:7" ht="113.25" hidden="1" customHeight="1">
      <c r="B62" s="1895">
        <v>1155</v>
      </c>
      <c r="C62" s="1946" t="s">
        <v>1889</v>
      </c>
      <c r="D62" s="2022"/>
      <c r="E62" s="1921"/>
      <c r="F62" s="1921"/>
      <c r="G62" s="2023" t="s">
        <v>1038</v>
      </c>
    </row>
    <row r="63" spans="2:7" ht="40.5" customHeight="1">
      <c r="B63" s="1895">
        <v>1200</v>
      </c>
      <c r="C63" s="1946" t="s">
        <v>1925</v>
      </c>
      <c r="D63" s="1931">
        <v>7300</v>
      </c>
      <c r="E63" s="1921">
        <f>F63+G63</f>
        <v>1706875.3599999999</v>
      </c>
      <c r="F63" s="1921">
        <f>F66+F70+F80</f>
        <v>796458.96</v>
      </c>
      <c r="G63" s="1921">
        <f>G68+G75+G96</f>
        <v>910416.4</v>
      </c>
    </row>
    <row r="64" spans="2:7" ht="25.5">
      <c r="B64" s="2484"/>
      <c r="C64" s="1947" t="s">
        <v>1926</v>
      </c>
      <c r="D64" s="2477"/>
      <c r="E64" s="2470"/>
      <c r="F64" s="2470"/>
      <c r="G64" s="2470"/>
    </row>
    <row r="65" spans="2:7">
      <c r="B65" s="2485"/>
      <c r="C65" s="2021" t="s">
        <v>1393</v>
      </c>
      <c r="D65" s="2478"/>
      <c r="E65" s="2472"/>
      <c r="F65" s="2472"/>
      <c r="G65" s="2472"/>
    </row>
    <row r="66" spans="2:7" ht="36.75" customHeight="1">
      <c r="B66" s="1895">
        <v>1210</v>
      </c>
      <c r="C66" s="1946" t="s">
        <v>1927</v>
      </c>
      <c r="D66" s="1931">
        <v>7311</v>
      </c>
      <c r="E66" s="1921"/>
      <c r="F66" s="1921"/>
      <c r="G66" s="2023" t="s">
        <v>1038</v>
      </c>
    </row>
    <row r="67" spans="2:7" ht="89.25" hidden="1">
      <c r="B67" s="1895">
        <v>1211</v>
      </c>
      <c r="C67" s="1946" t="s">
        <v>1928</v>
      </c>
      <c r="D67" s="2022"/>
      <c r="E67" s="1921"/>
      <c r="F67" s="1921"/>
      <c r="G67" s="2023" t="s">
        <v>1038</v>
      </c>
    </row>
    <row r="68" spans="2:7" ht="51" hidden="1">
      <c r="B68" s="1895">
        <v>1220</v>
      </c>
      <c r="C68" s="1946" t="s">
        <v>1929</v>
      </c>
      <c r="D68" s="1931">
        <v>7312</v>
      </c>
      <c r="E68" s="1921"/>
      <c r="F68" s="2023" t="s">
        <v>1038</v>
      </c>
      <c r="G68" s="1921"/>
    </row>
    <row r="69" spans="2:7" ht="89.25" hidden="1">
      <c r="B69" s="1895">
        <v>1221</v>
      </c>
      <c r="C69" s="1946" t="s">
        <v>1930</v>
      </c>
      <c r="D69" s="2022"/>
      <c r="E69" s="1921"/>
      <c r="F69" s="2023" t="s">
        <v>1038</v>
      </c>
      <c r="G69" s="1921"/>
    </row>
    <row r="70" spans="2:7" ht="38.25" hidden="1">
      <c r="B70" s="2464">
        <v>1230</v>
      </c>
      <c r="C70" s="1947" t="s">
        <v>1931</v>
      </c>
      <c r="D70" s="2467">
        <v>7321</v>
      </c>
      <c r="E70" s="2470"/>
      <c r="F70" s="2470"/>
      <c r="G70" s="2473" t="s">
        <v>1038</v>
      </c>
    </row>
    <row r="71" spans="2:7" hidden="1">
      <c r="B71" s="2465"/>
      <c r="C71" s="2020" t="s">
        <v>1932</v>
      </c>
      <c r="D71" s="2468"/>
      <c r="E71" s="2471"/>
      <c r="F71" s="2471"/>
      <c r="G71" s="2474"/>
    </row>
    <row r="72" spans="2:7" hidden="1">
      <c r="B72" s="2466"/>
      <c r="C72" s="2021" t="s">
        <v>1933</v>
      </c>
      <c r="D72" s="2469"/>
      <c r="E72" s="2472"/>
      <c r="F72" s="2472"/>
      <c r="G72" s="2475"/>
    </row>
    <row r="73" spans="2:7" ht="63.75" hidden="1">
      <c r="B73" s="2464">
        <v>1231</v>
      </c>
      <c r="C73" s="1947" t="s">
        <v>1934</v>
      </c>
      <c r="D73" s="2477"/>
      <c r="E73" s="2470"/>
      <c r="F73" s="2470"/>
      <c r="G73" s="2473" t="s">
        <v>1038</v>
      </c>
    </row>
    <row r="74" spans="2:7" hidden="1">
      <c r="B74" s="2466"/>
      <c r="C74" s="2021" t="s">
        <v>1935</v>
      </c>
      <c r="D74" s="2478"/>
      <c r="E74" s="2472"/>
      <c r="F74" s="2472"/>
      <c r="G74" s="2475"/>
    </row>
    <row r="75" spans="2:7" ht="38.25">
      <c r="B75" s="2464">
        <v>1240</v>
      </c>
      <c r="C75" s="1947" t="s">
        <v>1936</v>
      </c>
      <c r="D75" s="2467">
        <v>7322</v>
      </c>
      <c r="E75" s="2470">
        <f>G75</f>
        <v>73891</v>
      </c>
      <c r="F75" s="2473" t="s">
        <v>1038</v>
      </c>
      <c r="G75" s="2470">
        <f>G78</f>
        <v>73891</v>
      </c>
    </row>
    <row r="76" spans="2:7">
      <c r="B76" s="2465"/>
      <c r="C76" s="2020" t="s">
        <v>1937</v>
      </c>
      <c r="D76" s="2468"/>
      <c r="E76" s="2471"/>
      <c r="F76" s="2474"/>
      <c r="G76" s="2471"/>
    </row>
    <row r="77" spans="2:7" ht="24.75" customHeight="1">
      <c r="B77" s="2466"/>
      <c r="C77" s="2021" t="s">
        <v>1422</v>
      </c>
      <c r="D77" s="2469"/>
      <c r="E77" s="2472"/>
      <c r="F77" s="2475"/>
      <c r="G77" s="2472"/>
    </row>
    <row r="78" spans="2:7" ht="51">
      <c r="B78" s="2464">
        <v>1241</v>
      </c>
      <c r="C78" s="1947" t="s">
        <v>1938</v>
      </c>
      <c r="D78" s="2477"/>
      <c r="E78" s="2470">
        <f>G78</f>
        <v>73891</v>
      </c>
      <c r="F78" s="2473" t="s">
        <v>1038</v>
      </c>
      <c r="G78" s="2470">
        <v>73891</v>
      </c>
    </row>
    <row r="79" spans="2:7" ht="41.25" customHeight="1">
      <c r="B79" s="2466"/>
      <c r="C79" s="2021" t="s">
        <v>2270</v>
      </c>
      <c r="D79" s="2478"/>
      <c r="E79" s="2472"/>
      <c r="F79" s="2475"/>
      <c r="G79" s="2472"/>
    </row>
    <row r="80" spans="2:7">
      <c r="B80" s="2464">
        <v>1250</v>
      </c>
      <c r="C80" s="1947" t="s">
        <v>1939</v>
      </c>
      <c r="D80" s="2467">
        <v>7331</v>
      </c>
      <c r="E80" s="2470">
        <f>F80</f>
        <v>796458.96</v>
      </c>
      <c r="F80" s="2470">
        <f>F84+F86+F92+F94</f>
        <v>796458.96</v>
      </c>
      <c r="G80" s="2473" t="s">
        <v>1038</v>
      </c>
    </row>
    <row r="81" spans="2:7" ht="25.5">
      <c r="B81" s="2465"/>
      <c r="C81" s="2020" t="s">
        <v>1940</v>
      </c>
      <c r="D81" s="2468"/>
      <c r="E81" s="2471"/>
      <c r="F81" s="2471"/>
      <c r="G81" s="2474"/>
    </row>
    <row r="82" spans="2:7" ht="25.5">
      <c r="B82" s="2465"/>
      <c r="C82" s="2020" t="s">
        <v>1941</v>
      </c>
      <c r="D82" s="2468"/>
      <c r="E82" s="2471"/>
      <c r="F82" s="2471"/>
      <c r="G82" s="2474"/>
    </row>
    <row r="83" spans="2:7">
      <c r="B83" s="2466"/>
      <c r="C83" s="2021" t="s">
        <v>1396</v>
      </c>
      <c r="D83" s="2469"/>
      <c r="E83" s="2472"/>
      <c r="F83" s="2472"/>
      <c r="G83" s="2475"/>
    </row>
    <row r="84" spans="2:7">
      <c r="B84" s="1893">
        <v>1251</v>
      </c>
      <c r="C84" s="2479" t="s">
        <v>1942</v>
      </c>
      <c r="D84" s="2477"/>
      <c r="E84" s="2470">
        <f>F84</f>
        <v>793541.7</v>
      </c>
      <c r="F84" s="2470">
        <v>793541.7</v>
      </c>
      <c r="G84" s="2473" t="s">
        <v>1038</v>
      </c>
    </row>
    <row r="85" spans="2:7" ht="24" customHeight="1">
      <c r="B85" s="1894"/>
      <c r="C85" s="2480"/>
      <c r="D85" s="2478"/>
      <c r="E85" s="2472"/>
      <c r="F85" s="2472"/>
      <c r="G85" s="2475"/>
    </row>
    <row r="86" spans="2:7" ht="25.5">
      <c r="B86" s="2464">
        <v>1252</v>
      </c>
      <c r="C86" s="1947" t="s">
        <v>1943</v>
      </c>
      <c r="D86" s="2477"/>
      <c r="E86" s="2470"/>
      <c r="F86" s="2470">
        <f>F89+F91</f>
        <v>2917.26</v>
      </c>
      <c r="G86" s="2473" t="s">
        <v>1038</v>
      </c>
    </row>
    <row r="87" spans="2:7">
      <c r="B87" s="2465"/>
      <c r="C87" s="2020" t="s">
        <v>1944</v>
      </c>
      <c r="D87" s="2483"/>
      <c r="E87" s="2471"/>
      <c r="F87" s="2471"/>
      <c r="G87" s="2474"/>
    </row>
    <row r="88" spans="2:7">
      <c r="B88" s="2466"/>
      <c r="C88" s="2021" t="s">
        <v>1945</v>
      </c>
      <c r="D88" s="2478"/>
      <c r="E88" s="2472"/>
      <c r="F88" s="2472"/>
      <c r="G88" s="2475"/>
    </row>
    <row r="89" spans="2:7" ht="0.75" customHeight="1">
      <c r="B89" s="2464">
        <v>1253</v>
      </c>
      <c r="C89" s="1947" t="s">
        <v>1946</v>
      </c>
      <c r="D89" s="2477"/>
      <c r="E89" s="2470"/>
      <c r="F89" s="2470"/>
      <c r="G89" s="2473" t="s">
        <v>1038</v>
      </c>
    </row>
    <row r="90" spans="2:7" ht="12.75" hidden="1" customHeight="1">
      <c r="B90" s="2466"/>
      <c r="C90" s="2021" t="s">
        <v>1947</v>
      </c>
      <c r="D90" s="2478"/>
      <c r="E90" s="2472"/>
      <c r="F90" s="2472"/>
      <c r="G90" s="2475"/>
    </row>
    <row r="91" spans="2:7" ht="23.25" customHeight="1">
      <c r="B91" s="1895">
        <v>1254</v>
      </c>
      <c r="C91" s="1946" t="s">
        <v>1948</v>
      </c>
      <c r="D91" s="2022"/>
      <c r="E91" s="1921"/>
      <c r="F91" s="1921">
        <v>2917.26</v>
      </c>
      <c r="G91" s="2023" t="s">
        <v>1038</v>
      </c>
    </row>
    <row r="92" spans="2:7">
      <c r="B92" s="2464">
        <v>1255</v>
      </c>
      <c r="C92" s="1947" t="s">
        <v>1949</v>
      </c>
      <c r="D92" s="2477"/>
      <c r="E92" s="2470">
        <f>F92</f>
        <v>0</v>
      </c>
      <c r="F92" s="2470">
        <v>0</v>
      </c>
      <c r="G92" s="2473" t="s">
        <v>1038</v>
      </c>
    </row>
    <row r="93" spans="2:7" ht="38.25">
      <c r="B93" s="2466"/>
      <c r="C93" s="2021" t="s">
        <v>1950</v>
      </c>
      <c r="D93" s="2478"/>
      <c r="E93" s="2472"/>
      <c r="F93" s="2472"/>
      <c r="G93" s="2475"/>
    </row>
    <row r="94" spans="2:7" ht="51">
      <c r="B94" s="2464">
        <v>1256</v>
      </c>
      <c r="C94" s="1947" t="s">
        <v>1951</v>
      </c>
      <c r="D94" s="2477"/>
      <c r="E94" s="2470"/>
      <c r="F94" s="2470"/>
      <c r="G94" s="2473" t="s">
        <v>1038</v>
      </c>
    </row>
    <row r="95" spans="2:7">
      <c r="B95" s="2466"/>
      <c r="C95" s="2021" t="s">
        <v>1952</v>
      </c>
      <c r="D95" s="2478"/>
      <c r="E95" s="2472"/>
      <c r="F95" s="2472"/>
      <c r="G95" s="2475"/>
    </row>
    <row r="96" spans="2:7" ht="38.25">
      <c r="B96" s="2464">
        <v>1260</v>
      </c>
      <c r="C96" s="1947" t="s">
        <v>1953</v>
      </c>
      <c r="D96" s="2467">
        <v>7332</v>
      </c>
      <c r="E96" s="2470">
        <f>G96</f>
        <v>836525.4</v>
      </c>
      <c r="F96" s="2473" t="s">
        <v>1038</v>
      </c>
      <c r="G96" s="2470">
        <f>G99+G100</f>
        <v>836525.4</v>
      </c>
    </row>
    <row r="97" spans="2:10">
      <c r="B97" s="2465"/>
      <c r="C97" s="2020" t="s">
        <v>1954</v>
      </c>
      <c r="D97" s="2468"/>
      <c r="E97" s="2471"/>
      <c r="F97" s="2474"/>
      <c r="G97" s="2471"/>
    </row>
    <row r="98" spans="2:10">
      <c r="B98" s="2466"/>
      <c r="C98" s="2021" t="s">
        <v>1422</v>
      </c>
      <c r="D98" s="2469"/>
      <c r="E98" s="2472"/>
      <c r="F98" s="2475"/>
      <c r="G98" s="2472"/>
    </row>
    <row r="99" spans="2:10" ht="51" customHeight="1">
      <c r="B99" s="1895">
        <v>1261</v>
      </c>
      <c r="C99" s="1946" t="s">
        <v>2126</v>
      </c>
      <c r="D99" s="2022"/>
      <c r="E99" s="1921">
        <f>G99</f>
        <v>836525.4</v>
      </c>
      <c r="F99" s="2023" t="s">
        <v>1038</v>
      </c>
      <c r="G99" s="1921">
        <v>836525.4</v>
      </c>
      <c r="H99" s="2488"/>
      <c r="I99" s="2488"/>
      <c r="J99" s="2488"/>
    </row>
    <row r="100" spans="2:10" ht="51">
      <c r="B100" s="1895">
        <v>1262</v>
      </c>
      <c r="C100" s="1946" t="s">
        <v>1955</v>
      </c>
      <c r="D100" s="2022"/>
      <c r="E100" s="1921"/>
      <c r="F100" s="2023" t="s">
        <v>1038</v>
      </c>
      <c r="G100" s="1921"/>
      <c r="H100" s="2488"/>
      <c r="I100" s="2488"/>
      <c r="J100" s="2488"/>
    </row>
    <row r="101" spans="2:10">
      <c r="B101" s="2464">
        <v>1300</v>
      </c>
      <c r="C101" s="1947" t="s">
        <v>1956</v>
      </c>
      <c r="D101" s="2467">
        <v>7400</v>
      </c>
      <c r="E101" s="2470">
        <f>E104+E108+E111+E120+E127+E157+E162+E167+E173</f>
        <v>341386.29499999998</v>
      </c>
      <c r="F101" s="2470">
        <f>F108+F111+F120+F127+F157+F162+F173</f>
        <v>283386.29499999998</v>
      </c>
      <c r="G101" s="2470">
        <f>G104+G167+G173</f>
        <v>128000</v>
      </c>
      <c r="H101" s="2488"/>
      <c r="I101" s="2488"/>
      <c r="J101" s="2488"/>
    </row>
    <row r="102" spans="2:10" ht="32.25" customHeight="1">
      <c r="B102" s="2465"/>
      <c r="C102" s="2020" t="s">
        <v>1957</v>
      </c>
      <c r="D102" s="2468"/>
      <c r="E102" s="2471"/>
      <c r="F102" s="2471"/>
      <c r="G102" s="2471"/>
    </row>
    <row r="103" spans="2:10" ht="12.75" hidden="1" customHeight="1">
      <c r="B103" s="2466"/>
      <c r="C103" s="2021" t="s">
        <v>1422</v>
      </c>
      <c r="D103" s="2469"/>
      <c r="E103" s="2472"/>
      <c r="F103" s="2472"/>
      <c r="G103" s="2472"/>
    </row>
    <row r="104" spans="2:10" ht="12.75" hidden="1" customHeight="1">
      <c r="B104" s="2464">
        <v>1310</v>
      </c>
      <c r="C104" s="1947" t="s">
        <v>1958</v>
      </c>
      <c r="D104" s="2467">
        <v>7411</v>
      </c>
      <c r="E104" s="2470"/>
      <c r="F104" s="2473" t="s">
        <v>1038</v>
      </c>
      <c r="G104" s="2470"/>
    </row>
    <row r="105" spans="2:10" ht="12.75" hidden="1" customHeight="1">
      <c r="B105" s="2466"/>
      <c r="C105" s="2021" t="s">
        <v>1422</v>
      </c>
      <c r="D105" s="2469"/>
      <c r="E105" s="2472"/>
      <c r="F105" s="2475"/>
      <c r="G105" s="2472"/>
    </row>
    <row r="106" spans="2:10" ht="51" hidden="1" customHeight="1">
      <c r="B106" s="2464">
        <v>1311</v>
      </c>
      <c r="C106" s="1947" t="s">
        <v>1959</v>
      </c>
      <c r="D106" s="2477"/>
      <c r="E106" s="2470"/>
      <c r="F106" s="2473" t="s">
        <v>1038</v>
      </c>
      <c r="G106" s="2470"/>
    </row>
    <row r="107" spans="2:10" ht="25.5" hidden="1" customHeight="1">
      <c r="B107" s="2466"/>
      <c r="C107" s="2021" t="s">
        <v>1960</v>
      </c>
      <c r="D107" s="2478"/>
      <c r="E107" s="2472"/>
      <c r="F107" s="2475"/>
      <c r="G107" s="2472"/>
    </row>
    <row r="108" spans="2:10" ht="12.75" hidden="1" customHeight="1">
      <c r="B108" s="2464">
        <v>1320</v>
      </c>
      <c r="C108" s="1947" t="s">
        <v>1961</v>
      </c>
      <c r="D108" s="2467">
        <v>7412</v>
      </c>
      <c r="E108" s="2470"/>
      <c r="F108" s="2470"/>
      <c r="G108" s="2473" t="s">
        <v>1038</v>
      </c>
    </row>
    <row r="109" spans="2:10" ht="12.75" hidden="1" customHeight="1">
      <c r="B109" s="2466"/>
      <c r="C109" s="2021" t="s">
        <v>1422</v>
      </c>
      <c r="D109" s="2469"/>
      <c r="E109" s="2472"/>
      <c r="F109" s="2472"/>
      <c r="G109" s="2475"/>
    </row>
    <row r="110" spans="2:10" ht="51" hidden="1" customHeight="1">
      <c r="B110" s="1895">
        <v>1321</v>
      </c>
      <c r="C110" s="1946" t="s">
        <v>1962</v>
      </c>
      <c r="D110" s="2022"/>
      <c r="E110" s="1921"/>
      <c r="F110" s="1921"/>
      <c r="G110" s="2023" t="s">
        <v>1038</v>
      </c>
    </row>
    <row r="111" spans="2:10" ht="25.5">
      <c r="B111" s="2464">
        <v>1330</v>
      </c>
      <c r="C111" s="1947" t="s">
        <v>1963</v>
      </c>
      <c r="D111" s="2467">
        <v>7415</v>
      </c>
      <c r="E111" s="2470">
        <f>F111</f>
        <v>125000</v>
      </c>
      <c r="F111" s="2470">
        <f>F114+F115+F117+F119</f>
        <v>125000</v>
      </c>
      <c r="G111" s="2473" t="s">
        <v>1038</v>
      </c>
    </row>
    <row r="112" spans="2:10" ht="25.5">
      <c r="B112" s="2465"/>
      <c r="C112" s="2020" t="s">
        <v>1964</v>
      </c>
      <c r="D112" s="2468"/>
      <c r="E112" s="2471"/>
      <c r="F112" s="2471"/>
      <c r="G112" s="2474"/>
    </row>
    <row r="113" spans="2:7">
      <c r="B113" s="2466"/>
      <c r="C113" s="2021" t="s">
        <v>1422</v>
      </c>
      <c r="D113" s="2469"/>
      <c r="E113" s="2472"/>
      <c r="F113" s="2472"/>
      <c r="G113" s="2475"/>
    </row>
    <row r="114" spans="2:7" ht="33.75" customHeight="1">
      <c r="B114" s="1895">
        <v>1331</v>
      </c>
      <c r="C114" s="1946" t="s">
        <v>1965</v>
      </c>
      <c r="D114" s="2022"/>
      <c r="E114" s="1921">
        <f>F114</f>
        <v>97000</v>
      </c>
      <c r="F114" s="1921">
        <v>97000</v>
      </c>
      <c r="G114" s="2023" t="s">
        <v>1038</v>
      </c>
    </row>
    <row r="115" spans="2:7" ht="38.25" hidden="1" customHeight="1">
      <c r="B115" s="2464">
        <v>1332</v>
      </c>
      <c r="C115" s="1947" t="s">
        <v>1966</v>
      </c>
      <c r="D115" s="2477"/>
      <c r="E115" s="2470">
        <f>F115</f>
        <v>0</v>
      </c>
      <c r="F115" s="2470">
        <v>0</v>
      </c>
      <c r="G115" s="2473" t="s">
        <v>1038</v>
      </c>
    </row>
    <row r="116" spans="2:7" ht="12.75" hidden="1" customHeight="1">
      <c r="B116" s="2466"/>
      <c r="C116" s="2021" t="s">
        <v>1967</v>
      </c>
      <c r="D116" s="2478"/>
      <c r="E116" s="2472"/>
      <c r="F116" s="2472"/>
      <c r="G116" s="2475"/>
    </row>
    <row r="117" spans="2:7" ht="63.75" hidden="1" customHeight="1">
      <c r="B117" s="2464">
        <v>1333</v>
      </c>
      <c r="C117" s="1947" t="s">
        <v>1968</v>
      </c>
      <c r="D117" s="2477"/>
      <c r="E117" s="2470"/>
      <c r="F117" s="2470"/>
      <c r="G117" s="2473" t="s">
        <v>1038</v>
      </c>
    </row>
    <row r="118" spans="2:7" ht="12.75" hidden="1" customHeight="1">
      <c r="B118" s="2466"/>
      <c r="C118" s="2021" t="s">
        <v>1969</v>
      </c>
      <c r="D118" s="2478"/>
      <c r="E118" s="2472"/>
      <c r="F118" s="2472"/>
      <c r="G118" s="2475"/>
    </row>
    <row r="119" spans="2:7" ht="28.5" customHeight="1">
      <c r="B119" s="1895">
        <v>1334</v>
      </c>
      <c r="C119" s="1946" t="s">
        <v>1970</v>
      </c>
      <c r="D119" s="2022"/>
      <c r="E119" s="1921">
        <f>F119</f>
        <v>28000</v>
      </c>
      <c r="F119" s="1921">
        <v>28000</v>
      </c>
      <c r="G119" s="2023" t="s">
        <v>1038</v>
      </c>
    </row>
    <row r="120" spans="2:7" ht="38.25">
      <c r="B120" s="2464">
        <v>1340</v>
      </c>
      <c r="C120" s="1947" t="s">
        <v>1971</v>
      </c>
      <c r="D120" s="2467">
        <v>7421</v>
      </c>
      <c r="E120" s="2470">
        <f>F120</f>
        <v>1999</v>
      </c>
      <c r="F120" s="2470">
        <f>F123+F124+F126</f>
        <v>1999</v>
      </c>
      <c r="G120" s="2473" t="s">
        <v>1038</v>
      </c>
    </row>
    <row r="121" spans="2:7">
      <c r="B121" s="2465"/>
      <c r="C121" s="2020" t="s">
        <v>1972</v>
      </c>
      <c r="D121" s="2468"/>
      <c r="E121" s="2471"/>
      <c r="F121" s="2471"/>
      <c r="G121" s="2474"/>
    </row>
    <row r="122" spans="2:7" ht="20.25" customHeight="1">
      <c r="B122" s="2466"/>
      <c r="C122" s="2021" t="s">
        <v>1422</v>
      </c>
      <c r="D122" s="2469"/>
      <c r="E122" s="2472"/>
      <c r="F122" s="2472"/>
      <c r="G122" s="2475"/>
    </row>
    <row r="123" spans="2:7" ht="24" customHeight="1">
      <c r="B123" s="1895">
        <v>1341</v>
      </c>
      <c r="C123" s="1946" t="s">
        <v>1973</v>
      </c>
      <c r="D123" s="2022"/>
      <c r="E123" s="1921"/>
      <c r="F123" s="1921"/>
      <c r="G123" s="2023" t="s">
        <v>1038</v>
      </c>
    </row>
    <row r="124" spans="2:7" ht="49.5" customHeight="1">
      <c r="B124" s="2464">
        <v>1342</v>
      </c>
      <c r="C124" s="1947" t="s">
        <v>1974</v>
      </c>
      <c r="D124" s="2477"/>
      <c r="E124" s="2470">
        <f>F124</f>
        <v>1999</v>
      </c>
      <c r="F124" s="2470">
        <v>1999</v>
      </c>
      <c r="G124" s="2473" t="s">
        <v>1038</v>
      </c>
    </row>
    <row r="125" spans="2:7" ht="16.5" hidden="1" customHeight="1">
      <c r="B125" s="2466"/>
      <c r="C125" s="2021" t="s">
        <v>1975</v>
      </c>
      <c r="D125" s="2478"/>
      <c r="E125" s="2472"/>
      <c r="F125" s="2472"/>
      <c r="G125" s="2475"/>
    </row>
    <row r="126" spans="2:7" ht="38.25" hidden="1" customHeight="1">
      <c r="B126" s="1895">
        <v>1343</v>
      </c>
      <c r="C126" s="1946" t="s">
        <v>1976</v>
      </c>
      <c r="D126" s="2022"/>
      <c r="E126" s="1921"/>
      <c r="F126" s="2170">
        <v>0</v>
      </c>
      <c r="G126" s="2023" t="s">
        <v>1038</v>
      </c>
    </row>
    <row r="127" spans="2:7" ht="25.5">
      <c r="B127" s="2464">
        <v>1350</v>
      </c>
      <c r="C127" s="1947" t="s">
        <v>1977</v>
      </c>
      <c r="D127" s="2467">
        <v>7422</v>
      </c>
      <c r="E127" s="2470">
        <f>F127</f>
        <v>50645.3</v>
      </c>
      <c r="F127" s="2470">
        <f>F129+F154+F156</f>
        <v>50645.3</v>
      </c>
      <c r="G127" s="2473" t="s">
        <v>1038</v>
      </c>
    </row>
    <row r="128" spans="2:7">
      <c r="B128" s="2466"/>
      <c r="C128" s="2021" t="s">
        <v>1393</v>
      </c>
      <c r="D128" s="2469"/>
      <c r="E128" s="2472"/>
      <c r="F128" s="2472"/>
      <c r="G128" s="2475"/>
    </row>
    <row r="129" spans="2:7" ht="19.5" customHeight="1">
      <c r="B129" s="2464">
        <v>1351</v>
      </c>
      <c r="C129" s="1947" t="s">
        <v>1978</v>
      </c>
      <c r="D129" s="2477"/>
      <c r="E129" s="2470">
        <f>F129</f>
        <v>50645.3</v>
      </c>
      <c r="F129" s="2470">
        <f>F132+F133+F134+F135+F136+F137+F139+F140+F141+F142+F143+F144+F145+F146+F147+F148+F150+F151+F152+F153</f>
        <v>50645.3</v>
      </c>
      <c r="G129" s="2473" t="s">
        <v>1038</v>
      </c>
    </row>
    <row r="130" spans="2:7" ht="33.75" customHeight="1">
      <c r="B130" s="2465"/>
      <c r="C130" s="2020" t="s">
        <v>1979</v>
      </c>
      <c r="D130" s="2483"/>
      <c r="E130" s="2471"/>
      <c r="F130" s="2471"/>
      <c r="G130" s="2474"/>
    </row>
    <row r="131" spans="2:7" ht="12.75" hidden="1" customHeight="1">
      <c r="B131" s="2466"/>
      <c r="C131" s="2021" t="s">
        <v>1422</v>
      </c>
      <c r="D131" s="2478"/>
      <c r="E131" s="2472"/>
      <c r="F131" s="2472"/>
      <c r="G131" s="2475"/>
    </row>
    <row r="132" spans="2:7" ht="76.5" hidden="1" customHeight="1">
      <c r="B132" s="1895">
        <v>13501</v>
      </c>
      <c r="C132" s="1946" t="s">
        <v>1980</v>
      </c>
      <c r="D132" s="2022"/>
      <c r="E132" s="1921"/>
      <c r="F132" s="1921"/>
      <c r="G132" s="2023" t="s">
        <v>1038</v>
      </c>
    </row>
    <row r="133" spans="2:7" ht="165.75" hidden="1" customHeight="1">
      <c r="B133" s="1895">
        <v>13502</v>
      </c>
      <c r="C133" s="1946" t="s">
        <v>1981</v>
      </c>
      <c r="D133" s="2022"/>
      <c r="E133" s="1921"/>
      <c r="F133" s="1921"/>
      <c r="G133" s="2023" t="s">
        <v>1038</v>
      </c>
    </row>
    <row r="134" spans="2:7" ht="63.75" hidden="1" customHeight="1">
      <c r="B134" s="1895">
        <v>13503</v>
      </c>
      <c r="C134" s="1946" t="s">
        <v>1982</v>
      </c>
      <c r="D134" s="2022"/>
      <c r="E134" s="1921"/>
      <c r="F134" s="1921"/>
      <c r="G134" s="2023" t="s">
        <v>1038</v>
      </c>
    </row>
    <row r="135" spans="2:7" ht="89.25" hidden="1" customHeight="1">
      <c r="B135" s="1895">
        <v>13504</v>
      </c>
      <c r="C135" s="1946" t="s">
        <v>1983</v>
      </c>
      <c r="D135" s="2022"/>
      <c r="E135" s="1921"/>
      <c r="F135" s="1921"/>
      <c r="G135" s="2023" t="s">
        <v>1038</v>
      </c>
    </row>
    <row r="136" spans="2:7" ht="36.75" customHeight="1">
      <c r="B136" s="1895">
        <v>13505</v>
      </c>
      <c r="C136" s="1946" t="s">
        <v>1857</v>
      </c>
      <c r="D136" s="2022"/>
      <c r="E136" s="1921">
        <f>F136</f>
        <v>700</v>
      </c>
      <c r="F136" s="1921">
        <v>700</v>
      </c>
      <c r="G136" s="2023" t="s">
        <v>1038</v>
      </c>
    </row>
    <row r="137" spans="2:7" ht="38.25" hidden="1" customHeight="1">
      <c r="B137" s="2464">
        <v>13506</v>
      </c>
      <c r="C137" s="1947" t="s">
        <v>1984</v>
      </c>
      <c r="D137" s="2477"/>
      <c r="E137" s="2470"/>
      <c r="F137" s="2470"/>
      <c r="G137" s="2473" t="s">
        <v>1038</v>
      </c>
    </row>
    <row r="138" spans="2:7" ht="12.75" hidden="1" customHeight="1">
      <c r="B138" s="2466"/>
      <c r="C138" s="2021" t="s">
        <v>1985</v>
      </c>
      <c r="D138" s="2478"/>
      <c r="E138" s="2472"/>
      <c r="F138" s="2472"/>
      <c r="G138" s="2475"/>
    </row>
    <row r="139" spans="2:7" ht="70.5" customHeight="1">
      <c r="B139" s="1895">
        <v>13507</v>
      </c>
      <c r="C139" s="1946" t="s">
        <v>1853</v>
      </c>
      <c r="D139" s="2022"/>
      <c r="E139" s="1921">
        <f>F139</f>
        <v>24000</v>
      </c>
      <c r="F139" s="1921">
        <v>24000</v>
      </c>
      <c r="G139" s="2023" t="s">
        <v>1038</v>
      </c>
    </row>
    <row r="140" spans="2:7" ht="123" hidden="1" customHeight="1">
      <c r="B140" s="1895">
        <v>13508</v>
      </c>
      <c r="C140" s="1946" t="s">
        <v>1986</v>
      </c>
      <c r="D140" s="2022"/>
      <c r="E140" s="1921"/>
      <c r="F140" s="1921"/>
      <c r="G140" s="2023" t="s">
        <v>1038</v>
      </c>
    </row>
    <row r="141" spans="2:7">
      <c r="B141" s="1895">
        <v>13509</v>
      </c>
      <c r="C141" s="1946" t="s">
        <v>1987</v>
      </c>
      <c r="D141" s="2022"/>
      <c r="E141" s="1921"/>
      <c r="F141" s="1921"/>
      <c r="G141" s="2023" t="s">
        <v>1038</v>
      </c>
    </row>
    <row r="142" spans="2:7" ht="62.25" customHeight="1">
      <c r="B142" s="1895">
        <v>13510</v>
      </c>
      <c r="C142" s="1946" t="s">
        <v>1856</v>
      </c>
      <c r="D142" s="2022"/>
      <c r="E142" s="1921">
        <f>F142</f>
        <v>1650</v>
      </c>
      <c r="F142" s="1921">
        <v>1650</v>
      </c>
      <c r="G142" s="2023" t="s">
        <v>1038</v>
      </c>
    </row>
    <row r="143" spans="2:7" ht="114.75" hidden="1" customHeight="1">
      <c r="B143" s="1895">
        <v>13511</v>
      </c>
      <c r="C143" s="1946" t="s">
        <v>1988</v>
      </c>
      <c r="D143" s="2022"/>
      <c r="E143" s="1921"/>
      <c r="F143" s="1921"/>
      <c r="G143" s="2023" t="s">
        <v>1038</v>
      </c>
    </row>
    <row r="144" spans="2:7" ht="63.75" hidden="1" customHeight="1">
      <c r="B144" s="1895">
        <v>13512</v>
      </c>
      <c r="C144" s="1946" t="s">
        <v>1989</v>
      </c>
      <c r="D144" s="2022"/>
      <c r="E144" s="1921"/>
      <c r="F144" s="1921"/>
      <c r="G144" s="2023" t="s">
        <v>1038</v>
      </c>
    </row>
    <row r="145" spans="2:7" ht="38.25">
      <c r="B145" s="1895">
        <v>13513</v>
      </c>
      <c r="C145" s="1946" t="s">
        <v>1854</v>
      </c>
      <c r="D145" s="2022"/>
      <c r="E145" s="1921">
        <f>F145</f>
        <v>17220</v>
      </c>
      <c r="F145" s="1921">
        <v>17220</v>
      </c>
      <c r="G145" s="2023" t="s">
        <v>1038</v>
      </c>
    </row>
    <row r="146" spans="2:7" ht="76.5">
      <c r="B146" s="1895">
        <v>13514</v>
      </c>
      <c r="C146" s="1946" t="s">
        <v>1855</v>
      </c>
      <c r="D146" s="2022"/>
      <c r="E146" s="1921">
        <f>F146</f>
        <v>7000</v>
      </c>
      <c r="F146" s="1921">
        <v>7000</v>
      </c>
      <c r="G146" s="2023" t="s">
        <v>1038</v>
      </c>
    </row>
    <row r="147" spans="2:7" ht="114.75" hidden="1" customHeight="1">
      <c r="B147" s="1895">
        <v>13515</v>
      </c>
      <c r="C147" s="1946" t="s">
        <v>1990</v>
      </c>
      <c r="D147" s="2022"/>
      <c r="E147" s="1921"/>
      <c r="F147" s="1921"/>
      <c r="G147" s="2023" t="s">
        <v>1038</v>
      </c>
    </row>
    <row r="148" spans="2:7" ht="51" hidden="1" customHeight="1">
      <c r="B148" s="2464">
        <v>13516</v>
      </c>
      <c r="C148" s="1947" t="s">
        <v>1991</v>
      </c>
      <c r="D148" s="2477"/>
      <c r="E148" s="2470"/>
      <c r="F148" s="2470"/>
      <c r="G148" s="2473" t="s">
        <v>1038</v>
      </c>
    </row>
    <row r="149" spans="2:7" ht="12.75" hidden="1" customHeight="1">
      <c r="B149" s="2466"/>
      <c r="C149" s="2021" t="s">
        <v>1992</v>
      </c>
      <c r="D149" s="2478"/>
      <c r="E149" s="2472"/>
      <c r="F149" s="2472"/>
      <c r="G149" s="2475"/>
    </row>
    <row r="150" spans="2:7" ht="178.5" hidden="1" customHeight="1">
      <c r="B150" s="1895">
        <v>13517</v>
      </c>
      <c r="C150" s="1946" t="s">
        <v>1993</v>
      </c>
      <c r="D150" s="2022"/>
      <c r="E150" s="1921"/>
      <c r="F150" s="1921"/>
      <c r="G150" s="2023" t="s">
        <v>1038</v>
      </c>
    </row>
    <row r="151" spans="2:7" ht="25.5">
      <c r="B151" s="1895">
        <v>13518</v>
      </c>
      <c r="C151" s="1946" t="s">
        <v>1994</v>
      </c>
      <c r="D151" s="2022"/>
      <c r="E151" s="1921"/>
      <c r="F151" s="1921"/>
      <c r="G151" s="2023" t="s">
        <v>1038</v>
      </c>
    </row>
    <row r="152" spans="2:7" ht="42.75" customHeight="1">
      <c r="B152" s="1895">
        <v>13519</v>
      </c>
      <c r="C152" s="1946" t="s">
        <v>2271</v>
      </c>
      <c r="D152" s="2022"/>
      <c r="E152" s="1921">
        <f>F152</f>
        <v>75.3</v>
      </c>
      <c r="F152" s="1921">
        <v>75.3</v>
      </c>
      <c r="G152" s="2023" t="s">
        <v>1038</v>
      </c>
    </row>
    <row r="153" spans="2:7" ht="12.75" hidden="1" customHeight="1">
      <c r="B153" s="1895">
        <v>13520</v>
      </c>
      <c r="C153" s="1946" t="s">
        <v>1995</v>
      </c>
      <c r="D153" s="2022"/>
      <c r="E153" s="1921"/>
      <c r="F153" s="1921"/>
      <c r="G153" s="2023" t="s">
        <v>1038</v>
      </c>
    </row>
    <row r="154" spans="2:7" ht="25.5" hidden="1" customHeight="1">
      <c r="B154" s="2464">
        <v>1352</v>
      </c>
      <c r="C154" s="1947" t="s">
        <v>1996</v>
      </c>
      <c r="D154" s="2477"/>
      <c r="E154" s="2470"/>
      <c r="F154" s="2470"/>
      <c r="G154" s="2473" t="s">
        <v>1038</v>
      </c>
    </row>
    <row r="155" spans="2:7" ht="25.5" hidden="1" customHeight="1">
      <c r="B155" s="2466"/>
      <c r="C155" s="2021" t="s">
        <v>1997</v>
      </c>
      <c r="D155" s="2478"/>
      <c r="E155" s="2472"/>
      <c r="F155" s="2472"/>
      <c r="G155" s="2475"/>
    </row>
    <row r="156" spans="2:7" ht="25.5" hidden="1" customHeight="1">
      <c r="B156" s="1895">
        <v>1353</v>
      </c>
      <c r="C156" s="1946" t="s">
        <v>1998</v>
      </c>
      <c r="D156" s="2022"/>
      <c r="E156" s="1921"/>
      <c r="F156" s="1921"/>
      <c r="G156" s="2023" t="s">
        <v>1038</v>
      </c>
    </row>
    <row r="157" spans="2:7">
      <c r="B157" s="2464">
        <v>1360</v>
      </c>
      <c r="C157" s="1947" t="s">
        <v>1999</v>
      </c>
      <c r="D157" s="2467">
        <v>7431</v>
      </c>
      <c r="E157" s="2470">
        <f>F157</f>
        <v>3500</v>
      </c>
      <c r="F157" s="2470">
        <f>F160</f>
        <v>3500</v>
      </c>
      <c r="G157" s="2473" t="s">
        <v>1038</v>
      </c>
    </row>
    <row r="158" spans="2:7">
      <c r="B158" s="2465"/>
      <c r="C158" s="2020" t="s">
        <v>2000</v>
      </c>
      <c r="D158" s="2468"/>
      <c r="E158" s="2471"/>
      <c r="F158" s="2471"/>
      <c r="G158" s="2474"/>
    </row>
    <row r="159" spans="2:7">
      <c r="B159" s="2466"/>
      <c r="C159" s="2021" t="s">
        <v>1422</v>
      </c>
      <c r="D159" s="2469"/>
      <c r="E159" s="2472"/>
      <c r="F159" s="2472"/>
      <c r="G159" s="2475"/>
    </row>
    <row r="160" spans="2:7" ht="63" customHeight="1">
      <c r="B160" s="1895">
        <v>1361</v>
      </c>
      <c r="C160" s="1946" t="s">
        <v>2001</v>
      </c>
      <c r="D160" s="2022"/>
      <c r="E160" s="1921">
        <f>F160</f>
        <v>3500</v>
      </c>
      <c r="F160" s="1921">
        <v>3500</v>
      </c>
      <c r="G160" s="2023" t="s">
        <v>1038</v>
      </c>
    </row>
    <row r="161" spans="2:7" ht="51" hidden="1" customHeight="1">
      <c r="B161" s="1895">
        <v>1362</v>
      </c>
      <c r="C161" s="1946" t="s">
        <v>2002</v>
      </c>
      <c r="D161" s="2022"/>
      <c r="E161" s="1921"/>
      <c r="F161" s="1921"/>
      <c r="G161" s="2023" t="s">
        <v>1038</v>
      </c>
    </row>
    <row r="162" spans="2:7" ht="38.25" hidden="1" customHeight="1">
      <c r="B162" s="2464">
        <v>1370</v>
      </c>
      <c r="C162" s="1947" t="s">
        <v>2003</v>
      </c>
      <c r="D162" s="2467">
        <v>7441</v>
      </c>
      <c r="E162" s="2470">
        <f>F162</f>
        <v>0</v>
      </c>
      <c r="F162" s="2470">
        <f>F166</f>
        <v>0</v>
      </c>
      <c r="G162" s="2473" t="s">
        <v>1038</v>
      </c>
    </row>
    <row r="163" spans="2:7" ht="12.75" hidden="1" customHeight="1">
      <c r="B163" s="2465"/>
      <c r="C163" s="2020" t="s">
        <v>2004</v>
      </c>
      <c r="D163" s="2468"/>
      <c r="E163" s="2471"/>
      <c r="F163" s="2471"/>
      <c r="G163" s="2474"/>
    </row>
    <row r="164" spans="2:7" ht="12.75" hidden="1" customHeight="1">
      <c r="B164" s="2466"/>
      <c r="C164" s="2021" t="s">
        <v>1422</v>
      </c>
      <c r="D164" s="2469"/>
      <c r="E164" s="2472"/>
      <c r="F164" s="2472"/>
      <c r="G164" s="2475"/>
    </row>
    <row r="165" spans="2:7" ht="153" hidden="1" customHeight="1">
      <c r="B165" s="1895">
        <v>1371</v>
      </c>
      <c r="C165" s="1946" t="s">
        <v>2005</v>
      </c>
      <c r="D165" s="2022"/>
      <c r="E165" s="1921"/>
      <c r="F165" s="1921"/>
      <c r="G165" s="2023" t="s">
        <v>1038</v>
      </c>
    </row>
    <row r="166" spans="2:7" ht="153" hidden="1" customHeight="1">
      <c r="B166" s="1895">
        <v>1372</v>
      </c>
      <c r="C166" s="1946" t="s">
        <v>2006</v>
      </c>
      <c r="D166" s="2022"/>
      <c r="E166" s="1921">
        <f>F166</f>
        <v>0</v>
      </c>
      <c r="F166" s="2170">
        <v>0</v>
      </c>
      <c r="G166" s="2023" t="s">
        <v>1038</v>
      </c>
    </row>
    <row r="167" spans="2:7" ht="38.25">
      <c r="B167" s="2464">
        <v>1380</v>
      </c>
      <c r="C167" s="1947" t="s">
        <v>2007</v>
      </c>
      <c r="D167" s="2467">
        <v>7442</v>
      </c>
      <c r="E167" s="2470">
        <f>G167</f>
        <v>58000</v>
      </c>
      <c r="F167" s="2473" t="s">
        <v>1038</v>
      </c>
      <c r="G167" s="2470">
        <f>G170</f>
        <v>58000</v>
      </c>
    </row>
    <row r="168" spans="2:7">
      <c r="B168" s="2465"/>
      <c r="C168" s="2020" t="s">
        <v>2008</v>
      </c>
      <c r="D168" s="2468"/>
      <c r="E168" s="2471"/>
      <c r="F168" s="2474"/>
      <c r="G168" s="2471"/>
    </row>
    <row r="169" spans="2:7">
      <c r="B169" s="2466"/>
      <c r="C169" s="2021" t="s">
        <v>1422</v>
      </c>
      <c r="D169" s="2469"/>
      <c r="E169" s="2472"/>
      <c r="F169" s="2475"/>
      <c r="G169" s="2472"/>
    </row>
    <row r="170" spans="2:7" ht="70.5" customHeight="1">
      <c r="B170" s="2464">
        <v>1381</v>
      </c>
      <c r="C170" s="1947" t="s">
        <v>2272</v>
      </c>
      <c r="D170" s="2477"/>
      <c r="E170" s="2470">
        <f>G170</f>
        <v>58000</v>
      </c>
      <c r="F170" s="2473" t="s">
        <v>1038</v>
      </c>
      <c r="G170" s="2481">
        <v>58000</v>
      </c>
    </row>
    <row r="171" spans="2:7" hidden="1">
      <c r="B171" s="2466"/>
      <c r="C171" s="2021" t="s">
        <v>2009</v>
      </c>
      <c r="D171" s="2478"/>
      <c r="E171" s="2472"/>
      <c r="F171" s="2475"/>
      <c r="G171" s="2482"/>
    </row>
    <row r="172" spans="2:7" ht="0.75" customHeight="1">
      <c r="B172" s="1895">
        <v>1382</v>
      </c>
      <c r="C172" s="1946" t="s">
        <v>2010</v>
      </c>
      <c r="D172" s="2022"/>
      <c r="E172" s="1921"/>
      <c r="F172" s="2023" t="s">
        <v>1038</v>
      </c>
      <c r="G172" s="1921"/>
    </row>
    <row r="173" spans="2:7">
      <c r="B173" s="2464">
        <v>1390</v>
      </c>
      <c r="C173" s="1947" t="s">
        <v>2011</v>
      </c>
      <c r="D173" s="2467">
        <v>7452</v>
      </c>
      <c r="E173" s="2470">
        <f>F173</f>
        <v>102241.995</v>
      </c>
      <c r="F173" s="2470">
        <f>F180</f>
        <v>102241.995</v>
      </c>
      <c r="G173" s="2470">
        <f>G178</f>
        <v>70000</v>
      </c>
    </row>
    <row r="174" spans="2:7">
      <c r="B174" s="2465"/>
      <c r="C174" s="2020" t="s">
        <v>2012</v>
      </c>
      <c r="D174" s="2468"/>
      <c r="E174" s="2471"/>
      <c r="F174" s="2471"/>
      <c r="G174" s="2471"/>
    </row>
    <row r="175" spans="2:7">
      <c r="B175" s="2465"/>
      <c r="C175" s="2020" t="s">
        <v>2013</v>
      </c>
      <c r="D175" s="2468"/>
      <c r="E175" s="2471"/>
      <c r="F175" s="2471"/>
      <c r="G175" s="2471"/>
    </row>
    <row r="176" spans="2:7">
      <c r="B176" s="2466"/>
      <c r="C176" s="2021" t="s">
        <v>1422</v>
      </c>
      <c r="D176" s="2469"/>
      <c r="E176" s="2472"/>
      <c r="F176" s="2472"/>
      <c r="G176" s="2472"/>
    </row>
    <row r="177" spans="2:7" ht="25.5">
      <c r="B177" s="1895">
        <v>1391</v>
      </c>
      <c r="C177" s="1946" t="s">
        <v>2014</v>
      </c>
      <c r="D177" s="2022"/>
      <c r="E177" s="1921"/>
      <c r="F177" s="2023" t="s">
        <v>1038</v>
      </c>
      <c r="G177" s="1921"/>
    </row>
    <row r="178" spans="2:7">
      <c r="B178" s="2464">
        <v>1392</v>
      </c>
      <c r="C178" s="2479" t="s">
        <v>2015</v>
      </c>
      <c r="D178" s="2477"/>
      <c r="E178" s="2470">
        <v>70000</v>
      </c>
      <c r="F178" s="2473" t="s">
        <v>1038</v>
      </c>
      <c r="G178" s="2470">
        <v>70000</v>
      </c>
    </row>
    <row r="179" spans="2:7" ht="26.25" customHeight="1">
      <c r="B179" s="2466"/>
      <c r="C179" s="2480"/>
      <c r="D179" s="2478"/>
      <c r="E179" s="2472"/>
      <c r="F179" s="2475"/>
      <c r="G179" s="2472"/>
    </row>
    <row r="180" spans="2:7" ht="25.5">
      <c r="B180" s="2464">
        <v>1393</v>
      </c>
      <c r="C180" s="1947" t="s">
        <v>2016</v>
      </c>
      <c r="D180" s="2477"/>
      <c r="E180" s="2470">
        <f>F180</f>
        <v>102241.995</v>
      </c>
      <c r="F180" s="2470">
        <v>102241.995</v>
      </c>
      <c r="G180" s="2470"/>
    </row>
    <row r="181" spans="2:7" ht="25.5">
      <c r="B181" s="2466"/>
      <c r="C181" s="2021" t="s">
        <v>2017</v>
      </c>
      <c r="D181" s="2478"/>
      <c r="E181" s="2472"/>
      <c r="F181" s="2472"/>
      <c r="G181" s="2472"/>
    </row>
  </sheetData>
  <mergeCells count="227">
    <mergeCell ref="H99:J101"/>
    <mergeCell ref="B13:B15"/>
    <mergeCell ref="D13:D15"/>
    <mergeCell ref="D92:D93"/>
    <mergeCell ref="E13:E15"/>
    <mergeCell ref="F13:F15"/>
    <mergeCell ref="G13:G15"/>
    <mergeCell ref="B16:B17"/>
    <mergeCell ref="B28:B30"/>
    <mergeCell ref="D28:D30"/>
    <mergeCell ref="E28:E30"/>
    <mergeCell ref="F28:F30"/>
    <mergeCell ref="G28:G30"/>
    <mergeCell ref="D16:D17"/>
    <mergeCell ref="E16:E17"/>
    <mergeCell ref="F16:F17"/>
    <mergeCell ref="G16:G17"/>
    <mergeCell ref="B25:B26"/>
    <mergeCell ref="D25:D26"/>
    <mergeCell ref="E25:E26"/>
    <mergeCell ref="F25:F26"/>
    <mergeCell ref="G25:G26"/>
    <mergeCell ref="B36:B37"/>
    <mergeCell ref="D36:D37"/>
    <mergeCell ref="B7:B8"/>
    <mergeCell ref="C7:C8"/>
    <mergeCell ref="E7:E8"/>
    <mergeCell ref="F7:G7"/>
    <mergeCell ref="B10:B12"/>
    <mergeCell ref="D10:D12"/>
    <mergeCell ref="E10:E12"/>
    <mergeCell ref="F10:F12"/>
    <mergeCell ref="G10:G12"/>
    <mergeCell ref="E36:E37"/>
    <mergeCell ref="F36:F37"/>
    <mergeCell ref="G36:G37"/>
    <mergeCell ref="B32:B33"/>
    <mergeCell ref="D32:D33"/>
    <mergeCell ref="E32:E33"/>
    <mergeCell ref="F32:F33"/>
    <mergeCell ref="G32:G33"/>
    <mergeCell ref="B54:B56"/>
    <mergeCell ref="D54:D56"/>
    <mergeCell ref="E54:E56"/>
    <mergeCell ref="F54:F56"/>
    <mergeCell ref="G54:G56"/>
    <mergeCell ref="B50:B51"/>
    <mergeCell ref="D50:D51"/>
    <mergeCell ref="E50:E51"/>
    <mergeCell ref="F50:F51"/>
    <mergeCell ref="G50:G51"/>
    <mergeCell ref="B64:B65"/>
    <mergeCell ref="D64:D65"/>
    <mergeCell ref="E64:E65"/>
    <mergeCell ref="F64:F65"/>
    <mergeCell ref="G64:G65"/>
    <mergeCell ref="B57:B58"/>
    <mergeCell ref="D57:D58"/>
    <mergeCell ref="E57:E58"/>
    <mergeCell ref="F57:F58"/>
    <mergeCell ref="G57:G58"/>
    <mergeCell ref="B73:B74"/>
    <mergeCell ref="D73:D74"/>
    <mergeCell ref="E73:E74"/>
    <mergeCell ref="F73:F74"/>
    <mergeCell ref="G73:G74"/>
    <mergeCell ref="B70:B72"/>
    <mergeCell ref="D70:D72"/>
    <mergeCell ref="E70:E72"/>
    <mergeCell ref="F70:F72"/>
    <mergeCell ref="G70:G72"/>
    <mergeCell ref="B78:B79"/>
    <mergeCell ref="D78:D79"/>
    <mergeCell ref="E78:E79"/>
    <mergeCell ref="F78:F79"/>
    <mergeCell ref="G78:G79"/>
    <mergeCell ref="B75:B77"/>
    <mergeCell ref="D75:D77"/>
    <mergeCell ref="E75:E77"/>
    <mergeCell ref="F75:F77"/>
    <mergeCell ref="G75:G77"/>
    <mergeCell ref="C84:C85"/>
    <mergeCell ref="D84:D85"/>
    <mergeCell ref="E84:E85"/>
    <mergeCell ref="F84:F85"/>
    <mergeCell ref="G84:G85"/>
    <mergeCell ref="B80:B83"/>
    <mergeCell ref="D80:D83"/>
    <mergeCell ref="E80:E83"/>
    <mergeCell ref="F80:F83"/>
    <mergeCell ref="G80:G83"/>
    <mergeCell ref="B89:B90"/>
    <mergeCell ref="D89:D90"/>
    <mergeCell ref="E89:E90"/>
    <mergeCell ref="F89:F90"/>
    <mergeCell ref="G89:G90"/>
    <mergeCell ref="B86:B88"/>
    <mergeCell ref="D86:D88"/>
    <mergeCell ref="E86:E88"/>
    <mergeCell ref="F86:F88"/>
    <mergeCell ref="G86:G88"/>
    <mergeCell ref="B96:B98"/>
    <mergeCell ref="D96:D98"/>
    <mergeCell ref="E96:E98"/>
    <mergeCell ref="F96:F98"/>
    <mergeCell ref="G96:G98"/>
    <mergeCell ref="B92:B93"/>
    <mergeCell ref="E92:E93"/>
    <mergeCell ref="F92:F93"/>
    <mergeCell ref="G92:G93"/>
    <mergeCell ref="B94:B95"/>
    <mergeCell ref="D94:D95"/>
    <mergeCell ref="E94:E95"/>
    <mergeCell ref="F94:F95"/>
    <mergeCell ref="G94:G95"/>
    <mergeCell ref="B104:B105"/>
    <mergeCell ref="D104:D105"/>
    <mergeCell ref="E104:E105"/>
    <mergeCell ref="F104:F105"/>
    <mergeCell ref="G104:G105"/>
    <mergeCell ref="B101:B103"/>
    <mergeCell ref="D101:D103"/>
    <mergeCell ref="E101:E103"/>
    <mergeCell ref="F101:F103"/>
    <mergeCell ref="G101:G103"/>
    <mergeCell ref="B108:B109"/>
    <mergeCell ref="D108:D109"/>
    <mergeCell ref="E108:E109"/>
    <mergeCell ref="F108:F109"/>
    <mergeCell ref="G108:G109"/>
    <mergeCell ref="B106:B107"/>
    <mergeCell ref="D106:D107"/>
    <mergeCell ref="E106:E107"/>
    <mergeCell ref="F106:F107"/>
    <mergeCell ref="G106:G107"/>
    <mergeCell ref="B115:B116"/>
    <mergeCell ref="D115:D116"/>
    <mergeCell ref="E115:E116"/>
    <mergeCell ref="F115:F116"/>
    <mergeCell ref="G115:G116"/>
    <mergeCell ref="B111:B113"/>
    <mergeCell ref="D111:D113"/>
    <mergeCell ref="E111:E113"/>
    <mergeCell ref="F111:F113"/>
    <mergeCell ref="G111:G113"/>
    <mergeCell ref="B120:B122"/>
    <mergeCell ref="D120:D122"/>
    <mergeCell ref="E120:E122"/>
    <mergeCell ref="F120:F122"/>
    <mergeCell ref="G120:G122"/>
    <mergeCell ref="B117:B118"/>
    <mergeCell ref="D117:D118"/>
    <mergeCell ref="E117:E118"/>
    <mergeCell ref="F117:F118"/>
    <mergeCell ref="G117:G118"/>
    <mergeCell ref="G129:G131"/>
    <mergeCell ref="B127:B128"/>
    <mergeCell ref="D127:D128"/>
    <mergeCell ref="E127:E128"/>
    <mergeCell ref="F127:F128"/>
    <mergeCell ref="G127:G128"/>
    <mergeCell ref="B124:B125"/>
    <mergeCell ref="D124:D125"/>
    <mergeCell ref="E124:E125"/>
    <mergeCell ref="F124:F125"/>
    <mergeCell ref="G124:G125"/>
    <mergeCell ref="F170:F171"/>
    <mergeCell ref="G170:G171"/>
    <mergeCell ref="B167:B169"/>
    <mergeCell ref="F154:F155"/>
    <mergeCell ref="G154:G155"/>
    <mergeCell ref="B148:B149"/>
    <mergeCell ref="D148:D149"/>
    <mergeCell ref="E148:E149"/>
    <mergeCell ref="F148:F149"/>
    <mergeCell ref="G148:G149"/>
    <mergeCell ref="B154:B155"/>
    <mergeCell ref="E154:E155"/>
    <mergeCell ref="D154:D155"/>
    <mergeCell ref="B178:B179"/>
    <mergeCell ref="D167:D169"/>
    <mergeCell ref="E167:E169"/>
    <mergeCell ref="F167:F169"/>
    <mergeCell ref="G167:G169"/>
    <mergeCell ref="C6:E6"/>
    <mergeCell ref="B180:B181"/>
    <mergeCell ref="D180:D181"/>
    <mergeCell ref="E180:E181"/>
    <mergeCell ref="F180:F181"/>
    <mergeCell ref="G180:G181"/>
    <mergeCell ref="C178:C179"/>
    <mergeCell ref="D178:D179"/>
    <mergeCell ref="E178:E179"/>
    <mergeCell ref="F178:F179"/>
    <mergeCell ref="G178:G179"/>
    <mergeCell ref="B173:B176"/>
    <mergeCell ref="D173:D176"/>
    <mergeCell ref="E173:E176"/>
    <mergeCell ref="F173:F176"/>
    <mergeCell ref="G173:G176"/>
    <mergeCell ref="B170:B171"/>
    <mergeCell ref="D170:D171"/>
    <mergeCell ref="E170:E171"/>
    <mergeCell ref="E1:G1"/>
    <mergeCell ref="E2:G2"/>
    <mergeCell ref="E3:G3"/>
    <mergeCell ref="E4:G4"/>
    <mergeCell ref="B5:G5"/>
    <mergeCell ref="B162:B164"/>
    <mergeCell ref="D162:D164"/>
    <mergeCell ref="E162:E164"/>
    <mergeCell ref="F162:F164"/>
    <mergeCell ref="G162:G164"/>
    <mergeCell ref="B157:B159"/>
    <mergeCell ref="D157:D159"/>
    <mergeCell ref="E157:E159"/>
    <mergeCell ref="F157:F159"/>
    <mergeCell ref="G157:G159"/>
    <mergeCell ref="B137:B138"/>
    <mergeCell ref="D137:D138"/>
    <mergeCell ref="E137:E138"/>
    <mergeCell ref="F137:F138"/>
    <mergeCell ref="G137:G138"/>
    <mergeCell ref="B129:B131"/>
    <mergeCell ref="D129:D131"/>
    <mergeCell ref="E129:E131"/>
    <mergeCell ref="F129:F131"/>
  </mergeCells>
  <phoneticPr fontId="5" type="noConversion"/>
  <pageMargins left="0.23622047244094491" right="0.23622047244094491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>
      <c r="A8" s="28" t="s">
        <v>1616</v>
      </c>
      <c r="F8" s="179"/>
      <c r="G8" s="179"/>
    </row>
    <row r="9" spans="1:10" s="28" customFormat="1" ht="10.5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1155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24" t="s">
        <v>1615</v>
      </c>
      <c r="B14" s="2625"/>
      <c r="F14" s="179"/>
      <c r="G14" s="179"/>
    </row>
    <row r="15" spans="1:10" ht="18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14.25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14.25">
      <c r="A17" s="189"/>
      <c r="B17" s="2654" t="s">
        <v>1283</v>
      </c>
      <c r="C17" s="2654"/>
      <c r="D17" s="2654"/>
      <c r="E17" s="2654"/>
      <c r="F17" s="2654"/>
      <c r="G17" s="190"/>
      <c r="H17" s="190"/>
      <c r="I17" s="630"/>
      <c r="J17" s="630"/>
    </row>
    <row r="18" spans="1:10" s="28" customFormat="1" ht="14.25">
      <c r="A18" s="189"/>
      <c r="B18" s="2654"/>
      <c r="C18" s="2654"/>
      <c r="D18" s="2654"/>
      <c r="E18" s="2654"/>
      <c r="F18" s="2654"/>
      <c r="G18" s="190"/>
      <c r="H18" s="190"/>
      <c r="I18" s="630"/>
      <c r="J18" s="630"/>
    </row>
    <row r="19" spans="1:10" s="201" customFormat="1" thickBot="1">
      <c r="A19" s="38" t="s">
        <v>1655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1001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1201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808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809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810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811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812</v>
      </c>
      <c r="C37" s="81" t="s">
        <v>813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1034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775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776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772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773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774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1031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1032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1041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993</v>
      </c>
      <c r="C70" s="77" t="s">
        <v>1043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995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1013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1005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1006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1007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1136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1137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837</v>
      </c>
      <c r="C123" s="83" t="s">
        <v>838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839</v>
      </c>
      <c r="C124" s="83" t="s">
        <v>840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877</v>
      </c>
      <c r="C127" s="83" t="s">
        <v>878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879</v>
      </c>
      <c r="C128" s="83" t="s">
        <v>880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804</v>
      </c>
      <c r="C130" s="86" t="s">
        <v>805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881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1027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1113</v>
      </c>
      <c r="C136" s="99" t="s">
        <v>1028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1114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1029</v>
      </c>
      <c r="C138" s="83" t="s">
        <v>1030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1099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1100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1115</v>
      </c>
      <c r="C143" s="83" t="s">
        <v>1101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996</v>
      </c>
      <c r="C153" s="241" t="s">
        <v>997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998</v>
      </c>
      <c r="B154" s="134" t="s">
        <v>974</v>
      </c>
      <c r="C154" s="241" t="s">
        <v>975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979</v>
      </c>
      <c r="B156" s="134" t="s">
        <v>1109</v>
      </c>
      <c r="C156" s="241" t="s">
        <v>1110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806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807</v>
      </c>
      <c r="B161" s="245" t="s">
        <v>1074</v>
      </c>
      <c r="C161" s="228" t="s">
        <v>1075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1076</v>
      </c>
      <c r="B162" s="245" t="s">
        <v>1077</v>
      </c>
      <c r="C162" s="228" t="s">
        <v>1078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1116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1079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1117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1118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1080</v>
      </c>
      <c r="C174" s="244" t="s">
        <v>1145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1081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89" t="s">
        <v>1284</v>
      </c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9" t="s">
        <v>1209</v>
      </c>
      <c r="B179" s="2589"/>
      <c r="C179" s="2589"/>
      <c r="D179" s="2589"/>
      <c r="E179" s="2589"/>
      <c r="F179" s="2589"/>
      <c r="G179" s="2589"/>
      <c r="H179" s="2589"/>
      <c r="I179" s="2589"/>
      <c r="J179" s="2589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634" t="s">
        <v>1138</v>
      </c>
      <c r="B181" s="2634"/>
      <c r="C181" s="2634"/>
      <c r="D181" s="2634"/>
      <c r="E181" s="2634"/>
      <c r="F181" s="2634"/>
      <c r="G181" s="2634"/>
      <c r="H181" s="2634"/>
      <c r="I181" s="2634"/>
      <c r="J181" s="2634"/>
    </row>
    <row r="182" spans="1:10">
      <c r="A182" s="2589" t="s">
        <v>1003</v>
      </c>
      <c r="B182" s="2589"/>
      <c r="C182" s="2589"/>
      <c r="D182" s="2589"/>
      <c r="E182" s="2589"/>
      <c r="F182" s="2589"/>
      <c r="G182" s="2589"/>
      <c r="H182" s="2589"/>
      <c r="I182" s="2589"/>
      <c r="J182" s="2589"/>
    </row>
    <row r="183" spans="1:10">
      <c r="A183" s="2589" t="s">
        <v>473</v>
      </c>
      <c r="B183" s="2589"/>
      <c r="C183" s="2589"/>
      <c r="D183" s="2589"/>
      <c r="E183" s="2589"/>
      <c r="F183" s="2589"/>
      <c r="G183" s="2589"/>
      <c r="H183" s="2589"/>
      <c r="I183" s="2589"/>
      <c r="J183" s="2589"/>
    </row>
    <row r="184" spans="1:10" ht="14.25">
      <c r="A184" s="2633" t="s">
        <v>1130</v>
      </c>
      <c r="B184" s="2633"/>
      <c r="C184" s="2633"/>
      <c r="D184" s="2633"/>
      <c r="E184" s="2633"/>
      <c r="F184" s="2633"/>
      <c r="G184" s="2633"/>
      <c r="H184" s="2633"/>
      <c r="I184" s="2633"/>
      <c r="J184" s="2633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>
      <c r="A8" s="28" t="s">
        <v>1616</v>
      </c>
      <c r="F8" s="179"/>
      <c r="G8" s="179"/>
    </row>
    <row r="9" spans="1:10" s="28" customFormat="1" ht="10.5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1155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24" t="s">
        <v>1615</v>
      </c>
      <c r="B14" s="2625"/>
      <c r="F14" s="179"/>
      <c r="G14" s="179"/>
    </row>
    <row r="15" spans="1:10" ht="18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14.25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14.25">
      <c r="A17" s="189"/>
      <c r="B17" s="2654" t="s">
        <v>1283</v>
      </c>
      <c r="C17" s="2654"/>
      <c r="D17" s="2654"/>
      <c r="E17" s="2654"/>
      <c r="F17" s="2654"/>
      <c r="G17" s="190"/>
      <c r="H17" s="190"/>
      <c r="I17" s="630"/>
      <c r="J17" s="630"/>
    </row>
    <row r="18" spans="1:10" s="28" customFormat="1" ht="14.25">
      <c r="A18" s="189"/>
      <c r="B18" s="2654"/>
      <c r="C18" s="2654"/>
      <c r="D18" s="2654"/>
      <c r="E18" s="2654"/>
      <c r="F18" s="2654"/>
      <c r="G18" s="190"/>
      <c r="H18" s="190"/>
      <c r="I18" s="630"/>
      <c r="J18" s="630"/>
    </row>
    <row r="19" spans="1:10" s="201" customFormat="1" thickBot="1">
      <c r="A19" s="38" t="s">
        <v>1655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1001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1201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808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809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810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811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812</v>
      </c>
      <c r="C37" s="81" t="s">
        <v>813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1034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775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776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772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773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774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1031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1032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1041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993</v>
      </c>
      <c r="C70" s="77" t="s">
        <v>1043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995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1013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1005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1006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1007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1136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1137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837</v>
      </c>
      <c r="C123" s="83" t="s">
        <v>838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839</v>
      </c>
      <c r="C124" s="83" t="s">
        <v>840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877</v>
      </c>
      <c r="C127" s="83" t="s">
        <v>878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879</v>
      </c>
      <c r="C128" s="83" t="s">
        <v>880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804</v>
      </c>
      <c r="C130" s="86" t="s">
        <v>805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881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1027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1113</v>
      </c>
      <c r="C136" s="99" t="s">
        <v>1028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1114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1029</v>
      </c>
      <c r="C138" s="83" t="s">
        <v>1030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1099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1100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1115</v>
      </c>
      <c r="C143" s="83" t="s">
        <v>1101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996</v>
      </c>
      <c r="C153" s="241" t="s">
        <v>997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998</v>
      </c>
      <c r="B154" s="134" t="s">
        <v>974</v>
      </c>
      <c r="C154" s="241" t="s">
        <v>975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979</v>
      </c>
      <c r="B156" s="134" t="s">
        <v>1109</v>
      </c>
      <c r="C156" s="241" t="s">
        <v>1110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806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807</v>
      </c>
      <c r="B161" s="245" t="s">
        <v>1074</v>
      </c>
      <c r="C161" s="228" t="s">
        <v>1075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1076</v>
      </c>
      <c r="B162" s="245" t="s">
        <v>1077</v>
      </c>
      <c r="C162" s="228" t="s">
        <v>1078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1116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1079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1117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1118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1080</v>
      </c>
      <c r="C174" s="244" t="s">
        <v>1145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1081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89" t="s">
        <v>1284</v>
      </c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9" t="s">
        <v>1209</v>
      </c>
      <c r="B179" s="2589"/>
      <c r="C179" s="2589"/>
      <c r="D179" s="2589"/>
      <c r="E179" s="2589"/>
      <c r="F179" s="2589"/>
      <c r="G179" s="2589"/>
      <c r="H179" s="2589"/>
      <c r="I179" s="2589"/>
      <c r="J179" s="2589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634" t="s">
        <v>1138</v>
      </c>
      <c r="B181" s="2634"/>
      <c r="C181" s="2634"/>
      <c r="D181" s="2634"/>
      <c r="E181" s="2634"/>
      <c r="F181" s="2634"/>
      <c r="G181" s="2634"/>
      <c r="H181" s="2634"/>
      <c r="I181" s="2634"/>
      <c r="J181" s="2634"/>
    </row>
    <row r="182" spans="1:10">
      <c r="A182" s="2589" t="s">
        <v>1003</v>
      </c>
      <c r="B182" s="2589"/>
      <c r="C182" s="2589"/>
      <c r="D182" s="2589"/>
      <c r="E182" s="2589"/>
      <c r="F182" s="2589"/>
      <c r="G182" s="2589"/>
      <c r="H182" s="2589"/>
      <c r="I182" s="2589"/>
      <c r="J182" s="2589"/>
    </row>
    <row r="183" spans="1:10">
      <c r="A183" s="2589" t="s">
        <v>473</v>
      </c>
      <c r="B183" s="2589"/>
      <c r="C183" s="2589"/>
      <c r="D183" s="2589"/>
      <c r="E183" s="2589"/>
      <c r="F183" s="2589"/>
      <c r="G183" s="2589"/>
      <c r="H183" s="2589"/>
      <c r="I183" s="2589"/>
      <c r="J183" s="2589"/>
    </row>
    <row r="184" spans="1:10" ht="14.25">
      <c r="A184" s="2633" t="s">
        <v>1130</v>
      </c>
      <c r="B184" s="2633"/>
      <c r="C184" s="2633"/>
      <c r="D184" s="2633"/>
      <c r="E184" s="2633"/>
      <c r="F184" s="2633"/>
      <c r="G184" s="2633"/>
      <c r="H184" s="2633"/>
      <c r="I184" s="2633"/>
      <c r="J184" s="2633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>
      <c r="A8" s="28" t="s">
        <v>1616</v>
      </c>
      <c r="F8" s="179"/>
      <c r="G8" s="179"/>
    </row>
    <row r="9" spans="1:10" s="28" customFormat="1" ht="10.5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1155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24" t="s">
        <v>1615</v>
      </c>
      <c r="B14" s="2625"/>
      <c r="F14" s="179"/>
      <c r="G14" s="179"/>
    </row>
    <row r="15" spans="1:10" ht="18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14.25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14.25">
      <c r="A17" s="189"/>
      <c r="B17" s="2654" t="s">
        <v>1283</v>
      </c>
      <c r="C17" s="2654"/>
      <c r="D17" s="2654"/>
      <c r="E17" s="2654"/>
      <c r="F17" s="2654"/>
      <c r="G17" s="190"/>
      <c r="H17" s="190"/>
      <c r="I17" s="630"/>
      <c r="J17" s="630"/>
    </row>
    <row r="18" spans="1:10" s="28" customFormat="1" ht="14.25">
      <c r="A18" s="189"/>
      <c r="B18" s="2654"/>
      <c r="C18" s="2654"/>
      <c r="D18" s="2654"/>
      <c r="E18" s="2654"/>
      <c r="F18" s="2654"/>
      <c r="G18" s="190"/>
      <c r="H18" s="190"/>
      <c r="I18" s="630"/>
      <c r="J18" s="630"/>
    </row>
    <row r="19" spans="1:10" s="201" customFormat="1" thickBot="1">
      <c r="A19" s="38" t="s">
        <v>1655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1001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1201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808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809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810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811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812</v>
      </c>
      <c r="C37" s="81" t="s">
        <v>813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1034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775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776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772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773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774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1031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1032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1041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993</v>
      </c>
      <c r="C70" s="77" t="s">
        <v>1043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995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1013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1005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1006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1007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1136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1137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837</v>
      </c>
      <c r="C123" s="83" t="s">
        <v>838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839</v>
      </c>
      <c r="C124" s="83" t="s">
        <v>840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877</v>
      </c>
      <c r="C127" s="83" t="s">
        <v>878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879</v>
      </c>
      <c r="C128" s="83" t="s">
        <v>880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804</v>
      </c>
      <c r="C130" s="86" t="s">
        <v>805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881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1027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1113</v>
      </c>
      <c r="C136" s="99" t="s">
        <v>1028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1114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1029</v>
      </c>
      <c r="C138" s="83" t="s">
        <v>1030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1099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1100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1115</v>
      </c>
      <c r="C143" s="83" t="s">
        <v>1101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996</v>
      </c>
      <c r="C153" s="241" t="s">
        <v>997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998</v>
      </c>
      <c r="B154" s="134" t="s">
        <v>974</v>
      </c>
      <c r="C154" s="241" t="s">
        <v>975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979</v>
      </c>
      <c r="B156" s="134" t="s">
        <v>1109</v>
      </c>
      <c r="C156" s="241" t="s">
        <v>1110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806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807</v>
      </c>
      <c r="B161" s="245" t="s">
        <v>1074</v>
      </c>
      <c r="C161" s="228" t="s">
        <v>1075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1076</v>
      </c>
      <c r="B162" s="245" t="s">
        <v>1077</v>
      </c>
      <c r="C162" s="228" t="s">
        <v>1078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1116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1079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1117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1118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1080</v>
      </c>
      <c r="C174" s="244" t="s">
        <v>1145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1081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89" t="s">
        <v>1284</v>
      </c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9" t="s">
        <v>1209</v>
      </c>
      <c r="B179" s="2589"/>
      <c r="C179" s="2589"/>
      <c r="D179" s="2589"/>
      <c r="E179" s="2589"/>
      <c r="F179" s="2589"/>
      <c r="G179" s="2589"/>
      <c r="H179" s="2589"/>
      <c r="I179" s="2589"/>
      <c r="J179" s="2589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634" t="s">
        <v>1138</v>
      </c>
      <c r="B181" s="2634"/>
      <c r="C181" s="2634"/>
      <c r="D181" s="2634"/>
      <c r="E181" s="2634"/>
      <c r="F181" s="2634"/>
      <c r="G181" s="2634"/>
      <c r="H181" s="2634"/>
      <c r="I181" s="2634"/>
      <c r="J181" s="2634"/>
    </row>
    <row r="182" spans="1:10">
      <c r="A182" s="2589" t="s">
        <v>1003</v>
      </c>
      <c r="B182" s="2589"/>
      <c r="C182" s="2589"/>
      <c r="D182" s="2589"/>
      <c r="E182" s="2589"/>
      <c r="F182" s="2589"/>
      <c r="G182" s="2589"/>
      <c r="H182" s="2589"/>
      <c r="I182" s="2589"/>
      <c r="J182" s="2589"/>
    </row>
    <row r="183" spans="1:10">
      <c r="A183" s="2589" t="s">
        <v>473</v>
      </c>
      <c r="B183" s="2589"/>
      <c r="C183" s="2589"/>
      <c r="D183" s="2589"/>
      <c r="E183" s="2589"/>
      <c r="F183" s="2589"/>
      <c r="G183" s="2589"/>
      <c r="H183" s="2589"/>
      <c r="I183" s="2589"/>
      <c r="J183" s="2589"/>
    </row>
    <row r="184" spans="1:10" ht="14.25">
      <c r="A184" s="2633" t="s">
        <v>1130</v>
      </c>
      <c r="B184" s="2633"/>
      <c r="C184" s="2633"/>
      <c r="D184" s="2633"/>
      <c r="E184" s="2633"/>
      <c r="F184" s="2633"/>
      <c r="G184" s="2633"/>
      <c r="H184" s="2633"/>
      <c r="I184" s="2633"/>
      <c r="J184" s="2633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>
      <c r="A8" s="28" t="s">
        <v>1616</v>
      </c>
      <c r="F8" s="179"/>
      <c r="G8" s="179"/>
    </row>
    <row r="9" spans="1:10" s="28" customFormat="1" ht="10.5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1155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24" t="s">
        <v>1615</v>
      </c>
      <c r="B14" s="2625"/>
      <c r="F14" s="179"/>
      <c r="G14" s="179"/>
    </row>
    <row r="15" spans="1:10" ht="18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14.25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14.25">
      <c r="A17" s="189"/>
      <c r="B17" s="2654" t="s">
        <v>1283</v>
      </c>
      <c r="C17" s="2654"/>
      <c r="D17" s="2654"/>
      <c r="E17" s="2654"/>
      <c r="F17" s="2654"/>
      <c r="G17" s="190"/>
      <c r="H17" s="190"/>
      <c r="I17" s="630"/>
      <c r="J17" s="630"/>
    </row>
    <row r="18" spans="1:10" s="28" customFormat="1" ht="14.25">
      <c r="A18" s="189"/>
      <c r="B18" s="2654"/>
      <c r="C18" s="2654"/>
      <c r="D18" s="2654"/>
      <c r="E18" s="2654"/>
      <c r="F18" s="2654"/>
      <c r="G18" s="190"/>
      <c r="H18" s="190"/>
      <c r="I18" s="630"/>
      <c r="J18" s="630"/>
    </row>
    <row r="19" spans="1:10" s="201" customFormat="1" thickBot="1">
      <c r="A19" s="38" t="s">
        <v>1655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1001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1201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808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809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810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811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812</v>
      </c>
      <c r="C37" s="81" t="s">
        <v>813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1034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775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776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772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773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774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1031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1032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1041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993</v>
      </c>
      <c r="C70" s="77" t="s">
        <v>1043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995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1013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1005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1006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1007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1136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1137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837</v>
      </c>
      <c r="C123" s="83" t="s">
        <v>838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839</v>
      </c>
      <c r="C124" s="83" t="s">
        <v>840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877</v>
      </c>
      <c r="C127" s="83" t="s">
        <v>878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879</v>
      </c>
      <c r="C128" s="83" t="s">
        <v>880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804</v>
      </c>
      <c r="C130" s="86" t="s">
        <v>805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881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1027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1113</v>
      </c>
      <c r="C136" s="99" t="s">
        <v>1028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1114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1029</v>
      </c>
      <c r="C138" s="83" t="s">
        <v>1030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1099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1100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1115</v>
      </c>
      <c r="C143" s="83" t="s">
        <v>1101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996</v>
      </c>
      <c r="C153" s="241" t="s">
        <v>997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998</v>
      </c>
      <c r="B154" s="134" t="s">
        <v>974</v>
      </c>
      <c r="C154" s="241" t="s">
        <v>975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979</v>
      </c>
      <c r="B156" s="134" t="s">
        <v>1109</v>
      </c>
      <c r="C156" s="241" t="s">
        <v>1110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806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807</v>
      </c>
      <c r="B161" s="245" t="s">
        <v>1074</v>
      </c>
      <c r="C161" s="228" t="s">
        <v>1075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1076</v>
      </c>
      <c r="B162" s="245" t="s">
        <v>1077</v>
      </c>
      <c r="C162" s="228" t="s">
        <v>1078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1116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1079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1117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1118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1080</v>
      </c>
      <c r="C174" s="244" t="s">
        <v>1145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1081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89" t="s">
        <v>1284</v>
      </c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9" t="s">
        <v>1209</v>
      </c>
      <c r="B179" s="2589"/>
      <c r="C179" s="2589"/>
      <c r="D179" s="2589"/>
      <c r="E179" s="2589"/>
      <c r="F179" s="2589"/>
      <c r="G179" s="2589"/>
      <c r="H179" s="2589"/>
      <c r="I179" s="2589"/>
      <c r="J179" s="2589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634" t="s">
        <v>1138</v>
      </c>
      <c r="B181" s="2634"/>
      <c r="C181" s="2634"/>
      <c r="D181" s="2634"/>
      <c r="E181" s="2634"/>
      <c r="F181" s="2634"/>
      <c r="G181" s="2634"/>
      <c r="H181" s="2634"/>
      <c r="I181" s="2634"/>
      <c r="J181" s="2634"/>
    </row>
    <row r="182" spans="1:10">
      <c r="A182" s="2589" t="s">
        <v>1003</v>
      </c>
      <c r="B182" s="2589"/>
      <c r="C182" s="2589"/>
      <c r="D182" s="2589"/>
      <c r="E182" s="2589"/>
      <c r="F182" s="2589"/>
      <c r="G182" s="2589"/>
      <c r="H182" s="2589"/>
      <c r="I182" s="2589"/>
      <c r="J182" s="2589"/>
    </row>
    <row r="183" spans="1:10">
      <c r="A183" s="2589" t="s">
        <v>473</v>
      </c>
      <c r="B183" s="2589"/>
      <c r="C183" s="2589"/>
      <c r="D183" s="2589"/>
      <c r="E183" s="2589"/>
      <c r="F183" s="2589"/>
      <c r="G183" s="2589"/>
      <c r="H183" s="2589"/>
      <c r="I183" s="2589"/>
      <c r="J183" s="2589"/>
    </row>
    <row r="184" spans="1:10" ht="14.25">
      <c r="A184" s="2633" t="s">
        <v>1130</v>
      </c>
      <c r="B184" s="2633"/>
      <c r="C184" s="2633"/>
      <c r="D184" s="2633"/>
      <c r="E184" s="2633"/>
      <c r="F184" s="2633"/>
      <c r="G184" s="2633"/>
      <c r="H184" s="2633"/>
      <c r="I184" s="2633"/>
      <c r="J184" s="2633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>
      <c r="A8" s="28" t="s">
        <v>1616</v>
      </c>
      <c r="F8" s="179"/>
      <c r="G8" s="179"/>
    </row>
    <row r="9" spans="1:10" s="28" customFormat="1" ht="10.5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1155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24" t="s">
        <v>1615</v>
      </c>
      <c r="B14" s="2625"/>
      <c r="F14" s="179"/>
      <c r="G14" s="179"/>
    </row>
    <row r="15" spans="1:10" ht="18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14.25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14.25">
      <c r="A17" s="189"/>
      <c r="B17" s="2654" t="s">
        <v>1283</v>
      </c>
      <c r="C17" s="2654"/>
      <c r="D17" s="2654"/>
      <c r="E17" s="2654"/>
      <c r="F17" s="2654"/>
      <c r="G17" s="190"/>
      <c r="H17" s="190"/>
      <c r="I17" s="630"/>
      <c r="J17" s="630"/>
    </row>
    <row r="18" spans="1:10" s="28" customFormat="1" ht="14.25">
      <c r="A18" s="189"/>
      <c r="B18" s="2654"/>
      <c r="C18" s="2654"/>
      <c r="D18" s="2654"/>
      <c r="E18" s="2654"/>
      <c r="F18" s="2654"/>
      <c r="G18" s="190"/>
      <c r="H18" s="190"/>
      <c r="I18" s="630"/>
      <c r="J18" s="630"/>
    </row>
    <row r="19" spans="1:10" s="201" customFormat="1" thickBot="1">
      <c r="A19" s="38" t="s">
        <v>1655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1001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1201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808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809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810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811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812</v>
      </c>
      <c r="C37" s="81" t="s">
        <v>813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1034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775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776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772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773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774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1031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1032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1041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993</v>
      </c>
      <c r="C70" s="77" t="s">
        <v>1043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995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1013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1005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1006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1007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1136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1137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837</v>
      </c>
      <c r="C123" s="83" t="s">
        <v>838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839</v>
      </c>
      <c r="C124" s="83" t="s">
        <v>840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877</v>
      </c>
      <c r="C127" s="83" t="s">
        <v>878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879</v>
      </c>
      <c r="C128" s="83" t="s">
        <v>880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804</v>
      </c>
      <c r="C130" s="86" t="s">
        <v>805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881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1027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1113</v>
      </c>
      <c r="C136" s="99" t="s">
        <v>1028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1114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1029</v>
      </c>
      <c r="C138" s="83" t="s">
        <v>1030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1099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1100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1115</v>
      </c>
      <c r="C143" s="83" t="s">
        <v>1101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996</v>
      </c>
      <c r="C153" s="241" t="s">
        <v>997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998</v>
      </c>
      <c r="B154" s="134" t="s">
        <v>974</v>
      </c>
      <c r="C154" s="241" t="s">
        <v>975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979</v>
      </c>
      <c r="B156" s="134" t="s">
        <v>1109</v>
      </c>
      <c r="C156" s="241" t="s">
        <v>1110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806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807</v>
      </c>
      <c r="B161" s="245" t="s">
        <v>1074</v>
      </c>
      <c r="C161" s="228" t="s">
        <v>1075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1076</v>
      </c>
      <c r="B162" s="245" t="s">
        <v>1077</v>
      </c>
      <c r="C162" s="228" t="s">
        <v>1078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1116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1079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1117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1118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1080</v>
      </c>
      <c r="C174" s="244" t="s">
        <v>1145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1081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89" t="s">
        <v>1284</v>
      </c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9" t="s">
        <v>1209</v>
      </c>
      <c r="B179" s="2589"/>
      <c r="C179" s="2589"/>
      <c r="D179" s="2589"/>
      <c r="E179" s="2589"/>
      <c r="F179" s="2589"/>
      <c r="G179" s="2589"/>
      <c r="H179" s="2589"/>
      <c r="I179" s="2589"/>
      <c r="J179" s="2589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634" t="s">
        <v>1138</v>
      </c>
      <c r="B181" s="2634"/>
      <c r="C181" s="2634"/>
      <c r="D181" s="2634"/>
      <c r="E181" s="2634"/>
      <c r="F181" s="2634"/>
      <c r="G181" s="2634"/>
      <c r="H181" s="2634"/>
      <c r="I181" s="2634"/>
      <c r="J181" s="2634"/>
    </row>
    <row r="182" spans="1:10">
      <c r="A182" s="2589" t="s">
        <v>1003</v>
      </c>
      <c r="B182" s="2589"/>
      <c r="C182" s="2589"/>
      <c r="D182" s="2589"/>
      <c r="E182" s="2589"/>
      <c r="F182" s="2589"/>
      <c r="G182" s="2589"/>
      <c r="H182" s="2589"/>
      <c r="I182" s="2589"/>
      <c r="J182" s="2589"/>
    </row>
    <row r="183" spans="1:10">
      <c r="A183" s="2589" t="s">
        <v>473</v>
      </c>
      <c r="B183" s="2589"/>
      <c r="C183" s="2589"/>
      <c r="D183" s="2589"/>
      <c r="E183" s="2589"/>
      <c r="F183" s="2589"/>
      <c r="G183" s="2589"/>
      <c r="H183" s="2589"/>
      <c r="I183" s="2589"/>
      <c r="J183" s="2589"/>
    </row>
    <row r="184" spans="1:10" ht="14.25">
      <c r="A184" s="2633" t="s">
        <v>1130</v>
      </c>
      <c r="B184" s="2633"/>
      <c r="C184" s="2633"/>
      <c r="D184" s="2633"/>
      <c r="E184" s="2633"/>
      <c r="F184" s="2633"/>
      <c r="G184" s="2633"/>
      <c r="H184" s="2633"/>
      <c r="I184" s="2633"/>
      <c r="J184" s="2633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1035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1024</v>
      </c>
      <c r="H6" s="170"/>
    </row>
    <row r="7" spans="1:10">
      <c r="B7" s="163"/>
      <c r="C7" s="178"/>
    </row>
    <row r="8" spans="1:10">
      <c r="A8" s="28" t="s">
        <v>1616</v>
      </c>
      <c r="F8" s="179"/>
      <c r="G8" s="179"/>
    </row>
    <row r="9" spans="1:10" s="28" customFormat="1" ht="10.5">
      <c r="A9" s="2578" t="s">
        <v>1129</v>
      </c>
      <c r="B9" s="2578"/>
      <c r="C9" s="2578"/>
      <c r="D9" s="2578"/>
      <c r="E9" s="2578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1155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24" t="s">
        <v>1615</v>
      </c>
      <c r="B14" s="2625"/>
      <c r="F14" s="179"/>
      <c r="G14" s="179"/>
    </row>
    <row r="15" spans="1:10" ht="18">
      <c r="A15" s="192"/>
      <c r="B15" s="2579" t="s">
        <v>616</v>
      </c>
      <c r="C15" s="2579"/>
      <c r="D15" s="2579"/>
      <c r="E15" s="2579"/>
      <c r="F15" s="193"/>
      <c r="G15" s="193"/>
      <c r="H15" s="193"/>
      <c r="I15" s="193"/>
      <c r="J15" s="193"/>
    </row>
    <row r="16" spans="1:10" ht="14.25">
      <c r="A16" s="163"/>
      <c r="B16" s="2580" t="s">
        <v>259</v>
      </c>
      <c r="C16" s="2580"/>
      <c r="D16" s="2580"/>
      <c r="E16" s="2580"/>
      <c r="F16" s="2580"/>
      <c r="G16" s="194"/>
      <c r="H16" s="194"/>
      <c r="I16" s="194"/>
      <c r="J16" s="194"/>
    </row>
    <row r="17" spans="1:10" s="28" customFormat="1" ht="14.25">
      <c r="A17" s="189"/>
      <c r="B17" s="2654" t="s">
        <v>1283</v>
      </c>
      <c r="C17" s="2654"/>
      <c r="D17" s="2654"/>
      <c r="E17" s="2654"/>
      <c r="F17" s="2654"/>
      <c r="G17" s="190"/>
      <c r="H17" s="190"/>
      <c r="I17" s="630"/>
      <c r="J17" s="630"/>
    </row>
    <row r="18" spans="1:10" s="28" customFormat="1" ht="14.25">
      <c r="A18" s="189"/>
      <c r="B18" s="2654"/>
      <c r="C18" s="2654"/>
      <c r="D18" s="2654"/>
      <c r="E18" s="2654"/>
      <c r="F18" s="2654"/>
      <c r="G18" s="190"/>
      <c r="H18" s="190"/>
      <c r="I18" s="630"/>
      <c r="J18" s="630"/>
    </row>
    <row r="19" spans="1:10" s="201" customFormat="1" thickBot="1">
      <c r="A19" s="38" t="s">
        <v>1655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1001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1201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954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81" t="s">
        <v>365</v>
      </c>
      <c r="G29" s="2583" t="s">
        <v>366</v>
      </c>
      <c r="H29" s="2584"/>
      <c r="I29" s="2584"/>
      <c r="J29" s="2585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802</v>
      </c>
      <c r="E30" s="60" t="s">
        <v>981</v>
      </c>
      <c r="F30" s="2582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808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809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810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811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812</v>
      </c>
      <c r="C37" s="81" t="s">
        <v>813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1034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775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776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772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773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774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1031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1032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1041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1042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993</v>
      </c>
      <c r="C70" s="77" t="s">
        <v>1043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994</v>
      </c>
      <c r="C71" s="83" t="s">
        <v>1044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995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1013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1005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1006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1007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1136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1137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837</v>
      </c>
      <c r="C123" s="83" t="s">
        <v>838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839</v>
      </c>
      <c r="C124" s="83" t="s">
        <v>840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877</v>
      </c>
      <c r="C127" s="83" t="s">
        <v>878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879</v>
      </c>
      <c r="C128" s="83" t="s">
        <v>880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804</v>
      </c>
      <c r="C130" s="86" t="s">
        <v>805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881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1027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1113</v>
      </c>
      <c r="C136" s="99" t="s">
        <v>1028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1114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1029</v>
      </c>
      <c r="C138" s="83" t="s">
        <v>1030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1099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1100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1115</v>
      </c>
      <c r="C143" s="83" t="s">
        <v>1101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996</v>
      </c>
      <c r="C153" s="241" t="s">
        <v>997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998</v>
      </c>
      <c r="B154" s="134" t="s">
        <v>974</v>
      </c>
      <c r="C154" s="241" t="s">
        <v>975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979</v>
      </c>
      <c r="B156" s="134" t="s">
        <v>1109</v>
      </c>
      <c r="C156" s="241" t="s">
        <v>1110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806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807</v>
      </c>
      <c r="B161" s="245" t="s">
        <v>1074</v>
      </c>
      <c r="C161" s="228" t="s">
        <v>1075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1076</v>
      </c>
      <c r="B162" s="245" t="s">
        <v>1077</v>
      </c>
      <c r="C162" s="228" t="s">
        <v>1078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1116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1079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1117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1118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1080</v>
      </c>
      <c r="C174" s="244" t="s">
        <v>1145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1081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89" t="s">
        <v>1284</v>
      </c>
      <c r="B177" s="2589"/>
      <c r="C177" s="2589"/>
      <c r="D177" s="2589"/>
      <c r="E177" s="2589"/>
      <c r="F177" s="2589"/>
      <c r="G177" s="2589"/>
      <c r="H177" s="2589"/>
      <c r="I177" s="2589"/>
      <c r="J177" s="2589"/>
    </row>
    <row r="178" spans="1:10">
      <c r="A178" s="2586" t="s">
        <v>1125</v>
      </c>
      <c r="B178" s="2586"/>
      <c r="C178" s="2586"/>
      <c r="D178" s="2586"/>
      <c r="E178" s="2586"/>
      <c r="F178" s="2586"/>
      <c r="G178" s="2586"/>
      <c r="H178" s="2586"/>
      <c r="I178" s="2586"/>
      <c r="J178" s="2586"/>
    </row>
    <row r="179" spans="1:10" ht="14.25">
      <c r="A179" s="2589" t="s">
        <v>1209</v>
      </c>
      <c r="B179" s="2589"/>
      <c r="C179" s="2589"/>
      <c r="D179" s="2589"/>
      <c r="E179" s="2589"/>
      <c r="F179" s="2589"/>
      <c r="G179" s="2589"/>
      <c r="H179" s="2589"/>
      <c r="I179" s="2589"/>
      <c r="J179" s="2589"/>
    </row>
    <row r="180" spans="1:10">
      <c r="A180" s="2587" t="s">
        <v>1002</v>
      </c>
      <c r="B180" s="2587"/>
      <c r="C180" s="2587"/>
      <c r="D180" s="2587"/>
      <c r="E180" s="2587"/>
      <c r="F180" s="2587"/>
      <c r="G180" s="2587"/>
      <c r="H180" s="2587"/>
      <c r="I180" s="2587"/>
      <c r="J180" s="2587"/>
    </row>
    <row r="181" spans="1:10" ht="14.25">
      <c r="A181" s="2634" t="s">
        <v>1138</v>
      </c>
      <c r="B181" s="2634"/>
      <c r="C181" s="2634"/>
      <c r="D181" s="2634"/>
      <c r="E181" s="2634"/>
      <c r="F181" s="2634"/>
      <c r="G181" s="2634"/>
      <c r="H181" s="2634"/>
      <c r="I181" s="2634"/>
      <c r="J181" s="2634"/>
    </row>
    <row r="182" spans="1:10">
      <c r="A182" s="2589" t="s">
        <v>1003</v>
      </c>
      <c r="B182" s="2589"/>
      <c r="C182" s="2589"/>
      <c r="D182" s="2589"/>
      <c r="E182" s="2589"/>
      <c r="F182" s="2589"/>
      <c r="G182" s="2589"/>
      <c r="H182" s="2589"/>
      <c r="I182" s="2589"/>
      <c r="J182" s="2589"/>
    </row>
    <row r="183" spans="1:10">
      <c r="A183" s="2589" t="s">
        <v>473</v>
      </c>
      <c r="B183" s="2589"/>
      <c r="C183" s="2589"/>
      <c r="D183" s="2589"/>
      <c r="E183" s="2589"/>
      <c r="F183" s="2589"/>
      <c r="G183" s="2589"/>
      <c r="H183" s="2589"/>
      <c r="I183" s="2589"/>
      <c r="J183" s="2589"/>
    </row>
    <row r="184" spans="1:10" ht="14.25">
      <c r="A184" s="2633" t="s">
        <v>1130</v>
      </c>
      <c r="B184" s="2633"/>
      <c r="C184" s="2633"/>
      <c r="D184" s="2633"/>
      <c r="E184" s="2633"/>
      <c r="F184" s="2633"/>
      <c r="G184" s="2633"/>
      <c r="H184" s="2633"/>
      <c r="I184" s="2633"/>
      <c r="J184" s="2633"/>
    </row>
    <row r="185" spans="1:10">
      <c r="A185" s="2578"/>
      <c r="B185" s="2578"/>
      <c r="C185" s="2578"/>
      <c r="D185" s="2578"/>
      <c r="E185" s="2578"/>
      <c r="F185" s="2578"/>
      <c r="G185" s="2578"/>
      <c r="H185" s="2578"/>
      <c r="I185" s="2578"/>
      <c r="J185" s="2578"/>
    </row>
    <row r="186" spans="1:10">
      <c r="A186" s="2590"/>
      <c r="B186" s="2590"/>
      <c r="C186" s="2590"/>
      <c r="D186" s="2590"/>
      <c r="E186" s="2590"/>
      <c r="F186" s="2590"/>
      <c r="G186" s="2590"/>
      <c r="H186" s="2590"/>
      <c r="I186" s="2590"/>
      <c r="J186" s="2590"/>
    </row>
    <row r="187" spans="1:10">
      <c r="A187" s="2590"/>
      <c r="B187" s="2590"/>
      <c r="C187" s="2590"/>
      <c r="D187" s="2590"/>
      <c r="E187" s="2590"/>
      <c r="F187" s="2590"/>
      <c r="G187" s="2590"/>
      <c r="H187" s="2590"/>
      <c r="I187" s="2590"/>
      <c r="J187" s="2590"/>
    </row>
    <row r="188" spans="1:10">
      <c r="A188" s="2590"/>
      <c r="B188" s="2590"/>
      <c r="C188" s="2590"/>
      <c r="D188" s="2590"/>
      <c r="E188" s="2590"/>
      <c r="F188" s="2590"/>
      <c r="G188" s="2590"/>
      <c r="H188" s="2590"/>
      <c r="I188" s="2590"/>
      <c r="J188" s="2590"/>
    </row>
    <row r="189" spans="1:10">
      <c r="A189" s="2590"/>
      <c r="B189" s="2590"/>
      <c r="C189" s="2590"/>
      <c r="D189" s="2590"/>
      <c r="E189" s="2590"/>
      <c r="F189" s="2590"/>
      <c r="G189" s="2590"/>
      <c r="H189" s="2590"/>
      <c r="I189" s="2590"/>
      <c r="J189" s="259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90"/>
      <c r="B191" s="2590"/>
      <c r="C191" s="2590"/>
      <c r="D191" s="2590"/>
      <c r="E191" s="2590"/>
      <c r="F191" s="2590"/>
      <c r="G191" s="2590"/>
      <c r="H191" s="2590"/>
      <c r="I191" s="2590"/>
      <c r="J191" s="2590"/>
    </row>
    <row r="192" spans="1:10">
      <c r="A192" s="2592"/>
      <c r="B192" s="2592"/>
      <c r="C192" s="2592"/>
      <c r="D192" s="2592"/>
      <c r="E192" s="2592"/>
      <c r="F192" s="2592"/>
      <c r="G192" s="2592"/>
      <c r="H192" s="2592"/>
      <c r="I192" s="2592"/>
      <c r="J192" s="2592"/>
    </row>
    <row r="193" spans="1:10">
      <c r="A193" s="2590"/>
      <c r="B193" s="2590"/>
      <c r="C193" s="2590"/>
      <c r="D193" s="2590"/>
      <c r="E193" s="2590"/>
      <c r="F193" s="2590"/>
      <c r="G193" s="2590"/>
      <c r="H193" s="2590"/>
      <c r="I193" s="2590"/>
      <c r="J193" s="2590"/>
    </row>
    <row r="194" spans="1:10">
      <c r="A194" s="2590"/>
      <c r="B194" s="2590"/>
      <c r="C194" s="2590"/>
      <c r="D194" s="2590"/>
      <c r="E194" s="2590"/>
      <c r="F194" s="2590"/>
      <c r="G194" s="2590"/>
      <c r="H194" s="2590"/>
      <c r="I194" s="2590"/>
      <c r="J194" s="259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90"/>
      <c r="B196" s="2590"/>
      <c r="C196" s="2590"/>
      <c r="D196" s="2590"/>
      <c r="E196" s="2590"/>
      <c r="F196" s="2590"/>
      <c r="G196" s="2590"/>
      <c r="H196" s="2590"/>
      <c r="I196" s="2590"/>
      <c r="J196" s="259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90"/>
      <c r="B198" s="2590"/>
      <c r="C198" s="2590"/>
      <c r="D198" s="2590"/>
      <c r="E198" s="2590"/>
      <c r="F198" s="2590"/>
      <c r="G198" s="2590"/>
      <c r="H198" s="2590"/>
      <c r="I198" s="2590"/>
      <c r="J198" s="259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90"/>
      <c r="B200" s="2590"/>
      <c r="C200" s="2590"/>
      <c r="D200" s="2590"/>
      <c r="E200" s="2590"/>
      <c r="F200" s="2590"/>
      <c r="G200" s="2590"/>
      <c r="H200" s="2590"/>
      <c r="I200" s="2590"/>
      <c r="J200" s="259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90" t="s">
        <v>53</v>
      </c>
      <c r="B202" s="2590"/>
      <c r="C202" s="2590"/>
      <c r="D202" s="2590"/>
      <c r="E202" s="2590"/>
      <c r="F202" s="2590"/>
      <c r="G202" s="2590"/>
      <c r="H202" s="2590"/>
      <c r="I202" s="2590"/>
      <c r="J202" s="2590"/>
    </row>
    <row r="203" spans="1:10">
      <c r="A203" s="2593" t="s">
        <v>358</v>
      </c>
      <c r="B203" s="2593"/>
      <c r="C203" s="2593"/>
      <c r="D203" s="2593"/>
      <c r="E203" s="2593"/>
      <c r="F203" s="2593"/>
      <c r="G203" s="2593"/>
      <c r="H203" s="2593"/>
      <c r="I203" s="2593"/>
      <c r="J203" s="2593"/>
    </row>
    <row r="204" spans="1:10">
      <c r="A204" s="2594" t="s">
        <v>205</v>
      </c>
      <c r="B204" s="2594"/>
      <c r="C204" s="2594"/>
      <c r="D204" s="2594"/>
      <c r="E204" s="2594"/>
      <c r="F204" s="2594"/>
      <c r="G204" s="2594"/>
      <c r="H204" s="2594"/>
      <c r="I204" s="2594"/>
      <c r="J204" s="2594"/>
    </row>
    <row r="205" spans="1:10">
      <c r="A205" s="2594" t="s">
        <v>206</v>
      </c>
      <c r="B205" s="2594"/>
      <c r="C205" s="2594"/>
      <c r="D205" s="2594"/>
      <c r="E205" s="2594"/>
      <c r="F205" s="2594"/>
      <c r="G205" s="2594"/>
      <c r="H205" s="2594"/>
      <c r="I205" s="2594"/>
      <c r="J205" s="2594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94" t="s">
        <v>678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589" t="s">
        <v>679</v>
      </c>
      <c r="B208" s="2589"/>
      <c r="C208" s="2589"/>
      <c r="D208" s="2589"/>
      <c r="E208" s="2589"/>
      <c r="F208" s="2589"/>
      <c r="G208" s="2589"/>
      <c r="H208" s="2589"/>
      <c r="I208" s="2589"/>
      <c r="J208" s="2589"/>
    </row>
    <row r="209" spans="1:10">
      <c r="A209" s="2586" t="s">
        <v>1125</v>
      </c>
      <c r="B209" s="2586"/>
      <c r="C209" s="2586"/>
      <c r="D209" s="2586"/>
      <c r="E209" s="2586"/>
      <c r="F209" s="2586"/>
      <c r="G209" s="2586"/>
      <c r="H209" s="2586"/>
      <c r="I209" s="2586"/>
      <c r="J209" s="2586"/>
    </row>
    <row r="210" spans="1:10" ht="14.25">
      <c r="A210" s="2586" t="s">
        <v>1127</v>
      </c>
      <c r="B210" s="2586"/>
      <c r="C210" s="2586"/>
      <c r="D210" s="2586"/>
      <c r="E210" s="2586"/>
      <c r="F210" s="2586"/>
      <c r="G210" s="2586"/>
      <c r="H210" s="2586"/>
      <c r="I210" s="2586"/>
      <c r="J210" s="2586"/>
    </row>
    <row r="211" spans="1:10">
      <c r="A211" s="2587" t="s">
        <v>1002</v>
      </c>
      <c r="B211" s="2587"/>
      <c r="C211" s="2587"/>
      <c r="D211" s="2587"/>
      <c r="E211" s="2587"/>
      <c r="F211" s="2587"/>
      <c r="G211" s="2587"/>
      <c r="H211" s="2587"/>
      <c r="I211" s="2587"/>
      <c r="J211" s="2587"/>
    </row>
    <row r="212" spans="1:10" ht="14.25">
      <c r="A212" s="2588" t="s">
        <v>313</v>
      </c>
      <c r="B212" s="2588"/>
      <c r="C212" s="2588"/>
      <c r="D212" s="2588"/>
      <c r="E212" s="2588"/>
      <c r="F212" s="2588"/>
      <c r="G212" s="2588"/>
      <c r="H212" s="2588"/>
      <c r="I212" s="2588"/>
      <c r="J212" s="2588"/>
    </row>
    <row r="213" spans="1:10">
      <c r="A213" s="2586" t="s">
        <v>1003</v>
      </c>
      <c r="B213" s="2586"/>
      <c r="C213" s="2586"/>
      <c r="D213" s="2586"/>
      <c r="E213" s="2586"/>
      <c r="F213" s="2586"/>
      <c r="G213" s="2586"/>
      <c r="H213" s="2586"/>
      <c r="I213" s="2586"/>
      <c r="J213" s="2586"/>
    </row>
    <row r="214" spans="1:10">
      <c r="A214" s="2586" t="s">
        <v>1004</v>
      </c>
      <c r="B214" s="2586"/>
      <c r="C214" s="2586"/>
      <c r="D214" s="2586"/>
      <c r="E214" s="2586"/>
      <c r="F214" s="2586"/>
      <c r="G214" s="2586"/>
      <c r="H214" s="2586"/>
      <c r="I214" s="2586"/>
      <c r="J214" s="2586"/>
    </row>
    <row r="215" spans="1:10" ht="14.25">
      <c r="A215" s="2591" t="s">
        <v>1130</v>
      </c>
      <c r="B215" s="2591"/>
      <c r="C215" s="2591"/>
      <c r="D215" s="2591"/>
      <c r="E215" s="2591"/>
      <c r="F215" s="2591"/>
      <c r="G215" s="2591"/>
      <c r="H215" s="2591"/>
      <c r="I215" s="2591"/>
      <c r="J215" s="2591"/>
    </row>
    <row r="216" spans="1:10">
      <c r="A216" s="2578"/>
      <c r="B216" s="2578"/>
      <c r="C216" s="2578"/>
      <c r="D216" s="2578"/>
      <c r="E216" s="2578"/>
      <c r="F216" s="2578"/>
      <c r="G216" s="2578"/>
      <c r="H216" s="2578"/>
      <c r="I216" s="2578"/>
      <c r="J216" s="257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K214"/>
  <sheetViews>
    <sheetView workbookViewId="0">
      <selection sqref="A1:XFD1048576"/>
    </sheetView>
  </sheetViews>
  <sheetFormatPr defaultRowHeight="12.75"/>
  <cols>
    <col min="1" max="1" width="7.140625" style="748" customWidth="1"/>
    <col min="2" max="2" width="39.85546875" style="739" customWidth="1"/>
    <col min="3" max="3" width="8.7109375" style="749" customWidth="1"/>
    <col min="4" max="4" width="11.5703125" style="738" customWidth="1"/>
    <col min="5" max="5" width="10" style="738" customWidth="1"/>
    <col min="6" max="6" width="10.5703125" style="738" customWidth="1"/>
    <col min="7" max="7" width="11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>
      <c r="A8" s="748" t="s">
        <v>2324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>
      <c r="B11" s="953"/>
      <c r="C11" s="954"/>
      <c r="D11" s="953"/>
      <c r="E11" s="953"/>
      <c r="F11" s="953"/>
      <c r="G11" s="953"/>
      <c r="H11" s="955"/>
    </row>
    <row r="12" spans="1:10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958"/>
      <c r="F13" s="958"/>
      <c r="G13" s="959"/>
    </row>
    <row r="14" spans="1:10">
      <c r="A14" s="2545" t="s">
        <v>2322</v>
      </c>
      <c r="B14" s="2546"/>
      <c r="F14" s="741"/>
      <c r="G14" s="741"/>
    </row>
    <row r="15" spans="1:10" ht="18">
      <c r="A15" s="960"/>
      <c r="B15" s="2697" t="s">
        <v>616</v>
      </c>
      <c r="C15" s="2697"/>
      <c r="D15" s="2697"/>
      <c r="E15" s="2697"/>
      <c r="F15" s="960"/>
      <c r="G15" s="961"/>
      <c r="H15" s="961"/>
      <c r="I15" s="961"/>
      <c r="J15" s="961"/>
    </row>
    <row r="16" spans="1:10" ht="14.25">
      <c r="A16" s="738"/>
      <c r="B16" s="2635" t="s">
        <v>259</v>
      </c>
      <c r="C16" s="2635"/>
      <c r="D16" s="2635"/>
      <c r="E16" s="2635"/>
      <c r="F16" s="2635"/>
      <c r="G16" s="962"/>
      <c r="H16" s="962"/>
      <c r="I16" s="962"/>
      <c r="J16" s="962"/>
    </row>
    <row r="17" spans="1:10" s="748" customFormat="1" ht="21.75">
      <c r="A17" s="958" t="s">
        <v>2235</v>
      </c>
      <c r="B17" s="963"/>
      <c r="C17" s="1271"/>
      <c r="D17" s="963"/>
      <c r="E17" s="963"/>
      <c r="F17" s="963"/>
      <c r="G17" s="963"/>
      <c r="H17" s="963"/>
      <c r="I17" s="963"/>
      <c r="J17" s="963"/>
    </row>
    <row r="18" spans="1:10" s="748" customFormat="1" ht="14.25">
      <c r="A18" s="959"/>
      <c r="B18" s="751"/>
      <c r="C18" s="1272"/>
      <c r="D18" s="751"/>
      <c r="E18" s="751"/>
      <c r="F18" s="751"/>
      <c r="G18" s="752"/>
      <c r="H18" s="752"/>
      <c r="I18" s="751"/>
      <c r="J18" s="751"/>
    </row>
    <row r="19" spans="1:10" s="743" customFormat="1" ht="15" thickBot="1">
      <c r="A19" s="753" t="s">
        <v>2325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1</v>
      </c>
      <c r="J20" s="971">
        <v>1</v>
      </c>
    </row>
    <row r="21" spans="1:10" s="968" customFormat="1" thickBot="1">
      <c r="A21" s="753" t="s">
        <v>634</v>
      </c>
      <c r="C21" s="965"/>
      <c r="G21" s="968" t="s">
        <v>2326</v>
      </c>
    </row>
    <row r="22" spans="1:10" s="968" customFormat="1" thickBot="1">
      <c r="A22" s="753" t="s">
        <v>557</v>
      </c>
      <c r="C22" s="972"/>
      <c r="D22" s="973"/>
      <c r="G22" s="968" t="s">
        <v>558</v>
      </c>
    </row>
    <row r="23" spans="1:10" s="945" customFormat="1" thickBot="1">
      <c r="A23" s="753" t="s">
        <v>735</v>
      </c>
      <c r="B23" s="968"/>
      <c r="C23" s="965"/>
      <c r="G23" s="968" t="s">
        <v>954</v>
      </c>
      <c r="I23" s="974">
        <v>51</v>
      </c>
    </row>
    <row r="24" spans="1:10" s="945" customFormat="1" ht="12">
      <c r="A24" s="753" t="s">
        <v>218</v>
      </c>
      <c r="B24" s="975"/>
      <c r="C24" s="976"/>
      <c r="F24" s="977"/>
      <c r="G24" s="968" t="s">
        <v>956</v>
      </c>
    </row>
    <row r="25" spans="1:10" s="945" customForma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thickBot="1">
      <c r="A28" s="756"/>
      <c r="B28" s="945"/>
      <c r="C28" s="984"/>
      <c r="E28" s="985"/>
      <c r="F28" s="945"/>
      <c r="G28" s="945"/>
    </row>
    <row r="29" spans="1:10" s="748" customFormat="1" ht="42.75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105.75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11.2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38.25" customHeight="1" thickBot="1">
      <c r="A32" s="987">
        <v>1100000</v>
      </c>
      <c r="B32" s="1841" t="s">
        <v>1719</v>
      </c>
      <c r="C32" s="788" t="s">
        <v>361</v>
      </c>
      <c r="D32" s="902">
        <f>D33+D42+D138+D105</f>
        <v>10000</v>
      </c>
      <c r="E32" s="902"/>
      <c r="F32" s="902">
        <f>F33+F42+F138+F105</f>
        <v>10000</v>
      </c>
      <c r="G32" s="902">
        <f>G33+G42+G105</f>
        <v>2500</v>
      </c>
      <c r="H32" s="902">
        <f>H33+H42+H105</f>
        <v>5000</v>
      </c>
      <c r="I32" s="902">
        <f>I33+I42+I105</f>
        <v>7500</v>
      </c>
      <c r="J32" s="902">
        <f>F32</f>
        <v>10000</v>
      </c>
    </row>
    <row r="33" spans="1:10" s="748" customFormat="1" ht="54.75" hidden="1" customHeight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F33</f>
        <v>0</v>
      </c>
    </row>
    <row r="34" spans="1:10" s="748" customFormat="1" ht="29.25" hidden="1" thickBot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F34</f>
        <v>0</v>
      </c>
    </row>
    <row r="35" spans="1:10" s="748" customFormat="1" ht="26.25" hidden="1" thickBot="1">
      <c r="A35" s="989">
        <v>1111000</v>
      </c>
      <c r="B35" s="797" t="s">
        <v>677</v>
      </c>
      <c r="C35" s="798" t="s">
        <v>810</v>
      </c>
      <c r="D35" s="905">
        <v>0</v>
      </c>
      <c r="E35" s="911"/>
      <c r="F35" s="905">
        <f t="shared" ref="F35:F40" si="0"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6.25" hidden="1" thickBot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5">
        <f t="shared" si="0"/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39" hidden="1" thickBot="1">
      <c r="A37" s="990">
        <v>1113000</v>
      </c>
      <c r="B37" s="801" t="s">
        <v>812</v>
      </c>
      <c r="C37" s="802" t="s">
        <v>813</v>
      </c>
      <c r="D37" s="906"/>
      <c r="E37" s="906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51.75" hidden="1" thickBot="1">
      <c r="A38" s="990">
        <v>1114000</v>
      </c>
      <c r="B38" s="801" t="s">
        <v>401</v>
      </c>
      <c r="C38" s="802" t="s">
        <v>402</v>
      </c>
      <c r="D38" s="906"/>
      <c r="E38" s="906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t="13.5" hidden="1" thickBot="1">
      <c r="A39" s="990">
        <v>1115000</v>
      </c>
      <c r="B39" s="801" t="s">
        <v>619</v>
      </c>
      <c r="C39" s="802" t="s">
        <v>391</v>
      </c>
      <c r="D39" s="906"/>
      <c r="E39" s="906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26.25" hidden="1" thickBot="1">
      <c r="A40" s="990">
        <v>1116000</v>
      </c>
      <c r="B40" s="801" t="s">
        <v>1034</v>
      </c>
      <c r="C40" s="802" t="s">
        <v>392</v>
      </c>
      <c r="D40" s="906"/>
      <c r="E40" s="906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26.2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07"/>
      <c r="F41" s="905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908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4.25" hidden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06"/>
      <c r="F45" s="906">
        <f>D45+E45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06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/>
      <c r="E48" s="906"/>
      <c r="F48" s="905"/>
      <c r="G48" s="905"/>
      <c r="H48" s="905"/>
      <c r="I48" s="905"/>
      <c r="J48" s="991">
        <v>0</v>
      </c>
    </row>
    <row r="49" spans="1:10" s="748" customFormat="1" ht="25.5" hidden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t="25.5" hidden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1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1"/>
        <v>0</v>
      </c>
    </row>
    <row r="61" spans="1:10" s="748" customFormat="1" ht="25.5" hidden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1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1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v>0</v>
      </c>
      <c r="E63" s="907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1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>D65</f>
        <v>0</v>
      </c>
      <c r="E64" s="911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991">
        <f t="shared" si="1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07">
        <v>0</v>
      </c>
      <c r="E65" s="907"/>
      <c r="F65" s="907">
        <f>D65+E65</f>
        <v>0</v>
      </c>
      <c r="G65" s="907">
        <v>0</v>
      </c>
      <c r="H65" s="907">
        <v>0</v>
      </c>
      <c r="I65" s="907">
        <v>0</v>
      </c>
      <c r="J65" s="991">
        <f t="shared" si="1"/>
        <v>0</v>
      </c>
    </row>
    <row r="66" spans="1:10" s="748" customFormat="1" ht="42.7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>
        <v>0</v>
      </c>
      <c r="E67" s="906">
        <v>0</v>
      </c>
      <c r="F67" s="906">
        <f>D67+E67</f>
        <v>0</v>
      </c>
      <c r="G67" s="906"/>
      <c r="H67" s="906">
        <v>0</v>
      </c>
      <c r="I67" s="906">
        <v>0</v>
      </c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>
        <v>0</v>
      </c>
      <c r="F68" s="907">
        <f>D68+E68</f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991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06">
        <v>0</v>
      </c>
      <c r="E70" s="906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06"/>
      <c r="F71" s="906">
        <f t="shared" ref="F71:F78" si="3">D71+E71</f>
        <v>0</v>
      </c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06"/>
      <c r="F72" s="906">
        <f t="shared" si="3"/>
        <v>0</v>
      </c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f t="shared" si="3"/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06"/>
      <c r="F74" s="906">
        <f t="shared" si="3"/>
        <v>0</v>
      </c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>
        <v>0</v>
      </c>
      <c r="E75" s="906"/>
      <c r="F75" s="906">
        <f t="shared" si="3"/>
        <v>0</v>
      </c>
      <c r="G75" s="906">
        <v>0</v>
      </c>
      <c r="H75" s="906">
        <v>0</v>
      </c>
      <c r="I75" s="906">
        <v>0</v>
      </c>
      <c r="J75" s="991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06">
        <v>0</v>
      </c>
      <c r="E76" s="906"/>
      <c r="F76" s="906">
        <f t="shared" si="3"/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6">
        <f t="shared" si="3"/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06">
        <f t="shared" si="3"/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t="25.5" hidden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t="25.5" hidden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28.5" hidden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4.25">
      <c r="A92" s="998">
        <v>1150000</v>
      </c>
      <c r="B92" s="999" t="s">
        <v>736</v>
      </c>
      <c r="C92" s="794" t="s">
        <v>361</v>
      </c>
      <c r="D92" s="911">
        <f>D105</f>
        <v>10000</v>
      </c>
      <c r="E92" s="911"/>
      <c r="F92" s="911">
        <f>F105</f>
        <v>10000</v>
      </c>
      <c r="G92" s="911">
        <f>G105</f>
        <v>2500</v>
      </c>
      <c r="H92" s="911">
        <f>H105</f>
        <v>5000</v>
      </c>
      <c r="I92" s="911">
        <f>I105</f>
        <v>7500</v>
      </c>
      <c r="J92" s="991">
        <f>J105</f>
        <v>10000</v>
      </c>
    </row>
    <row r="93" spans="1:10" s="748" customFormat="1" ht="25.5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0.75" customHeight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0" s="748" customFormat="1" ht="51" hidden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0" s="748" customFormat="1" ht="25.5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0" s="748" customFormat="1" ht="38.25">
      <c r="A105" s="1000">
        <v>1153700</v>
      </c>
      <c r="B105" s="1017" t="s">
        <v>507</v>
      </c>
      <c r="C105" s="1004">
        <v>463700</v>
      </c>
      <c r="D105" s="1185">
        <v>10000</v>
      </c>
      <c r="E105" s="1185">
        <v>0</v>
      </c>
      <c r="F105" s="1007">
        <f>D105+E105</f>
        <v>10000</v>
      </c>
      <c r="G105" s="1007">
        <v>2500</v>
      </c>
      <c r="H105" s="1007">
        <v>5000</v>
      </c>
      <c r="I105" s="1185">
        <v>7500</v>
      </c>
      <c r="J105" s="1030">
        <f>F105</f>
        <v>10000</v>
      </c>
    </row>
    <row r="106" spans="1:10" s="748" customFormat="1" ht="11.25" customHeight="1" thickBot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0" s="748" customFormat="1" ht="25.5" hidden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t="25.5" hidden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38.25" hidden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38.25" hidden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38.2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t="13.5" hidden="1" thickBot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t="13.5" hidden="1" thickBot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t="13.5" hidden="1" thickBot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t="13.5" hidden="1" thickBot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9" hidden="1" thickBot="1">
      <c r="A132" s="1024">
        <v>1171000</v>
      </c>
      <c r="B132" s="852" t="s">
        <v>216</v>
      </c>
      <c r="C132" s="794" t="s">
        <v>361</v>
      </c>
      <c r="D132" s="923">
        <v>0</v>
      </c>
      <c r="E132" s="923"/>
      <c r="F132" s="923">
        <v>0</v>
      </c>
      <c r="G132" s="923">
        <v>0</v>
      </c>
      <c r="H132" s="923">
        <v>0</v>
      </c>
      <c r="I132" s="923">
        <v>0</v>
      </c>
      <c r="J132" s="1030">
        <v>0</v>
      </c>
    </row>
    <row r="133" spans="1:10" s="748" customFormat="1" ht="51.75" hidden="1" thickBot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26.25" hidden="1" thickBot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51.75" hidden="1" thickBot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t="13.5" hidden="1" thickBot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t="13.5" hidden="1" thickBot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t="13.5" hidden="1" thickBot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f>D138+E138</f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39" hidden="1" thickBot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26.25" hidden="1" thickBot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6.25" hidden="1" thickBot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51.75" hidden="1" thickBot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39" hidden="1" thickBot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1" s="748" customFormat="1" ht="51.75" hidden="1" thickBot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1" s="748" customFormat="1" ht="51.75" hidden="1" thickBot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1" s="748" customFormat="1" ht="13.5" hidden="1" thickBot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1" s="748" customFormat="1" ht="13.5" hidden="1" thickBot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1" s="748" customFormat="1" ht="13.5" hidden="1" thickBot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1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1" s="748" customFormat="1" ht="22.5" customHeight="1" thickBot="1">
      <c r="A151" s="1028" t="s">
        <v>263</v>
      </c>
      <c r="B151" s="866" t="s">
        <v>652</v>
      </c>
      <c r="C151" s="867" t="s">
        <v>361</v>
      </c>
      <c r="D151" s="1029">
        <f>D152+D163</f>
        <v>0</v>
      </c>
      <c r="E151" s="1029"/>
      <c r="F151" s="1029">
        <f>F152+F163</f>
        <v>0</v>
      </c>
      <c r="G151" s="1029">
        <f>G152</f>
        <v>0</v>
      </c>
      <c r="H151" s="1029">
        <f>H152</f>
        <v>0</v>
      </c>
      <c r="I151" s="1029">
        <f>I152</f>
        <v>0</v>
      </c>
      <c r="J151" s="1030">
        <f>F152</f>
        <v>0</v>
      </c>
    </row>
    <row r="152" spans="1:11" s="748" customFormat="1" ht="1.5" hidden="1" customHeight="1">
      <c r="A152" s="1026" t="s">
        <v>654</v>
      </c>
      <c r="B152" s="875" t="s">
        <v>655</v>
      </c>
      <c r="C152" s="794" t="s">
        <v>361</v>
      </c>
      <c r="D152" s="918">
        <f>SUM(D153:D162)</f>
        <v>0</v>
      </c>
      <c r="E152" s="918"/>
      <c r="F152" s="918">
        <f>SUM(F153:F162)</f>
        <v>0</v>
      </c>
      <c r="G152" s="918">
        <f>SUM(G153:G162)</f>
        <v>0</v>
      </c>
      <c r="H152" s="918">
        <f>SUM(H153:H162)</f>
        <v>0</v>
      </c>
      <c r="I152" s="918">
        <f>SUM(I153:I162)</f>
        <v>0</v>
      </c>
      <c r="J152" s="1030">
        <f>F152</f>
        <v>0</v>
      </c>
    </row>
    <row r="153" spans="1:11" s="748" customFormat="1" ht="0.75" hidden="1" customHeight="1">
      <c r="A153" s="1024" t="s">
        <v>656</v>
      </c>
      <c r="B153" s="857" t="s">
        <v>1700</v>
      </c>
      <c r="C153" s="1031" t="s">
        <v>997</v>
      </c>
      <c r="D153" s="923"/>
      <c r="E153" s="920"/>
      <c r="F153" s="923"/>
      <c r="G153" s="923"/>
      <c r="H153" s="923"/>
      <c r="I153" s="923"/>
      <c r="J153" s="1030">
        <f>F153</f>
        <v>0</v>
      </c>
    </row>
    <row r="154" spans="1:11" s="748" customFormat="1" hidden="1">
      <c r="A154" s="1024" t="s">
        <v>998</v>
      </c>
      <c r="B154" s="857" t="s">
        <v>1701</v>
      </c>
      <c r="C154" s="1031" t="s">
        <v>975</v>
      </c>
      <c r="D154" s="923">
        <v>0</v>
      </c>
      <c r="E154" s="920"/>
      <c r="F154" s="923">
        <f>D154+E154</f>
        <v>0</v>
      </c>
      <c r="G154" s="923">
        <v>0</v>
      </c>
      <c r="H154" s="923">
        <v>0</v>
      </c>
      <c r="I154" s="923">
        <v>0</v>
      </c>
      <c r="J154" s="1030">
        <f>F154</f>
        <v>0</v>
      </c>
    </row>
    <row r="155" spans="1:11" s="748" customFormat="1" ht="25.5" hidden="1">
      <c r="A155" s="1024" t="s">
        <v>976</v>
      </c>
      <c r="B155" s="857" t="s">
        <v>1702</v>
      </c>
      <c r="C155" s="1031" t="s">
        <v>978</v>
      </c>
      <c r="D155" s="1032">
        <v>0</v>
      </c>
      <c r="E155" s="1273">
        <v>0</v>
      </c>
      <c r="F155" s="1032">
        <f>D155</f>
        <v>0</v>
      </c>
      <c r="G155" s="1274">
        <v>0</v>
      </c>
      <c r="H155" s="1275">
        <v>0</v>
      </c>
      <c r="I155" s="1275">
        <v>0</v>
      </c>
      <c r="J155" s="1276">
        <f>F155</f>
        <v>0</v>
      </c>
      <c r="K155" s="754"/>
    </row>
    <row r="156" spans="1:11" s="748" customFormat="1" hidden="1">
      <c r="A156" s="1033" t="s">
        <v>979</v>
      </c>
      <c r="B156" s="857" t="s">
        <v>1703</v>
      </c>
      <c r="C156" s="1031" t="s">
        <v>1110</v>
      </c>
      <c r="D156" s="923"/>
      <c r="E156" s="920"/>
      <c r="F156" s="923"/>
      <c r="G156" s="923"/>
      <c r="H156" s="923"/>
      <c r="I156" s="923"/>
      <c r="J156" s="1030">
        <v>0</v>
      </c>
    </row>
    <row r="157" spans="1:11" s="748" customFormat="1" hidden="1">
      <c r="A157" s="1033" t="s">
        <v>138</v>
      </c>
      <c r="B157" s="858" t="s">
        <v>139</v>
      </c>
      <c r="C157" s="1031" t="s">
        <v>140</v>
      </c>
      <c r="D157" s="923">
        <v>0</v>
      </c>
      <c r="E157" s="920"/>
      <c r="F157" s="923">
        <f>D157+E157</f>
        <v>0</v>
      </c>
      <c r="G157" s="923"/>
      <c r="H157" s="923"/>
      <c r="I157" s="923">
        <v>0</v>
      </c>
      <c r="J157" s="1030">
        <f>F157</f>
        <v>0</v>
      </c>
    </row>
    <row r="158" spans="1:11" s="748" customFormat="1" hidden="1">
      <c r="A158" s="1033" t="s">
        <v>141</v>
      </c>
      <c r="B158" s="857" t="s">
        <v>1704</v>
      </c>
      <c r="C158" s="1031" t="s">
        <v>904</v>
      </c>
      <c r="D158" s="923">
        <v>0</v>
      </c>
      <c r="E158" s="920"/>
      <c r="F158" s="923">
        <f>D158</f>
        <v>0</v>
      </c>
      <c r="G158" s="923">
        <v>0</v>
      </c>
      <c r="H158" s="923">
        <v>0</v>
      </c>
      <c r="I158" s="923">
        <v>0</v>
      </c>
      <c r="J158" s="1030">
        <f>F158</f>
        <v>0</v>
      </c>
    </row>
    <row r="159" spans="1:11" s="748" customFormat="1" ht="11.25" hidden="1" customHeight="1">
      <c r="A159" s="1033" t="s">
        <v>905</v>
      </c>
      <c r="B159" s="857" t="s">
        <v>1705</v>
      </c>
      <c r="C159" s="1031" t="s">
        <v>907</v>
      </c>
      <c r="D159" s="923"/>
      <c r="E159" s="920"/>
      <c r="F159" s="923"/>
      <c r="G159" s="923"/>
      <c r="H159" s="923"/>
      <c r="I159" s="923"/>
      <c r="J159" s="1030">
        <v>0</v>
      </c>
    </row>
    <row r="160" spans="1:11" s="748" customFormat="1" hidden="1">
      <c r="A160" s="1034" t="s">
        <v>806</v>
      </c>
      <c r="B160" s="1035" t="s">
        <v>1706</v>
      </c>
      <c r="C160" s="1036" t="s">
        <v>661</v>
      </c>
      <c r="D160" s="923"/>
      <c r="E160" s="920"/>
      <c r="F160" s="923"/>
      <c r="G160" s="923"/>
      <c r="H160" s="923"/>
      <c r="I160" s="923"/>
      <c r="J160" s="1030">
        <v>0</v>
      </c>
    </row>
    <row r="161" spans="1:10" s="748" customFormat="1" ht="0.75" hidden="1" customHeight="1">
      <c r="A161" s="1000" t="s">
        <v>807</v>
      </c>
      <c r="B161" s="1037" t="s">
        <v>1074</v>
      </c>
      <c r="C161" s="1004" t="s">
        <v>1075</v>
      </c>
      <c r="D161" s="923"/>
      <c r="E161" s="920"/>
      <c r="F161" s="923"/>
      <c r="G161" s="923"/>
      <c r="H161" s="923"/>
      <c r="I161" s="923"/>
      <c r="J161" s="1030">
        <v>0</v>
      </c>
    </row>
    <row r="162" spans="1:10" s="748" customFormat="1" ht="12" hidden="1" customHeight="1">
      <c r="A162" s="1000" t="s">
        <v>1076</v>
      </c>
      <c r="B162" s="1037" t="s">
        <v>1077</v>
      </c>
      <c r="C162" s="1004" t="s">
        <v>1078</v>
      </c>
      <c r="D162" s="923"/>
      <c r="E162" s="920"/>
      <c r="F162" s="923"/>
      <c r="G162" s="923"/>
      <c r="H162" s="923"/>
      <c r="I162" s="923"/>
      <c r="J162" s="1030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3">
        <v>0</v>
      </c>
      <c r="E163" s="923"/>
      <c r="F163" s="923">
        <v>0</v>
      </c>
      <c r="G163" s="923">
        <v>0</v>
      </c>
      <c r="H163" s="923">
        <v>0</v>
      </c>
      <c r="I163" s="923">
        <v>0</v>
      </c>
      <c r="J163" s="1030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3"/>
      <c r="E164" s="920"/>
      <c r="F164" s="923"/>
      <c r="G164" s="923"/>
      <c r="H164" s="923"/>
      <c r="I164" s="923"/>
      <c r="J164" s="1030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3"/>
      <c r="E165" s="920"/>
      <c r="F165" s="923"/>
      <c r="G165" s="923"/>
      <c r="H165" s="923"/>
      <c r="I165" s="923"/>
      <c r="J165" s="1030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3"/>
      <c r="E166" s="920"/>
      <c r="F166" s="923"/>
      <c r="G166" s="923"/>
      <c r="H166" s="923"/>
      <c r="I166" s="923"/>
      <c r="J166" s="1030">
        <v>0</v>
      </c>
    </row>
    <row r="167" spans="1:10" ht="25.5" hidden="1">
      <c r="A167" s="1033" t="s">
        <v>317</v>
      </c>
      <c r="B167" s="857" t="s">
        <v>1708</v>
      </c>
      <c r="C167" s="1031" t="s">
        <v>319</v>
      </c>
      <c r="D167" s="923"/>
      <c r="E167" s="920"/>
      <c r="F167" s="923"/>
      <c r="G167" s="923"/>
      <c r="H167" s="923"/>
      <c r="I167" s="923"/>
      <c r="J167" s="1030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3">
        <v>0</v>
      </c>
      <c r="E168" s="923"/>
      <c r="F168" s="923">
        <v>0</v>
      </c>
      <c r="G168" s="923">
        <v>0</v>
      </c>
      <c r="H168" s="923">
        <v>0</v>
      </c>
      <c r="I168" s="923">
        <v>0</v>
      </c>
      <c r="J168" s="1030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3"/>
      <c r="E169" s="920"/>
      <c r="F169" s="923"/>
      <c r="G169" s="923"/>
      <c r="H169" s="923"/>
      <c r="I169" s="923"/>
      <c r="J169" s="1030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3">
        <v>0</v>
      </c>
      <c r="E170" s="923"/>
      <c r="F170" s="923">
        <v>0</v>
      </c>
      <c r="G170" s="923">
        <v>0</v>
      </c>
      <c r="H170" s="923">
        <v>0</v>
      </c>
      <c r="I170" s="923">
        <v>0</v>
      </c>
      <c r="J170" s="1030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3"/>
      <c r="E171" s="923"/>
      <c r="F171" s="923"/>
      <c r="G171" s="923"/>
      <c r="H171" s="923"/>
      <c r="I171" s="923"/>
      <c r="J171" s="1030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3"/>
      <c r="E172" s="923"/>
      <c r="F172" s="923"/>
      <c r="G172" s="923"/>
      <c r="H172" s="923"/>
      <c r="I172" s="923"/>
      <c r="J172" s="923"/>
    </row>
    <row r="173" spans="1:10" hidden="1">
      <c r="A173" s="1033" t="s">
        <v>330</v>
      </c>
      <c r="B173" s="857" t="s">
        <v>1709</v>
      </c>
      <c r="C173" s="1031" t="s">
        <v>332</v>
      </c>
      <c r="D173" s="923"/>
      <c r="E173" s="923"/>
      <c r="F173" s="923"/>
      <c r="G173" s="923"/>
      <c r="H173" s="923"/>
      <c r="I173" s="923"/>
      <c r="J173" s="923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1007"/>
      <c r="E174" s="1007"/>
      <c r="F174" s="1007"/>
      <c r="G174" s="1007"/>
      <c r="H174" s="1007"/>
      <c r="I174" s="1007"/>
      <c r="J174" s="1007"/>
    </row>
    <row r="175" spans="1:10" ht="13.5" thickBot="1">
      <c r="A175" s="1044">
        <v>1000000</v>
      </c>
      <c r="B175" s="1045" t="s">
        <v>1081</v>
      </c>
      <c r="C175" s="1046" t="s">
        <v>361</v>
      </c>
      <c r="D175" s="1029">
        <f>D32+D151</f>
        <v>10000</v>
      </c>
      <c r="E175" s="1029"/>
      <c r="F175" s="1029">
        <f>F32+F151</f>
        <v>10000</v>
      </c>
      <c r="G175" s="1029">
        <f>G32+G151</f>
        <v>2500</v>
      </c>
      <c r="H175" s="1029">
        <f>H32+H151</f>
        <v>5000</v>
      </c>
      <c r="I175" s="1029">
        <f>I32+I151</f>
        <v>7500</v>
      </c>
      <c r="J175" s="1029">
        <f>J32+J151</f>
        <v>10000</v>
      </c>
    </row>
    <row r="176" spans="1:10" ht="14.25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64" t="s">
        <v>1125</v>
      </c>
      <c r="B177" s="2564"/>
      <c r="C177" s="2564"/>
      <c r="D177" s="2564"/>
      <c r="E177" s="2564"/>
      <c r="F177" s="2564"/>
      <c r="G177" s="2564"/>
      <c r="H177" s="2564"/>
      <c r="I177" s="2564"/>
      <c r="J177" s="2564"/>
    </row>
    <row r="178" spans="1:10" ht="14.25">
      <c r="A178" s="2564" t="s">
        <v>1742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>
      <c r="A179" s="2562" t="s">
        <v>1002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4.25">
      <c r="A180" s="2570" t="s">
        <v>1729</v>
      </c>
      <c r="B180" s="2570"/>
      <c r="C180" s="2570"/>
      <c r="D180" s="2570"/>
      <c r="E180" s="2570"/>
      <c r="F180" s="2570"/>
      <c r="G180" s="2570"/>
      <c r="H180" s="2570"/>
      <c r="I180" s="2570"/>
      <c r="J180" s="2570"/>
    </row>
    <row r="181" spans="1:10">
      <c r="A181" s="2564" t="s">
        <v>1003</v>
      </c>
      <c r="B181" s="2564"/>
      <c r="C181" s="2564"/>
      <c r="D181" s="2564"/>
      <c r="E181" s="2564"/>
      <c r="F181" s="2564"/>
      <c r="G181" s="2564"/>
      <c r="H181" s="2564"/>
      <c r="I181" s="2564"/>
      <c r="J181" s="2564"/>
    </row>
    <row r="182" spans="1:10">
      <c r="A182" s="2517" t="s">
        <v>1660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ht="14.25">
      <c r="A183" s="2569" t="s">
        <v>1723</v>
      </c>
      <c r="B183" s="2569"/>
      <c r="C183" s="2569"/>
      <c r="D183" s="2569"/>
      <c r="E183" s="2569"/>
      <c r="F183" s="2569"/>
      <c r="G183" s="2569"/>
      <c r="H183" s="2569"/>
      <c r="I183" s="2569"/>
      <c r="J183" s="2569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65"/>
      <c r="B185" s="2565"/>
      <c r="C185" s="2565"/>
      <c r="D185" s="2565"/>
      <c r="E185" s="2565"/>
      <c r="F185" s="2565"/>
      <c r="G185" s="2565"/>
      <c r="H185" s="2565"/>
      <c r="I185" s="2565"/>
      <c r="J185" s="2565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1047"/>
      <c r="B193" s="1047"/>
      <c r="C193" s="1047"/>
      <c r="D193" s="1047"/>
      <c r="E193" s="1047"/>
      <c r="F193" s="1047"/>
      <c r="G193" s="1047"/>
      <c r="H193" s="1047"/>
      <c r="I193" s="1047"/>
      <c r="J193" s="1047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9"/>
      <c r="G195" s="1049"/>
      <c r="H195" s="1049"/>
      <c r="I195" s="1049"/>
      <c r="J195" s="1049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7"/>
      <c r="G197" s="1047"/>
      <c r="H197" s="1047"/>
      <c r="I197" s="1047"/>
      <c r="J197" s="1047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 t="s">
        <v>53</v>
      </c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2567" t="s">
        <v>1724</v>
      </c>
      <c r="B201" s="2567"/>
      <c r="C201" s="2567"/>
      <c r="D201" s="2567"/>
      <c r="E201" s="2567"/>
      <c r="F201" s="2567"/>
      <c r="G201" s="2567"/>
      <c r="H201" s="2567"/>
      <c r="I201" s="2567"/>
      <c r="J201" s="2567"/>
    </row>
    <row r="202" spans="1:10">
      <c r="A202" s="2567" t="s">
        <v>1725</v>
      </c>
      <c r="B202" s="2567"/>
      <c r="C202" s="2567"/>
      <c r="D202" s="2567"/>
      <c r="E202" s="2567"/>
      <c r="F202" s="2567"/>
      <c r="G202" s="2567"/>
      <c r="H202" s="2567"/>
      <c r="I202" s="2567"/>
      <c r="J202" s="2567"/>
    </row>
    <row r="203" spans="1:10">
      <c r="A203" s="2567" t="s">
        <v>1726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1047" t="s">
        <v>942</v>
      </c>
      <c r="B204" s="1050"/>
      <c r="C204" s="1050"/>
      <c r="D204" s="1050"/>
      <c r="E204" s="1050"/>
      <c r="F204" s="1050"/>
      <c r="G204" s="1050"/>
      <c r="H204" s="1050"/>
      <c r="I204" s="1050"/>
      <c r="J204" s="1050"/>
    </row>
    <row r="205" spans="1:10">
      <c r="A205" s="2567" t="s">
        <v>1727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2517" t="s">
        <v>679</v>
      </c>
      <c r="B206" s="2517"/>
      <c r="C206" s="2517"/>
      <c r="D206" s="2517"/>
      <c r="E206" s="2517"/>
      <c r="F206" s="2517"/>
      <c r="G206" s="2517"/>
      <c r="H206" s="2517"/>
      <c r="I206" s="2517"/>
      <c r="J206" s="2517"/>
    </row>
    <row r="207" spans="1:10">
      <c r="A207" s="2564" t="s">
        <v>1125</v>
      </c>
      <c r="B207" s="2564"/>
      <c r="C207" s="2564"/>
      <c r="D207" s="2564"/>
      <c r="E207" s="2564"/>
      <c r="F207" s="2564"/>
      <c r="G207" s="2564"/>
      <c r="H207" s="2564"/>
      <c r="I207" s="2564"/>
      <c r="J207" s="2564"/>
    </row>
    <row r="208" spans="1:10" ht="14.25">
      <c r="A208" s="2564" t="s">
        <v>1728</v>
      </c>
      <c r="B208" s="2564"/>
      <c r="C208" s="2564"/>
      <c r="D208" s="2564"/>
      <c r="E208" s="2564"/>
      <c r="F208" s="2564"/>
      <c r="G208" s="2564"/>
      <c r="H208" s="2564"/>
      <c r="I208" s="2564"/>
      <c r="J208" s="2564"/>
    </row>
    <row r="209" spans="1:10">
      <c r="A209" s="2562" t="s">
        <v>1002</v>
      </c>
      <c r="B209" s="2562"/>
      <c r="C209" s="2562"/>
      <c r="D209" s="2562"/>
      <c r="E209" s="2562"/>
      <c r="F209" s="2562"/>
      <c r="G209" s="2562"/>
      <c r="H209" s="2562"/>
      <c r="I209" s="2562"/>
      <c r="J209" s="2562"/>
    </row>
    <row r="210" spans="1:10" ht="14.25">
      <c r="A210" s="2570" t="s">
        <v>1729</v>
      </c>
      <c r="B210" s="2570"/>
      <c r="C210" s="2570"/>
      <c r="D210" s="2570"/>
      <c r="E210" s="2570"/>
      <c r="F210" s="2570"/>
      <c r="G210" s="2570"/>
      <c r="H210" s="2570"/>
      <c r="I210" s="2570"/>
      <c r="J210" s="2570"/>
    </row>
    <row r="211" spans="1:10">
      <c r="A211" s="2564" t="s">
        <v>1003</v>
      </c>
      <c r="B211" s="2564"/>
      <c r="C211" s="2564"/>
      <c r="D211" s="2564"/>
      <c r="E211" s="2564"/>
      <c r="F211" s="2564"/>
      <c r="G211" s="2564"/>
      <c r="H211" s="2564"/>
      <c r="I211" s="2564"/>
      <c r="J211" s="2564"/>
    </row>
    <row r="212" spans="1:10">
      <c r="A212" s="2564" t="s">
        <v>1004</v>
      </c>
      <c r="B212" s="2564"/>
      <c r="C212" s="2564"/>
      <c r="D212" s="2564"/>
      <c r="E212" s="2564"/>
      <c r="F212" s="2564"/>
      <c r="G212" s="2564"/>
      <c r="H212" s="2564"/>
      <c r="I212" s="2564"/>
      <c r="J212" s="2564"/>
    </row>
    <row r="213" spans="1:10" ht="14.25">
      <c r="A213" s="2569" t="s">
        <v>1723</v>
      </c>
      <c r="B213" s="2569"/>
      <c r="C213" s="2569"/>
      <c r="D213" s="2569"/>
      <c r="E213" s="2569"/>
      <c r="F213" s="2569"/>
      <c r="G213" s="2569"/>
      <c r="H213" s="2569"/>
      <c r="I213" s="2569"/>
      <c r="J213" s="2569"/>
    </row>
    <row r="214" spans="1:10">
      <c r="A214" s="2542"/>
      <c r="B214" s="2542"/>
      <c r="C214" s="2542"/>
      <c r="D214" s="2542"/>
      <c r="E214" s="2542"/>
      <c r="F214" s="2542"/>
      <c r="G214" s="2542"/>
      <c r="H214" s="2542"/>
      <c r="I214" s="2542"/>
      <c r="J214" s="2542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7" right="0.7" top="0.75" bottom="0.75" header="0.3" footer="0.3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214"/>
  <sheetViews>
    <sheetView topLeftCell="A13" workbookViewId="0">
      <selection activeCell="F104" sqref="F104"/>
    </sheetView>
  </sheetViews>
  <sheetFormatPr defaultRowHeight="12.75"/>
  <cols>
    <col min="1" max="1" width="7.140625" style="748" customWidth="1"/>
    <col min="2" max="2" width="39.85546875" style="739" customWidth="1"/>
    <col min="3" max="3" width="8.7109375" style="749" customWidth="1"/>
    <col min="4" max="4" width="11.5703125" style="738" customWidth="1"/>
    <col min="5" max="5" width="10" style="738" customWidth="1"/>
    <col min="6" max="6" width="10.5703125" style="738" customWidth="1"/>
    <col min="7" max="7" width="11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>
      <c r="A8" s="748" t="s">
        <v>2327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>
      <c r="B11" s="953"/>
      <c r="C11" s="954"/>
      <c r="D11" s="953"/>
      <c r="E11" s="953"/>
      <c r="F11" s="953"/>
      <c r="G11" s="953"/>
      <c r="H11" s="955"/>
    </row>
    <row r="12" spans="1:10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958"/>
      <c r="F13" s="958"/>
      <c r="G13" s="959"/>
    </row>
    <row r="14" spans="1:10">
      <c r="A14" s="2545" t="s">
        <v>2322</v>
      </c>
      <c r="B14" s="2546"/>
      <c r="F14" s="741"/>
      <c r="G14" s="741"/>
    </row>
    <row r="15" spans="1:10" ht="18">
      <c r="A15" s="960"/>
      <c r="B15" s="2697" t="s">
        <v>616</v>
      </c>
      <c r="C15" s="2697"/>
      <c r="D15" s="2697"/>
      <c r="E15" s="2697"/>
      <c r="F15" s="960"/>
      <c r="G15" s="961"/>
      <c r="H15" s="961"/>
      <c r="I15" s="961"/>
      <c r="J15" s="961"/>
    </row>
    <row r="16" spans="1:10" ht="14.25">
      <c r="A16" s="738"/>
      <c r="B16" s="2635" t="s">
        <v>259</v>
      </c>
      <c r="C16" s="2635"/>
      <c r="D16" s="2635"/>
      <c r="E16" s="2635"/>
      <c r="F16" s="2635"/>
      <c r="G16" s="962"/>
      <c r="H16" s="962"/>
      <c r="I16" s="962"/>
      <c r="J16" s="962"/>
    </row>
    <row r="17" spans="1:10" s="748" customFormat="1" ht="21.75">
      <c r="A17" s="958" t="s">
        <v>2328</v>
      </c>
      <c r="B17" s="963"/>
      <c r="C17" s="1271"/>
      <c r="D17" s="963"/>
      <c r="E17" s="963"/>
      <c r="F17" s="963"/>
      <c r="G17" s="963"/>
      <c r="H17" s="963"/>
      <c r="I17" s="963"/>
      <c r="J17" s="963"/>
    </row>
    <row r="18" spans="1:10" s="748" customFormat="1" ht="14.25">
      <c r="A18" s="959"/>
      <c r="B18" s="751"/>
      <c r="C18" s="1272"/>
      <c r="D18" s="751"/>
      <c r="E18" s="751"/>
      <c r="F18" s="751"/>
      <c r="G18" s="752"/>
      <c r="H18" s="752"/>
      <c r="I18" s="751"/>
      <c r="J18" s="751"/>
    </row>
    <row r="19" spans="1:10" s="743" customFormat="1" ht="15" thickBot="1">
      <c r="A19" s="753" t="s">
        <v>2329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1</v>
      </c>
      <c r="J20" s="971">
        <v>1</v>
      </c>
    </row>
    <row r="21" spans="1:10" s="968" customFormat="1" thickBot="1">
      <c r="A21" s="753" t="s">
        <v>634</v>
      </c>
      <c r="C21" s="965"/>
      <c r="G21" s="968" t="s">
        <v>2326</v>
      </c>
    </row>
    <row r="22" spans="1:10" s="968" customFormat="1" thickBot="1">
      <c r="A22" s="753" t="s">
        <v>557</v>
      </c>
      <c r="C22" s="972"/>
      <c r="D22" s="973"/>
      <c r="G22" s="968" t="s">
        <v>558</v>
      </c>
    </row>
    <row r="23" spans="1:10" s="945" customFormat="1" thickBot="1">
      <c r="A23" s="753" t="s">
        <v>735</v>
      </c>
      <c r="B23" s="968"/>
      <c r="C23" s="965"/>
      <c r="G23" s="968" t="s">
        <v>954</v>
      </c>
      <c r="I23" s="974">
        <v>51</v>
      </c>
    </row>
    <row r="24" spans="1:10" s="945" customFormat="1" ht="12">
      <c r="A24" s="753" t="s">
        <v>218</v>
      </c>
      <c r="B24" s="975"/>
      <c r="C24" s="976"/>
      <c r="F24" s="977"/>
      <c r="G24" s="968" t="s">
        <v>956</v>
      </c>
    </row>
    <row r="25" spans="1:10" s="945" customForma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thickBot="1">
      <c r="A28" s="756"/>
      <c r="B28" s="945"/>
      <c r="C28" s="984"/>
      <c r="E28" s="985"/>
      <c r="F28" s="945"/>
      <c r="G28" s="945"/>
    </row>
    <row r="29" spans="1:10" s="748" customFormat="1" ht="42.75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105.75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11.2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37.5" customHeight="1" thickBot="1">
      <c r="A32" s="987">
        <v>1100000</v>
      </c>
      <c r="B32" s="1841" t="s">
        <v>1719</v>
      </c>
      <c r="C32" s="788" t="s">
        <v>361</v>
      </c>
      <c r="D32" s="902">
        <f>D33+D42+D138+D105</f>
        <v>14000</v>
      </c>
      <c r="E32" s="902"/>
      <c r="F32" s="902">
        <f>F33+F42+F138+F105</f>
        <v>14000</v>
      </c>
      <c r="G32" s="902">
        <f>G33+G42+G105</f>
        <v>3500</v>
      </c>
      <c r="H32" s="902">
        <f>H33+H42+H105</f>
        <v>7000</v>
      </c>
      <c r="I32" s="902">
        <f>I33+I42+I105</f>
        <v>10500</v>
      </c>
      <c r="J32" s="902">
        <f>F32</f>
        <v>14000</v>
      </c>
    </row>
    <row r="33" spans="1:10" s="748" customFormat="1" ht="102.75" hidden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F33</f>
        <v>0</v>
      </c>
    </row>
    <row r="34" spans="1:10" s="748" customFormat="1" ht="29.25" hidden="1" thickBot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F34</f>
        <v>0</v>
      </c>
    </row>
    <row r="35" spans="1:10" s="748" customFormat="1" ht="26.25" hidden="1" thickBot="1">
      <c r="A35" s="989">
        <v>1111000</v>
      </c>
      <c r="B35" s="797" t="s">
        <v>677</v>
      </c>
      <c r="C35" s="798" t="s">
        <v>810</v>
      </c>
      <c r="D35" s="905">
        <v>0</v>
      </c>
      <c r="E35" s="911"/>
      <c r="F35" s="905">
        <f t="shared" ref="F35:F40" si="0"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6.25" hidden="1" thickBot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5">
        <f t="shared" si="0"/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39" hidden="1" thickBot="1">
      <c r="A37" s="990">
        <v>1113000</v>
      </c>
      <c r="B37" s="801" t="s">
        <v>812</v>
      </c>
      <c r="C37" s="802" t="s">
        <v>813</v>
      </c>
      <c r="D37" s="906"/>
      <c r="E37" s="906"/>
      <c r="F37" s="905">
        <f t="shared" si="0"/>
        <v>0</v>
      </c>
      <c r="G37" s="906"/>
      <c r="H37" s="906"/>
      <c r="I37" s="906"/>
      <c r="J37" s="991">
        <v>0</v>
      </c>
    </row>
    <row r="38" spans="1:10" s="748" customFormat="1" ht="51.75" hidden="1" thickBot="1">
      <c r="A38" s="990">
        <v>1114000</v>
      </c>
      <c r="B38" s="801" t="s">
        <v>401</v>
      </c>
      <c r="C38" s="802" t="s">
        <v>402</v>
      </c>
      <c r="D38" s="906"/>
      <c r="E38" s="906"/>
      <c r="F38" s="905">
        <f t="shared" si="0"/>
        <v>0</v>
      </c>
      <c r="G38" s="906"/>
      <c r="H38" s="906"/>
      <c r="I38" s="906"/>
      <c r="J38" s="991">
        <v>0</v>
      </c>
    </row>
    <row r="39" spans="1:10" s="748" customFormat="1" ht="13.5" hidden="1" thickBot="1">
      <c r="A39" s="990">
        <v>1115000</v>
      </c>
      <c r="B39" s="801" t="s">
        <v>619</v>
      </c>
      <c r="C39" s="802" t="s">
        <v>391</v>
      </c>
      <c r="D39" s="906"/>
      <c r="E39" s="906"/>
      <c r="F39" s="905">
        <f t="shared" si="0"/>
        <v>0</v>
      </c>
      <c r="G39" s="906"/>
      <c r="H39" s="906"/>
      <c r="I39" s="906"/>
      <c r="J39" s="991">
        <v>0</v>
      </c>
    </row>
    <row r="40" spans="1:10" s="748" customFormat="1" ht="26.25" hidden="1" thickBot="1">
      <c r="A40" s="990">
        <v>1116000</v>
      </c>
      <c r="B40" s="801" t="s">
        <v>1034</v>
      </c>
      <c r="C40" s="802" t="s">
        <v>392</v>
      </c>
      <c r="D40" s="906"/>
      <c r="E40" s="906"/>
      <c r="F40" s="905">
        <f t="shared" si="0"/>
        <v>0</v>
      </c>
      <c r="G40" s="906"/>
      <c r="H40" s="906"/>
      <c r="I40" s="906"/>
      <c r="J40" s="991">
        <v>0</v>
      </c>
    </row>
    <row r="41" spans="1:10" s="748" customFormat="1" ht="26.2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07"/>
      <c r="F41" s="905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908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2.75" hidden="1" customHeight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06"/>
      <c r="F45" s="906">
        <f>D45+E45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06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/>
      <c r="E48" s="906"/>
      <c r="F48" s="905"/>
      <c r="G48" s="905"/>
      <c r="H48" s="905"/>
      <c r="I48" s="905"/>
      <c r="J48" s="991">
        <v>0</v>
      </c>
    </row>
    <row r="49" spans="1:10" s="748" customFormat="1" ht="25.5" hidden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f>D52+E52</f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t="25.5" hidden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3.25" hidden="1" customHeight="1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1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1"/>
        <v>0</v>
      </c>
    </row>
    <row r="61" spans="1:10" s="748" customFormat="1" ht="25.5" hidden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1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1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v>0</v>
      </c>
      <c r="E63" s="907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1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>D65</f>
        <v>0</v>
      </c>
      <c r="E64" s="911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991">
        <f t="shared" si="1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07">
        <v>0</v>
      </c>
      <c r="E65" s="907"/>
      <c r="F65" s="907">
        <f>D65+E65</f>
        <v>0</v>
      </c>
      <c r="G65" s="907">
        <v>0</v>
      </c>
      <c r="H65" s="907">
        <v>0</v>
      </c>
      <c r="I65" s="907">
        <v>0</v>
      </c>
      <c r="J65" s="991">
        <f t="shared" si="1"/>
        <v>0</v>
      </c>
    </row>
    <row r="66" spans="1:10" s="748" customFormat="1" ht="42.7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>
        <v>0</v>
      </c>
      <c r="E67" s="906">
        <v>0</v>
      </c>
      <c r="F67" s="906">
        <f>D67+E67</f>
        <v>0</v>
      </c>
      <c r="G67" s="906"/>
      <c r="H67" s="906">
        <v>0</v>
      </c>
      <c r="I67" s="906">
        <v>0</v>
      </c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>
        <v>0</v>
      </c>
      <c r="F68" s="907">
        <f>D68+E68</f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991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06">
        <v>0</v>
      </c>
      <c r="E70" s="906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06"/>
      <c r="F71" s="906">
        <f t="shared" ref="F71:F78" si="3">D71+E71</f>
        <v>0</v>
      </c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06"/>
      <c r="F72" s="906">
        <f t="shared" si="3"/>
        <v>0</v>
      </c>
      <c r="G72" s="906"/>
      <c r="H72" s="906"/>
      <c r="I72" s="906"/>
      <c r="J72" s="991">
        <f t="shared" si="2"/>
        <v>0</v>
      </c>
    </row>
    <row r="73" spans="1:10" s="748" customFormat="1" ht="12" hidden="1" customHeight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f t="shared" si="3"/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06"/>
      <c r="F74" s="906">
        <f t="shared" si="3"/>
        <v>0</v>
      </c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>
        <v>0</v>
      </c>
      <c r="E75" s="906"/>
      <c r="F75" s="906">
        <f t="shared" si="3"/>
        <v>0</v>
      </c>
      <c r="G75" s="906">
        <v>0</v>
      </c>
      <c r="H75" s="906">
        <v>0</v>
      </c>
      <c r="I75" s="906">
        <v>0</v>
      </c>
      <c r="J75" s="991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06">
        <v>0</v>
      </c>
      <c r="E76" s="906"/>
      <c r="F76" s="906">
        <f t="shared" si="3"/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6">
        <f t="shared" si="3"/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06">
        <f t="shared" si="3"/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t="25.5" hidden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t="25.5" hidden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28.5" hidden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2" hidden="1" customHeight="1">
      <c r="A92" s="998">
        <v>1150000</v>
      </c>
      <c r="B92" s="999" t="s">
        <v>736</v>
      </c>
      <c r="C92" s="794" t="s">
        <v>361</v>
      </c>
      <c r="D92" s="911">
        <f>D105</f>
        <v>14000</v>
      </c>
      <c r="E92" s="911"/>
      <c r="F92" s="911">
        <f>F105</f>
        <v>14000</v>
      </c>
      <c r="G92" s="911">
        <f>G105</f>
        <v>3500</v>
      </c>
      <c r="H92" s="911">
        <f>H105</f>
        <v>7000</v>
      </c>
      <c r="I92" s="911">
        <f>I105</f>
        <v>10500</v>
      </c>
      <c r="J92" s="991">
        <f>J105</f>
        <v>14000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0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0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0" s="748" customFormat="1" ht="51" hidden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0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0" s="748" customFormat="1" ht="25.5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0" s="748" customFormat="1" ht="38.25">
      <c r="A105" s="1000">
        <v>1153700</v>
      </c>
      <c r="B105" s="1017" t="s">
        <v>507</v>
      </c>
      <c r="C105" s="1004">
        <v>463700</v>
      </c>
      <c r="D105" s="1185">
        <v>14000</v>
      </c>
      <c r="E105" s="1185">
        <v>0</v>
      </c>
      <c r="F105" s="1007">
        <f>D105+E105</f>
        <v>14000</v>
      </c>
      <c r="G105" s="1007">
        <v>3500</v>
      </c>
      <c r="H105" s="1007">
        <v>7000</v>
      </c>
      <c r="I105" s="1185">
        <v>10500</v>
      </c>
      <c r="J105" s="1030">
        <f>F105</f>
        <v>14000</v>
      </c>
    </row>
    <row r="106" spans="1:10" s="748" customFormat="1" ht="30" customHeight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0" s="748" customFormat="1" ht="25.5" hidden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t="25.5" hidden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38.25" hidden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38.25" hidden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38.2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t="0.75" hidden="1" customHeight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3">
        <v>0</v>
      </c>
      <c r="E132" s="923"/>
      <c r="F132" s="923">
        <v>0</v>
      </c>
      <c r="G132" s="923">
        <v>0</v>
      </c>
      <c r="H132" s="923">
        <v>0</v>
      </c>
      <c r="I132" s="923">
        <v>0</v>
      </c>
      <c r="J132" s="1030">
        <v>0</v>
      </c>
    </row>
    <row r="133" spans="1:10" s="748" customFormat="1" ht="51" hidden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f>D138+E138</f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38.25" hidden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51" hidden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38.25" hidden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1" s="748" customFormat="1" ht="51.75" hidden="1" thickBot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1" s="748" customFormat="1" ht="51.75" hidden="1" thickBot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1" s="748" customFormat="1" ht="13.5" hidden="1" thickBot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1" s="748" customFormat="1" ht="13.5" hidden="1" thickBot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1" s="748" customFormat="1" ht="13.5" hidden="1" thickBot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1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1" s="748" customFormat="1" ht="22.5" hidden="1" customHeight="1" thickBot="1">
      <c r="A151" s="1028" t="s">
        <v>263</v>
      </c>
      <c r="B151" s="866" t="s">
        <v>652</v>
      </c>
      <c r="C151" s="867" t="s">
        <v>361</v>
      </c>
      <c r="D151" s="1029">
        <f>D152+D163</f>
        <v>0</v>
      </c>
      <c r="E151" s="1029"/>
      <c r="F151" s="1029">
        <f>F152+F163</f>
        <v>0</v>
      </c>
      <c r="G151" s="1029">
        <f>G152</f>
        <v>0</v>
      </c>
      <c r="H151" s="1029">
        <f>H152</f>
        <v>0</v>
      </c>
      <c r="I151" s="1029">
        <f>I152</f>
        <v>0</v>
      </c>
      <c r="J151" s="1030">
        <f>F152</f>
        <v>0</v>
      </c>
    </row>
    <row r="152" spans="1:11" s="748" customFormat="1" ht="1.5" hidden="1" customHeight="1">
      <c r="A152" s="1026" t="s">
        <v>654</v>
      </c>
      <c r="B152" s="875" t="s">
        <v>655</v>
      </c>
      <c r="C152" s="794" t="s">
        <v>361</v>
      </c>
      <c r="D152" s="918">
        <f>SUM(D153:D162)</f>
        <v>0</v>
      </c>
      <c r="E152" s="918"/>
      <c r="F152" s="918">
        <f>SUM(F153:F162)</f>
        <v>0</v>
      </c>
      <c r="G152" s="918">
        <f>SUM(G153:G162)</f>
        <v>0</v>
      </c>
      <c r="H152" s="918">
        <f>SUM(H153:H162)</f>
        <v>0</v>
      </c>
      <c r="I152" s="918">
        <f>SUM(I153:I162)</f>
        <v>0</v>
      </c>
      <c r="J152" s="1030">
        <f>F152</f>
        <v>0</v>
      </c>
    </row>
    <row r="153" spans="1:11" s="748" customFormat="1" ht="0.75" hidden="1" customHeight="1">
      <c r="A153" s="1024" t="s">
        <v>656</v>
      </c>
      <c r="B153" s="857" t="s">
        <v>1700</v>
      </c>
      <c r="C153" s="1031" t="s">
        <v>997</v>
      </c>
      <c r="D153" s="923"/>
      <c r="E153" s="920"/>
      <c r="F153" s="923"/>
      <c r="G153" s="923"/>
      <c r="H153" s="923"/>
      <c r="I153" s="923"/>
      <c r="J153" s="1030">
        <f>F153</f>
        <v>0</v>
      </c>
    </row>
    <row r="154" spans="1:11" s="748" customFormat="1" hidden="1">
      <c r="A154" s="1024" t="s">
        <v>998</v>
      </c>
      <c r="B154" s="857" t="s">
        <v>1701</v>
      </c>
      <c r="C154" s="1031" t="s">
        <v>975</v>
      </c>
      <c r="D154" s="923">
        <v>0</v>
      </c>
      <c r="E154" s="920"/>
      <c r="F154" s="923">
        <f>D154+E154</f>
        <v>0</v>
      </c>
      <c r="G154" s="923">
        <v>0</v>
      </c>
      <c r="H154" s="923">
        <v>0</v>
      </c>
      <c r="I154" s="923">
        <v>0</v>
      </c>
      <c r="J154" s="1030">
        <f>F154</f>
        <v>0</v>
      </c>
    </row>
    <row r="155" spans="1:11" s="748" customFormat="1" ht="25.5" hidden="1">
      <c r="A155" s="1024" t="s">
        <v>976</v>
      </c>
      <c r="B155" s="857" t="s">
        <v>1702</v>
      </c>
      <c r="C155" s="1031" t="s">
        <v>978</v>
      </c>
      <c r="D155" s="1032">
        <v>0</v>
      </c>
      <c r="E155" s="1273">
        <v>0</v>
      </c>
      <c r="F155" s="1032">
        <f>D155</f>
        <v>0</v>
      </c>
      <c r="G155" s="1274">
        <v>0</v>
      </c>
      <c r="H155" s="1275">
        <v>0</v>
      </c>
      <c r="I155" s="1275">
        <v>0</v>
      </c>
      <c r="J155" s="1276">
        <f>F155</f>
        <v>0</v>
      </c>
      <c r="K155" s="754"/>
    </row>
    <row r="156" spans="1:11" s="748" customFormat="1" hidden="1">
      <c r="A156" s="1033" t="s">
        <v>979</v>
      </c>
      <c r="B156" s="857" t="s">
        <v>1703</v>
      </c>
      <c r="C156" s="1031" t="s">
        <v>1110</v>
      </c>
      <c r="D156" s="923"/>
      <c r="E156" s="920"/>
      <c r="F156" s="923"/>
      <c r="G156" s="923"/>
      <c r="H156" s="923"/>
      <c r="I156" s="923"/>
      <c r="J156" s="1030">
        <v>0</v>
      </c>
    </row>
    <row r="157" spans="1:11" s="748" customFormat="1" hidden="1">
      <c r="A157" s="1033" t="s">
        <v>138</v>
      </c>
      <c r="B157" s="858" t="s">
        <v>139</v>
      </c>
      <c r="C157" s="1031" t="s">
        <v>140</v>
      </c>
      <c r="D157" s="923">
        <v>0</v>
      </c>
      <c r="E157" s="920"/>
      <c r="F157" s="923">
        <f>D157+E157</f>
        <v>0</v>
      </c>
      <c r="G157" s="923"/>
      <c r="H157" s="923"/>
      <c r="I157" s="923">
        <v>0</v>
      </c>
      <c r="J157" s="1030">
        <f>F157</f>
        <v>0</v>
      </c>
    </row>
    <row r="158" spans="1:11" s="748" customFormat="1" hidden="1">
      <c r="A158" s="1033" t="s">
        <v>141</v>
      </c>
      <c r="B158" s="857" t="s">
        <v>1704</v>
      </c>
      <c r="C158" s="1031" t="s">
        <v>904</v>
      </c>
      <c r="D158" s="923">
        <v>0</v>
      </c>
      <c r="E158" s="920"/>
      <c r="F158" s="923">
        <f>D158</f>
        <v>0</v>
      </c>
      <c r="G158" s="923">
        <v>0</v>
      </c>
      <c r="H158" s="923">
        <v>0</v>
      </c>
      <c r="I158" s="923">
        <v>0</v>
      </c>
      <c r="J158" s="1030">
        <f>F158</f>
        <v>0</v>
      </c>
    </row>
    <row r="159" spans="1:11" s="748" customFormat="1" ht="11.25" hidden="1" customHeight="1">
      <c r="A159" s="1033" t="s">
        <v>905</v>
      </c>
      <c r="B159" s="857" t="s">
        <v>1705</v>
      </c>
      <c r="C159" s="1031" t="s">
        <v>907</v>
      </c>
      <c r="D159" s="923"/>
      <c r="E159" s="920"/>
      <c r="F159" s="923"/>
      <c r="G159" s="923"/>
      <c r="H159" s="923"/>
      <c r="I159" s="923"/>
      <c r="J159" s="1030">
        <v>0</v>
      </c>
    </row>
    <row r="160" spans="1:11" s="748" customFormat="1" hidden="1">
      <c r="A160" s="1034" t="s">
        <v>806</v>
      </c>
      <c r="B160" s="1035" t="s">
        <v>1706</v>
      </c>
      <c r="C160" s="1036" t="s">
        <v>661</v>
      </c>
      <c r="D160" s="923"/>
      <c r="E160" s="920"/>
      <c r="F160" s="923"/>
      <c r="G160" s="923"/>
      <c r="H160" s="923"/>
      <c r="I160" s="923"/>
      <c r="J160" s="1030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3"/>
      <c r="E161" s="920"/>
      <c r="F161" s="923"/>
      <c r="G161" s="923"/>
      <c r="H161" s="923"/>
      <c r="I161" s="923"/>
      <c r="J161" s="1030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3"/>
      <c r="E162" s="920"/>
      <c r="F162" s="923"/>
      <c r="G162" s="923"/>
      <c r="H162" s="923"/>
      <c r="I162" s="923"/>
      <c r="J162" s="1030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3">
        <v>0</v>
      </c>
      <c r="E163" s="923"/>
      <c r="F163" s="923">
        <v>0</v>
      </c>
      <c r="G163" s="923">
        <v>0</v>
      </c>
      <c r="H163" s="923">
        <v>0</v>
      </c>
      <c r="I163" s="923">
        <v>0</v>
      </c>
      <c r="J163" s="1030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3"/>
      <c r="E164" s="920"/>
      <c r="F164" s="923"/>
      <c r="G164" s="923"/>
      <c r="H164" s="923"/>
      <c r="I164" s="923"/>
      <c r="J164" s="1030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3"/>
      <c r="E165" s="920"/>
      <c r="F165" s="923"/>
      <c r="G165" s="923"/>
      <c r="H165" s="923"/>
      <c r="I165" s="923"/>
      <c r="J165" s="1030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3"/>
      <c r="E166" s="920"/>
      <c r="F166" s="923"/>
      <c r="G166" s="923"/>
      <c r="H166" s="923"/>
      <c r="I166" s="923"/>
      <c r="J166" s="1030">
        <v>0</v>
      </c>
    </row>
    <row r="167" spans="1:10" ht="25.5" hidden="1">
      <c r="A167" s="1033" t="s">
        <v>317</v>
      </c>
      <c r="B167" s="857" t="s">
        <v>1708</v>
      </c>
      <c r="C167" s="1031" t="s">
        <v>319</v>
      </c>
      <c r="D167" s="923"/>
      <c r="E167" s="920"/>
      <c r="F167" s="923"/>
      <c r="G167" s="923"/>
      <c r="H167" s="923"/>
      <c r="I167" s="923"/>
      <c r="J167" s="1030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3">
        <v>0</v>
      </c>
      <c r="E168" s="923"/>
      <c r="F168" s="923">
        <v>0</v>
      </c>
      <c r="G168" s="923">
        <v>0</v>
      </c>
      <c r="H168" s="923">
        <v>0</v>
      </c>
      <c r="I168" s="923">
        <v>0</v>
      </c>
      <c r="J168" s="1030">
        <v>0</v>
      </c>
    </row>
    <row r="169" spans="1:10">
      <c r="A169" s="1033" t="s">
        <v>322</v>
      </c>
      <c r="B169" s="858" t="s">
        <v>1116</v>
      </c>
      <c r="C169" s="1031" t="s">
        <v>323</v>
      </c>
      <c r="D169" s="923"/>
      <c r="E169" s="920"/>
      <c r="F169" s="923"/>
      <c r="G169" s="923"/>
      <c r="H169" s="923"/>
      <c r="I169" s="923"/>
      <c r="J169" s="1030">
        <v>0</v>
      </c>
    </row>
    <row r="170" spans="1:10">
      <c r="A170" s="1041" t="s">
        <v>324</v>
      </c>
      <c r="B170" s="882" t="s">
        <v>1079</v>
      </c>
      <c r="C170" s="843" t="s">
        <v>361</v>
      </c>
      <c r="D170" s="923">
        <v>0</v>
      </c>
      <c r="E170" s="923"/>
      <c r="F170" s="923">
        <v>0</v>
      </c>
      <c r="G170" s="923">
        <v>0</v>
      </c>
      <c r="H170" s="923">
        <v>0</v>
      </c>
      <c r="I170" s="923">
        <v>0</v>
      </c>
      <c r="J170" s="1030">
        <v>0</v>
      </c>
    </row>
    <row r="171" spans="1:10">
      <c r="A171" s="1033" t="s">
        <v>326</v>
      </c>
      <c r="B171" s="858" t="s">
        <v>1117</v>
      </c>
      <c r="C171" s="1031" t="s">
        <v>327</v>
      </c>
      <c r="D171" s="923"/>
      <c r="E171" s="923"/>
      <c r="F171" s="923"/>
      <c r="G171" s="923"/>
      <c r="H171" s="923"/>
      <c r="I171" s="923"/>
      <c r="J171" s="1030">
        <v>0</v>
      </c>
    </row>
    <row r="172" spans="1:10">
      <c r="A172" s="1033" t="s">
        <v>328</v>
      </c>
      <c r="B172" s="858" t="s">
        <v>1118</v>
      </c>
      <c r="C172" s="1031" t="s">
        <v>329</v>
      </c>
      <c r="D172" s="923"/>
      <c r="E172" s="923"/>
      <c r="F172" s="923"/>
      <c r="G172" s="923"/>
      <c r="H172" s="923"/>
      <c r="I172" s="923"/>
      <c r="J172" s="923"/>
    </row>
    <row r="173" spans="1:10">
      <c r="A173" s="1033" t="s">
        <v>330</v>
      </c>
      <c r="B173" s="857" t="s">
        <v>1709</v>
      </c>
      <c r="C173" s="1031" t="s">
        <v>332</v>
      </c>
      <c r="D173" s="923"/>
      <c r="E173" s="923"/>
      <c r="F173" s="923"/>
      <c r="G173" s="923"/>
      <c r="H173" s="923"/>
      <c r="I173" s="923"/>
      <c r="J173" s="923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1007"/>
      <c r="E174" s="1007"/>
      <c r="F174" s="1007"/>
      <c r="G174" s="1007"/>
      <c r="H174" s="1007"/>
      <c r="I174" s="1007"/>
      <c r="J174" s="1007"/>
    </row>
    <row r="175" spans="1:10" ht="13.5" thickBot="1">
      <c r="A175" s="1044">
        <v>1000000</v>
      </c>
      <c r="B175" s="1045" t="s">
        <v>1081</v>
      </c>
      <c r="C175" s="1046" t="s">
        <v>361</v>
      </c>
      <c r="D175" s="1029">
        <f>D32+D151</f>
        <v>14000</v>
      </c>
      <c r="E175" s="1029"/>
      <c r="F175" s="1029">
        <f>F32+F151</f>
        <v>14000</v>
      </c>
      <c r="G175" s="1029">
        <f>G32+G151</f>
        <v>3500</v>
      </c>
      <c r="H175" s="1029">
        <f>H32+H151</f>
        <v>7000</v>
      </c>
      <c r="I175" s="1029">
        <f>I32+I151</f>
        <v>10500</v>
      </c>
      <c r="J175" s="1029">
        <f>J32+J151</f>
        <v>14000</v>
      </c>
    </row>
    <row r="176" spans="1:10" ht="14.25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64" t="s">
        <v>1125</v>
      </c>
      <c r="B177" s="2564"/>
      <c r="C177" s="2564"/>
      <c r="D177" s="2564"/>
      <c r="E177" s="2564"/>
      <c r="F177" s="2564"/>
      <c r="G177" s="2564"/>
      <c r="H177" s="2564"/>
      <c r="I177" s="2564"/>
      <c r="J177" s="2564"/>
    </row>
    <row r="178" spans="1:10" ht="14.25">
      <c r="A178" s="2564" t="s">
        <v>1742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>
      <c r="A179" s="2562" t="s">
        <v>1002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4.25">
      <c r="A180" s="2570" t="s">
        <v>1729</v>
      </c>
      <c r="B180" s="2570"/>
      <c r="C180" s="2570"/>
      <c r="D180" s="2570"/>
      <c r="E180" s="2570"/>
      <c r="F180" s="2570"/>
      <c r="G180" s="2570"/>
      <c r="H180" s="2570"/>
      <c r="I180" s="2570"/>
      <c r="J180" s="2570"/>
    </row>
    <row r="181" spans="1:10">
      <c r="A181" s="2564" t="s">
        <v>1003</v>
      </c>
      <c r="B181" s="2564"/>
      <c r="C181" s="2564"/>
      <c r="D181" s="2564"/>
      <c r="E181" s="2564"/>
      <c r="F181" s="2564"/>
      <c r="G181" s="2564"/>
      <c r="H181" s="2564"/>
      <c r="I181" s="2564"/>
      <c r="J181" s="2564"/>
    </row>
    <row r="182" spans="1:10">
      <c r="A182" s="2517" t="s">
        <v>1660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ht="14.25">
      <c r="A183" s="2569" t="s">
        <v>1723</v>
      </c>
      <c r="B183" s="2569"/>
      <c r="C183" s="2569"/>
      <c r="D183" s="2569"/>
      <c r="E183" s="2569"/>
      <c r="F183" s="2569"/>
      <c r="G183" s="2569"/>
      <c r="H183" s="2569"/>
      <c r="I183" s="2569"/>
      <c r="J183" s="2569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65"/>
      <c r="B185" s="2565"/>
      <c r="C185" s="2565"/>
      <c r="D185" s="2565"/>
      <c r="E185" s="2565"/>
      <c r="F185" s="2565"/>
      <c r="G185" s="2565"/>
      <c r="H185" s="2565"/>
      <c r="I185" s="2565"/>
      <c r="J185" s="2565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2565"/>
      <c r="B190" s="2565"/>
      <c r="C190" s="2565"/>
      <c r="D190" s="2565"/>
      <c r="E190" s="2565"/>
      <c r="F190" s="2565"/>
      <c r="G190" s="2565"/>
      <c r="H190" s="2565"/>
      <c r="I190" s="2565"/>
      <c r="J190" s="2565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1047"/>
      <c r="B193" s="1047"/>
      <c r="C193" s="1047"/>
      <c r="D193" s="1047"/>
      <c r="E193" s="1047"/>
      <c r="F193" s="1047"/>
      <c r="G193" s="1047"/>
      <c r="H193" s="1047"/>
      <c r="I193" s="1047"/>
      <c r="J193" s="1047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9"/>
      <c r="G195" s="1049"/>
      <c r="H195" s="1049"/>
      <c r="I195" s="1049"/>
      <c r="J195" s="1049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7"/>
      <c r="G197" s="1047"/>
      <c r="H197" s="1047"/>
      <c r="I197" s="1047"/>
      <c r="J197" s="1047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 t="s">
        <v>53</v>
      </c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2567" t="s">
        <v>1724</v>
      </c>
      <c r="B201" s="2567"/>
      <c r="C201" s="2567"/>
      <c r="D201" s="2567"/>
      <c r="E201" s="2567"/>
      <c r="F201" s="2567"/>
      <c r="G201" s="2567"/>
      <c r="H201" s="2567"/>
      <c r="I201" s="2567"/>
      <c r="J201" s="2567"/>
    </row>
    <row r="202" spans="1:10">
      <c r="A202" s="2567" t="s">
        <v>1725</v>
      </c>
      <c r="B202" s="2567"/>
      <c r="C202" s="2567"/>
      <c r="D202" s="2567"/>
      <c r="E202" s="2567"/>
      <c r="F202" s="2567"/>
      <c r="G202" s="2567"/>
      <c r="H202" s="2567"/>
      <c r="I202" s="2567"/>
      <c r="J202" s="2567"/>
    </row>
    <row r="203" spans="1:10">
      <c r="A203" s="2567" t="s">
        <v>1726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1047" t="s">
        <v>942</v>
      </c>
      <c r="B204" s="1050"/>
      <c r="C204" s="1050"/>
      <c r="D204" s="1050"/>
      <c r="E204" s="1050"/>
      <c r="F204" s="1050"/>
      <c r="G204" s="1050"/>
      <c r="H204" s="1050"/>
      <c r="I204" s="1050"/>
      <c r="J204" s="1050"/>
    </row>
    <row r="205" spans="1:10">
      <c r="A205" s="2567" t="s">
        <v>1727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2517" t="s">
        <v>679</v>
      </c>
      <c r="B206" s="2517"/>
      <c r="C206" s="2517"/>
      <c r="D206" s="2517"/>
      <c r="E206" s="2517"/>
      <c r="F206" s="2517"/>
      <c r="G206" s="2517"/>
      <c r="H206" s="2517"/>
      <c r="I206" s="2517"/>
      <c r="J206" s="2517"/>
    </row>
    <row r="207" spans="1:10">
      <c r="A207" s="2564" t="s">
        <v>1125</v>
      </c>
      <c r="B207" s="2564"/>
      <c r="C207" s="2564"/>
      <c r="D207" s="2564"/>
      <c r="E207" s="2564"/>
      <c r="F207" s="2564"/>
      <c r="G207" s="2564"/>
      <c r="H207" s="2564"/>
      <c r="I207" s="2564"/>
      <c r="J207" s="2564"/>
    </row>
    <row r="208" spans="1:10" ht="14.25">
      <c r="A208" s="2564" t="s">
        <v>1728</v>
      </c>
      <c r="B208" s="2564"/>
      <c r="C208" s="2564"/>
      <c r="D208" s="2564"/>
      <c r="E208" s="2564"/>
      <c r="F208" s="2564"/>
      <c r="G208" s="2564"/>
      <c r="H208" s="2564"/>
      <c r="I208" s="2564"/>
      <c r="J208" s="2564"/>
    </row>
    <row r="209" spans="1:10">
      <c r="A209" s="2562" t="s">
        <v>1002</v>
      </c>
      <c r="B209" s="2562"/>
      <c r="C209" s="2562"/>
      <c r="D209" s="2562"/>
      <c r="E209" s="2562"/>
      <c r="F209" s="2562"/>
      <c r="G209" s="2562"/>
      <c r="H209" s="2562"/>
      <c r="I209" s="2562"/>
      <c r="J209" s="2562"/>
    </row>
    <row r="210" spans="1:10" ht="14.25">
      <c r="A210" s="2570" t="s">
        <v>1729</v>
      </c>
      <c r="B210" s="2570"/>
      <c r="C210" s="2570"/>
      <c r="D210" s="2570"/>
      <c r="E210" s="2570"/>
      <c r="F210" s="2570"/>
      <c r="G210" s="2570"/>
      <c r="H210" s="2570"/>
      <c r="I210" s="2570"/>
      <c r="J210" s="2570"/>
    </row>
    <row r="211" spans="1:10">
      <c r="A211" s="2564" t="s">
        <v>1003</v>
      </c>
      <c r="B211" s="2564"/>
      <c r="C211" s="2564"/>
      <c r="D211" s="2564"/>
      <c r="E211" s="2564"/>
      <c r="F211" s="2564"/>
      <c r="G211" s="2564"/>
      <c r="H211" s="2564"/>
      <c r="I211" s="2564"/>
      <c r="J211" s="2564"/>
    </row>
    <row r="212" spans="1:10">
      <c r="A212" s="2564" t="s">
        <v>1004</v>
      </c>
      <c r="B212" s="2564"/>
      <c r="C212" s="2564"/>
      <c r="D212" s="2564"/>
      <c r="E212" s="2564"/>
      <c r="F212" s="2564"/>
      <c r="G212" s="2564"/>
      <c r="H212" s="2564"/>
      <c r="I212" s="2564"/>
      <c r="J212" s="2564"/>
    </row>
    <row r="213" spans="1:10" ht="14.25">
      <c r="A213" s="2569" t="s">
        <v>1723</v>
      </c>
      <c r="B213" s="2569"/>
      <c r="C213" s="2569"/>
      <c r="D213" s="2569"/>
      <c r="E213" s="2569"/>
      <c r="F213" s="2569"/>
      <c r="G213" s="2569"/>
      <c r="H213" s="2569"/>
      <c r="I213" s="2569"/>
      <c r="J213" s="2569"/>
    </row>
    <row r="214" spans="1:10">
      <c r="A214" s="2542"/>
      <c r="B214" s="2542"/>
      <c r="C214" s="2542"/>
      <c r="D214" s="2542"/>
      <c r="E214" s="2542"/>
      <c r="F214" s="2542"/>
      <c r="G214" s="2542"/>
      <c r="H214" s="2542"/>
      <c r="I214" s="2542"/>
      <c r="J214" s="2542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4"/>
  <sheetViews>
    <sheetView workbookViewId="0">
      <selection activeCell="G3" sqref="G3:I3"/>
    </sheetView>
  </sheetViews>
  <sheetFormatPr defaultRowHeight="15.75"/>
  <cols>
    <col min="1" max="1" width="5.140625" style="634" customWidth="1"/>
    <col min="2" max="2" width="5.28515625" style="735" customWidth="1"/>
    <col min="3" max="3" width="4.7109375" style="736" customWidth="1"/>
    <col min="4" max="4" width="4.85546875" style="737" customWidth="1"/>
    <col min="5" max="5" width="37.7109375" style="731" customWidth="1"/>
    <col min="6" max="6" width="47.5703125" style="649" hidden="1" customWidth="1"/>
    <col min="7" max="7" width="14.42578125" style="633" customWidth="1"/>
    <col min="8" max="8" width="14.140625" style="633" customWidth="1"/>
    <col min="9" max="9" width="14" style="1810" customWidth="1"/>
    <col min="10" max="10" width="12" style="633" customWidth="1"/>
    <col min="11" max="11" width="10.28515625" style="633" customWidth="1"/>
    <col min="12" max="16384" width="9.140625" style="633"/>
  </cols>
  <sheetData>
    <row r="1" spans="1:17">
      <c r="G1" s="2462" t="s">
        <v>2353</v>
      </c>
      <c r="H1" s="2461"/>
      <c r="I1" s="2461"/>
    </row>
    <row r="2" spans="1:17">
      <c r="G2" s="2462" t="s">
        <v>2348</v>
      </c>
      <c r="H2" s="2461"/>
      <c r="I2" s="2461"/>
    </row>
    <row r="3" spans="1:17">
      <c r="G3" s="2462" t="s">
        <v>2350</v>
      </c>
      <c r="H3" s="2461"/>
      <c r="I3" s="2461"/>
    </row>
    <row r="4" spans="1:17" ht="36" customHeight="1">
      <c r="A4" s="2489" t="s">
        <v>2351</v>
      </c>
      <c r="B4" s="2489"/>
      <c r="C4" s="2489"/>
      <c r="D4" s="2489"/>
      <c r="E4" s="2489"/>
      <c r="F4" s="2489"/>
      <c r="G4" s="2489"/>
      <c r="H4" s="2489"/>
      <c r="I4" s="2489"/>
    </row>
    <row r="5" spans="1:17" ht="7.5" customHeight="1" thickBot="1">
      <c r="A5" s="632" t="s">
        <v>1661</v>
      </c>
      <c r="B5" s="643"/>
      <c r="C5" s="644"/>
      <c r="D5" s="644"/>
      <c r="E5" s="645"/>
      <c r="F5" s="632"/>
      <c r="G5" s="632"/>
    </row>
    <row r="6" spans="1:17" ht="16.5" hidden="1" thickBot="1">
      <c r="B6" s="646"/>
      <c r="C6" s="647"/>
      <c r="D6" s="647"/>
      <c r="E6" s="648"/>
      <c r="H6" s="2490" t="s">
        <v>914</v>
      </c>
      <c r="I6" s="2490"/>
    </row>
    <row r="7" spans="1:17" s="650" customFormat="1" ht="23.25" customHeight="1" thickBot="1">
      <c r="A7" s="2491" t="s">
        <v>154</v>
      </c>
      <c r="B7" s="2499" t="s">
        <v>1133</v>
      </c>
      <c r="C7" s="2501" t="s">
        <v>364</v>
      </c>
      <c r="D7" s="2502" t="s">
        <v>1036</v>
      </c>
      <c r="E7" s="2493" t="s">
        <v>927</v>
      </c>
      <c r="F7" s="2495" t="s">
        <v>363</v>
      </c>
      <c r="G7" s="2497" t="s">
        <v>915</v>
      </c>
      <c r="H7" s="2504" t="s">
        <v>2244</v>
      </c>
      <c r="I7" s="2505"/>
    </row>
    <row r="8" spans="1:17" s="652" customFormat="1" ht="33.75" customHeight="1" thickBot="1">
      <c r="A8" s="2492"/>
      <c r="B8" s="2500"/>
      <c r="C8" s="2500"/>
      <c r="D8" s="2503"/>
      <c r="E8" s="2494"/>
      <c r="F8" s="2496"/>
      <c r="G8" s="2498"/>
      <c r="H8" s="651" t="s">
        <v>587</v>
      </c>
      <c r="I8" s="2398" t="s">
        <v>359</v>
      </c>
    </row>
    <row r="9" spans="1:17" s="659" customFormat="1" ht="18.75" customHeight="1" thickBot="1">
      <c r="A9" s="653">
        <v>1</v>
      </c>
      <c r="B9" s="654">
        <v>2</v>
      </c>
      <c r="C9" s="654">
        <v>3</v>
      </c>
      <c r="D9" s="655">
        <v>4</v>
      </c>
      <c r="E9" s="656">
        <v>5</v>
      </c>
      <c r="F9" s="657"/>
      <c r="G9" s="656">
        <v>6</v>
      </c>
      <c r="H9" s="658">
        <v>7</v>
      </c>
      <c r="I9" s="2399">
        <v>8</v>
      </c>
    </row>
    <row r="10" spans="1:17" s="666" customFormat="1" ht="49.5" customHeight="1" thickBot="1">
      <c r="A10" s="660">
        <v>2000</v>
      </c>
      <c r="B10" s="661" t="s">
        <v>1037</v>
      </c>
      <c r="C10" s="662" t="s">
        <v>1038</v>
      </c>
      <c r="D10" s="663" t="s">
        <v>1038</v>
      </c>
      <c r="E10" s="664" t="s">
        <v>1662</v>
      </c>
      <c r="F10" s="665"/>
      <c r="G10" s="2174">
        <f>G11+G47+G91+G144+G164+G184+G213+G243+G274+G306</f>
        <v>2593457.86</v>
      </c>
      <c r="H10" s="2174">
        <f>H11+H47+H65+H91+H144+H164+H184+H213+H243+H274+H306</f>
        <v>1258725.21</v>
      </c>
      <c r="I10" s="2400">
        <f>I11+I47+I65+I91+I144+I164+I184+I213+I243+I274+I306</f>
        <v>1404732.65</v>
      </c>
      <c r="J10" s="673"/>
      <c r="K10" s="673"/>
      <c r="L10" s="673"/>
      <c r="M10" s="673"/>
      <c r="N10" s="673"/>
      <c r="O10" s="673"/>
      <c r="P10" s="673"/>
      <c r="Q10" s="673"/>
    </row>
    <row r="11" spans="1:17" s="673" customFormat="1" ht="53.25" customHeight="1">
      <c r="A11" s="667">
        <v>2100</v>
      </c>
      <c r="B11" s="668" t="s">
        <v>1001</v>
      </c>
      <c r="C11" s="669" t="s">
        <v>744</v>
      </c>
      <c r="D11" s="670" t="s">
        <v>744</v>
      </c>
      <c r="E11" s="671" t="s">
        <v>1663</v>
      </c>
      <c r="F11" s="672" t="s">
        <v>1147</v>
      </c>
      <c r="G11" s="2025">
        <f>G13+G22+G30+G33</f>
        <v>599800</v>
      </c>
      <c r="H11" s="2026">
        <f>H13+H22+H33+H30</f>
        <v>431718</v>
      </c>
      <c r="I11" s="2401">
        <f>I13+I30+I26+I33</f>
        <v>168082</v>
      </c>
    </row>
    <row r="12" spans="1:17" ht="0.75" hidden="1" customHeight="1">
      <c r="A12" s="674"/>
      <c r="B12" s="668"/>
      <c r="C12" s="669"/>
      <c r="D12" s="670"/>
      <c r="E12" s="675" t="s">
        <v>270</v>
      </c>
      <c r="F12" s="676"/>
      <c r="G12" s="2027"/>
      <c r="H12" s="2028"/>
      <c r="I12" s="2402"/>
    </row>
    <row r="13" spans="1:17" s="682" customFormat="1" ht="39" customHeight="1">
      <c r="A13" s="677">
        <v>2110</v>
      </c>
      <c r="B13" s="668" t="s">
        <v>1001</v>
      </c>
      <c r="C13" s="678" t="s">
        <v>745</v>
      </c>
      <c r="D13" s="679" t="s">
        <v>744</v>
      </c>
      <c r="E13" s="680" t="s">
        <v>1134</v>
      </c>
      <c r="F13" s="681" t="s">
        <v>1084</v>
      </c>
      <c r="G13" s="1714">
        <f>H13+I13</f>
        <v>386112</v>
      </c>
      <c r="H13" s="1714">
        <f>H15</f>
        <v>376030</v>
      </c>
      <c r="I13" s="2403">
        <f>I15</f>
        <v>10082</v>
      </c>
    </row>
    <row r="14" spans="1:17" s="682" customFormat="1" ht="10.5" hidden="1" customHeight="1">
      <c r="A14" s="677"/>
      <c r="B14" s="668"/>
      <c r="C14" s="678"/>
      <c r="D14" s="679"/>
      <c r="E14" s="675" t="s">
        <v>671</v>
      </c>
      <c r="F14" s="681"/>
      <c r="G14" s="2029"/>
      <c r="H14" s="1716"/>
      <c r="I14" s="2404"/>
    </row>
    <row r="15" spans="1:17" ht="30" customHeight="1">
      <c r="A15" s="677">
        <v>2111</v>
      </c>
      <c r="B15" s="683" t="s">
        <v>1001</v>
      </c>
      <c r="C15" s="684" t="s">
        <v>745</v>
      </c>
      <c r="D15" s="685" t="s">
        <v>745</v>
      </c>
      <c r="E15" s="675" t="s">
        <v>1135</v>
      </c>
      <c r="F15" s="686" t="s">
        <v>1085</v>
      </c>
      <c r="G15" s="1714">
        <f>H15+I15</f>
        <v>386112</v>
      </c>
      <c r="H15" s="1715">
        <f>F34+aparat!F32</f>
        <v>376030</v>
      </c>
      <c r="I15" s="2405">
        <f>aparat!F151+'subv aparat'!F135</f>
        <v>10082</v>
      </c>
    </row>
    <row r="16" spans="1:17" ht="24" hidden="1">
      <c r="A16" s="677">
        <v>2112</v>
      </c>
      <c r="B16" s="683" t="s">
        <v>1001</v>
      </c>
      <c r="C16" s="684" t="s">
        <v>745</v>
      </c>
      <c r="D16" s="685" t="s">
        <v>746</v>
      </c>
      <c r="E16" s="675" t="s">
        <v>973</v>
      </c>
      <c r="F16" s="686" t="s">
        <v>48</v>
      </c>
      <c r="G16" s="1705">
        <v>0</v>
      </c>
      <c r="H16" s="1706"/>
      <c r="I16" s="2406"/>
    </row>
    <row r="17" spans="1:13" hidden="1">
      <c r="A17" s="677">
        <v>2113</v>
      </c>
      <c r="B17" s="683" t="s">
        <v>1001</v>
      </c>
      <c r="C17" s="684" t="s">
        <v>745</v>
      </c>
      <c r="D17" s="685" t="s">
        <v>676</v>
      </c>
      <c r="E17" s="675" t="s">
        <v>49</v>
      </c>
      <c r="F17" s="686" t="s">
        <v>338</v>
      </c>
      <c r="G17" s="1705">
        <v>0</v>
      </c>
      <c r="H17" s="1706"/>
      <c r="I17" s="2406"/>
    </row>
    <row r="18" spans="1:13" hidden="1">
      <c r="A18" s="677">
        <v>2120</v>
      </c>
      <c r="B18" s="668" t="s">
        <v>1001</v>
      </c>
      <c r="C18" s="678" t="s">
        <v>746</v>
      </c>
      <c r="D18" s="679" t="s">
        <v>744</v>
      </c>
      <c r="E18" s="680" t="s">
        <v>339</v>
      </c>
      <c r="F18" s="689" t="s">
        <v>340</v>
      </c>
      <c r="G18" s="1705">
        <v>0</v>
      </c>
      <c r="H18" s="1706">
        <v>0</v>
      </c>
      <c r="I18" s="2406">
        <v>0</v>
      </c>
    </row>
    <row r="19" spans="1:13" s="682" customFormat="1" ht="0.75" hidden="1" customHeight="1">
      <c r="A19" s="677"/>
      <c r="B19" s="668"/>
      <c r="C19" s="678"/>
      <c r="D19" s="679"/>
      <c r="E19" s="675" t="s">
        <v>671</v>
      </c>
      <c r="F19" s="681"/>
      <c r="G19" s="1705"/>
      <c r="H19" s="2030"/>
      <c r="I19" s="2407"/>
    </row>
    <row r="20" spans="1:13" ht="16.5" hidden="1" customHeight="1">
      <c r="A20" s="677">
        <v>2121</v>
      </c>
      <c r="B20" s="683" t="s">
        <v>1001</v>
      </c>
      <c r="C20" s="684" t="s">
        <v>746</v>
      </c>
      <c r="D20" s="685" t="s">
        <v>745</v>
      </c>
      <c r="E20" s="690" t="s">
        <v>1096</v>
      </c>
      <c r="F20" s="686" t="s">
        <v>341</v>
      </c>
      <c r="G20" s="1705">
        <v>0</v>
      </c>
      <c r="H20" s="1706"/>
      <c r="I20" s="2406"/>
    </row>
    <row r="21" spans="1:13" ht="28.5" hidden="1" customHeight="1">
      <c r="A21" s="677">
        <v>2122</v>
      </c>
      <c r="B21" s="683" t="s">
        <v>1001</v>
      </c>
      <c r="C21" s="684" t="s">
        <v>746</v>
      </c>
      <c r="D21" s="685" t="s">
        <v>746</v>
      </c>
      <c r="E21" s="675" t="s">
        <v>342</v>
      </c>
      <c r="F21" s="686" t="s">
        <v>54</v>
      </c>
      <c r="G21" s="1705">
        <v>0</v>
      </c>
      <c r="H21" s="1706"/>
      <c r="I21" s="2406"/>
    </row>
    <row r="22" spans="1:13" ht="31.5" customHeight="1">
      <c r="A22" s="677">
        <v>2130</v>
      </c>
      <c r="B22" s="668" t="s">
        <v>1001</v>
      </c>
      <c r="C22" s="678" t="s">
        <v>676</v>
      </c>
      <c r="D22" s="679" t="s">
        <v>744</v>
      </c>
      <c r="E22" s="1759" t="s">
        <v>55</v>
      </c>
      <c r="F22" s="691" t="s">
        <v>606</v>
      </c>
      <c r="G22" s="1705">
        <f>H22+I22</f>
        <v>1999</v>
      </c>
      <c r="H22" s="1706">
        <f>H26</f>
        <v>1999</v>
      </c>
      <c r="I22" s="2406">
        <f>I26</f>
        <v>0</v>
      </c>
      <c r="K22" s="692"/>
      <c r="L22" s="692"/>
      <c r="M22" s="692"/>
    </row>
    <row r="23" spans="1:13" s="682" customFormat="1" hidden="1">
      <c r="A23" s="677"/>
      <c r="B23" s="668"/>
      <c r="C23" s="678"/>
      <c r="D23" s="679"/>
      <c r="E23" s="675" t="s">
        <v>671</v>
      </c>
      <c r="F23" s="681"/>
      <c r="G23" s="1705"/>
      <c r="H23" s="2030"/>
      <c r="I23" s="2407"/>
    </row>
    <row r="24" spans="1:13" ht="24" hidden="1">
      <c r="A24" s="677">
        <v>2131</v>
      </c>
      <c r="B24" s="683" t="s">
        <v>1001</v>
      </c>
      <c r="C24" s="684" t="s">
        <v>676</v>
      </c>
      <c r="D24" s="685" t="s">
        <v>745</v>
      </c>
      <c r="E24" s="675" t="s">
        <v>607</v>
      </c>
      <c r="F24" s="686" t="s">
        <v>608</v>
      </c>
      <c r="G24" s="1705">
        <v>0</v>
      </c>
      <c r="H24" s="1706"/>
      <c r="I24" s="2406"/>
    </row>
    <row r="25" spans="1:13" ht="24" hidden="1">
      <c r="A25" s="677">
        <v>2132</v>
      </c>
      <c r="B25" s="683" t="s">
        <v>1001</v>
      </c>
      <c r="C25" s="684">
        <v>3</v>
      </c>
      <c r="D25" s="685">
        <v>2</v>
      </c>
      <c r="E25" s="675" t="s">
        <v>609</v>
      </c>
      <c r="F25" s="686" t="s">
        <v>610</v>
      </c>
      <c r="G25" s="1705">
        <v>0</v>
      </c>
      <c r="H25" s="1706"/>
      <c r="I25" s="2406"/>
    </row>
    <row r="26" spans="1:13" ht="30" customHeight="1">
      <c r="A26" s="677">
        <v>2133</v>
      </c>
      <c r="B26" s="683" t="s">
        <v>1001</v>
      </c>
      <c r="C26" s="684">
        <v>3</v>
      </c>
      <c r="D26" s="685">
        <v>3</v>
      </c>
      <c r="E26" s="675" t="s">
        <v>611</v>
      </c>
      <c r="F26" s="686" t="s">
        <v>612</v>
      </c>
      <c r="G26" s="1705">
        <f>H26+I26</f>
        <v>1999</v>
      </c>
      <c r="H26" s="1706">
        <f>zags!F32</f>
        <v>1999</v>
      </c>
      <c r="I26" s="2406">
        <f>zags!F151</f>
        <v>0</v>
      </c>
    </row>
    <row r="27" spans="1:13" ht="24" hidden="1">
      <c r="A27" s="677">
        <v>2140</v>
      </c>
      <c r="B27" s="668" t="s">
        <v>1001</v>
      </c>
      <c r="C27" s="678">
        <v>4</v>
      </c>
      <c r="D27" s="679">
        <v>0</v>
      </c>
      <c r="E27" s="680" t="s">
        <v>613</v>
      </c>
      <c r="F27" s="681" t="s">
        <v>614</v>
      </c>
      <c r="G27" s="1705">
        <v>0</v>
      </c>
      <c r="H27" s="1706">
        <v>0</v>
      </c>
      <c r="I27" s="2406">
        <v>0</v>
      </c>
    </row>
    <row r="28" spans="1:13" s="682" customFormat="1" hidden="1">
      <c r="A28" s="677"/>
      <c r="B28" s="668"/>
      <c r="C28" s="678"/>
      <c r="D28" s="679"/>
      <c r="E28" s="675" t="s">
        <v>671</v>
      </c>
      <c r="F28" s="681"/>
      <c r="G28" s="1705"/>
      <c r="H28" s="2030"/>
      <c r="I28" s="2407"/>
    </row>
    <row r="29" spans="1:13" ht="24" hidden="1">
      <c r="A29" s="677">
        <v>2141</v>
      </c>
      <c r="B29" s="683" t="s">
        <v>1001</v>
      </c>
      <c r="C29" s="684">
        <v>4</v>
      </c>
      <c r="D29" s="685">
        <v>1</v>
      </c>
      <c r="E29" s="675" t="s">
        <v>635</v>
      </c>
      <c r="F29" s="693" t="s">
        <v>636</v>
      </c>
      <c r="G29" s="1705">
        <v>0</v>
      </c>
      <c r="H29" s="1706"/>
      <c r="I29" s="2406"/>
    </row>
    <row r="30" spans="1:13" ht="48.75" customHeight="1">
      <c r="A30" s="677">
        <v>2150</v>
      </c>
      <c r="B30" s="668" t="s">
        <v>1001</v>
      </c>
      <c r="C30" s="678">
        <v>5</v>
      </c>
      <c r="D30" s="679">
        <v>0</v>
      </c>
      <c r="E30" s="680" t="s">
        <v>637</v>
      </c>
      <c r="F30" s="681" t="s">
        <v>638</v>
      </c>
      <c r="G30" s="1705">
        <f>I30+H30</f>
        <v>110689</v>
      </c>
      <c r="H30" s="1706">
        <f>H32</f>
        <v>52689</v>
      </c>
      <c r="I30" s="2406">
        <f>I32</f>
        <v>58000</v>
      </c>
    </row>
    <row r="31" spans="1:13" s="682" customFormat="1">
      <c r="A31" s="677"/>
      <c r="B31" s="668"/>
      <c r="C31" s="678"/>
      <c r="D31" s="679"/>
      <c r="E31" s="675" t="s">
        <v>671</v>
      </c>
      <c r="F31" s="681"/>
      <c r="G31" s="1705"/>
      <c r="H31" s="2030"/>
      <c r="I31" s="2407"/>
    </row>
    <row r="32" spans="1:13" ht="39.75" customHeight="1">
      <c r="A32" s="677">
        <v>2151</v>
      </c>
      <c r="B32" s="683" t="s">
        <v>1001</v>
      </c>
      <c r="C32" s="684">
        <v>5</v>
      </c>
      <c r="D32" s="685">
        <v>1</v>
      </c>
      <c r="E32" s="675" t="s">
        <v>639</v>
      </c>
      <c r="F32" s="693" t="s">
        <v>307</v>
      </c>
      <c r="G32" s="1705">
        <f>I32+H32</f>
        <v>110689</v>
      </c>
      <c r="H32" s="1706">
        <f>'1.5.1'!F32</f>
        <v>52689</v>
      </c>
      <c r="I32" s="2406">
        <f>'1.5.1'!F152</f>
        <v>58000</v>
      </c>
    </row>
    <row r="33" spans="1:9" ht="36">
      <c r="A33" s="677">
        <v>2160</v>
      </c>
      <c r="B33" s="668" t="s">
        <v>1001</v>
      </c>
      <c r="C33" s="678">
        <v>6</v>
      </c>
      <c r="D33" s="679">
        <v>0</v>
      </c>
      <c r="E33" s="680" t="s">
        <v>623</v>
      </c>
      <c r="F33" s="681" t="s">
        <v>624</v>
      </c>
      <c r="G33" s="2182">
        <f>G35</f>
        <v>101000</v>
      </c>
      <c r="H33" s="2183">
        <f>H35</f>
        <v>1000</v>
      </c>
      <c r="I33" s="2184">
        <f>I35</f>
        <v>100000</v>
      </c>
    </row>
    <row r="34" spans="1:9" s="682" customFormat="1">
      <c r="A34" s="677"/>
      <c r="B34" s="668"/>
      <c r="C34" s="678"/>
      <c r="D34" s="679"/>
      <c r="E34" s="675" t="s">
        <v>671</v>
      </c>
      <c r="F34" s="681"/>
      <c r="G34" s="2182"/>
      <c r="H34" s="2185"/>
      <c r="I34" s="2408"/>
    </row>
    <row r="35" spans="1:9" ht="27.75" customHeight="1">
      <c r="A35" s="677">
        <v>2161</v>
      </c>
      <c r="B35" s="683" t="s">
        <v>1001</v>
      </c>
      <c r="C35" s="684">
        <v>6</v>
      </c>
      <c r="D35" s="685">
        <v>1</v>
      </c>
      <c r="E35" s="675" t="s">
        <v>627</v>
      </c>
      <c r="F35" s="686" t="s">
        <v>626</v>
      </c>
      <c r="G35" s="2182">
        <f>H35+I35</f>
        <v>101000</v>
      </c>
      <c r="H35" s="2183">
        <f>'1.6.1'!F33</f>
        <v>1000</v>
      </c>
      <c r="I35" s="2184">
        <f>'1.6.1'!F152+'sybv 1,6,1'!F152</f>
        <v>100000</v>
      </c>
    </row>
    <row r="36" spans="1:9" ht="22.5" customHeight="1">
      <c r="A36" s="677">
        <v>2170</v>
      </c>
      <c r="B36" s="668" t="s">
        <v>1001</v>
      </c>
      <c r="C36" s="678">
        <v>7</v>
      </c>
      <c r="D36" s="679">
        <v>0</v>
      </c>
      <c r="E36" s="680" t="s">
        <v>523</v>
      </c>
      <c r="F36" s="686"/>
      <c r="G36" s="687">
        <v>0</v>
      </c>
      <c r="H36" s="688">
        <v>0</v>
      </c>
      <c r="I36" s="2409">
        <v>0</v>
      </c>
    </row>
    <row r="37" spans="1:9" s="682" customFormat="1" hidden="1">
      <c r="A37" s="677"/>
      <c r="B37" s="668"/>
      <c r="C37" s="678"/>
      <c r="D37" s="679"/>
      <c r="E37" s="675" t="s">
        <v>671</v>
      </c>
      <c r="F37" s="681"/>
      <c r="G37" s="694"/>
      <c r="H37" s="695"/>
      <c r="I37" s="2410"/>
    </row>
    <row r="38" spans="1:9" ht="24" hidden="1">
      <c r="A38" s="677">
        <v>2171</v>
      </c>
      <c r="B38" s="683" t="s">
        <v>1001</v>
      </c>
      <c r="C38" s="684">
        <v>7</v>
      </c>
      <c r="D38" s="685">
        <v>1</v>
      </c>
      <c r="E38" s="675" t="s">
        <v>523</v>
      </c>
      <c r="F38" s="686"/>
      <c r="G38" s="694">
        <v>0</v>
      </c>
      <c r="H38" s="696"/>
      <c r="I38" s="2411"/>
    </row>
    <row r="39" spans="1:9" ht="36" hidden="1">
      <c r="A39" s="677">
        <v>2180</v>
      </c>
      <c r="B39" s="668" t="s">
        <v>1001</v>
      </c>
      <c r="C39" s="678">
        <v>8</v>
      </c>
      <c r="D39" s="679">
        <v>0</v>
      </c>
      <c r="E39" s="680" t="s">
        <v>464</v>
      </c>
      <c r="F39" s="681" t="s">
        <v>781</v>
      </c>
      <c r="G39" s="694">
        <v>0</v>
      </c>
      <c r="H39" s="696">
        <v>0</v>
      </c>
      <c r="I39" s="2411">
        <v>0</v>
      </c>
    </row>
    <row r="40" spans="1:9" s="682" customFormat="1" hidden="1">
      <c r="A40" s="677"/>
      <c r="B40" s="668"/>
      <c r="C40" s="678"/>
      <c r="D40" s="679"/>
      <c r="E40" s="675" t="s">
        <v>671</v>
      </c>
      <c r="F40" s="681"/>
      <c r="G40" s="694"/>
      <c r="H40" s="695"/>
      <c r="I40" s="2410"/>
    </row>
    <row r="41" spans="1:9" ht="36" hidden="1">
      <c r="A41" s="677">
        <v>2181</v>
      </c>
      <c r="B41" s="683" t="s">
        <v>1001</v>
      </c>
      <c r="C41" s="684">
        <v>8</v>
      </c>
      <c r="D41" s="685">
        <v>1</v>
      </c>
      <c r="E41" s="675" t="s">
        <v>464</v>
      </c>
      <c r="F41" s="693" t="s">
        <v>782</v>
      </c>
      <c r="G41" s="694">
        <v>0</v>
      </c>
      <c r="H41" s="696">
        <v>0</v>
      </c>
      <c r="I41" s="2411">
        <v>0</v>
      </c>
    </row>
    <row r="42" spans="1:9" hidden="1">
      <c r="A42" s="677"/>
      <c r="B42" s="683"/>
      <c r="C42" s="684"/>
      <c r="D42" s="685"/>
      <c r="E42" s="697" t="s">
        <v>671</v>
      </c>
      <c r="F42" s="693"/>
      <c r="G42" s="694"/>
      <c r="H42" s="696"/>
      <c r="I42" s="2411"/>
    </row>
    <row r="43" spans="1:9" hidden="1">
      <c r="A43" s="677">
        <v>2182</v>
      </c>
      <c r="B43" s="683" t="s">
        <v>1001</v>
      </c>
      <c r="C43" s="684">
        <v>8</v>
      </c>
      <c r="D43" s="685">
        <v>1</v>
      </c>
      <c r="E43" s="697" t="s">
        <v>276</v>
      </c>
      <c r="F43" s="693"/>
      <c r="G43" s="694">
        <v>0</v>
      </c>
      <c r="H43" s="696"/>
      <c r="I43" s="2411"/>
    </row>
    <row r="44" spans="1:9" ht="24" hidden="1">
      <c r="A44" s="677">
        <v>2183</v>
      </c>
      <c r="B44" s="683" t="s">
        <v>1001</v>
      </c>
      <c r="C44" s="684">
        <v>8</v>
      </c>
      <c r="D44" s="685">
        <v>1</v>
      </c>
      <c r="E44" s="697" t="s">
        <v>345</v>
      </c>
      <c r="F44" s="693"/>
      <c r="G44" s="694">
        <v>0</v>
      </c>
      <c r="H44" s="696"/>
      <c r="I44" s="2411"/>
    </row>
    <row r="45" spans="1:9" ht="24" hidden="1">
      <c r="A45" s="677">
        <v>2184</v>
      </c>
      <c r="B45" s="683" t="s">
        <v>1001</v>
      </c>
      <c r="C45" s="684">
        <v>8</v>
      </c>
      <c r="D45" s="685">
        <v>1</v>
      </c>
      <c r="E45" s="697" t="s">
        <v>1106</v>
      </c>
      <c r="F45" s="693"/>
      <c r="G45" s="694">
        <v>0</v>
      </c>
      <c r="H45" s="696"/>
      <c r="I45" s="2411"/>
    </row>
    <row r="46" spans="1:9">
      <c r="A46" s="677">
        <v>2185</v>
      </c>
      <c r="B46" s="683" t="s">
        <v>1001</v>
      </c>
      <c r="C46" s="684">
        <v>8</v>
      </c>
      <c r="D46" s="685">
        <v>1</v>
      </c>
      <c r="E46" s="697"/>
      <c r="F46" s="693"/>
      <c r="G46" s="694">
        <v>0</v>
      </c>
      <c r="H46" s="696"/>
      <c r="I46" s="2411"/>
    </row>
    <row r="47" spans="1:9" s="673" customFormat="1" ht="24.75">
      <c r="A47" s="698">
        <v>2200</v>
      </c>
      <c r="B47" s="668" t="s">
        <v>960</v>
      </c>
      <c r="C47" s="678">
        <v>0</v>
      </c>
      <c r="D47" s="679">
        <v>0</v>
      </c>
      <c r="E47" s="671" t="s">
        <v>1664</v>
      </c>
      <c r="F47" s="699" t="s">
        <v>783</v>
      </c>
      <c r="G47" s="706">
        <f>G52</f>
        <v>3000</v>
      </c>
      <c r="H47" s="707">
        <f>H52</f>
        <v>3000</v>
      </c>
      <c r="I47" s="2412">
        <v>0</v>
      </c>
    </row>
    <row r="48" spans="1:9">
      <c r="A48" s="674"/>
      <c r="B48" s="668"/>
      <c r="C48" s="669"/>
      <c r="D48" s="670"/>
      <c r="E48" s="675" t="s">
        <v>270</v>
      </c>
      <c r="F48" s="676"/>
      <c r="G48" s="706"/>
      <c r="H48" s="710"/>
      <c r="I48" s="2413"/>
    </row>
    <row r="49" spans="1:9">
      <c r="A49" s="677">
        <v>2210</v>
      </c>
      <c r="B49" s="668" t="s">
        <v>960</v>
      </c>
      <c r="C49" s="684">
        <v>1</v>
      </c>
      <c r="D49" s="685">
        <v>0</v>
      </c>
      <c r="E49" s="680" t="s">
        <v>784</v>
      </c>
      <c r="F49" s="701" t="s">
        <v>785</v>
      </c>
      <c r="G49" s="706">
        <v>0</v>
      </c>
      <c r="H49" s="707">
        <v>0</v>
      </c>
      <c r="I49" s="2412">
        <v>0</v>
      </c>
    </row>
    <row r="50" spans="1:9" s="682" customFormat="1">
      <c r="A50" s="677"/>
      <c r="B50" s="668"/>
      <c r="C50" s="678"/>
      <c r="D50" s="679"/>
      <c r="E50" s="675" t="s">
        <v>671</v>
      </c>
      <c r="F50" s="681"/>
      <c r="G50" s="706"/>
      <c r="H50" s="708"/>
      <c r="I50" s="2414"/>
    </row>
    <row r="51" spans="1:9">
      <c r="A51" s="677">
        <v>2211</v>
      </c>
      <c r="B51" s="683" t="s">
        <v>960</v>
      </c>
      <c r="C51" s="684">
        <v>1</v>
      </c>
      <c r="D51" s="685">
        <v>1</v>
      </c>
      <c r="E51" s="675" t="s">
        <v>786</v>
      </c>
      <c r="F51" s="693" t="s">
        <v>787</v>
      </c>
      <c r="G51" s="706">
        <v>0</v>
      </c>
      <c r="H51" s="707"/>
      <c r="I51" s="2412"/>
    </row>
    <row r="52" spans="1:9" ht="21" customHeight="1">
      <c r="A52" s="677">
        <v>2220</v>
      </c>
      <c r="B52" s="668" t="s">
        <v>960</v>
      </c>
      <c r="C52" s="678">
        <v>2</v>
      </c>
      <c r="D52" s="679">
        <v>0</v>
      </c>
      <c r="E52" s="680" t="s">
        <v>73</v>
      </c>
      <c r="F52" s="701" t="s">
        <v>74</v>
      </c>
      <c r="G52" s="706">
        <f>H52</f>
        <v>3000</v>
      </c>
      <c r="H52" s="707">
        <f>H54</f>
        <v>3000</v>
      </c>
      <c r="I52" s="2412">
        <v>0</v>
      </c>
    </row>
    <row r="53" spans="1:9" s="682" customFormat="1">
      <c r="A53" s="677"/>
      <c r="B53" s="668"/>
      <c r="C53" s="678"/>
      <c r="D53" s="679"/>
      <c r="E53" s="675" t="s">
        <v>671</v>
      </c>
      <c r="F53" s="681"/>
      <c r="G53" s="706"/>
      <c r="H53" s="708"/>
      <c r="I53" s="2414"/>
    </row>
    <row r="54" spans="1:9" ht="22.5" customHeight="1">
      <c r="A54" s="677">
        <v>2221</v>
      </c>
      <c r="B54" s="683" t="s">
        <v>960</v>
      </c>
      <c r="C54" s="684">
        <v>2</v>
      </c>
      <c r="D54" s="685">
        <v>1</v>
      </c>
      <c r="E54" s="675" t="s">
        <v>75</v>
      </c>
      <c r="F54" s="693" t="s">
        <v>76</v>
      </c>
      <c r="G54" s="706">
        <f>H54</f>
        <v>3000</v>
      </c>
      <c r="H54" s="707">
        <f>'arandzin aih'!F32</f>
        <v>3000</v>
      </c>
      <c r="I54" s="2412"/>
    </row>
    <row r="55" spans="1:9">
      <c r="A55" s="677">
        <v>2230</v>
      </c>
      <c r="B55" s="668" t="s">
        <v>960</v>
      </c>
      <c r="C55" s="684">
        <v>3</v>
      </c>
      <c r="D55" s="685">
        <v>0</v>
      </c>
      <c r="E55" s="680" t="s">
        <v>77</v>
      </c>
      <c r="F55" s="701" t="s">
        <v>62</v>
      </c>
      <c r="G55" s="706">
        <v>0</v>
      </c>
      <c r="H55" s="707">
        <v>0</v>
      </c>
      <c r="I55" s="2412">
        <v>0</v>
      </c>
    </row>
    <row r="56" spans="1:9" s="682" customFormat="1">
      <c r="A56" s="677"/>
      <c r="B56" s="668"/>
      <c r="C56" s="678"/>
      <c r="D56" s="679"/>
      <c r="E56" s="675" t="s">
        <v>671</v>
      </c>
      <c r="F56" s="681"/>
      <c r="G56" s="706"/>
      <c r="H56" s="708"/>
      <c r="I56" s="2414"/>
    </row>
    <row r="57" spans="1:9" ht="15" customHeight="1">
      <c r="A57" s="677">
        <v>2231</v>
      </c>
      <c r="B57" s="683" t="s">
        <v>960</v>
      </c>
      <c r="C57" s="684">
        <v>3</v>
      </c>
      <c r="D57" s="685">
        <v>1</v>
      </c>
      <c r="E57" s="675" t="s">
        <v>63</v>
      </c>
      <c r="F57" s="693" t="s">
        <v>64</v>
      </c>
      <c r="G57" s="694">
        <v>0</v>
      </c>
      <c r="H57" s="696"/>
      <c r="I57" s="2411"/>
    </row>
    <row r="58" spans="1:9" ht="33" hidden="1" customHeight="1">
      <c r="A58" s="677">
        <v>2240</v>
      </c>
      <c r="B58" s="668" t="s">
        <v>960</v>
      </c>
      <c r="C58" s="678">
        <v>4</v>
      </c>
      <c r="D58" s="679">
        <v>0</v>
      </c>
      <c r="E58" s="680" t="s">
        <v>65</v>
      </c>
      <c r="F58" s="681" t="s">
        <v>66</v>
      </c>
      <c r="G58" s="694">
        <v>0</v>
      </c>
      <c r="H58" s="696">
        <v>0</v>
      </c>
      <c r="I58" s="2411">
        <v>0</v>
      </c>
    </row>
    <row r="59" spans="1:9" s="682" customFormat="1" ht="14.25" hidden="1" customHeight="1">
      <c r="A59" s="677"/>
      <c r="B59" s="668"/>
      <c r="C59" s="678"/>
      <c r="D59" s="679"/>
      <c r="E59" s="675" t="s">
        <v>671</v>
      </c>
      <c r="F59" s="681"/>
      <c r="G59" s="694"/>
      <c r="H59" s="695"/>
      <c r="I59" s="2410"/>
    </row>
    <row r="60" spans="1:9" ht="0.75" hidden="1" customHeight="1">
      <c r="A60" s="677">
        <v>2241</v>
      </c>
      <c r="B60" s="683" t="s">
        <v>960</v>
      </c>
      <c r="C60" s="684">
        <v>4</v>
      </c>
      <c r="D60" s="685">
        <v>1</v>
      </c>
      <c r="E60" s="675" t="s">
        <v>65</v>
      </c>
      <c r="F60" s="693" t="s">
        <v>66</v>
      </c>
      <c r="G60" s="694">
        <v>0</v>
      </c>
      <c r="H60" s="696"/>
      <c r="I60" s="2411"/>
    </row>
    <row r="61" spans="1:9" s="682" customFormat="1" hidden="1">
      <c r="A61" s="677"/>
      <c r="B61" s="668"/>
      <c r="C61" s="678"/>
      <c r="D61" s="679"/>
      <c r="E61" s="675" t="s">
        <v>671</v>
      </c>
      <c r="F61" s="681"/>
      <c r="G61" s="694"/>
      <c r="H61" s="695"/>
      <c r="I61" s="2410"/>
    </row>
    <row r="62" spans="1:9" ht="24" hidden="1">
      <c r="A62" s="677">
        <v>2250</v>
      </c>
      <c r="B62" s="668" t="s">
        <v>960</v>
      </c>
      <c r="C62" s="678">
        <v>5</v>
      </c>
      <c r="D62" s="679">
        <v>0</v>
      </c>
      <c r="E62" s="680" t="s">
        <v>480</v>
      </c>
      <c r="F62" s="681" t="s">
        <v>548</v>
      </c>
      <c r="G62" s="694">
        <v>0</v>
      </c>
      <c r="H62" s="696">
        <v>0</v>
      </c>
      <c r="I62" s="2411">
        <v>0</v>
      </c>
    </row>
    <row r="63" spans="1:9" s="682" customFormat="1" hidden="1">
      <c r="A63" s="677"/>
      <c r="B63" s="668"/>
      <c r="C63" s="678"/>
      <c r="D63" s="679"/>
      <c r="E63" s="675" t="s">
        <v>671</v>
      </c>
      <c r="F63" s="681"/>
      <c r="G63" s="694"/>
      <c r="H63" s="695"/>
      <c r="I63" s="2410"/>
    </row>
    <row r="64" spans="1:9" ht="24" hidden="1">
      <c r="A64" s="677">
        <v>2251</v>
      </c>
      <c r="B64" s="683" t="s">
        <v>960</v>
      </c>
      <c r="C64" s="684">
        <v>5</v>
      </c>
      <c r="D64" s="685">
        <v>1</v>
      </c>
      <c r="E64" s="675" t="s">
        <v>480</v>
      </c>
      <c r="F64" s="693" t="s">
        <v>549</v>
      </c>
      <c r="G64" s="694">
        <v>0</v>
      </c>
      <c r="H64" s="696"/>
      <c r="I64" s="2411"/>
    </row>
    <row r="65" spans="1:9" s="673" customFormat="1" ht="57" hidden="1">
      <c r="A65" s="698">
        <v>2300</v>
      </c>
      <c r="B65" s="702" t="s">
        <v>961</v>
      </c>
      <c r="C65" s="678">
        <v>0</v>
      </c>
      <c r="D65" s="679">
        <v>0</v>
      </c>
      <c r="E65" s="703" t="s">
        <v>1665</v>
      </c>
      <c r="F65" s="699" t="s">
        <v>550</v>
      </c>
      <c r="G65" s="694">
        <f>G72</f>
        <v>0</v>
      </c>
      <c r="H65" s="696">
        <f>H72</f>
        <v>0</v>
      </c>
      <c r="I65" s="2411">
        <v>0</v>
      </c>
    </row>
    <row r="66" spans="1:9" hidden="1">
      <c r="A66" s="674"/>
      <c r="B66" s="668"/>
      <c r="C66" s="669"/>
      <c r="D66" s="670"/>
      <c r="E66" s="675" t="s">
        <v>270</v>
      </c>
      <c r="F66" s="676"/>
      <c r="G66" s="694"/>
      <c r="H66" s="700"/>
      <c r="I66" s="2415"/>
    </row>
    <row r="67" spans="1:9" ht="24" hidden="1">
      <c r="A67" s="677">
        <v>2310</v>
      </c>
      <c r="B67" s="702" t="s">
        <v>961</v>
      </c>
      <c r="C67" s="678">
        <v>1</v>
      </c>
      <c r="D67" s="679">
        <v>0</v>
      </c>
      <c r="E67" s="680" t="s">
        <v>457</v>
      </c>
      <c r="F67" s="681" t="s">
        <v>552</v>
      </c>
      <c r="G67" s="694">
        <v>0</v>
      </c>
      <c r="H67" s="696">
        <v>0</v>
      </c>
      <c r="I67" s="2411">
        <v>0</v>
      </c>
    </row>
    <row r="68" spans="1:9" s="682" customFormat="1" hidden="1">
      <c r="A68" s="677"/>
      <c r="B68" s="668"/>
      <c r="C68" s="678"/>
      <c r="D68" s="679"/>
      <c r="E68" s="675" t="s">
        <v>671</v>
      </c>
      <c r="F68" s="681"/>
      <c r="G68" s="694"/>
      <c r="H68" s="695"/>
      <c r="I68" s="2410"/>
    </row>
    <row r="69" spans="1:9" hidden="1">
      <c r="A69" s="677">
        <v>2311</v>
      </c>
      <c r="B69" s="704" t="s">
        <v>961</v>
      </c>
      <c r="C69" s="684">
        <v>1</v>
      </c>
      <c r="D69" s="685">
        <v>1</v>
      </c>
      <c r="E69" s="675" t="s">
        <v>551</v>
      </c>
      <c r="F69" s="693" t="s">
        <v>553</v>
      </c>
      <c r="G69" s="694">
        <v>0</v>
      </c>
      <c r="H69" s="696"/>
      <c r="I69" s="2411"/>
    </row>
    <row r="70" spans="1:9" hidden="1">
      <c r="A70" s="677">
        <v>2312</v>
      </c>
      <c r="B70" s="704" t="s">
        <v>961</v>
      </c>
      <c r="C70" s="684">
        <v>1</v>
      </c>
      <c r="D70" s="685">
        <v>2</v>
      </c>
      <c r="E70" s="675" t="s">
        <v>458</v>
      </c>
      <c r="F70" s="693"/>
      <c r="G70" s="694">
        <v>0</v>
      </c>
      <c r="H70" s="696"/>
      <c r="I70" s="2411"/>
    </row>
    <row r="71" spans="1:9" hidden="1">
      <c r="A71" s="677">
        <v>2313</v>
      </c>
      <c r="B71" s="704" t="s">
        <v>961</v>
      </c>
      <c r="C71" s="684">
        <v>1</v>
      </c>
      <c r="D71" s="685">
        <v>3</v>
      </c>
      <c r="E71" s="675" t="s">
        <v>459</v>
      </c>
      <c r="F71" s="693"/>
      <c r="G71" s="694">
        <v>0</v>
      </c>
      <c r="H71" s="696"/>
      <c r="I71" s="2411"/>
    </row>
    <row r="72" spans="1:9" hidden="1">
      <c r="A72" s="677">
        <v>2320</v>
      </c>
      <c r="B72" s="702" t="s">
        <v>961</v>
      </c>
      <c r="C72" s="678">
        <v>2</v>
      </c>
      <c r="D72" s="679">
        <v>0</v>
      </c>
      <c r="E72" s="680" t="s">
        <v>460</v>
      </c>
      <c r="F72" s="681" t="s">
        <v>554</v>
      </c>
      <c r="G72" s="694">
        <f>G74</f>
        <v>0</v>
      </c>
      <c r="H72" s="696">
        <f>H74</f>
        <v>0</v>
      </c>
      <c r="I72" s="2411">
        <v>0</v>
      </c>
    </row>
    <row r="73" spans="1:9" s="682" customFormat="1" hidden="1">
      <c r="A73" s="677"/>
      <c r="B73" s="668"/>
      <c r="C73" s="678"/>
      <c r="D73" s="679"/>
      <c r="E73" s="675" t="s">
        <v>671</v>
      </c>
      <c r="F73" s="681"/>
      <c r="G73" s="694"/>
      <c r="H73" s="695"/>
      <c r="I73" s="2410"/>
    </row>
    <row r="74" spans="1:9" hidden="1">
      <c r="A74" s="677">
        <v>2321</v>
      </c>
      <c r="B74" s="704" t="s">
        <v>961</v>
      </c>
      <c r="C74" s="684">
        <v>2</v>
      </c>
      <c r="D74" s="685">
        <v>1</v>
      </c>
      <c r="E74" s="675" t="s">
        <v>461</v>
      </c>
      <c r="F74" s="693" t="s">
        <v>847</v>
      </c>
      <c r="G74" s="694">
        <f>H74</f>
        <v>0</v>
      </c>
      <c r="H74" s="696">
        <v>0</v>
      </c>
      <c r="I74" s="2411"/>
    </row>
    <row r="75" spans="1:9" ht="24" hidden="1">
      <c r="A75" s="677">
        <v>2330</v>
      </c>
      <c r="B75" s="702" t="s">
        <v>961</v>
      </c>
      <c r="C75" s="678">
        <v>3</v>
      </c>
      <c r="D75" s="679">
        <v>0</v>
      </c>
      <c r="E75" s="680" t="s">
        <v>462</v>
      </c>
      <c r="F75" s="681" t="s">
        <v>848</v>
      </c>
      <c r="G75" s="694">
        <v>0</v>
      </c>
      <c r="H75" s="696">
        <v>0</v>
      </c>
      <c r="I75" s="2411">
        <v>0</v>
      </c>
    </row>
    <row r="76" spans="1:9" s="682" customFormat="1" hidden="1">
      <c r="A76" s="677"/>
      <c r="B76" s="668"/>
      <c r="C76" s="678"/>
      <c r="D76" s="679"/>
      <c r="E76" s="675" t="s">
        <v>671</v>
      </c>
      <c r="F76" s="681"/>
      <c r="G76" s="694"/>
      <c r="H76" s="695"/>
      <c r="I76" s="2410"/>
    </row>
    <row r="77" spans="1:9" hidden="1">
      <c r="A77" s="677">
        <v>2331</v>
      </c>
      <c r="B77" s="704" t="s">
        <v>961</v>
      </c>
      <c r="C77" s="684">
        <v>3</v>
      </c>
      <c r="D77" s="685">
        <v>1</v>
      </c>
      <c r="E77" s="675" t="s">
        <v>849</v>
      </c>
      <c r="F77" s="693" t="s">
        <v>850</v>
      </c>
      <c r="G77" s="694">
        <v>0</v>
      </c>
      <c r="H77" s="696"/>
      <c r="I77" s="2411"/>
    </row>
    <row r="78" spans="1:9" hidden="1">
      <c r="A78" s="677">
        <v>2332</v>
      </c>
      <c r="B78" s="704" t="s">
        <v>961</v>
      </c>
      <c r="C78" s="684">
        <v>3</v>
      </c>
      <c r="D78" s="685">
        <v>2</v>
      </c>
      <c r="E78" s="675" t="s">
        <v>463</v>
      </c>
      <c r="F78" s="693"/>
      <c r="G78" s="694">
        <v>0</v>
      </c>
      <c r="H78" s="696"/>
      <c r="I78" s="2411"/>
    </row>
    <row r="79" spans="1:9" hidden="1">
      <c r="A79" s="677">
        <v>2340</v>
      </c>
      <c r="B79" s="702" t="s">
        <v>961</v>
      </c>
      <c r="C79" s="678">
        <v>4</v>
      </c>
      <c r="D79" s="679">
        <v>0</v>
      </c>
      <c r="E79" s="680" t="s">
        <v>468</v>
      </c>
      <c r="F79" s="693"/>
      <c r="G79" s="694">
        <v>0</v>
      </c>
      <c r="H79" s="696">
        <v>0</v>
      </c>
      <c r="I79" s="2411">
        <v>0</v>
      </c>
    </row>
    <row r="80" spans="1:9" s="682" customFormat="1" hidden="1">
      <c r="A80" s="677"/>
      <c r="B80" s="668"/>
      <c r="C80" s="678"/>
      <c r="D80" s="679"/>
      <c r="E80" s="675" t="s">
        <v>671</v>
      </c>
      <c r="F80" s="681"/>
      <c r="G80" s="694"/>
      <c r="H80" s="695"/>
      <c r="I80" s="2410"/>
    </row>
    <row r="81" spans="1:9" hidden="1">
      <c r="A81" s="677">
        <v>2341</v>
      </c>
      <c r="B81" s="704" t="s">
        <v>961</v>
      </c>
      <c r="C81" s="684">
        <v>4</v>
      </c>
      <c r="D81" s="685">
        <v>1</v>
      </c>
      <c r="E81" s="675" t="s">
        <v>468</v>
      </c>
      <c r="F81" s="693"/>
      <c r="G81" s="694">
        <v>0</v>
      </c>
      <c r="H81" s="696"/>
      <c r="I81" s="2411"/>
    </row>
    <row r="82" spans="1:9" hidden="1">
      <c r="A82" s="677">
        <v>2350</v>
      </c>
      <c r="B82" s="702" t="s">
        <v>961</v>
      </c>
      <c r="C82" s="678">
        <v>5</v>
      </c>
      <c r="D82" s="679">
        <v>0</v>
      </c>
      <c r="E82" s="680" t="s">
        <v>851</v>
      </c>
      <c r="F82" s="681" t="s">
        <v>852</v>
      </c>
      <c r="G82" s="694">
        <v>0</v>
      </c>
      <c r="H82" s="696">
        <v>0</v>
      </c>
      <c r="I82" s="2411">
        <v>0</v>
      </c>
    </row>
    <row r="83" spans="1:9" s="682" customFormat="1" hidden="1">
      <c r="A83" s="677"/>
      <c r="B83" s="668"/>
      <c r="C83" s="678"/>
      <c r="D83" s="679"/>
      <c r="E83" s="675" t="s">
        <v>671</v>
      </c>
      <c r="F83" s="681"/>
      <c r="G83" s="694"/>
      <c r="H83" s="695"/>
      <c r="I83" s="2410"/>
    </row>
    <row r="84" spans="1:9" hidden="1">
      <c r="A84" s="677">
        <v>2351</v>
      </c>
      <c r="B84" s="704" t="s">
        <v>961</v>
      </c>
      <c r="C84" s="684">
        <v>5</v>
      </c>
      <c r="D84" s="685">
        <v>1</v>
      </c>
      <c r="E84" s="675" t="s">
        <v>853</v>
      </c>
      <c r="F84" s="693" t="s">
        <v>852</v>
      </c>
      <c r="G84" s="694">
        <v>0</v>
      </c>
      <c r="H84" s="696"/>
      <c r="I84" s="2411"/>
    </row>
    <row r="85" spans="1:9" ht="36" hidden="1">
      <c r="A85" s="677">
        <v>2360</v>
      </c>
      <c r="B85" s="702" t="s">
        <v>961</v>
      </c>
      <c r="C85" s="678">
        <v>6</v>
      </c>
      <c r="D85" s="679">
        <v>0</v>
      </c>
      <c r="E85" s="680" t="s">
        <v>966</v>
      </c>
      <c r="F85" s="681" t="s">
        <v>854</v>
      </c>
      <c r="G85" s="694">
        <v>0</v>
      </c>
      <c r="H85" s="696">
        <v>0</v>
      </c>
      <c r="I85" s="2411">
        <v>0</v>
      </c>
    </row>
    <row r="86" spans="1:9" s="682" customFormat="1" hidden="1">
      <c r="A86" s="677"/>
      <c r="B86" s="668"/>
      <c r="C86" s="678"/>
      <c r="D86" s="679"/>
      <c r="E86" s="675" t="s">
        <v>671</v>
      </c>
      <c r="F86" s="681"/>
      <c r="G86" s="694"/>
      <c r="H86" s="695"/>
      <c r="I86" s="2410"/>
    </row>
    <row r="87" spans="1:9" ht="36" hidden="1">
      <c r="A87" s="677">
        <v>2361</v>
      </c>
      <c r="B87" s="704" t="s">
        <v>961</v>
      </c>
      <c r="C87" s="684">
        <v>6</v>
      </c>
      <c r="D87" s="685">
        <v>1</v>
      </c>
      <c r="E87" s="675" t="s">
        <v>966</v>
      </c>
      <c r="F87" s="693" t="s">
        <v>855</v>
      </c>
      <c r="G87" s="694">
        <v>0</v>
      </c>
      <c r="H87" s="696"/>
      <c r="I87" s="2411"/>
    </row>
    <row r="88" spans="1:9" ht="36" hidden="1">
      <c r="A88" s="677">
        <v>2370</v>
      </c>
      <c r="B88" s="702" t="s">
        <v>961</v>
      </c>
      <c r="C88" s="678">
        <v>7</v>
      </c>
      <c r="D88" s="679">
        <v>0</v>
      </c>
      <c r="E88" s="680" t="s">
        <v>967</v>
      </c>
      <c r="F88" s="681" t="s">
        <v>856</v>
      </c>
      <c r="G88" s="694">
        <v>0</v>
      </c>
      <c r="H88" s="696">
        <v>0</v>
      </c>
      <c r="I88" s="2411">
        <v>0</v>
      </c>
    </row>
    <row r="89" spans="1:9" s="682" customFormat="1" hidden="1">
      <c r="A89" s="677"/>
      <c r="B89" s="668"/>
      <c r="C89" s="678"/>
      <c r="D89" s="679"/>
      <c r="E89" s="675" t="s">
        <v>671</v>
      </c>
      <c r="F89" s="681"/>
      <c r="G89" s="694"/>
      <c r="H89" s="695"/>
      <c r="I89" s="2410"/>
    </row>
    <row r="90" spans="1:9" ht="24" hidden="1">
      <c r="A90" s="677">
        <v>2371</v>
      </c>
      <c r="B90" s="704" t="s">
        <v>961</v>
      </c>
      <c r="C90" s="684">
        <v>7</v>
      </c>
      <c r="D90" s="685">
        <v>1</v>
      </c>
      <c r="E90" s="675" t="s">
        <v>400</v>
      </c>
      <c r="F90" s="693" t="s">
        <v>99</v>
      </c>
      <c r="G90" s="694">
        <v>0</v>
      </c>
      <c r="H90" s="696"/>
      <c r="I90" s="2411"/>
    </row>
    <row r="91" spans="1:9" s="673" customFormat="1" ht="36">
      <c r="A91" s="698">
        <v>2400</v>
      </c>
      <c r="B91" s="702" t="s">
        <v>562</v>
      </c>
      <c r="C91" s="678">
        <v>0</v>
      </c>
      <c r="D91" s="679">
        <v>0</v>
      </c>
      <c r="E91" s="703" t="s">
        <v>1666</v>
      </c>
      <c r="F91" s="699" t="s">
        <v>100</v>
      </c>
      <c r="G91" s="1705">
        <f>H91+I91</f>
        <v>454969.26</v>
      </c>
      <c r="H91" s="1706">
        <f>H97+H116+H141</f>
        <v>105159.26</v>
      </c>
      <c r="I91" s="2406">
        <f>I116+I141+I97</f>
        <v>349810</v>
      </c>
    </row>
    <row r="92" spans="1:9" ht="13.5" customHeight="1">
      <c r="A92" s="674"/>
      <c r="B92" s="668"/>
      <c r="C92" s="669"/>
      <c r="D92" s="670"/>
      <c r="E92" s="675" t="s">
        <v>270</v>
      </c>
      <c r="F92" s="676"/>
      <c r="G92" s="1705"/>
      <c r="H92" s="2028"/>
      <c r="I92" s="2402"/>
    </row>
    <row r="93" spans="1:9" ht="36" hidden="1">
      <c r="A93" s="677">
        <v>2410</v>
      </c>
      <c r="B93" s="702" t="s">
        <v>562</v>
      </c>
      <c r="C93" s="678">
        <v>1</v>
      </c>
      <c r="D93" s="679">
        <v>0</v>
      </c>
      <c r="E93" s="680" t="s">
        <v>819</v>
      </c>
      <c r="F93" s="681" t="s">
        <v>47</v>
      </c>
      <c r="G93" s="1705">
        <v>0</v>
      </c>
      <c r="H93" s="1706">
        <v>0</v>
      </c>
      <c r="I93" s="2406">
        <v>0</v>
      </c>
    </row>
    <row r="94" spans="1:9" s="682" customFormat="1" hidden="1">
      <c r="A94" s="677"/>
      <c r="B94" s="668"/>
      <c r="C94" s="678"/>
      <c r="D94" s="679"/>
      <c r="E94" s="675" t="s">
        <v>671</v>
      </c>
      <c r="F94" s="681"/>
      <c r="G94" s="1705"/>
      <c r="H94" s="2030"/>
      <c r="I94" s="2407"/>
    </row>
    <row r="95" spans="1:9" ht="24" hidden="1">
      <c r="A95" s="677">
        <v>2411</v>
      </c>
      <c r="B95" s="704" t="s">
        <v>562</v>
      </c>
      <c r="C95" s="684">
        <v>1</v>
      </c>
      <c r="D95" s="685">
        <v>1</v>
      </c>
      <c r="E95" s="675" t="s">
        <v>94</v>
      </c>
      <c r="F95" s="686" t="s">
        <v>95</v>
      </c>
      <c r="G95" s="1705">
        <v>0</v>
      </c>
      <c r="H95" s="1706"/>
      <c r="I95" s="2406"/>
    </row>
    <row r="96" spans="1:9" ht="24" hidden="1">
      <c r="A96" s="677">
        <v>2412</v>
      </c>
      <c r="B96" s="704" t="s">
        <v>562</v>
      </c>
      <c r="C96" s="684">
        <v>1</v>
      </c>
      <c r="D96" s="685">
        <v>2</v>
      </c>
      <c r="E96" s="675" t="s">
        <v>96</v>
      </c>
      <c r="F96" s="693" t="s">
        <v>97</v>
      </c>
      <c r="G96" s="1705">
        <v>0</v>
      </c>
      <c r="H96" s="1706"/>
      <c r="I96" s="2406"/>
    </row>
    <row r="97" spans="1:9" ht="36">
      <c r="A97" s="677">
        <v>2420</v>
      </c>
      <c r="B97" s="702" t="s">
        <v>562</v>
      </c>
      <c r="C97" s="678">
        <v>2</v>
      </c>
      <c r="D97" s="679">
        <v>0</v>
      </c>
      <c r="E97" s="680" t="s">
        <v>98</v>
      </c>
      <c r="F97" s="681" t="s">
        <v>465</v>
      </c>
      <c r="G97" s="1705">
        <f>I97</f>
        <v>26019</v>
      </c>
      <c r="H97" s="1706">
        <f>H99</f>
        <v>100159.26</v>
      </c>
      <c r="I97" s="2406">
        <f>I99</f>
        <v>26019</v>
      </c>
    </row>
    <row r="98" spans="1:9" s="682" customFormat="1">
      <c r="A98" s="677"/>
      <c r="B98" s="668"/>
      <c r="C98" s="678"/>
      <c r="D98" s="679"/>
      <c r="E98" s="675" t="s">
        <v>671</v>
      </c>
      <c r="F98" s="681"/>
      <c r="G98" s="1705"/>
      <c r="H98" s="2030"/>
      <c r="I98" s="2407"/>
    </row>
    <row r="99" spans="1:9">
      <c r="A99" s="677">
        <v>2421</v>
      </c>
      <c r="B99" s="704" t="s">
        <v>562</v>
      </c>
      <c r="C99" s="684">
        <v>2</v>
      </c>
      <c r="D99" s="685">
        <v>1</v>
      </c>
      <c r="E99" s="675" t="s">
        <v>466</v>
      </c>
      <c r="F99" s="693" t="s">
        <v>1131</v>
      </c>
      <c r="G99" s="1705">
        <f>I99</f>
        <v>26019</v>
      </c>
      <c r="H99" s="1706">
        <f>anasnabyz!F32+' gux'!F33</f>
        <v>100159.26</v>
      </c>
      <c r="I99" s="2406">
        <f>' gux'!F135+'subv gux'!F142</f>
        <v>26019</v>
      </c>
    </row>
    <row r="100" spans="1:9">
      <c r="A100" s="677">
        <v>2422</v>
      </c>
      <c r="B100" s="704" t="s">
        <v>562</v>
      </c>
      <c r="C100" s="684">
        <v>2</v>
      </c>
      <c r="D100" s="685">
        <v>2</v>
      </c>
      <c r="E100" s="675" t="s">
        <v>524</v>
      </c>
      <c r="F100" s="693" t="s">
        <v>525</v>
      </c>
      <c r="G100" s="1705">
        <v>0</v>
      </c>
      <c r="H100" s="1706"/>
      <c r="I100" s="2406"/>
    </row>
    <row r="101" spans="1:9">
      <c r="A101" s="677">
        <v>2423</v>
      </c>
      <c r="B101" s="704" t="s">
        <v>562</v>
      </c>
      <c r="C101" s="684">
        <v>2</v>
      </c>
      <c r="D101" s="685">
        <v>3</v>
      </c>
      <c r="E101" s="675" t="s">
        <v>526</v>
      </c>
      <c r="F101" s="693" t="s">
        <v>527</v>
      </c>
      <c r="G101" s="1705">
        <v>0</v>
      </c>
      <c r="H101" s="1706"/>
      <c r="I101" s="2406"/>
    </row>
    <row r="102" spans="1:9">
      <c r="A102" s="677">
        <v>2424</v>
      </c>
      <c r="B102" s="704" t="s">
        <v>562</v>
      </c>
      <c r="C102" s="684">
        <v>2</v>
      </c>
      <c r="D102" s="685">
        <v>4</v>
      </c>
      <c r="E102" s="675" t="s">
        <v>563</v>
      </c>
      <c r="F102" s="693"/>
      <c r="G102" s="1705">
        <v>0</v>
      </c>
      <c r="H102" s="1706"/>
      <c r="I102" s="2406"/>
    </row>
    <row r="103" spans="1:9">
      <c r="A103" s="677">
        <v>2430</v>
      </c>
      <c r="B103" s="702" t="s">
        <v>562</v>
      </c>
      <c r="C103" s="678">
        <v>3</v>
      </c>
      <c r="D103" s="679">
        <v>0</v>
      </c>
      <c r="E103" s="680" t="s">
        <v>528</v>
      </c>
      <c r="F103" s="681" t="s">
        <v>529</v>
      </c>
      <c r="G103" s="1705">
        <v>0</v>
      </c>
      <c r="H103" s="1706">
        <v>0</v>
      </c>
      <c r="I103" s="2406">
        <v>0</v>
      </c>
    </row>
    <row r="104" spans="1:9" s="682" customFormat="1">
      <c r="A104" s="677"/>
      <c r="B104" s="668"/>
      <c r="C104" s="678"/>
      <c r="D104" s="679"/>
      <c r="E104" s="675" t="s">
        <v>671</v>
      </c>
      <c r="F104" s="681"/>
      <c r="G104" s="1705"/>
      <c r="H104" s="2030"/>
      <c r="I104" s="2407"/>
    </row>
    <row r="105" spans="1:9">
      <c r="A105" s="677">
        <v>2431</v>
      </c>
      <c r="B105" s="704" t="s">
        <v>562</v>
      </c>
      <c r="C105" s="684">
        <v>3</v>
      </c>
      <c r="D105" s="685">
        <v>1</v>
      </c>
      <c r="E105" s="675" t="s">
        <v>530</v>
      </c>
      <c r="F105" s="693" t="s">
        <v>531</v>
      </c>
      <c r="G105" s="1705">
        <v>0</v>
      </c>
      <c r="H105" s="1706"/>
      <c r="I105" s="2406"/>
    </row>
    <row r="106" spans="1:9">
      <c r="A106" s="677">
        <v>2432</v>
      </c>
      <c r="B106" s="704" t="s">
        <v>562</v>
      </c>
      <c r="C106" s="684">
        <v>3</v>
      </c>
      <c r="D106" s="685">
        <v>2</v>
      </c>
      <c r="E106" s="675" t="s">
        <v>532</v>
      </c>
      <c r="F106" s="693" t="s">
        <v>533</v>
      </c>
      <c r="G106" s="1705">
        <v>0</v>
      </c>
      <c r="H106" s="1706">
        <v>0</v>
      </c>
      <c r="I106" s="2406">
        <v>0</v>
      </c>
    </row>
    <row r="107" spans="1:9">
      <c r="A107" s="677">
        <v>2433</v>
      </c>
      <c r="B107" s="704" t="s">
        <v>562</v>
      </c>
      <c r="C107" s="684">
        <v>3</v>
      </c>
      <c r="D107" s="685">
        <v>3</v>
      </c>
      <c r="E107" s="675" t="s">
        <v>534</v>
      </c>
      <c r="F107" s="693" t="s">
        <v>535</v>
      </c>
      <c r="G107" s="1705">
        <v>0</v>
      </c>
      <c r="H107" s="1706"/>
      <c r="I107" s="2406"/>
    </row>
    <row r="108" spans="1:9">
      <c r="A108" s="677">
        <v>2434</v>
      </c>
      <c r="B108" s="704" t="s">
        <v>562</v>
      </c>
      <c r="C108" s="684">
        <v>3</v>
      </c>
      <c r="D108" s="685">
        <v>4</v>
      </c>
      <c r="E108" s="675" t="s">
        <v>536</v>
      </c>
      <c r="F108" s="693" t="s">
        <v>537</v>
      </c>
      <c r="G108" s="1705">
        <v>0</v>
      </c>
      <c r="H108" s="1706"/>
      <c r="I108" s="2406"/>
    </row>
    <row r="109" spans="1:9">
      <c r="A109" s="677">
        <v>2435</v>
      </c>
      <c r="B109" s="704" t="s">
        <v>562</v>
      </c>
      <c r="C109" s="684">
        <v>3</v>
      </c>
      <c r="D109" s="685">
        <v>5</v>
      </c>
      <c r="E109" s="675" t="s">
        <v>538</v>
      </c>
      <c r="F109" s="693" t="s">
        <v>539</v>
      </c>
      <c r="G109" s="1705">
        <v>0</v>
      </c>
      <c r="H109" s="1706"/>
      <c r="I109" s="2406"/>
    </row>
    <row r="110" spans="1:9">
      <c r="A110" s="677">
        <v>2436</v>
      </c>
      <c r="B110" s="704" t="s">
        <v>562</v>
      </c>
      <c r="C110" s="684">
        <v>3</v>
      </c>
      <c r="D110" s="685">
        <v>6</v>
      </c>
      <c r="E110" s="675" t="s">
        <v>540</v>
      </c>
      <c r="F110" s="693" t="s">
        <v>444</v>
      </c>
      <c r="G110" s="1705">
        <v>0</v>
      </c>
      <c r="H110" s="1706"/>
      <c r="I110" s="2406"/>
    </row>
    <row r="111" spans="1:9" ht="36">
      <c r="A111" s="677">
        <v>2440</v>
      </c>
      <c r="B111" s="702" t="s">
        <v>562</v>
      </c>
      <c r="C111" s="678">
        <v>4</v>
      </c>
      <c r="D111" s="679">
        <v>0</v>
      </c>
      <c r="E111" s="680" t="s">
        <v>445</v>
      </c>
      <c r="F111" s="681" t="s">
        <v>113</v>
      </c>
      <c r="G111" s="1705">
        <v>0</v>
      </c>
      <c r="H111" s="1706">
        <v>0</v>
      </c>
      <c r="I111" s="2406">
        <v>0</v>
      </c>
    </row>
    <row r="112" spans="1:9" s="682" customFormat="1">
      <c r="A112" s="677"/>
      <c r="B112" s="668"/>
      <c r="C112" s="678"/>
      <c r="D112" s="679"/>
      <c r="E112" s="675" t="s">
        <v>671</v>
      </c>
      <c r="F112" s="681"/>
      <c r="G112" s="1705"/>
      <c r="H112" s="2030"/>
      <c r="I112" s="2407"/>
    </row>
    <row r="113" spans="1:14" ht="28.5">
      <c r="A113" s="677">
        <v>2441</v>
      </c>
      <c r="B113" s="704" t="s">
        <v>562</v>
      </c>
      <c r="C113" s="684">
        <v>4</v>
      </c>
      <c r="D113" s="685">
        <v>1</v>
      </c>
      <c r="E113" s="675" t="s">
        <v>114</v>
      </c>
      <c r="F113" s="693" t="s">
        <v>115</v>
      </c>
      <c r="G113" s="1705">
        <v>0</v>
      </c>
      <c r="H113" s="1706"/>
      <c r="I113" s="2406"/>
    </row>
    <row r="114" spans="1:14">
      <c r="A114" s="677">
        <v>2442</v>
      </c>
      <c r="B114" s="704" t="s">
        <v>562</v>
      </c>
      <c r="C114" s="684">
        <v>4</v>
      </c>
      <c r="D114" s="685">
        <v>2</v>
      </c>
      <c r="E114" s="675" t="s">
        <v>750</v>
      </c>
      <c r="F114" s="693" t="s">
        <v>751</v>
      </c>
      <c r="G114" s="1705">
        <v>0</v>
      </c>
      <c r="H114" s="1706"/>
      <c r="I114" s="2406"/>
    </row>
    <row r="115" spans="1:14">
      <c r="A115" s="677">
        <v>2443</v>
      </c>
      <c r="B115" s="704" t="s">
        <v>562</v>
      </c>
      <c r="C115" s="684">
        <v>4</v>
      </c>
      <c r="D115" s="685">
        <v>3</v>
      </c>
      <c r="E115" s="675" t="s">
        <v>752</v>
      </c>
      <c r="F115" s="693" t="s">
        <v>753</v>
      </c>
      <c r="G115" s="1705">
        <v>0</v>
      </c>
      <c r="H115" s="1706"/>
      <c r="I115" s="2406"/>
    </row>
    <row r="116" spans="1:14">
      <c r="A116" s="677">
        <v>2450</v>
      </c>
      <c r="B116" s="702" t="s">
        <v>562</v>
      </c>
      <c r="C116" s="678">
        <v>5</v>
      </c>
      <c r="D116" s="679">
        <v>0</v>
      </c>
      <c r="E116" s="680" t="s">
        <v>754</v>
      </c>
      <c r="F116" s="701" t="s">
        <v>755</v>
      </c>
      <c r="G116" s="1705">
        <f>G118</f>
        <v>348791</v>
      </c>
      <c r="H116" s="1706">
        <f>H118</f>
        <v>5000</v>
      </c>
      <c r="I116" s="2406">
        <f>I118</f>
        <v>343791</v>
      </c>
      <c r="N116" s="633" t="s">
        <v>710</v>
      </c>
    </row>
    <row r="117" spans="1:14" s="682" customFormat="1" ht="10.5" hidden="1" customHeight="1">
      <c r="A117" s="677"/>
      <c r="B117" s="668"/>
      <c r="C117" s="678"/>
      <c r="D117" s="679"/>
      <c r="E117" s="675" t="s">
        <v>671</v>
      </c>
      <c r="F117" s="681"/>
      <c r="G117" s="1705"/>
      <c r="H117" s="2030"/>
      <c r="I117" s="2407"/>
    </row>
    <row r="118" spans="1:14" ht="21" customHeight="1">
      <c r="A118" s="677">
        <v>2451</v>
      </c>
      <c r="B118" s="704" t="s">
        <v>562</v>
      </c>
      <c r="C118" s="684">
        <v>5</v>
      </c>
      <c r="D118" s="685">
        <v>1</v>
      </c>
      <c r="E118" s="675" t="s">
        <v>1008</v>
      </c>
      <c r="F118" s="693" t="s">
        <v>1009</v>
      </c>
      <c r="G118" s="1705">
        <f>H118+I118</f>
        <v>348791</v>
      </c>
      <c r="H118" s="1706">
        <f>'arandzin chanaparh'!F33</f>
        <v>5000</v>
      </c>
      <c r="I118" s="2406">
        <f>'arandzin chanaparh'!F135+'subv chanap'!F135</f>
        <v>343791</v>
      </c>
    </row>
    <row r="119" spans="1:14" ht="0.75" hidden="1" customHeight="1">
      <c r="A119" s="677">
        <v>2452</v>
      </c>
      <c r="B119" s="704" t="s">
        <v>562</v>
      </c>
      <c r="C119" s="684">
        <v>5</v>
      </c>
      <c r="D119" s="685">
        <v>2</v>
      </c>
      <c r="E119" s="675" t="s">
        <v>1010</v>
      </c>
      <c r="F119" s="693" t="s">
        <v>788</v>
      </c>
      <c r="G119" s="2175">
        <v>0</v>
      </c>
      <c r="H119" s="2176"/>
      <c r="I119" s="2416"/>
    </row>
    <row r="120" spans="1:14" ht="15" hidden="1" customHeight="1">
      <c r="A120" s="677">
        <v>2453</v>
      </c>
      <c r="B120" s="704" t="s">
        <v>562</v>
      </c>
      <c r="C120" s="684">
        <v>5</v>
      </c>
      <c r="D120" s="685">
        <v>3</v>
      </c>
      <c r="E120" s="675" t="s">
        <v>789</v>
      </c>
      <c r="F120" s="693" t="s">
        <v>790</v>
      </c>
      <c r="G120" s="2175">
        <v>0</v>
      </c>
      <c r="H120" s="2176"/>
      <c r="I120" s="2416"/>
    </row>
    <row r="121" spans="1:14" ht="15" hidden="1" customHeight="1">
      <c r="A121" s="677">
        <v>2454</v>
      </c>
      <c r="B121" s="704" t="s">
        <v>562</v>
      </c>
      <c r="C121" s="684">
        <v>5</v>
      </c>
      <c r="D121" s="685">
        <v>4</v>
      </c>
      <c r="E121" s="675" t="s">
        <v>791</v>
      </c>
      <c r="F121" s="693" t="s">
        <v>792</v>
      </c>
      <c r="G121" s="2175">
        <v>0</v>
      </c>
      <c r="H121" s="2176"/>
      <c r="I121" s="2416"/>
    </row>
    <row r="122" spans="1:14" ht="15" hidden="1" customHeight="1">
      <c r="A122" s="677">
        <v>2455</v>
      </c>
      <c r="B122" s="704" t="s">
        <v>562</v>
      </c>
      <c r="C122" s="684">
        <v>5</v>
      </c>
      <c r="D122" s="685">
        <v>5</v>
      </c>
      <c r="E122" s="675" t="s">
        <v>793</v>
      </c>
      <c r="F122" s="693" t="s">
        <v>794</v>
      </c>
      <c r="G122" s="2175">
        <v>0</v>
      </c>
      <c r="H122" s="2176"/>
      <c r="I122" s="2416"/>
    </row>
    <row r="123" spans="1:14" ht="14.25" hidden="1" customHeight="1">
      <c r="A123" s="677">
        <v>2460</v>
      </c>
      <c r="B123" s="702" t="s">
        <v>562</v>
      </c>
      <c r="C123" s="678">
        <v>6</v>
      </c>
      <c r="D123" s="679">
        <v>0</v>
      </c>
      <c r="E123" s="680" t="s">
        <v>795</v>
      </c>
      <c r="F123" s="681" t="s">
        <v>491</v>
      </c>
      <c r="G123" s="2175">
        <v>0</v>
      </c>
      <c r="H123" s="2176">
        <v>0</v>
      </c>
      <c r="I123" s="2416">
        <v>0</v>
      </c>
    </row>
    <row r="124" spans="1:14" s="682" customFormat="1" ht="10.5" hidden="1" customHeight="1">
      <c r="A124" s="677"/>
      <c r="B124" s="668"/>
      <c r="C124" s="678"/>
      <c r="D124" s="679"/>
      <c r="E124" s="675" t="s">
        <v>671</v>
      </c>
      <c r="F124" s="681"/>
      <c r="G124" s="2175"/>
      <c r="H124" s="2177"/>
      <c r="I124" s="2417"/>
    </row>
    <row r="125" spans="1:14" hidden="1">
      <c r="A125" s="677">
        <v>2461</v>
      </c>
      <c r="B125" s="704" t="s">
        <v>562</v>
      </c>
      <c r="C125" s="684">
        <v>6</v>
      </c>
      <c r="D125" s="685">
        <v>1</v>
      </c>
      <c r="E125" s="675" t="s">
        <v>492</v>
      </c>
      <c r="F125" s="693" t="s">
        <v>491</v>
      </c>
      <c r="G125" s="2175">
        <v>0</v>
      </c>
      <c r="H125" s="2176"/>
      <c r="I125" s="2416"/>
      <c r="L125" s="633" t="s">
        <v>711</v>
      </c>
    </row>
    <row r="126" spans="1:14" hidden="1">
      <c r="A126" s="677">
        <v>2470</v>
      </c>
      <c r="B126" s="702" t="s">
        <v>562</v>
      </c>
      <c r="C126" s="678">
        <v>7</v>
      </c>
      <c r="D126" s="679">
        <v>0</v>
      </c>
      <c r="E126" s="680" t="s">
        <v>493</v>
      </c>
      <c r="F126" s="701" t="s">
        <v>494</v>
      </c>
      <c r="G126" s="2175">
        <v>0</v>
      </c>
      <c r="H126" s="2176">
        <v>0</v>
      </c>
      <c r="I126" s="2416">
        <v>0</v>
      </c>
      <c r="M126" s="633" t="s">
        <v>705</v>
      </c>
    </row>
    <row r="127" spans="1:14" s="682" customFormat="1" ht="10.5" hidden="1" customHeight="1">
      <c r="A127" s="677"/>
      <c r="B127" s="668"/>
      <c r="C127" s="678"/>
      <c r="D127" s="679"/>
      <c r="E127" s="675" t="s">
        <v>671</v>
      </c>
      <c r="F127" s="681"/>
      <c r="G127" s="2175"/>
      <c r="H127" s="2177"/>
      <c r="I127" s="2417"/>
    </row>
    <row r="128" spans="1:14" ht="0.75" hidden="1" customHeight="1">
      <c r="A128" s="677">
        <v>2471</v>
      </c>
      <c r="B128" s="704" t="s">
        <v>562</v>
      </c>
      <c r="C128" s="684">
        <v>7</v>
      </c>
      <c r="D128" s="685">
        <v>1</v>
      </c>
      <c r="E128" s="675" t="s">
        <v>495</v>
      </c>
      <c r="F128" s="693" t="s">
        <v>451</v>
      </c>
      <c r="G128" s="2175">
        <v>0</v>
      </c>
      <c r="H128" s="2176"/>
      <c r="I128" s="2416"/>
    </row>
    <row r="129" spans="1:14" ht="15" hidden="1" customHeight="1">
      <c r="A129" s="677">
        <v>2472</v>
      </c>
      <c r="B129" s="704" t="s">
        <v>562</v>
      </c>
      <c r="C129" s="684">
        <v>7</v>
      </c>
      <c r="D129" s="685">
        <v>2</v>
      </c>
      <c r="E129" s="675" t="s">
        <v>452</v>
      </c>
      <c r="F129" s="705" t="s">
        <v>453</v>
      </c>
      <c r="G129" s="2175">
        <v>0</v>
      </c>
      <c r="H129" s="2176"/>
      <c r="I129" s="2416"/>
    </row>
    <row r="130" spans="1:14" ht="15" hidden="1" customHeight="1">
      <c r="A130" s="677">
        <v>2473</v>
      </c>
      <c r="B130" s="704" t="s">
        <v>562</v>
      </c>
      <c r="C130" s="684">
        <v>7</v>
      </c>
      <c r="D130" s="685">
        <v>3</v>
      </c>
      <c r="E130" s="675" t="s">
        <v>471</v>
      </c>
      <c r="F130" s="693" t="s">
        <v>472</v>
      </c>
      <c r="G130" s="2175">
        <v>0</v>
      </c>
      <c r="H130" s="2176"/>
      <c r="I130" s="2416"/>
    </row>
    <row r="131" spans="1:14" ht="15" hidden="1" customHeight="1">
      <c r="A131" s="677">
        <v>2474</v>
      </c>
      <c r="B131" s="704" t="s">
        <v>562</v>
      </c>
      <c r="C131" s="684">
        <v>7</v>
      </c>
      <c r="D131" s="685">
        <v>4</v>
      </c>
      <c r="E131" s="675" t="s">
        <v>777</v>
      </c>
      <c r="F131" s="686" t="s">
        <v>778</v>
      </c>
      <c r="G131" s="2175">
        <v>0</v>
      </c>
      <c r="H131" s="2176"/>
      <c r="I131" s="2416"/>
    </row>
    <row r="132" spans="1:14" ht="24" hidden="1" customHeight="1">
      <c r="A132" s="677">
        <v>2480</v>
      </c>
      <c r="B132" s="702" t="s">
        <v>562</v>
      </c>
      <c r="C132" s="678">
        <v>8</v>
      </c>
      <c r="D132" s="679">
        <v>0</v>
      </c>
      <c r="E132" s="680" t="s">
        <v>779</v>
      </c>
      <c r="F132" s="681" t="s">
        <v>780</v>
      </c>
      <c r="G132" s="2175">
        <v>0</v>
      </c>
      <c r="H132" s="2176">
        <v>0</v>
      </c>
      <c r="I132" s="2416">
        <v>0</v>
      </c>
    </row>
    <row r="133" spans="1:14" s="682" customFormat="1" ht="10.5" hidden="1" customHeight="1">
      <c r="A133" s="677"/>
      <c r="B133" s="668"/>
      <c r="C133" s="678"/>
      <c r="D133" s="679"/>
      <c r="E133" s="675" t="s">
        <v>671</v>
      </c>
      <c r="F133" s="681"/>
      <c r="G133" s="2175"/>
      <c r="H133" s="2177"/>
      <c r="I133" s="2417"/>
    </row>
    <row r="134" spans="1:14" ht="0.75" customHeight="1">
      <c r="A134" s="677">
        <v>2481</v>
      </c>
      <c r="B134" s="704" t="s">
        <v>562</v>
      </c>
      <c r="C134" s="684">
        <v>8</v>
      </c>
      <c r="D134" s="685">
        <v>1</v>
      </c>
      <c r="E134" s="675" t="s">
        <v>1143</v>
      </c>
      <c r="F134" s="693" t="s">
        <v>1144</v>
      </c>
      <c r="G134" s="2175">
        <v>0</v>
      </c>
      <c r="H134" s="2176"/>
      <c r="I134" s="2416"/>
    </row>
    <row r="135" spans="1:14" ht="36" hidden="1" customHeight="1">
      <c r="A135" s="677">
        <v>2482</v>
      </c>
      <c r="B135" s="704" t="s">
        <v>562</v>
      </c>
      <c r="C135" s="684">
        <v>8</v>
      </c>
      <c r="D135" s="685">
        <v>2</v>
      </c>
      <c r="E135" s="675" t="s">
        <v>57</v>
      </c>
      <c r="F135" s="693" t="s">
        <v>508</v>
      </c>
      <c r="G135" s="2175">
        <v>0</v>
      </c>
      <c r="H135" s="2176"/>
      <c r="I135" s="2416"/>
    </row>
    <row r="136" spans="1:14" ht="24" hidden="1" customHeight="1">
      <c r="A136" s="677">
        <v>2483</v>
      </c>
      <c r="B136" s="704" t="s">
        <v>562</v>
      </c>
      <c r="C136" s="684">
        <v>8</v>
      </c>
      <c r="D136" s="685">
        <v>3</v>
      </c>
      <c r="E136" s="675" t="s">
        <v>30</v>
      </c>
      <c r="F136" s="693" t="s">
        <v>31</v>
      </c>
      <c r="G136" s="2175">
        <v>0</v>
      </c>
      <c r="H136" s="2176"/>
      <c r="I136" s="2416"/>
    </row>
    <row r="137" spans="1:14" ht="37.5" hidden="1" customHeight="1">
      <c r="A137" s="677">
        <v>2484</v>
      </c>
      <c r="B137" s="704" t="s">
        <v>562</v>
      </c>
      <c r="C137" s="684">
        <v>8</v>
      </c>
      <c r="D137" s="685">
        <v>4</v>
      </c>
      <c r="E137" s="675" t="s">
        <v>1083</v>
      </c>
      <c r="F137" s="693" t="s">
        <v>1097</v>
      </c>
      <c r="G137" s="2175">
        <v>0</v>
      </c>
      <c r="H137" s="2176"/>
      <c r="I137" s="2416"/>
    </row>
    <row r="138" spans="1:14" ht="24" hidden="1" customHeight="1">
      <c r="A138" s="677">
        <v>2485</v>
      </c>
      <c r="B138" s="704" t="s">
        <v>562</v>
      </c>
      <c r="C138" s="684">
        <v>8</v>
      </c>
      <c r="D138" s="685">
        <v>5</v>
      </c>
      <c r="E138" s="675" t="s">
        <v>426</v>
      </c>
      <c r="F138" s="693" t="s">
        <v>427</v>
      </c>
      <c r="G138" s="2175">
        <v>0</v>
      </c>
      <c r="H138" s="2176"/>
      <c r="I138" s="2416"/>
    </row>
    <row r="139" spans="1:14" ht="15" hidden="1" customHeight="1">
      <c r="A139" s="677">
        <v>2486</v>
      </c>
      <c r="B139" s="704" t="s">
        <v>562</v>
      </c>
      <c r="C139" s="684">
        <v>8</v>
      </c>
      <c r="D139" s="685">
        <v>6</v>
      </c>
      <c r="E139" s="675" t="s">
        <v>428</v>
      </c>
      <c r="F139" s="693" t="s">
        <v>968</v>
      </c>
      <c r="G139" s="2175">
        <v>0</v>
      </c>
      <c r="H139" s="2176"/>
      <c r="I139" s="2416"/>
    </row>
    <row r="140" spans="1:14" ht="24" hidden="1" customHeight="1">
      <c r="A140" s="677">
        <v>2487</v>
      </c>
      <c r="B140" s="704" t="s">
        <v>562</v>
      </c>
      <c r="C140" s="684">
        <v>8</v>
      </c>
      <c r="D140" s="685">
        <v>7</v>
      </c>
      <c r="E140" s="675" t="s">
        <v>737</v>
      </c>
      <c r="F140" s="693" t="s">
        <v>738</v>
      </c>
      <c r="G140" s="2175">
        <v>0</v>
      </c>
      <c r="H140" s="2176"/>
      <c r="I140" s="2416"/>
    </row>
    <row r="141" spans="1:14" ht="24.75" customHeight="1">
      <c r="A141" s="677">
        <v>2490</v>
      </c>
      <c r="B141" s="702" t="s">
        <v>562</v>
      </c>
      <c r="C141" s="678">
        <v>9</v>
      </c>
      <c r="D141" s="679">
        <v>0</v>
      </c>
      <c r="E141" s="680" t="s">
        <v>739</v>
      </c>
      <c r="F141" s="681" t="s">
        <v>740</v>
      </c>
      <c r="G141" s="1705">
        <f>G143</f>
        <v>-20000</v>
      </c>
      <c r="H141" s="1706">
        <v>0</v>
      </c>
      <c r="I141" s="2406">
        <f>I143</f>
        <v>-20000</v>
      </c>
      <c r="N141" s="633" t="s">
        <v>704</v>
      </c>
    </row>
    <row r="142" spans="1:14" s="682" customFormat="1" ht="10.5" hidden="1" customHeight="1">
      <c r="A142" s="677"/>
      <c r="B142" s="668"/>
      <c r="C142" s="678"/>
      <c r="D142" s="679"/>
      <c r="E142" s="675" t="s">
        <v>671</v>
      </c>
      <c r="F142" s="681"/>
      <c r="G142" s="1705"/>
      <c r="H142" s="2030"/>
      <c r="I142" s="2407"/>
    </row>
    <row r="143" spans="1:14" ht="24">
      <c r="A143" s="677">
        <v>2491</v>
      </c>
      <c r="B143" s="704" t="s">
        <v>562</v>
      </c>
      <c r="C143" s="684">
        <v>9</v>
      </c>
      <c r="D143" s="685">
        <v>1</v>
      </c>
      <c r="E143" s="675" t="s">
        <v>739</v>
      </c>
      <c r="F143" s="693" t="s">
        <v>741</v>
      </c>
      <c r="G143" s="1705">
        <f>H143+I143</f>
        <v>-20000</v>
      </c>
      <c r="H143" s="1706"/>
      <c r="I143" s="2406">
        <f>tnt.harab.!F32</f>
        <v>-20000</v>
      </c>
    </row>
    <row r="144" spans="1:14" s="673" customFormat="1" ht="34.5" customHeight="1">
      <c r="A144" s="698">
        <v>2500</v>
      </c>
      <c r="B144" s="702" t="s">
        <v>564</v>
      </c>
      <c r="C144" s="678">
        <v>0</v>
      </c>
      <c r="D144" s="679">
        <v>0</v>
      </c>
      <c r="E144" s="703" t="s">
        <v>1667</v>
      </c>
      <c r="F144" s="699" t="s">
        <v>742</v>
      </c>
      <c r="G144" s="1705">
        <f>H144+I144</f>
        <v>170230</v>
      </c>
      <c r="H144" s="1706">
        <f>H146+H161+H149</f>
        <v>152500</v>
      </c>
      <c r="I144" s="2406">
        <f>I146+I149+I152+I155+I158+I161</f>
        <v>17730</v>
      </c>
    </row>
    <row r="145" spans="1:9">
      <c r="A145" s="674"/>
      <c r="B145" s="668"/>
      <c r="C145" s="669"/>
      <c r="D145" s="670"/>
      <c r="E145" s="675" t="s">
        <v>270</v>
      </c>
      <c r="F145" s="676"/>
      <c r="G145" s="1705"/>
      <c r="H145" s="2028"/>
      <c r="I145" s="2402"/>
    </row>
    <row r="146" spans="1:9" ht="19.5" customHeight="1">
      <c r="A146" s="677">
        <v>2510</v>
      </c>
      <c r="B146" s="702" t="s">
        <v>564</v>
      </c>
      <c r="C146" s="678">
        <v>1</v>
      </c>
      <c r="D146" s="679">
        <v>0</v>
      </c>
      <c r="E146" s="680" t="s">
        <v>763</v>
      </c>
      <c r="F146" s="681" t="s">
        <v>764</v>
      </c>
      <c r="G146" s="1705">
        <f>H146</f>
        <v>130000</v>
      </c>
      <c r="H146" s="1706">
        <f>H148</f>
        <v>130000</v>
      </c>
      <c r="I146" s="2406">
        <v>0</v>
      </c>
    </row>
    <row r="147" spans="1:9" s="682" customFormat="1">
      <c r="A147" s="677"/>
      <c r="B147" s="668"/>
      <c r="C147" s="678"/>
      <c r="D147" s="679"/>
      <c r="E147" s="675" t="s">
        <v>671</v>
      </c>
      <c r="F147" s="681"/>
      <c r="G147" s="1705"/>
      <c r="H147" s="2030"/>
      <c r="I147" s="2407"/>
    </row>
    <row r="148" spans="1:9" ht="17.25" customHeight="1">
      <c r="A148" s="677">
        <v>2511</v>
      </c>
      <c r="B148" s="704" t="s">
        <v>564</v>
      </c>
      <c r="C148" s="684">
        <v>1</v>
      </c>
      <c r="D148" s="685">
        <v>1</v>
      </c>
      <c r="E148" s="675" t="s">
        <v>763</v>
      </c>
      <c r="F148" s="693" t="s">
        <v>645</v>
      </c>
      <c r="G148" s="1705">
        <f>H148</f>
        <v>130000</v>
      </c>
      <c r="H148" s="1706">
        <f>'arandzin axbahan.'!F46</f>
        <v>130000</v>
      </c>
      <c r="I148" s="2406"/>
    </row>
    <row r="149" spans="1:9" ht="21" customHeight="1">
      <c r="A149" s="677">
        <v>2520</v>
      </c>
      <c r="B149" s="702" t="s">
        <v>564</v>
      </c>
      <c r="C149" s="678">
        <v>2</v>
      </c>
      <c r="D149" s="679">
        <v>0</v>
      </c>
      <c r="E149" s="680" t="s">
        <v>948</v>
      </c>
      <c r="F149" s="681" t="s">
        <v>949</v>
      </c>
      <c r="G149" s="1705">
        <f>H149+I149</f>
        <v>12730</v>
      </c>
      <c r="H149" s="1706">
        <f>H151</f>
        <v>5000</v>
      </c>
      <c r="I149" s="2406">
        <f>I151</f>
        <v>7730</v>
      </c>
    </row>
    <row r="150" spans="1:9" s="682" customFormat="1">
      <c r="A150" s="677"/>
      <c r="B150" s="668"/>
      <c r="C150" s="678"/>
      <c r="D150" s="679"/>
      <c r="E150" s="675" t="s">
        <v>671</v>
      </c>
      <c r="F150" s="681"/>
      <c r="G150" s="1705"/>
      <c r="H150" s="2030"/>
      <c r="I150" s="2407"/>
    </row>
    <row r="151" spans="1:9" ht="18.75" customHeight="1">
      <c r="A151" s="677">
        <v>2521</v>
      </c>
      <c r="B151" s="704" t="s">
        <v>564</v>
      </c>
      <c r="C151" s="684">
        <v>2</v>
      </c>
      <c r="D151" s="685">
        <v>1</v>
      </c>
      <c r="E151" s="675" t="s">
        <v>950</v>
      </c>
      <c r="F151" s="693" t="s">
        <v>951</v>
      </c>
      <c r="G151" s="1705">
        <f>H151+I151</f>
        <v>12730</v>
      </c>
      <c r="H151" s="1706">
        <f>kext.grer!F32</f>
        <v>5000</v>
      </c>
      <c r="I151" s="2406">
        <f>kext.grer!F151+'subven kext.grer'!F151</f>
        <v>7730</v>
      </c>
    </row>
    <row r="152" spans="1:9" ht="0.75" customHeight="1">
      <c r="A152" s="677">
        <v>2530</v>
      </c>
      <c r="B152" s="702" t="s">
        <v>564</v>
      </c>
      <c r="C152" s="678">
        <v>3</v>
      </c>
      <c r="D152" s="679">
        <v>0</v>
      </c>
      <c r="E152" s="680" t="s">
        <v>498</v>
      </c>
      <c r="F152" s="681" t="s">
        <v>499</v>
      </c>
      <c r="G152" s="1705">
        <v>0</v>
      </c>
      <c r="H152" s="1706">
        <v>0</v>
      </c>
      <c r="I152" s="2406">
        <v>0</v>
      </c>
    </row>
    <row r="153" spans="1:9" s="682" customFormat="1" hidden="1">
      <c r="A153" s="677"/>
      <c r="B153" s="668"/>
      <c r="C153" s="678"/>
      <c r="D153" s="679"/>
      <c r="E153" s="675" t="s">
        <v>671</v>
      </c>
      <c r="F153" s="681"/>
      <c r="G153" s="1705"/>
      <c r="H153" s="2030"/>
      <c r="I153" s="2407"/>
    </row>
    <row r="154" spans="1:9" ht="24" hidden="1">
      <c r="A154" s="677">
        <v>2531</v>
      </c>
      <c r="B154" s="704" t="s">
        <v>564</v>
      </c>
      <c r="C154" s="684">
        <v>3</v>
      </c>
      <c r="D154" s="685">
        <v>1</v>
      </c>
      <c r="E154" s="675" t="s">
        <v>498</v>
      </c>
      <c r="F154" s="693" t="s">
        <v>500</v>
      </c>
      <c r="G154" s="1705">
        <v>0</v>
      </c>
      <c r="H154" s="1706"/>
      <c r="I154" s="2406"/>
    </row>
    <row r="155" spans="1:9" ht="24" hidden="1">
      <c r="A155" s="677">
        <v>2540</v>
      </c>
      <c r="B155" s="702" t="s">
        <v>564</v>
      </c>
      <c r="C155" s="678">
        <v>4</v>
      </c>
      <c r="D155" s="679">
        <v>0</v>
      </c>
      <c r="E155" s="680" t="s">
        <v>501</v>
      </c>
      <c r="F155" s="681" t="s">
        <v>502</v>
      </c>
      <c r="G155" s="1705">
        <v>0</v>
      </c>
      <c r="H155" s="1706">
        <v>0</v>
      </c>
      <c r="I155" s="2406">
        <v>0</v>
      </c>
    </row>
    <row r="156" spans="1:9" s="682" customFormat="1" hidden="1">
      <c r="A156" s="677"/>
      <c r="B156" s="668"/>
      <c r="C156" s="678"/>
      <c r="D156" s="679"/>
      <c r="E156" s="675" t="s">
        <v>671</v>
      </c>
      <c r="F156" s="681"/>
      <c r="G156" s="1705"/>
      <c r="H156" s="2030"/>
      <c r="I156" s="2407"/>
    </row>
    <row r="157" spans="1:9" ht="24" hidden="1">
      <c r="A157" s="677">
        <v>2541</v>
      </c>
      <c r="B157" s="704" t="s">
        <v>564</v>
      </c>
      <c r="C157" s="684">
        <v>4</v>
      </c>
      <c r="D157" s="685">
        <v>1</v>
      </c>
      <c r="E157" s="675" t="s">
        <v>501</v>
      </c>
      <c r="F157" s="693" t="s">
        <v>503</v>
      </c>
      <c r="G157" s="1705">
        <v>0</v>
      </c>
      <c r="H157" s="1706"/>
      <c r="I157" s="2406"/>
    </row>
    <row r="158" spans="1:9" ht="48" hidden="1">
      <c r="A158" s="677">
        <v>2550</v>
      </c>
      <c r="B158" s="702" t="s">
        <v>564</v>
      </c>
      <c r="C158" s="678">
        <v>5</v>
      </c>
      <c r="D158" s="679">
        <v>0</v>
      </c>
      <c r="E158" s="680" t="s">
        <v>142</v>
      </c>
      <c r="F158" s="681" t="s">
        <v>143</v>
      </c>
      <c r="G158" s="1705">
        <v>0</v>
      </c>
      <c r="H158" s="1706">
        <v>0</v>
      </c>
      <c r="I158" s="2406">
        <v>0</v>
      </c>
    </row>
    <row r="159" spans="1:9" s="682" customFormat="1">
      <c r="A159" s="677"/>
      <c r="B159" s="668"/>
      <c r="C159" s="678"/>
      <c r="D159" s="679"/>
      <c r="E159" s="675" t="s">
        <v>671</v>
      </c>
      <c r="F159" s="681"/>
      <c r="G159" s="1705"/>
      <c r="H159" s="2030"/>
      <c r="I159" s="2407"/>
    </row>
    <row r="160" spans="1:9" ht="39.75" hidden="1" customHeight="1">
      <c r="A160" s="677">
        <v>2551</v>
      </c>
      <c r="B160" s="704" t="s">
        <v>564</v>
      </c>
      <c r="C160" s="684">
        <v>5</v>
      </c>
      <c r="D160" s="685">
        <v>1</v>
      </c>
      <c r="E160" s="675" t="s">
        <v>142</v>
      </c>
      <c r="F160" s="693" t="s">
        <v>144</v>
      </c>
      <c r="G160" s="1705">
        <v>0</v>
      </c>
      <c r="H160" s="1706"/>
      <c r="I160" s="2406"/>
    </row>
    <row r="161" spans="1:9" ht="24" customHeight="1">
      <c r="A161" s="677">
        <v>2560</v>
      </c>
      <c r="B161" s="702" t="s">
        <v>564</v>
      </c>
      <c r="C161" s="678">
        <v>6</v>
      </c>
      <c r="D161" s="679">
        <v>0</v>
      </c>
      <c r="E161" s="680" t="s">
        <v>862</v>
      </c>
      <c r="F161" s="681" t="s">
        <v>863</v>
      </c>
      <c r="G161" s="1705">
        <f>G163</f>
        <v>27500</v>
      </c>
      <c r="H161" s="1706">
        <f>H163</f>
        <v>17500</v>
      </c>
      <c r="I161" s="2406">
        <f>I163</f>
        <v>10000</v>
      </c>
    </row>
    <row r="162" spans="1:9" s="682" customFormat="1" ht="19.5" customHeight="1">
      <c r="A162" s="677"/>
      <c r="B162" s="668"/>
      <c r="C162" s="678"/>
      <c r="D162" s="679"/>
      <c r="E162" s="675" t="s">
        <v>671</v>
      </c>
      <c r="F162" s="681"/>
      <c r="G162" s="1707"/>
      <c r="H162" s="1710"/>
      <c r="I162" s="2418"/>
    </row>
    <row r="163" spans="1:9" ht="24" customHeight="1">
      <c r="A163" s="677">
        <v>2561</v>
      </c>
      <c r="B163" s="704" t="s">
        <v>564</v>
      </c>
      <c r="C163" s="684">
        <v>6</v>
      </c>
      <c r="D163" s="685">
        <v>1</v>
      </c>
      <c r="E163" s="675" t="s">
        <v>862</v>
      </c>
      <c r="F163" s="693" t="s">
        <v>864</v>
      </c>
      <c r="G163" s="1705">
        <f>H163+I163</f>
        <v>27500</v>
      </c>
      <c r="H163" s="1706">
        <f>Shner!F34</f>
        <v>17500</v>
      </c>
      <c r="I163" s="2406">
        <f>Shner!F136+'subven sher'!F136</f>
        <v>10000</v>
      </c>
    </row>
    <row r="164" spans="1:9" s="673" customFormat="1" ht="34.5" customHeight="1">
      <c r="A164" s="698">
        <v>2600</v>
      </c>
      <c r="B164" s="702" t="s">
        <v>565</v>
      </c>
      <c r="C164" s="678">
        <v>0</v>
      </c>
      <c r="D164" s="679">
        <v>0</v>
      </c>
      <c r="E164" s="703" t="s">
        <v>1668</v>
      </c>
      <c r="F164" s="699" t="s">
        <v>865</v>
      </c>
      <c r="G164" s="1705">
        <f>H164+I164</f>
        <v>907617.15</v>
      </c>
      <c r="H164" s="1706">
        <f>H181+H172+H166+H175</f>
        <v>207102</v>
      </c>
      <c r="I164" s="2406">
        <f>I175+I183+I166+I172</f>
        <v>700515.15</v>
      </c>
    </row>
    <row r="165" spans="1:9" ht="18" customHeight="1">
      <c r="A165" s="674"/>
      <c r="B165" s="668"/>
      <c r="C165" s="669"/>
      <c r="D165" s="670"/>
      <c r="E165" s="675" t="s">
        <v>270</v>
      </c>
      <c r="F165" s="676"/>
      <c r="G165" s="1707"/>
      <c r="H165" s="1708"/>
      <c r="I165" s="2419"/>
    </row>
    <row r="166" spans="1:9">
      <c r="A166" s="677">
        <v>2610</v>
      </c>
      <c r="B166" s="702" t="s">
        <v>565</v>
      </c>
      <c r="C166" s="678">
        <v>1</v>
      </c>
      <c r="D166" s="679">
        <v>0</v>
      </c>
      <c r="E166" s="680" t="s">
        <v>866</v>
      </c>
      <c r="F166" s="681" t="s">
        <v>867</v>
      </c>
      <c r="G166" s="1707">
        <f>H166+I166</f>
        <v>415798.75</v>
      </c>
      <c r="H166" s="1709">
        <f>H168</f>
        <v>11000</v>
      </c>
      <c r="I166" s="2420">
        <f>I168</f>
        <v>404798.75</v>
      </c>
    </row>
    <row r="167" spans="1:9" s="682" customFormat="1">
      <c r="A167" s="677"/>
      <c r="B167" s="668"/>
      <c r="C167" s="678"/>
      <c r="D167" s="679"/>
      <c r="E167" s="675" t="s">
        <v>671</v>
      </c>
      <c r="F167" s="681"/>
      <c r="G167" s="1707"/>
      <c r="H167" s="1710"/>
      <c r="I167" s="2418"/>
    </row>
    <row r="168" spans="1:9">
      <c r="A168" s="677">
        <v>2611</v>
      </c>
      <c r="B168" s="704" t="s">
        <v>565</v>
      </c>
      <c r="C168" s="684">
        <v>1</v>
      </c>
      <c r="D168" s="685">
        <v>1</v>
      </c>
      <c r="E168" s="675" t="s">
        <v>1092</v>
      </c>
      <c r="F168" s="693" t="s">
        <v>714</v>
      </c>
      <c r="G168" s="1707">
        <f>H168+I168</f>
        <v>415798.75</v>
      </c>
      <c r="H168" s="1709">
        <f>bnak.chin!F32</f>
        <v>11000</v>
      </c>
      <c r="I168" s="2420">
        <f>bnak.chin!F151+'subv bnak'!F155</f>
        <v>404798.75</v>
      </c>
    </row>
    <row r="169" spans="1:9">
      <c r="A169" s="677">
        <v>2620</v>
      </c>
      <c r="B169" s="702" t="s">
        <v>565</v>
      </c>
      <c r="C169" s="678">
        <v>2</v>
      </c>
      <c r="D169" s="679">
        <v>0</v>
      </c>
      <c r="E169" s="680" t="s">
        <v>715</v>
      </c>
      <c r="F169" s="681" t="s">
        <v>343</v>
      </c>
      <c r="G169" s="1707">
        <v>0</v>
      </c>
      <c r="H169" s="1709">
        <v>0</v>
      </c>
      <c r="I169" s="2420">
        <v>0</v>
      </c>
    </row>
    <row r="170" spans="1:9" s="682" customFormat="1">
      <c r="A170" s="677"/>
      <c r="B170" s="668"/>
      <c r="C170" s="678"/>
      <c r="D170" s="679"/>
      <c r="E170" s="675" t="s">
        <v>671</v>
      </c>
      <c r="F170" s="681"/>
      <c r="G170" s="1707"/>
      <c r="H170" s="1710"/>
      <c r="I170" s="2418"/>
    </row>
    <row r="171" spans="1:9">
      <c r="A171" s="677">
        <v>2621</v>
      </c>
      <c r="B171" s="704" t="s">
        <v>565</v>
      </c>
      <c r="C171" s="684">
        <v>2</v>
      </c>
      <c r="D171" s="685">
        <v>1</v>
      </c>
      <c r="E171" s="675" t="s">
        <v>715</v>
      </c>
      <c r="F171" s="693" t="s">
        <v>344</v>
      </c>
      <c r="G171" s="1707">
        <v>0</v>
      </c>
      <c r="H171" s="1709"/>
      <c r="I171" s="2420"/>
    </row>
    <row r="172" spans="1:9">
      <c r="A172" s="677">
        <v>2630</v>
      </c>
      <c r="B172" s="702" t="s">
        <v>565</v>
      </c>
      <c r="C172" s="678">
        <v>3</v>
      </c>
      <c r="D172" s="679">
        <v>0</v>
      </c>
      <c r="E172" s="680" t="s">
        <v>647</v>
      </c>
      <c r="F172" s="681" t="s">
        <v>970</v>
      </c>
      <c r="G172" s="1707">
        <f>H172+I172</f>
        <v>127314.4</v>
      </c>
      <c r="H172" s="1709">
        <f>rhamat!F32</f>
        <v>10000</v>
      </c>
      <c r="I172" s="2420">
        <f>I174</f>
        <v>117314.4</v>
      </c>
    </row>
    <row r="173" spans="1:9" s="682" customFormat="1">
      <c r="A173" s="677"/>
      <c r="B173" s="668"/>
      <c r="C173" s="678"/>
      <c r="D173" s="679"/>
      <c r="E173" s="675" t="s">
        <v>671</v>
      </c>
      <c r="F173" s="681"/>
      <c r="G173" s="1707"/>
      <c r="H173" s="1710"/>
      <c r="I173" s="2418"/>
    </row>
    <row r="174" spans="1:9" ht="21" customHeight="1">
      <c r="A174" s="677">
        <v>2631</v>
      </c>
      <c r="B174" s="704" t="s">
        <v>565</v>
      </c>
      <c r="C174" s="684">
        <v>3</v>
      </c>
      <c r="D174" s="685">
        <v>1</v>
      </c>
      <c r="E174" s="675" t="s">
        <v>971</v>
      </c>
      <c r="F174" s="709" t="s">
        <v>972</v>
      </c>
      <c r="G174" s="1707">
        <f>H174+I174</f>
        <v>127314.4</v>
      </c>
      <c r="H174" s="1709">
        <f>rhamat!F32</f>
        <v>10000</v>
      </c>
      <c r="I174" s="2420">
        <f>'subv rhamat'!F142+rhamat!F140</f>
        <v>117314.4</v>
      </c>
    </row>
    <row r="175" spans="1:9" ht="21.75" customHeight="1">
      <c r="A175" s="677">
        <v>2640</v>
      </c>
      <c r="B175" s="702" t="s">
        <v>565</v>
      </c>
      <c r="C175" s="678">
        <v>4</v>
      </c>
      <c r="D175" s="679">
        <v>0</v>
      </c>
      <c r="E175" s="680" t="s">
        <v>155</v>
      </c>
      <c r="F175" s="681" t="s">
        <v>156</v>
      </c>
      <c r="G175" s="1707">
        <f>G177</f>
        <v>215902</v>
      </c>
      <c r="H175" s="1709">
        <f>H177</f>
        <v>37500</v>
      </c>
      <c r="I175" s="2420">
        <f>I177</f>
        <v>178402</v>
      </c>
    </row>
    <row r="176" spans="1:9" s="682" customFormat="1" ht="10.5" hidden="1" customHeight="1">
      <c r="A176" s="677"/>
      <c r="B176" s="668"/>
      <c r="C176" s="678"/>
      <c r="D176" s="679"/>
      <c r="E176" s="675" t="s">
        <v>671</v>
      </c>
      <c r="F176" s="681"/>
      <c r="G176" s="1707"/>
      <c r="H176" s="1710"/>
      <c r="I176" s="2418"/>
    </row>
    <row r="177" spans="1:11" ht="21.75" customHeight="1">
      <c r="A177" s="677">
        <v>2641</v>
      </c>
      <c r="B177" s="704" t="s">
        <v>565</v>
      </c>
      <c r="C177" s="684">
        <v>4</v>
      </c>
      <c r="D177" s="685">
        <v>1</v>
      </c>
      <c r="E177" s="675" t="s">
        <v>1152</v>
      </c>
      <c r="F177" s="693" t="s">
        <v>874</v>
      </c>
      <c r="G177" s="1707">
        <f>H177+I177</f>
        <v>215902</v>
      </c>
      <c r="H177" s="1709">
        <f>poxoc.lusav.!F32+'subv pox iusav'!F32</f>
        <v>37500</v>
      </c>
      <c r="I177" s="2420">
        <f>'subv pox iusav'!F139+poxoc.lusav.!F137</f>
        <v>178402</v>
      </c>
    </row>
    <row r="178" spans="1:11" ht="33" hidden="1" customHeight="1">
      <c r="A178" s="677">
        <v>2650</v>
      </c>
      <c r="B178" s="702" t="s">
        <v>565</v>
      </c>
      <c r="C178" s="678">
        <v>5</v>
      </c>
      <c r="D178" s="679">
        <v>0</v>
      </c>
      <c r="E178" s="680" t="s">
        <v>768</v>
      </c>
      <c r="F178" s="681" t="s">
        <v>769</v>
      </c>
      <c r="G178" s="1705">
        <v>0</v>
      </c>
      <c r="H178" s="1706">
        <v>0</v>
      </c>
      <c r="I178" s="2406">
        <v>0</v>
      </c>
    </row>
    <row r="179" spans="1:11" s="682" customFormat="1" ht="14.25" customHeight="1">
      <c r="A179" s="677"/>
      <c r="B179" s="668"/>
      <c r="C179" s="678"/>
      <c r="D179" s="679"/>
      <c r="E179" s="675" t="s">
        <v>671</v>
      </c>
      <c r="F179" s="681"/>
      <c r="G179" s="1711"/>
      <c r="H179" s="1712"/>
      <c r="I179" s="2421"/>
    </row>
    <row r="180" spans="1:11" ht="48" hidden="1">
      <c r="A180" s="677">
        <v>2651</v>
      </c>
      <c r="B180" s="704" t="s">
        <v>565</v>
      </c>
      <c r="C180" s="684">
        <v>5</v>
      </c>
      <c r="D180" s="685">
        <v>1</v>
      </c>
      <c r="E180" s="675" t="s">
        <v>768</v>
      </c>
      <c r="F180" s="693" t="s">
        <v>770</v>
      </c>
      <c r="G180" s="1711">
        <v>0</v>
      </c>
      <c r="H180" s="1713"/>
      <c r="I180" s="2422"/>
    </row>
    <row r="181" spans="1:11" ht="36">
      <c r="A181" s="677">
        <v>2660</v>
      </c>
      <c r="B181" s="702" t="s">
        <v>565</v>
      </c>
      <c r="C181" s="678">
        <v>6</v>
      </c>
      <c r="D181" s="679">
        <v>0</v>
      </c>
      <c r="E181" s="680" t="s">
        <v>146</v>
      </c>
      <c r="F181" s="701" t="s">
        <v>543</v>
      </c>
      <c r="G181" s="1714">
        <f>G183</f>
        <v>148602</v>
      </c>
      <c r="H181" s="1715">
        <f>H183</f>
        <v>148602</v>
      </c>
      <c r="I181" s="2406">
        <f>I183</f>
        <v>0</v>
      </c>
    </row>
    <row r="182" spans="1:11" s="682" customFormat="1" ht="10.5" hidden="1" customHeight="1">
      <c r="A182" s="677"/>
      <c r="B182" s="668"/>
      <c r="C182" s="678"/>
      <c r="D182" s="679"/>
      <c r="E182" s="675" t="s">
        <v>671</v>
      </c>
      <c r="F182" s="681"/>
      <c r="G182" s="1714"/>
      <c r="H182" s="1716"/>
      <c r="I182" s="2407"/>
    </row>
    <row r="183" spans="1:11" ht="36">
      <c r="A183" s="677">
        <v>2661</v>
      </c>
      <c r="B183" s="704" t="s">
        <v>565</v>
      </c>
      <c r="C183" s="684">
        <v>6</v>
      </c>
      <c r="D183" s="685">
        <v>1</v>
      </c>
      <c r="E183" s="675" t="s">
        <v>146</v>
      </c>
      <c r="F183" s="693" t="s">
        <v>478</v>
      </c>
      <c r="G183" s="1714">
        <f>H183+I183</f>
        <v>148602</v>
      </c>
      <c r="H183" s="1715">
        <f>qts!F32+'qts partq'!F32+Sheet3!F32+komynal!F32</f>
        <v>148602</v>
      </c>
      <c r="I183" s="2406">
        <f>Sheet3!F151+'qts partq'!F151+qts!F151</f>
        <v>0</v>
      </c>
      <c r="K183" s="1810"/>
    </row>
    <row r="184" spans="1:11" s="673" customFormat="1" ht="24" customHeight="1">
      <c r="A184" s="698">
        <v>2700</v>
      </c>
      <c r="B184" s="702" t="s">
        <v>566</v>
      </c>
      <c r="C184" s="678">
        <v>0</v>
      </c>
      <c r="D184" s="679">
        <v>0</v>
      </c>
      <c r="E184" s="703" t="s">
        <v>1669</v>
      </c>
      <c r="F184" s="699" t="s">
        <v>479</v>
      </c>
      <c r="G184" s="1714">
        <f>H184+I184</f>
        <v>0</v>
      </c>
      <c r="H184" s="1715">
        <f>H203</f>
        <v>0</v>
      </c>
      <c r="I184" s="2406">
        <f>I203</f>
        <v>0</v>
      </c>
    </row>
    <row r="185" spans="1:11" hidden="1">
      <c r="A185" s="674"/>
      <c r="B185" s="668"/>
      <c r="C185" s="669"/>
      <c r="D185" s="670"/>
      <c r="E185" s="675" t="s">
        <v>270</v>
      </c>
      <c r="F185" s="676"/>
      <c r="G185" s="1711"/>
      <c r="H185" s="2178"/>
      <c r="I185" s="2423"/>
    </row>
    <row r="186" spans="1:11" ht="28.5" hidden="1">
      <c r="A186" s="677">
        <v>2710</v>
      </c>
      <c r="B186" s="702" t="s">
        <v>566</v>
      </c>
      <c r="C186" s="678">
        <v>1</v>
      </c>
      <c r="D186" s="679">
        <v>0</v>
      </c>
      <c r="E186" s="680" t="s">
        <v>281</v>
      </c>
      <c r="F186" s="681" t="s">
        <v>691</v>
      </c>
      <c r="G186" s="1707">
        <v>0</v>
      </c>
      <c r="H186" s="1709">
        <v>0</v>
      </c>
      <c r="I186" s="2420">
        <v>0</v>
      </c>
    </row>
    <row r="187" spans="1:11" s="682" customFormat="1" hidden="1">
      <c r="A187" s="677"/>
      <c r="B187" s="668"/>
      <c r="C187" s="678"/>
      <c r="D187" s="679"/>
      <c r="E187" s="675" t="s">
        <v>671</v>
      </c>
      <c r="F187" s="681"/>
      <c r="G187" s="1707"/>
      <c r="H187" s="1710"/>
      <c r="I187" s="2418"/>
    </row>
    <row r="188" spans="1:11" hidden="1">
      <c r="A188" s="677">
        <v>2711</v>
      </c>
      <c r="B188" s="704" t="s">
        <v>566</v>
      </c>
      <c r="C188" s="684">
        <v>1</v>
      </c>
      <c r="D188" s="685">
        <v>1</v>
      </c>
      <c r="E188" s="675" t="s">
        <v>692</v>
      </c>
      <c r="F188" s="693" t="s">
        <v>693</v>
      </c>
      <c r="G188" s="1707">
        <v>0</v>
      </c>
      <c r="H188" s="1709"/>
      <c r="I188" s="2420"/>
    </row>
    <row r="189" spans="1:11" hidden="1">
      <c r="A189" s="677">
        <v>2712</v>
      </c>
      <c r="B189" s="704" t="s">
        <v>566</v>
      </c>
      <c r="C189" s="684">
        <v>1</v>
      </c>
      <c r="D189" s="685">
        <v>2</v>
      </c>
      <c r="E189" s="675" t="s">
        <v>694</v>
      </c>
      <c r="F189" s="693" t="s">
        <v>695</v>
      </c>
      <c r="G189" s="1707">
        <v>0</v>
      </c>
      <c r="H189" s="1709"/>
      <c r="I189" s="2420"/>
    </row>
    <row r="190" spans="1:11" hidden="1">
      <c r="A190" s="677">
        <v>2713</v>
      </c>
      <c r="B190" s="704" t="s">
        <v>566</v>
      </c>
      <c r="C190" s="684">
        <v>1</v>
      </c>
      <c r="D190" s="685">
        <v>3</v>
      </c>
      <c r="E190" s="675" t="s">
        <v>469</v>
      </c>
      <c r="F190" s="693" t="s">
        <v>696</v>
      </c>
      <c r="G190" s="1707">
        <v>0</v>
      </c>
      <c r="H190" s="1709"/>
      <c r="I190" s="2420"/>
    </row>
    <row r="191" spans="1:11" ht="24" hidden="1">
      <c r="A191" s="677">
        <v>2720</v>
      </c>
      <c r="B191" s="702" t="s">
        <v>566</v>
      </c>
      <c r="C191" s="678">
        <v>2</v>
      </c>
      <c r="D191" s="679">
        <v>0</v>
      </c>
      <c r="E191" s="680" t="s">
        <v>567</v>
      </c>
      <c r="F191" s="681" t="s">
        <v>937</v>
      </c>
      <c r="G191" s="1707">
        <v>0</v>
      </c>
      <c r="H191" s="1709">
        <v>0</v>
      </c>
      <c r="I191" s="2420">
        <v>0</v>
      </c>
    </row>
    <row r="192" spans="1:11" s="682" customFormat="1" hidden="1">
      <c r="A192" s="677"/>
      <c r="B192" s="668"/>
      <c r="C192" s="678"/>
      <c r="D192" s="679"/>
      <c r="E192" s="675" t="s">
        <v>671</v>
      </c>
      <c r="F192" s="681"/>
      <c r="G192" s="1707"/>
      <c r="H192" s="1710"/>
      <c r="I192" s="2418"/>
    </row>
    <row r="193" spans="1:9" ht="24" hidden="1">
      <c r="A193" s="677">
        <v>2721</v>
      </c>
      <c r="B193" s="704" t="s">
        <v>566</v>
      </c>
      <c r="C193" s="684">
        <v>2</v>
      </c>
      <c r="D193" s="685">
        <v>1</v>
      </c>
      <c r="E193" s="675" t="s">
        <v>938</v>
      </c>
      <c r="F193" s="693" t="s">
        <v>939</v>
      </c>
      <c r="G193" s="1707">
        <v>0</v>
      </c>
      <c r="H193" s="1709"/>
      <c r="I193" s="2420"/>
    </row>
    <row r="194" spans="1:9" ht="24" hidden="1">
      <c r="A194" s="677">
        <v>2722</v>
      </c>
      <c r="B194" s="704" t="s">
        <v>566</v>
      </c>
      <c r="C194" s="684">
        <v>2</v>
      </c>
      <c r="D194" s="685">
        <v>2</v>
      </c>
      <c r="E194" s="675" t="s">
        <v>697</v>
      </c>
      <c r="F194" s="693" t="s">
        <v>698</v>
      </c>
      <c r="G194" s="1707">
        <v>0</v>
      </c>
      <c r="H194" s="1709"/>
      <c r="I194" s="2420"/>
    </row>
    <row r="195" spans="1:9" hidden="1">
      <c r="A195" s="677">
        <v>2723</v>
      </c>
      <c r="B195" s="704" t="s">
        <v>566</v>
      </c>
      <c r="C195" s="684">
        <v>2</v>
      </c>
      <c r="D195" s="685">
        <v>3</v>
      </c>
      <c r="E195" s="675" t="s">
        <v>470</v>
      </c>
      <c r="F195" s="693" t="s">
        <v>699</v>
      </c>
      <c r="G195" s="1707">
        <v>0</v>
      </c>
      <c r="H195" s="1709"/>
      <c r="I195" s="2420"/>
    </row>
    <row r="196" spans="1:9" hidden="1">
      <c r="A196" s="677">
        <v>2724</v>
      </c>
      <c r="B196" s="704" t="s">
        <v>566</v>
      </c>
      <c r="C196" s="684">
        <v>2</v>
      </c>
      <c r="D196" s="685">
        <v>4</v>
      </c>
      <c r="E196" s="675" t="s">
        <v>700</v>
      </c>
      <c r="F196" s="693" t="s">
        <v>857</v>
      </c>
      <c r="G196" s="1707">
        <v>0</v>
      </c>
      <c r="H196" s="1709"/>
      <c r="I196" s="2420"/>
    </row>
    <row r="197" spans="1:9" hidden="1">
      <c r="A197" s="677">
        <v>2730</v>
      </c>
      <c r="B197" s="702" t="s">
        <v>566</v>
      </c>
      <c r="C197" s="678">
        <v>3</v>
      </c>
      <c r="D197" s="679">
        <v>0</v>
      </c>
      <c r="E197" s="680" t="s">
        <v>858</v>
      </c>
      <c r="F197" s="681" t="s">
        <v>859</v>
      </c>
      <c r="G197" s="1707">
        <v>0</v>
      </c>
      <c r="H197" s="1709">
        <v>0</v>
      </c>
      <c r="I197" s="2420">
        <v>0</v>
      </c>
    </row>
    <row r="198" spans="1:9" s="682" customFormat="1" hidden="1">
      <c r="A198" s="677"/>
      <c r="B198" s="668"/>
      <c r="C198" s="678"/>
      <c r="D198" s="679"/>
      <c r="E198" s="675" t="s">
        <v>671</v>
      </c>
      <c r="F198" s="681"/>
      <c r="G198" s="1707"/>
      <c r="H198" s="1710"/>
      <c r="I198" s="2418"/>
    </row>
    <row r="199" spans="1:9" ht="24" hidden="1">
      <c r="A199" s="677">
        <v>2731</v>
      </c>
      <c r="B199" s="704" t="s">
        <v>566</v>
      </c>
      <c r="C199" s="684">
        <v>3</v>
      </c>
      <c r="D199" s="685">
        <v>1</v>
      </c>
      <c r="E199" s="675" t="s">
        <v>589</v>
      </c>
      <c r="F199" s="686" t="s">
        <v>590</v>
      </c>
      <c r="G199" s="1707">
        <f>H199</f>
        <v>0</v>
      </c>
      <c r="H199" s="1709">
        <v>0</v>
      </c>
      <c r="I199" s="2420"/>
    </row>
    <row r="200" spans="1:9" ht="24" hidden="1">
      <c r="A200" s="677">
        <v>2732</v>
      </c>
      <c r="B200" s="704" t="s">
        <v>566</v>
      </c>
      <c r="C200" s="684">
        <v>3</v>
      </c>
      <c r="D200" s="685">
        <v>2</v>
      </c>
      <c r="E200" s="675" t="s">
        <v>903</v>
      </c>
      <c r="F200" s="686" t="s">
        <v>274</v>
      </c>
      <c r="G200" s="1707">
        <v>0</v>
      </c>
      <c r="H200" s="1709"/>
      <c r="I200" s="2420"/>
    </row>
    <row r="201" spans="1:9" ht="24" hidden="1">
      <c r="A201" s="677">
        <v>2733</v>
      </c>
      <c r="B201" s="704" t="s">
        <v>566</v>
      </c>
      <c r="C201" s="684">
        <v>3</v>
      </c>
      <c r="D201" s="685">
        <v>3</v>
      </c>
      <c r="E201" s="675" t="s">
        <v>275</v>
      </c>
      <c r="F201" s="686" t="s">
        <v>657</v>
      </c>
      <c r="G201" s="1707">
        <v>0</v>
      </c>
      <c r="H201" s="1709"/>
      <c r="I201" s="2420"/>
    </row>
    <row r="202" spans="1:9" ht="24" hidden="1">
      <c r="A202" s="677">
        <v>2734</v>
      </c>
      <c r="B202" s="704" t="s">
        <v>566</v>
      </c>
      <c r="C202" s="684">
        <v>3</v>
      </c>
      <c r="D202" s="685">
        <v>4</v>
      </c>
      <c r="E202" s="675" t="s">
        <v>658</v>
      </c>
      <c r="F202" s="686" t="s">
        <v>381</v>
      </c>
      <c r="G202" s="1707">
        <v>0</v>
      </c>
      <c r="H202" s="1709"/>
      <c r="I202" s="2420"/>
    </row>
    <row r="203" spans="1:9" ht="24">
      <c r="A203" s="677">
        <v>2740</v>
      </c>
      <c r="B203" s="702" t="s">
        <v>566</v>
      </c>
      <c r="C203" s="678">
        <v>4</v>
      </c>
      <c r="D203" s="679">
        <v>0</v>
      </c>
      <c r="E203" s="680" t="s">
        <v>1093</v>
      </c>
      <c r="F203" s="681" t="s">
        <v>1094</v>
      </c>
      <c r="G203" s="1707">
        <f>I203+H203</f>
        <v>0</v>
      </c>
      <c r="H203" s="1709">
        <f>H205</f>
        <v>0</v>
      </c>
      <c r="I203" s="2420">
        <f>I205</f>
        <v>0</v>
      </c>
    </row>
    <row r="204" spans="1:9" s="682" customFormat="1">
      <c r="A204" s="677"/>
      <c r="B204" s="668"/>
      <c r="C204" s="678"/>
      <c r="D204" s="679"/>
      <c r="E204" s="675" t="s">
        <v>671</v>
      </c>
      <c r="F204" s="681"/>
      <c r="G204" s="1707"/>
      <c r="H204" s="1710"/>
      <c r="I204" s="2418"/>
    </row>
    <row r="205" spans="1:9" ht="16.5" customHeight="1">
      <c r="A205" s="677">
        <v>2741</v>
      </c>
      <c r="B205" s="704" t="s">
        <v>566</v>
      </c>
      <c r="C205" s="684">
        <v>4</v>
      </c>
      <c r="D205" s="685">
        <v>1</v>
      </c>
      <c r="E205" s="675" t="s">
        <v>1093</v>
      </c>
      <c r="F205" s="693" t="s">
        <v>1095</v>
      </c>
      <c r="G205" s="1707">
        <f>H205+I205</f>
        <v>0</v>
      </c>
      <c r="H205" s="1709">
        <f>'arandzin aroxg'!F32</f>
        <v>0</v>
      </c>
      <c r="I205" s="2420">
        <f>'arandzin aroxg'!F134</f>
        <v>0</v>
      </c>
    </row>
    <row r="206" spans="1:9" ht="0.75" customHeight="1">
      <c r="A206" s="677">
        <v>2750</v>
      </c>
      <c r="B206" s="702" t="s">
        <v>566</v>
      </c>
      <c r="C206" s="678">
        <v>5</v>
      </c>
      <c r="D206" s="679">
        <v>0</v>
      </c>
      <c r="E206" s="680" t="s">
        <v>285</v>
      </c>
      <c r="F206" s="681" t="s">
        <v>286</v>
      </c>
      <c r="G206" s="1707">
        <v>0</v>
      </c>
      <c r="H206" s="1709">
        <v>0</v>
      </c>
      <c r="I206" s="2420">
        <v>0</v>
      </c>
    </row>
    <row r="207" spans="1:9" s="682" customFormat="1" ht="1.5" hidden="1" customHeight="1">
      <c r="A207" s="677"/>
      <c r="B207" s="668"/>
      <c r="C207" s="678"/>
      <c r="D207" s="679"/>
      <c r="E207" s="675" t="s">
        <v>671</v>
      </c>
      <c r="F207" s="681"/>
      <c r="G207" s="1707"/>
      <c r="H207" s="1710"/>
      <c r="I207" s="2418"/>
    </row>
    <row r="208" spans="1:9" ht="24" hidden="1">
      <c r="A208" s="677">
        <v>2751</v>
      </c>
      <c r="B208" s="704" t="s">
        <v>566</v>
      </c>
      <c r="C208" s="684">
        <v>5</v>
      </c>
      <c r="D208" s="685">
        <v>1</v>
      </c>
      <c r="E208" s="675" t="s">
        <v>285</v>
      </c>
      <c r="F208" s="693" t="s">
        <v>286</v>
      </c>
      <c r="G208" s="1707">
        <v>0</v>
      </c>
      <c r="H208" s="1709"/>
      <c r="I208" s="2420"/>
    </row>
    <row r="209" spans="1:9" ht="24" hidden="1">
      <c r="A209" s="677">
        <v>2760</v>
      </c>
      <c r="B209" s="702" t="s">
        <v>566</v>
      </c>
      <c r="C209" s="678">
        <v>6</v>
      </c>
      <c r="D209" s="679">
        <v>0</v>
      </c>
      <c r="E209" s="680" t="s">
        <v>620</v>
      </c>
      <c r="F209" s="681" t="s">
        <v>621</v>
      </c>
      <c r="G209" s="1707">
        <v>0</v>
      </c>
      <c r="H209" s="1709">
        <v>0</v>
      </c>
      <c r="I209" s="2420">
        <v>0</v>
      </c>
    </row>
    <row r="210" spans="1:9" s="682" customFormat="1" hidden="1">
      <c r="A210" s="677"/>
      <c r="B210" s="668"/>
      <c r="C210" s="678"/>
      <c r="D210" s="679"/>
      <c r="E210" s="675" t="s">
        <v>671</v>
      </c>
      <c r="F210" s="681"/>
      <c r="G210" s="1707"/>
      <c r="H210" s="1710"/>
      <c r="I210" s="2418"/>
    </row>
    <row r="211" spans="1:9" ht="24" hidden="1">
      <c r="A211" s="677">
        <v>2761</v>
      </c>
      <c r="B211" s="704" t="s">
        <v>566</v>
      </c>
      <c r="C211" s="684">
        <v>6</v>
      </c>
      <c r="D211" s="685">
        <v>1</v>
      </c>
      <c r="E211" s="675" t="s">
        <v>598</v>
      </c>
      <c r="F211" s="681"/>
      <c r="G211" s="1707">
        <v>0</v>
      </c>
      <c r="H211" s="1709"/>
      <c r="I211" s="2420"/>
    </row>
    <row r="212" spans="1:9" ht="24" hidden="1">
      <c r="A212" s="677">
        <v>2762</v>
      </c>
      <c r="B212" s="704" t="s">
        <v>566</v>
      </c>
      <c r="C212" s="684">
        <v>6</v>
      </c>
      <c r="D212" s="685">
        <v>2</v>
      </c>
      <c r="E212" s="675" t="s">
        <v>620</v>
      </c>
      <c r="F212" s="693" t="s">
        <v>622</v>
      </c>
      <c r="G212" s="1707">
        <v>0</v>
      </c>
      <c r="H212" s="1709"/>
      <c r="I212" s="2420"/>
    </row>
    <row r="213" spans="1:9" s="673" customFormat="1" ht="33">
      <c r="A213" s="698">
        <v>2800</v>
      </c>
      <c r="B213" s="702" t="s">
        <v>883</v>
      </c>
      <c r="C213" s="678">
        <v>0</v>
      </c>
      <c r="D213" s="679">
        <v>0</v>
      </c>
      <c r="E213" s="703" t="s">
        <v>1670</v>
      </c>
      <c r="F213" s="699" t="s">
        <v>702</v>
      </c>
      <c r="G213" s="2175">
        <f>H213+I213</f>
        <v>186374.40000000002</v>
      </c>
      <c r="H213" s="2176">
        <f>H215+H218</f>
        <v>67288.600000000006</v>
      </c>
      <c r="I213" s="2406">
        <f>I215+I218</f>
        <v>119085.8</v>
      </c>
    </row>
    <row r="214" spans="1:9" ht="11.25" customHeight="1">
      <c r="A214" s="674"/>
      <c r="B214" s="668"/>
      <c r="C214" s="669"/>
      <c r="D214" s="670"/>
      <c r="E214" s="675" t="s">
        <v>270</v>
      </c>
      <c r="F214" s="676"/>
      <c r="G214" s="1707"/>
      <c r="H214" s="1708"/>
      <c r="I214" s="2419"/>
    </row>
    <row r="215" spans="1:9" ht="23.25" customHeight="1">
      <c r="A215" s="677">
        <v>2810</v>
      </c>
      <c r="B215" s="704" t="s">
        <v>883</v>
      </c>
      <c r="C215" s="684">
        <v>1</v>
      </c>
      <c r="D215" s="685">
        <v>0</v>
      </c>
      <c r="E215" s="680" t="s">
        <v>703</v>
      </c>
      <c r="F215" s="681" t="s">
        <v>253</v>
      </c>
      <c r="G215" s="1707">
        <f>H215+I215</f>
        <v>78700</v>
      </c>
      <c r="H215" s="1709">
        <f>H217</f>
        <v>3700</v>
      </c>
      <c r="I215" s="2420">
        <f>I217</f>
        <v>75000</v>
      </c>
    </row>
    <row r="216" spans="1:9" s="682" customFormat="1" ht="10.5" customHeight="1">
      <c r="A216" s="677"/>
      <c r="B216" s="668"/>
      <c r="C216" s="678"/>
      <c r="D216" s="679"/>
      <c r="E216" s="675" t="s">
        <v>671</v>
      </c>
      <c r="F216" s="681"/>
      <c r="G216" s="1707"/>
      <c r="H216" s="1710"/>
      <c r="I216" s="2418"/>
    </row>
    <row r="217" spans="1:9" ht="21" customHeight="1">
      <c r="A217" s="677">
        <v>2811</v>
      </c>
      <c r="B217" s="704" t="s">
        <v>883</v>
      </c>
      <c r="C217" s="684">
        <v>1</v>
      </c>
      <c r="D217" s="685">
        <v>1</v>
      </c>
      <c r="E217" s="675" t="s">
        <v>703</v>
      </c>
      <c r="F217" s="693" t="s">
        <v>254</v>
      </c>
      <c r="G217" s="1707">
        <f>H217+I217</f>
        <v>78700</v>
      </c>
      <c r="H217" s="1709">
        <f>'arandzin sport'!F32</f>
        <v>3700</v>
      </c>
      <c r="I217" s="2420">
        <f>'arandzin sport'!F138+'sybven 8,1,1'!F135</f>
        <v>75000</v>
      </c>
    </row>
    <row r="218" spans="1:9" ht="19.5" customHeight="1">
      <c r="A218" s="677">
        <v>2820</v>
      </c>
      <c r="B218" s="702" t="s">
        <v>883</v>
      </c>
      <c r="C218" s="678">
        <v>2</v>
      </c>
      <c r="D218" s="679">
        <v>0</v>
      </c>
      <c r="E218" s="680" t="s">
        <v>255</v>
      </c>
      <c r="F218" s="681" t="s">
        <v>256</v>
      </c>
      <c r="G218" s="1707">
        <f>H218+I218</f>
        <v>107674.4</v>
      </c>
      <c r="H218" s="1709">
        <f>H220+H222+H223+H225</f>
        <v>63588.6</v>
      </c>
      <c r="I218" s="2420">
        <f>I222+I223+I220</f>
        <v>44085.8</v>
      </c>
    </row>
    <row r="219" spans="1:9" s="682" customFormat="1" ht="10.5" customHeight="1">
      <c r="A219" s="677"/>
      <c r="B219" s="668"/>
      <c r="C219" s="678"/>
      <c r="D219" s="679"/>
      <c r="E219" s="675" t="s">
        <v>671</v>
      </c>
      <c r="F219" s="681"/>
      <c r="G219" s="1707"/>
      <c r="H219" s="1710"/>
      <c r="I219" s="2418"/>
    </row>
    <row r="220" spans="1:9" ht="22.5" customHeight="1">
      <c r="A220" s="677">
        <v>2821</v>
      </c>
      <c r="B220" s="704" t="s">
        <v>883</v>
      </c>
      <c r="C220" s="684">
        <v>2</v>
      </c>
      <c r="D220" s="685">
        <v>1</v>
      </c>
      <c r="E220" s="675" t="s">
        <v>1148</v>
      </c>
      <c r="F220" s="681"/>
      <c r="G220" s="1707">
        <f>H220+I220</f>
        <v>6735</v>
      </c>
      <c r="H220" s="1709">
        <f>gradaran!F32</f>
        <v>6735</v>
      </c>
      <c r="I220" s="2420">
        <f>gradaran!F151</f>
        <v>0</v>
      </c>
    </row>
    <row r="221" spans="1:9">
      <c r="A221" s="677">
        <v>2822</v>
      </c>
      <c r="B221" s="704" t="s">
        <v>883</v>
      </c>
      <c r="C221" s="684">
        <v>2</v>
      </c>
      <c r="D221" s="685">
        <v>2</v>
      </c>
      <c r="E221" s="675" t="s">
        <v>1149</v>
      </c>
      <c r="F221" s="681"/>
      <c r="G221" s="1707">
        <v>0</v>
      </c>
      <c r="H221" s="1709"/>
      <c r="I221" s="2420"/>
    </row>
    <row r="222" spans="1:9" ht="20.25" customHeight="1">
      <c r="A222" s="677">
        <v>2823</v>
      </c>
      <c r="B222" s="704" t="s">
        <v>883</v>
      </c>
      <c r="C222" s="684">
        <v>2</v>
      </c>
      <c r="D222" s="685">
        <v>3</v>
      </c>
      <c r="E222" s="675" t="s">
        <v>429</v>
      </c>
      <c r="F222" s="693" t="s">
        <v>257</v>
      </c>
      <c r="G222" s="1707">
        <f>H222+I222</f>
        <v>49663.6</v>
      </c>
      <c r="H222" s="1709">
        <f>'  mshakujti tun'!F31+'mch kentron'!F32</f>
        <v>41553.599999999999</v>
      </c>
      <c r="I222" s="2420">
        <f>'  mshakujti tun'!F150+'mch kentron'!F151</f>
        <v>8110</v>
      </c>
    </row>
    <row r="223" spans="1:9" ht="19.5" customHeight="1">
      <c r="A223" s="677">
        <v>2824</v>
      </c>
      <c r="B223" s="704" t="s">
        <v>883</v>
      </c>
      <c r="C223" s="684">
        <v>2</v>
      </c>
      <c r="D223" s="685">
        <v>4</v>
      </c>
      <c r="E223" s="675" t="s">
        <v>1150</v>
      </c>
      <c r="F223" s="693"/>
      <c r="G223" s="1707">
        <f>H223+I223</f>
        <v>51275.8</v>
      </c>
      <c r="H223" s="1709">
        <f>'ajl mchak'!F32</f>
        <v>15300</v>
      </c>
      <c r="I223" s="2420">
        <f>'ajl mchak'!F151</f>
        <v>35975.800000000003</v>
      </c>
    </row>
    <row r="224" spans="1:9" ht="0.75" hidden="1" customHeight="1">
      <c r="A224" s="677">
        <v>2825</v>
      </c>
      <c r="B224" s="704" t="s">
        <v>883</v>
      </c>
      <c r="C224" s="684">
        <v>2</v>
      </c>
      <c r="D224" s="685">
        <v>5</v>
      </c>
      <c r="E224" s="675" t="s">
        <v>173</v>
      </c>
      <c r="F224" s="693"/>
      <c r="G224" s="1711">
        <v>0</v>
      </c>
      <c r="H224" s="1713"/>
      <c r="I224" s="2422"/>
    </row>
    <row r="225" spans="1:9" hidden="1">
      <c r="A225" s="677">
        <v>2826</v>
      </c>
      <c r="B225" s="704" t="s">
        <v>883</v>
      </c>
      <c r="C225" s="684">
        <v>2</v>
      </c>
      <c r="D225" s="685">
        <v>6</v>
      </c>
      <c r="E225" s="675" t="s">
        <v>174</v>
      </c>
      <c r="F225" s="693"/>
      <c r="G225" s="1711">
        <f>H225</f>
        <v>0</v>
      </c>
      <c r="H225" s="1713">
        <f>kino!F158</f>
        <v>0</v>
      </c>
      <c r="I225" s="2422"/>
    </row>
    <row r="226" spans="1:9" ht="24" hidden="1">
      <c r="A226" s="677">
        <v>2827</v>
      </c>
      <c r="B226" s="704" t="s">
        <v>883</v>
      </c>
      <c r="C226" s="684">
        <v>2</v>
      </c>
      <c r="D226" s="685">
        <v>7</v>
      </c>
      <c r="E226" s="675" t="s">
        <v>440</v>
      </c>
      <c r="F226" s="693"/>
      <c r="G226" s="1711">
        <v>0</v>
      </c>
      <c r="H226" s="1713">
        <v>0</v>
      </c>
      <c r="I226" s="2422">
        <v>0</v>
      </c>
    </row>
    <row r="227" spans="1:9" ht="27.75" hidden="1" customHeight="1">
      <c r="A227" s="677">
        <v>2830</v>
      </c>
      <c r="B227" s="702" t="s">
        <v>883</v>
      </c>
      <c r="C227" s="678">
        <v>3</v>
      </c>
      <c r="D227" s="679">
        <v>0</v>
      </c>
      <c r="E227" s="680" t="s">
        <v>277</v>
      </c>
      <c r="F227" s="701" t="s">
        <v>203</v>
      </c>
      <c r="G227" s="1711">
        <v>0</v>
      </c>
      <c r="H227" s="1713">
        <v>0</v>
      </c>
      <c r="I227" s="2422">
        <v>0</v>
      </c>
    </row>
    <row r="228" spans="1:9" s="682" customFormat="1" ht="10.5" hidden="1" customHeight="1">
      <c r="A228" s="677"/>
      <c r="B228" s="668"/>
      <c r="C228" s="678"/>
      <c r="D228" s="679"/>
      <c r="E228" s="675" t="s">
        <v>671</v>
      </c>
      <c r="F228" s="681"/>
      <c r="G228" s="1711"/>
      <c r="H228" s="1712"/>
      <c r="I228" s="2421"/>
    </row>
    <row r="229" spans="1:9" ht="15" hidden="1" customHeight="1">
      <c r="A229" s="677">
        <v>2831</v>
      </c>
      <c r="B229" s="704" t="s">
        <v>883</v>
      </c>
      <c r="C229" s="684">
        <v>3</v>
      </c>
      <c r="D229" s="685">
        <v>1</v>
      </c>
      <c r="E229" s="675" t="s">
        <v>430</v>
      </c>
      <c r="F229" s="701"/>
      <c r="G229" s="1711">
        <v>0</v>
      </c>
      <c r="H229" s="1713"/>
      <c r="I229" s="2422"/>
    </row>
    <row r="230" spans="1:9" ht="15" hidden="1" customHeight="1">
      <c r="A230" s="677">
        <v>2832</v>
      </c>
      <c r="B230" s="704" t="s">
        <v>883</v>
      </c>
      <c r="C230" s="684">
        <v>3</v>
      </c>
      <c r="D230" s="685">
        <v>2</v>
      </c>
      <c r="E230" s="675" t="s">
        <v>84</v>
      </c>
      <c r="F230" s="701"/>
      <c r="G230" s="1711">
        <v>0</v>
      </c>
      <c r="H230" s="1713"/>
      <c r="I230" s="2422"/>
    </row>
    <row r="231" spans="1:9" ht="15" hidden="1" customHeight="1">
      <c r="A231" s="677">
        <v>2833</v>
      </c>
      <c r="B231" s="704" t="s">
        <v>883</v>
      </c>
      <c r="C231" s="684">
        <v>3</v>
      </c>
      <c r="D231" s="685">
        <v>3</v>
      </c>
      <c r="E231" s="675" t="s">
        <v>85</v>
      </c>
      <c r="F231" s="693" t="s">
        <v>912</v>
      </c>
      <c r="G231" s="1711">
        <v>0</v>
      </c>
      <c r="H231" s="1713"/>
      <c r="I231" s="2422"/>
    </row>
    <row r="232" spans="1:9" ht="14.25" hidden="1" customHeight="1">
      <c r="A232" s="677">
        <v>2840</v>
      </c>
      <c r="B232" s="702" t="s">
        <v>883</v>
      </c>
      <c r="C232" s="678">
        <v>4</v>
      </c>
      <c r="D232" s="679">
        <v>0</v>
      </c>
      <c r="E232" s="680" t="s">
        <v>86</v>
      </c>
      <c r="F232" s="701" t="s">
        <v>913</v>
      </c>
      <c r="G232" s="1711">
        <v>0</v>
      </c>
      <c r="H232" s="1713">
        <v>0</v>
      </c>
      <c r="I232" s="2422">
        <v>0</v>
      </c>
    </row>
    <row r="233" spans="1:9" s="682" customFormat="1" ht="10.5" hidden="1" customHeight="1">
      <c r="A233" s="677"/>
      <c r="B233" s="668"/>
      <c r="C233" s="678"/>
      <c r="D233" s="679"/>
      <c r="E233" s="675" t="s">
        <v>671</v>
      </c>
      <c r="F233" s="681"/>
      <c r="G233" s="1711"/>
      <c r="H233" s="1712"/>
      <c r="I233" s="2421"/>
    </row>
    <row r="234" spans="1:9" ht="14.25" hidden="1" customHeight="1">
      <c r="A234" s="677">
        <v>2841</v>
      </c>
      <c r="B234" s="704" t="s">
        <v>883</v>
      </c>
      <c r="C234" s="684">
        <v>4</v>
      </c>
      <c r="D234" s="685">
        <v>1</v>
      </c>
      <c r="E234" s="675" t="s">
        <v>87</v>
      </c>
      <c r="F234" s="701"/>
      <c r="G234" s="1711">
        <v>0</v>
      </c>
      <c r="H234" s="1713">
        <v>0</v>
      </c>
      <c r="I234" s="2422"/>
    </row>
    <row r="235" spans="1:9" ht="29.25" hidden="1" customHeight="1">
      <c r="A235" s="677">
        <v>2842</v>
      </c>
      <c r="B235" s="704" t="s">
        <v>883</v>
      </c>
      <c r="C235" s="684">
        <v>4</v>
      </c>
      <c r="D235" s="685">
        <v>2</v>
      </c>
      <c r="E235" s="675" t="s">
        <v>88</v>
      </c>
      <c r="F235" s="701"/>
      <c r="G235" s="1711">
        <v>0</v>
      </c>
      <c r="H235" s="1713"/>
      <c r="I235" s="2422"/>
    </row>
    <row r="236" spans="1:9" ht="15" hidden="1" customHeight="1">
      <c r="A236" s="677">
        <v>2843</v>
      </c>
      <c r="B236" s="704" t="s">
        <v>883</v>
      </c>
      <c r="C236" s="684">
        <v>4</v>
      </c>
      <c r="D236" s="685">
        <v>3</v>
      </c>
      <c r="E236" s="675" t="s">
        <v>86</v>
      </c>
      <c r="F236" s="693" t="s">
        <v>519</v>
      </c>
      <c r="G236" s="1711">
        <v>0</v>
      </c>
      <c r="H236" s="1713"/>
      <c r="I236" s="2422"/>
    </row>
    <row r="237" spans="1:9" ht="25.5" hidden="1" customHeight="1">
      <c r="A237" s="677">
        <v>2850</v>
      </c>
      <c r="B237" s="702" t="s">
        <v>883</v>
      </c>
      <c r="C237" s="678">
        <v>5</v>
      </c>
      <c r="D237" s="679">
        <v>0</v>
      </c>
      <c r="E237" s="711" t="s">
        <v>520</v>
      </c>
      <c r="F237" s="701" t="s">
        <v>648</v>
      </c>
      <c r="G237" s="1711">
        <v>0</v>
      </c>
      <c r="H237" s="1713">
        <v>0</v>
      </c>
      <c r="I237" s="2422">
        <v>0</v>
      </c>
    </row>
    <row r="238" spans="1:9" s="682" customFormat="1" ht="4.5" hidden="1" customHeight="1">
      <c r="A238" s="677"/>
      <c r="B238" s="668"/>
      <c r="C238" s="678"/>
      <c r="D238" s="679"/>
      <c r="E238" s="675" t="s">
        <v>671</v>
      </c>
      <c r="F238" s="681"/>
      <c r="G238" s="1711"/>
      <c r="H238" s="1712"/>
      <c r="I238" s="2421"/>
    </row>
    <row r="239" spans="1:9" ht="24" hidden="1" customHeight="1">
      <c r="A239" s="677">
        <v>2851</v>
      </c>
      <c r="B239" s="702" t="s">
        <v>883</v>
      </c>
      <c r="C239" s="678">
        <v>5</v>
      </c>
      <c r="D239" s="679">
        <v>1</v>
      </c>
      <c r="E239" s="712" t="s">
        <v>520</v>
      </c>
      <c r="F239" s="693" t="s">
        <v>649</v>
      </c>
      <c r="G239" s="1711">
        <v>0</v>
      </c>
      <c r="H239" s="1713"/>
      <c r="I239" s="2422"/>
    </row>
    <row r="240" spans="1:9" ht="23.25" hidden="1" customHeight="1">
      <c r="A240" s="677">
        <v>2860</v>
      </c>
      <c r="B240" s="702" t="s">
        <v>883</v>
      </c>
      <c r="C240" s="678">
        <v>6</v>
      </c>
      <c r="D240" s="679">
        <v>0</v>
      </c>
      <c r="E240" s="711" t="s">
        <v>650</v>
      </c>
      <c r="F240" s="701" t="s">
        <v>731</v>
      </c>
      <c r="G240" s="1711">
        <v>0</v>
      </c>
      <c r="H240" s="1713">
        <v>0</v>
      </c>
      <c r="I240" s="2422">
        <v>0</v>
      </c>
    </row>
    <row r="241" spans="1:9" s="682" customFormat="1" ht="0.75" hidden="1" customHeight="1">
      <c r="A241" s="677"/>
      <c r="B241" s="668"/>
      <c r="C241" s="678"/>
      <c r="D241" s="679"/>
      <c r="E241" s="675" t="s">
        <v>671</v>
      </c>
      <c r="F241" s="681"/>
      <c r="G241" s="1711"/>
      <c r="H241" s="1712"/>
      <c r="I241" s="2421"/>
    </row>
    <row r="242" spans="1:9" ht="12" hidden="1" customHeight="1">
      <c r="A242" s="677">
        <v>2861</v>
      </c>
      <c r="B242" s="704" t="s">
        <v>883</v>
      </c>
      <c r="C242" s="684">
        <v>6</v>
      </c>
      <c r="D242" s="685">
        <v>1</v>
      </c>
      <c r="E242" s="712" t="s">
        <v>650</v>
      </c>
      <c r="F242" s="693" t="s">
        <v>796</v>
      </c>
      <c r="G242" s="1711">
        <v>0</v>
      </c>
      <c r="H242" s="1713"/>
      <c r="I242" s="2422"/>
    </row>
    <row r="243" spans="1:9" s="673" customFormat="1" ht="32.25" customHeight="1">
      <c r="A243" s="698">
        <v>2900</v>
      </c>
      <c r="B243" s="702" t="s">
        <v>441</v>
      </c>
      <c r="C243" s="678">
        <v>0</v>
      </c>
      <c r="D243" s="679">
        <v>0</v>
      </c>
      <c r="E243" s="703" t="s">
        <v>1671</v>
      </c>
      <c r="F243" s="699" t="s">
        <v>797</v>
      </c>
      <c r="G243" s="1705">
        <f>H243+I243</f>
        <v>257526.05</v>
      </c>
      <c r="H243" s="1706">
        <f>H245+H249+H261+H257</f>
        <v>208016.35</v>
      </c>
      <c r="I243" s="2406">
        <f>I245+I261</f>
        <v>49509.7</v>
      </c>
    </row>
    <row r="244" spans="1:9" ht="11.25" customHeight="1">
      <c r="A244" s="674"/>
      <c r="B244" s="668"/>
      <c r="C244" s="669"/>
      <c r="D244" s="670"/>
      <c r="E244" s="675" t="s">
        <v>270</v>
      </c>
      <c r="F244" s="676"/>
      <c r="G244" s="1711"/>
      <c r="H244" s="2178"/>
      <c r="I244" s="2423"/>
    </row>
    <row r="245" spans="1:9" ht="24">
      <c r="A245" s="677">
        <v>2910</v>
      </c>
      <c r="B245" s="702" t="s">
        <v>441</v>
      </c>
      <c r="C245" s="678">
        <v>1</v>
      </c>
      <c r="D245" s="679">
        <v>0</v>
      </c>
      <c r="E245" s="680" t="s">
        <v>762</v>
      </c>
      <c r="F245" s="681" t="s">
        <v>798</v>
      </c>
      <c r="G245" s="1707">
        <f>H245+I245</f>
        <v>175268.7</v>
      </c>
      <c r="H245" s="1709">
        <f>H247</f>
        <v>131500</v>
      </c>
      <c r="I245" s="2420">
        <f>I247</f>
        <v>43768.7</v>
      </c>
    </row>
    <row r="246" spans="1:9" s="682" customFormat="1" ht="10.5" customHeight="1">
      <c r="A246" s="677"/>
      <c r="B246" s="668"/>
      <c r="C246" s="678"/>
      <c r="D246" s="679"/>
      <c r="E246" s="675" t="s">
        <v>671</v>
      </c>
      <c r="F246" s="681"/>
      <c r="G246" s="1707"/>
      <c r="H246" s="1710"/>
      <c r="I246" s="2418"/>
    </row>
    <row r="247" spans="1:9" ht="22.5" customHeight="1">
      <c r="A247" s="677">
        <v>2911</v>
      </c>
      <c r="B247" s="704" t="s">
        <v>441</v>
      </c>
      <c r="C247" s="684">
        <v>1</v>
      </c>
      <c r="D247" s="685">
        <v>1</v>
      </c>
      <c r="E247" s="675" t="s">
        <v>799</v>
      </c>
      <c r="F247" s="693" t="s">
        <v>800</v>
      </c>
      <c r="G247" s="1707">
        <f>H247+I247</f>
        <v>175268.7</v>
      </c>
      <c r="H247" s="1709">
        <f>'mankap partq'!F32+mankap!F32</f>
        <v>131500</v>
      </c>
      <c r="I247" s="2420">
        <f>'mankap partq'!F151+mankap!F151+'subv mank'!F151</f>
        <v>43768.7</v>
      </c>
    </row>
    <row r="248" spans="1:9">
      <c r="A248" s="677">
        <v>2912</v>
      </c>
      <c r="B248" s="704" t="s">
        <v>441</v>
      </c>
      <c r="C248" s="684">
        <v>1</v>
      </c>
      <c r="D248" s="685">
        <v>2</v>
      </c>
      <c r="E248" s="675" t="s">
        <v>279</v>
      </c>
      <c r="F248" s="693" t="s">
        <v>962</v>
      </c>
      <c r="G248" s="1707">
        <v>0</v>
      </c>
      <c r="H248" s="1709"/>
      <c r="I248" s="2420"/>
    </row>
    <row r="249" spans="1:9" ht="16.5" customHeight="1">
      <c r="A249" s="677">
        <v>2920</v>
      </c>
      <c r="B249" s="702" t="s">
        <v>441</v>
      </c>
      <c r="C249" s="678">
        <v>2</v>
      </c>
      <c r="D249" s="679">
        <v>0</v>
      </c>
      <c r="E249" s="680" t="s">
        <v>280</v>
      </c>
      <c r="F249" s="681" t="s">
        <v>963</v>
      </c>
      <c r="G249" s="1707">
        <f>H249</f>
        <v>500</v>
      </c>
      <c r="H249" s="1709">
        <f>H252</f>
        <v>500</v>
      </c>
      <c r="I249" s="2420">
        <v>0</v>
      </c>
    </row>
    <row r="250" spans="1:9" s="682" customFormat="1" ht="10.5" hidden="1" customHeight="1">
      <c r="A250" s="677"/>
      <c r="B250" s="668"/>
      <c r="C250" s="678"/>
      <c r="D250" s="679"/>
      <c r="E250" s="675" t="s">
        <v>671</v>
      </c>
      <c r="F250" s="681"/>
      <c r="G250" s="1707"/>
      <c r="H250" s="1710"/>
      <c r="I250" s="2421"/>
    </row>
    <row r="251" spans="1:9" hidden="1">
      <c r="A251" s="677">
        <v>2921</v>
      </c>
      <c r="B251" s="704" t="s">
        <v>441</v>
      </c>
      <c r="C251" s="684">
        <v>2</v>
      </c>
      <c r="D251" s="685">
        <v>1</v>
      </c>
      <c r="E251" s="675" t="s">
        <v>446</v>
      </c>
      <c r="F251" s="693" t="s">
        <v>673</v>
      </c>
      <c r="G251" s="1707">
        <f>H251</f>
        <v>0</v>
      </c>
      <c r="H251" s="1709">
        <v>0</v>
      </c>
      <c r="I251" s="2422">
        <v>0</v>
      </c>
    </row>
    <row r="252" spans="1:9" ht="18.75" customHeight="1">
      <c r="A252" s="677">
        <v>2922</v>
      </c>
      <c r="B252" s="704" t="s">
        <v>441</v>
      </c>
      <c r="C252" s="684">
        <v>2</v>
      </c>
      <c r="D252" s="685">
        <v>2</v>
      </c>
      <c r="E252" s="675" t="s">
        <v>447</v>
      </c>
      <c r="F252" s="693" t="s">
        <v>3</v>
      </c>
      <c r="G252" s="1707">
        <f>H252</f>
        <v>500</v>
      </c>
      <c r="H252" s="1709">
        <f>'arandzin dproc'!F32+barz.krt!F98</f>
        <v>500</v>
      </c>
      <c r="I252" s="2422"/>
    </row>
    <row r="253" spans="1:9" ht="0.75" customHeight="1">
      <c r="A253" s="677">
        <v>2930</v>
      </c>
      <c r="B253" s="702" t="s">
        <v>441</v>
      </c>
      <c r="C253" s="678">
        <v>3</v>
      </c>
      <c r="D253" s="679">
        <v>0</v>
      </c>
      <c r="E253" s="680" t="s">
        <v>726</v>
      </c>
      <c r="F253" s="681" t="s">
        <v>4</v>
      </c>
      <c r="G253" s="1705">
        <v>0</v>
      </c>
      <c r="H253" s="1706">
        <v>0</v>
      </c>
      <c r="I253" s="2406">
        <v>0</v>
      </c>
    </row>
    <row r="254" spans="1:9" s="682" customFormat="1" ht="10.5" hidden="1" customHeight="1">
      <c r="A254" s="677"/>
      <c r="B254" s="668"/>
      <c r="C254" s="678"/>
      <c r="D254" s="679"/>
      <c r="E254" s="675" t="s">
        <v>671</v>
      </c>
      <c r="F254" s="681"/>
      <c r="G254" s="1705"/>
      <c r="H254" s="2030"/>
      <c r="I254" s="2407"/>
    </row>
    <row r="255" spans="1:9" ht="24" hidden="1" customHeight="1">
      <c r="A255" s="677">
        <v>2931</v>
      </c>
      <c r="B255" s="704" t="s">
        <v>441</v>
      </c>
      <c r="C255" s="684">
        <v>3</v>
      </c>
      <c r="D255" s="685">
        <v>1</v>
      </c>
      <c r="E255" s="675" t="s">
        <v>727</v>
      </c>
      <c r="F255" s="693" t="s">
        <v>5</v>
      </c>
      <c r="G255" s="1705">
        <v>0</v>
      </c>
      <c r="H255" s="1706"/>
      <c r="I255" s="2406"/>
    </row>
    <row r="256" spans="1:9" ht="15" hidden="1" customHeight="1">
      <c r="A256" s="677">
        <v>2932</v>
      </c>
      <c r="B256" s="704" t="s">
        <v>441</v>
      </c>
      <c r="C256" s="684">
        <v>3</v>
      </c>
      <c r="D256" s="685">
        <v>2</v>
      </c>
      <c r="E256" s="675" t="s">
        <v>728</v>
      </c>
      <c r="F256" s="693"/>
      <c r="G256" s="1705">
        <v>0</v>
      </c>
      <c r="H256" s="1706"/>
      <c r="I256" s="2406"/>
    </row>
    <row r="257" spans="1:9" hidden="1">
      <c r="A257" s="677">
        <v>2940</v>
      </c>
      <c r="B257" s="702" t="s">
        <v>441</v>
      </c>
      <c r="C257" s="678">
        <v>4</v>
      </c>
      <c r="D257" s="679">
        <v>0</v>
      </c>
      <c r="E257" s="680" t="s">
        <v>6</v>
      </c>
      <c r="F257" s="681" t="s">
        <v>1086</v>
      </c>
      <c r="G257" s="1705">
        <f>H257</f>
        <v>0</v>
      </c>
      <c r="H257" s="1706">
        <f>H259</f>
        <v>0</v>
      </c>
      <c r="I257" s="2406">
        <v>0</v>
      </c>
    </row>
    <row r="258" spans="1:9" s="682" customFormat="1" hidden="1">
      <c r="A258" s="677"/>
      <c r="B258" s="668"/>
      <c r="C258" s="678"/>
      <c r="D258" s="679"/>
      <c r="E258" s="675" t="s">
        <v>671</v>
      </c>
      <c r="F258" s="681"/>
      <c r="G258" s="1705"/>
      <c r="H258" s="2030"/>
      <c r="I258" s="2407"/>
    </row>
    <row r="259" spans="1:9" hidden="1">
      <c r="A259" s="677">
        <v>2941</v>
      </c>
      <c r="B259" s="704" t="s">
        <v>441</v>
      </c>
      <c r="C259" s="684">
        <v>4</v>
      </c>
      <c r="D259" s="685">
        <v>1</v>
      </c>
      <c r="E259" s="675" t="s">
        <v>23</v>
      </c>
      <c r="F259" s="693" t="s">
        <v>1087</v>
      </c>
      <c r="G259" s="1705">
        <f>H259</f>
        <v>0</v>
      </c>
      <c r="H259" s="1706">
        <f>barz.krt!F99</f>
        <v>0</v>
      </c>
      <c r="I259" s="2406"/>
    </row>
    <row r="260" spans="1:9" hidden="1">
      <c r="A260" s="677">
        <v>2942</v>
      </c>
      <c r="B260" s="704" t="s">
        <v>441</v>
      </c>
      <c r="C260" s="684">
        <v>4</v>
      </c>
      <c r="D260" s="685">
        <v>2</v>
      </c>
      <c r="E260" s="675" t="s">
        <v>102</v>
      </c>
      <c r="F260" s="693" t="s">
        <v>1088</v>
      </c>
      <c r="G260" s="1705">
        <v>0</v>
      </c>
      <c r="H260" s="1706"/>
      <c r="I260" s="2406"/>
    </row>
    <row r="261" spans="1:9" ht="32.25" customHeight="1">
      <c r="A261" s="677">
        <v>2950</v>
      </c>
      <c r="B261" s="702" t="s">
        <v>441</v>
      </c>
      <c r="C261" s="678">
        <v>5</v>
      </c>
      <c r="D261" s="679">
        <v>0</v>
      </c>
      <c r="E261" s="680" t="s">
        <v>1089</v>
      </c>
      <c r="F261" s="681" t="s">
        <v>1090</v>
      </c>
      <c r="G261" s="1707">
        <f>H261+I261</f>
        <v>81757.350000000006</v>
      </c>
      <c r="H261" s="1709">
        <f>H263</f>
        <v>76016.350000000006</v>
      </c>
      <c r="I261" s="2420">
        <f>I263</f>
        <v>5741</v>
      </c>
    </row>
    <row r="262" spans="1:9" s="682" customFormat="1" ht="10.5" customHeight="1">
      <c r="A262" s="677"/>
      <c r="B262" s="668"/>
      <c r="C262" s="678"/>
      <c r="D262" s="679"/>
      <c r="E262" s="675" t="s">
        <v>671</v>
      </c>
      <c r="F262" s="681"/>
      <c r="G262" s="1707"/>
      <c r="H262" s="1710"/>
      <c r="I262" s="2418"/>
    </row>
    <row r="263" spans="1:9" ht="19.5" customHeight="1">
      <c r="A263" s="677">
        <v>2951</v>
      </c>
      <c r="B263" s="704" t="s">
        <v>441</v>
      </c>
      <c r="C263" s="684">
        <v>5</v>
      </c>
      <c r="D263" s="685">
        <v>1</v>
      </c>
      <c r="E263" s="675" t="s">
        <v>103</v>
      </c>
      <c r="F263" s="681"/>
      <c r="G263" s="1707">
        <f>H263+I263</f>
        <v>81757.350000000006</v>
      </c>
      <c r="H263" s="1709">
        <f>artadproc!F32+'sporti dproc'!F32+'arvesti dproc'!F32</f>
        <v>76016.350000000006</v>
      </c>
      <c r="I263" s="2420">
        <f>'sporti dproc'!F151+'sort droc sub'!F175+'arvesti dproc'!F151+'sub art dp'!F175</f>
        <v>5741</v>
      </c>
    </row>
    <row r="264" spans="1:9" hidden="1">
      <c r="A264" s="677">
        <v>2952</v>
      </c>
      <c r="B264" s="704" t="s">
        <v>441</v>
      </c>
      <c r="C264" s="684">
        <v>5</v>
      </c>
      <c r="D264" s="685">
        <v>2</v>
      </c>
      <c r="E264" s="675" t="s">
        <v>104</v>
      </c>
      <c r="F264" s="693" t="s">
        <v>1091</v>
      </c>
      <c r="G264" s="1707">
        <v>0</v>
      </c>
      <c r="H264" s="1709"/>
      <c r="I264" s="2420"/>
    </row>
    <row r="265" spans="1:9" ht="23.25" hidden="1" customHeight="1">
      <c r="A265" s="677">
        <v>2960</v>
      </c>
      <c r="B265" s="702" t="s">
        <v>441</v>
      </c>
      <c r="C265" s="678">
        <v>6</v>
      </c>
      <c r="D265" s="679">
        <v>0</v>
      </c>
      <c r="E265" s="680" t="s">
        <v>37</v>
      </c>
      <c r="F265" s="681" t="s">
        <v>38</v>
      </c>
      <c r="G265" s="1707">
        <v>0</v>
      </c>
      <c r="H265" s="1709">
        <v>0</v>
      </c>
      <c r="I265" s="2420">
        <v>0</v>
      </c>
    </row>
    <row r="266" spans="1:9" s="682" customFormat="1" ht="10.5" hidden="1" customHeight="1">
      <c r="A266" s="677"/>
      <c r="B266" s="668"/>
      <c r="C266" s="678"/>
      <c r="D266" s="679"/>
      <c r="E266" s="675" t="s">
        <v>671</v>
      </c>
      <c r="F266" s="681"/>
      <c r="G266" s="1707"/>
      <c r="H266" s="1710"/>
      <c r="I266" s="2418"/>
    </row>
    <row r="267" spans="1:9" ht="15" hidden="1" customHeight="1">
      <c r="A267" s="677">
        <v>2961</v>
      </c>
      <c r="B267" s="704" t="s">
        <v>441</v>
      </c>
      <c r="C267" s="684">
        <v>6</v>
      </c>
      <c r="D267" s="685">
        <v>1</v>
      </c>
      <c r="E267" s="675" t="s">
        <v>37</v>
      </c>
      <c r="F267" s="693" t="s">
        <v>39</v>
      </c>
      <c r="G267" s="1707">
        <v>0</v>
      </c>
      <c r="H267" s="1709">
        <v>0</v>
      </c>
      <c r="I267" s="2420"/>
    </row>
    <row r="268" spans="1:9" ht="24" hidden="1">
      <c r="A268" s="677">
        <v>2970</v>
      </c>
      <c r="B268" s="702" t="s">
        <v>441</v>
      </c>
      <c r="C268" s="678">
        <v>7</v>
      </c>
      <c r="D268" s="679">
        <v>0</v>
      </c>
      <c r="E268" s="680" t="s">
        <v>40</v>
      </c>
      <c r="F268" s="681" t="s">
        <v>41</v>
      </c>
      <c r="G268" s="1707">
        <v>0</v>
      </c>
      <c r="H268" s="1709">
        <v>0</v>
      </c>
      <c r="I268" s="2420">
        <v>0</v>
      </c>
    </row>
    <row r="269" spans="1:9" s="682" customFormat="1" ht="10.5" hidden="1" customHeight="1">
      <c r="A269" s="677"/>
      <c r="B269" s="668"/>
      <c r="C269" s="678"/>
      <c r="D269" s="679"/>
      <c r="E269" s="675" t="s">
        <v>671</v>
      </c>
      <c r="F269" s="681"/>
      <c r="G269" s="1707"/>
      <c r="H269" s="1710"/>
      <c r="I269" s="2418"/>
    </row>
    <row r="270" spans="1:9" ht="24" hidden="1" customHeight="1">
      <c r="A270" s="677">
        <v>2971</v>
      </c>
      <c r="B270" s="704" t="s">
        <v>441</v>
      </c>
      <c r="C270" s="684">
        <v>7</v>
      </c>
      <c r="D270" s="685">
        <v>1</v>
      </c>
      <c r="E270" s="675" t="s">
        <v>40</v>
      </c>
      <c r="F270" s="693" t="s">
        <v>41</v>
      </c>
      <c r="G270" s="1707">
        <v>0</v>
      </c>
      <c r="H270" s="1709"/>
      <c r="I270" s="2420"/>
    </row>
    <row r="271" spans="1:9" ht="24" hidden="1">
      <c r="A271" s="677">
        <v>2980</v>
      </c>
      <c r="B271" s="702" t="s">
        <v>441</v>
      </c>
      <c r="C271" s="678">
        <v>8</v>
      </c>
      <c r="D271" s="679">
        <v>0</v>
      </c>
      <c r="E271" s="680" t="s">
        <v>157</v>
      </c>
      <c r="F271" s="681" t="s">
        <v>158</v>
      </c>
      <c r="G271" s="1707">
        <v>0</v>
      </c>
      <c r="H271" s="1709">
        <v>0</v>
      </c>
      <c r="I271" s="2420">
        <v>0</v>
      </c>
    </row>
    <row r="272" spans="1:9" s="682" customFormat="1" ht="10.5" hidden="1" customHeight="1">
      <c r="A272" s="677"/>
      <c r="B272" s="668"/>
      <c r="C272" s="678"/>
      <c r="D272" s="679"/>
      <c r="E272" s="675" t="s">
        <v>671</v>
      </c>
      <c r="F272" s="681"/>
      <c r="G272" s="1707"/>
      <c r="H272" s="1710"/>
      <c r="I272" s="2418"/>
    </row>
    <row r="273" spans="1:9" hidden="1">
      <c r="A273" s="677">
        <v>2981</v>
      </c>
      <c r="B273" s="704" t="s">
        <v>441</v>
      </c>
      <c r="C273" s="684">
        <v>8</v>
      </c>
      <c r="D273" s="685">
        <v>1</v>
      </c>
      <c r="E273" s="675" t="s">
        <v>157</v>
      </c>
      <c r="F273" s="693" t="s">
        <v>159</v>
      </c>
      <c r="G273" s="1707">
        <v>0</v>
      </c>
      <c r="H273" s="1709"/>
      <c r="I273" s="2420"/>
    </row>
    <row r="274" spans="1:9" s="673" customFormat="1" ht="30.75" customHeight="1">
      <c r="A274" s="698">
        <v>3000</v>
      </c>
      <c r="B274" s="702" t="s">
        <v>106</v>
      </c>
      <c r="C274" s="678">
        <v>0</v>
      </c>
      <c r="D274" s="679">
        <v>0</v>
      </c>
      <c r="E274" s="703" t="s">
        <v>1672</v>
      </c>
      <c r="F274" s="699" t="s">
        <v>160</v>
      </c>
      <c r="G274" s="1705">
        <f>H274+I274</f>
        <v>8500</v>
      </c>
      <c r="H274" s="1706">
        <f>H283+H295+H289+H286</f>
        <v>8500</v>
      </c>
      <c r="I274" s="2406">
        <f>I289</f>
        <v>0</v>
      </c>
    </row>
    <row r="275" spans="1:9" ht="11.25" hidden="1" customHeight="1">
      <c r="A275" s="674"/>
      <c r="B275" s="668"/>
      <c r="C275" s="669"/>
      <c r="D275" s="670"/>
      <c r="E275" s="675" t="s">
        <v>270</v>
      </c>
      <c r="F275" s="676"/>
      <c r="G275" s="1707"/>
      <c r="H275" s="1708"/>
      <c r="I275" s="2419"/>
    </row>
    <row r="276" spans="1:9" ht="24" hidden="1">
      <c r="A276" s="677">
        <v>3010</v>
      </c>
      <c r="B276" s="702" t="s">
        <v>106</v>
      </c>
      <c r="C276" s="678">
        <v>1</v>
      </c>
      <c r="D276" s="679">
        <v>0</v>
      </c>
      <c r="E276" s="680" t="s">
        <v>105</v>
      </c>
      <c r="F276" s="681" t="s">
        <v>161</v>
      </c>
      <c r="G276" s="1707">
        <v>0</v>
      </c>
      <c r="H276" s="1709">
        <v>0</v>
      </c>
      <c r="I276" s="2420">
        <v>0</v>
      </c>
    </row>
    <row r="277" spans="1:9" s="682" customFormat="1" ht="10.5" hidden="1" customHeight="1">
      <c r="A277" s="677"/>
      <c r="B277" s="668"/>
      <c r="C277" s="678"/>
      <c r="D277" s="679"/>
      <c r="E277" s="675" t="s">
        <v>671</v>
      </c>
      <c r="F277" s="681"/>
      <c r="G277" s="1707"/>
      <c r="H277" s="1710"/>
      <c r="I277" s="2418"/>
    </row>
    <row r="278" spans="1:9" ht="15" hidden="1" customHeight="1">
      <c r="A278" s="677">
        <v>3011</v>
      </c>
      <c r="B278" s="704" t="s">
        <v>106</v>
      </c>
      <c r="C278" s="684">
        <v>1</v>
      </c>
      <c r="D278" s="685">
        <v>1</v>
      </c>
      <c r="E278" s="675" t="s">
        <v>162</v>
      </c>
      <c r="F278" s="693" t="s">
        <v>163</v>
      </c>
      <c r="G278" s="1707">
        <v>0</v>
      </c>
      <c r="H278" s="1709"/>
      <c r="I278" s="2420"/>
    </row>
    <row r="279" spans="1:9" ht="15" hidden="1" customHeight="1">
      <c r="A279" s="677">
        <v>3012</v>
      </c>
      <c r="B279" s="704" t="s">
        <v>106</v>
      </c>
      <c r="C279" s="684">
        <v>1</v>
      </c>
      <c r="D279" s="685">
        <v>2</v>
      </c>
      <c r="E279" s="675" t="s">
        <v>164</v>
      </c>
      <c r="F279" s="693" t="s">
        <v>165</v>
      </c>
      <c r="G279" s="1707">
        <v>0</v>
      </c>
      <c r="H279" s="1709"/>
      <c r="I279" s="2420"/>
    </row>
    <row r="280" spans="1:9" hidden="1">
      <c r="A280" s="677">
        <v>3020</v>
      </c>
      <c r="B280" s="702" t="s">
        <v>106</v>
      </c>
      <c r="C280" s="678">
        <v>2</v>
      </c>
      <c r="D280" s="679">
        <v>0</v>
      </c>
      <c r="E280" s="680" t="s">
        <v>166</v>
      </c>
      <c r="F280" s="681" t="s">
        <v>167</v>
      </c>
      <c r="G280" s="1707">
        <v>0</v>
      </c>
      <c r="H280" s="1709">
        <v>0</v>
      </c>
      <c r="I280" s="2420">
        <v>0</v>
      </c>
    </row>
    <row r="281" spans="1:9" s="682" customFormat="1" ht="10.5" hidden="1" customHeight="1">
      <c r="A281" s="677"/>
      <c r="B281" s="668"/>
      <c r="C281" s="678"/>
      <c r="D281" s="679"/>
      <c r="E281" s="675" t="s">
        <v>671</v>
      </c>
      <c r="F281" s="681"/>
      <c r="G281" s="1707"/>
      <c r="H281" s="1710"/>
      <c r="I281" s="2418"/>
    </row>
    <row r="282" spans="1:9" ht="15" hidden="1" customHeight="1">
      <c r="A282" s="677">
        <v>3021</v>
      </c>
      <c r="B282" s="704" t="s">
        <v>106</v>
      </c>
      <c r="C282" s="684">
        <v>2</v>
      </c>
      <c r="D282" s="685">
        <v>1</v>
      </c>
      <c r="E282" s="675" t="s">
        <v>166</v>
      </c>
      <c r="F282" s="693" t="s">
        <v>168</v>
      </c>
      <c r="G282" s="1707">
        <v>0</v>
      </c>
      <c r="H282" s="1709"/>
      <c r="I282" s="2420"/>
    </row>
    <row r="283" spans="1:9" ht="20.25" customHeight="1">
      <c r="A283" s="677">
        <v>3030</v>
      </c>
      <c r="B283" s="702" t="s">
        <v>106</v>
      </c>
      <c r="C283" s="678">
        <v>3</v>
      </c>
      <c r="D283" s="679">
        <v>0</v>
      </c>
      <c r="E283" s="680" t="s">
        <v>169</v>
      </c>
      <c r="F283" s="681" t="s">
        <v>170</v>
      </c>
      <c r="G283" s="1707">
        <f>G285</f>
        <v>500</v>
      </c>
      <c r="H283" s="1709">
        <f>H285</f>
        <v>500</v>
      </c>
      <c r="I283" s="2420">
        <v>0</v>
      </c>
    </row>
    <row r="284" spans="1:9" s="682" customFormat="1">
      <c r="A284" s="677"/>
      <c r="B284" s="668"/>
      <c r="C284" s="678"/>
      <c r="D284" s="679"/>
      <c r="E284" s="675" t="s">
        <v>671</v>
      </c>
      <c r="F284" s="681"/>
      <c r="G284" s="1707"/>
      <c r="H284" s="1710"/>
      <c r="I284" s="2418"/>
    </row>
    <row r="285" spans="1:9" s="682" customFormat="1" ht="15" customHeight="1">
      <c r="A285" s="677">
        <v>3031</v>
      </c>
      <c r="B285" s="704" t="s">
        <v>106</v>
      </c>
      <c r="C285" s="684">
        <v>3</v>
      </c>
      <c r="D285" s="685" t="s">
        <v>745</v>
      </c>
      <c r="E285" s="675" t="s">
        <v>169</v>
      </c>
      <c r="F285" s="681"/>
      <c r="G285" s="1707">
        <f>H285</f>
        <v>500</v>
      </c>
      <c r="H285" s="1709">
        <f>'soc haraz.korcrac'!F32</f>
        <v>500</v>
      </c>
      <c r="I285" s="2418"/>
    </row>
    <row r="286" spans="1:9" hidden="1">
      <c r="A286" s="677">
        <v>3040</v>
      </c>
      <c r="B286" s="702" t="s">
        <v>106</v>
      </c>
      <c r="C286" s="678">
        <v>4</v>
      </c>
      <c r="D286" s="679">
        <v>0</v>
      </c>
      <c r="E286" s="680" t="s">
        <v>171</v>
      </c>
      <c r="F286" s="681" t="s">
        <v>887</v>
      </c>
      <c r="G286" s="1707">
        <f>H286</f>
        <v>0</v>
      </c>
      <c r="H286" s="1709">
        <f>H288</f>
        <v>0</v>
      </c>
      <c r="I286" s="2420">
        <v>0</v>
      </c>
    </row>
    <row r="287" spans="1:9" s="682" customFormat="1" hidden="1">
      <c r="A287" s="677"/>
      <c r="B287" s="668"/>
      <c r="C287" s="678"/>
      <c r="D287" s="679"/>
      <c r="E287" s="675" t="s">
        <v>671</v>
      </c>
      <c r="F287" s="681"/>
      <c r="G287" s="1707"/>
      <c r="H287" s="1710"/>
      <c r="I287" s="2418"/>
    </row>
    <row r="288" spans="1:9" hidden="1">
      <c r="A288" s="677">
        <v>3041</v>
      </c>
      <c r="B288" s="704" t="s">
        <v>106</v>
      </c>
      <c r="C288" s="684">
        <v>4</v>
      </c>
      <c r="D288" s="685">
        <v>1</v>
      </c>
      <c r="E288" s="675" t="s">
        <v>171</v>
      </c>
      <c r="F288" s="693" t="s">
        <v>888</v>
      </c>
      <c r="G288" s="1707">
        <f>H288</f>
        <v>0</v>
      </c>
      <c r="H288" s="1709">
        <f>'10-4-1'!F158</f>
        <v>0</v>
      </c>
      <c r="I288" s="2420"/>
    </row>
    <row r="289" spans="1:9" hidden="1">
      <c r="A289" s="677">
        <v>3050</v>
      </c>
      <c r="B289" s="702" t="s">
        <v>106</v>
      </c>
      <c r="C289" s="678">
        <v>5</v>
      </c>
      <c r="D289" s="679">
        <v>0</v>
      </c>
      <c r="E289" s="680" t="s">
        <v>841</v>
      </c>
      <c r="F289" s="681" t="s">
        <v>842</v>
      </c>
      <c r="G289" s="1707">
        <f>G291</f>
        <v>0</v>
      </c>
      <c r="H289" s="1709">
        <f>H291</f>
        <v>0</v>
      </c>
      <c r="I289" s="2420">
        <f>I291</f>
        <v>0</v>
      </c>
    </row>
    <row r="290" spans="1:9" s="682" customFormat="1" hidden="1">
      <c r="A290" s="677"/>
      <c r="B290" s="668"/>
      <c r="C290" s="678"/>
      <c r="D290" s="679"/>
      <c r="E290" s="675" t="s">
        <v>671</v>
      </c>
      <c r="F290" s="681"/>
      <c r="G290" s="1707"/>
      <c r="H290" s="1710"/>
      <c r="I290" s="2418"/>
    </row>
    <row r="291" spans="1:9" hidden="1">
      <c r="A291" s="677">
        <v>3051</v>
      </c>
      <c r="B291" s="704" t="s">
        <v>106</v>
      </c>
      <c r="C291" s="684">
        <v>5</v>
      </c>
      <c r="D291" s="685">
        <v>1</v>
      </c>
      <c r="E291" s="675" t="s">
        <v>841</v>
      </c>
      <c r="F291" s="693" t="s">
        <v>842</v>
      </c>
      <c r="G291" s="1707">
        <f>I291+H291</f>
        <v>0</v>
      </c>
      <c r="H291" s="1709">
        <f>'10.5.1'!F32</f>
        <v>0</v>
      </c>
      <c r="I291" s="2420">
        <f>'10.5.1'!F134</f>
        <v>0</v>
      </c>
    </row>
    <row r="292" spans="1:9" hidden="1">
      <c r="A292" s="677">
        <v>3060</v>
      </c>
      <c r="B292" s="702" t="s">
        <v>106</v>
      </c>
      <c r="C292" s="678">
        <v>6</v>
      </c>
      <c r="D292" s="679">
        <v>0</v>
      </c>
      <c r="E292" s="680" t="s">
        <v>843</v>
      </c>
      <c r="F292" s="681" t="s">
        <v>844</v>
      </c>
      <c r="G292" s="1707">
        <v>0</v>
      </c>
      <c r="H292" s="1709">
        <v>0</v>
      </c>
      <c r="I292" s="2420">
        <v>0</v>
      </c>
    </row>
    <row r="293" spans="1:9" s="682" customFormat="1" hidden="1">
      <c r="A293" s="677"/>
      <c r="B293" s="668"/>
      <c r="C293" s="678"/>
      <c r="D293" s="679"/>
      <c r="E293" s="675" t="s">
        <v>671</v>
      </c>
      <c r="F293" s="681"/>
      <c r="G293" s="1707"/>
      <c r="H293" s="1710"/>
      <c r="I293" s="2418"/>
    </row>
    <row r="294" spans="1:9" hidden="1">
      <c r="A294" s="677">
        <v>3061</v>
      </c>
      <c r="B294" s="704" t="s">
        <v>106</v>
      </c>
      <c r="C294" s="684">
        <v>6</v>
      </c>
      <c r="D294" s="685">
        <v>1</v>
      </c>
      <c r="E294" s="675" t="s">
        <v>843</v>
      </c>
      <c r="F294" s="693" t="s">
        <v>844</v>
      </c>
      <c r="G294" s="1707">
        <v>0</v>
      </c>
      <c r="H294" s="1709"/>
      <c r="I294" s="2420"/>
    </row>
    <row r="295" spans="1:9" ht="36">
      <c r="A295" s="677">
        <v>3070</v>
      </c>
      <c r="B295" s="702" t="s">
        <v>106</v>
      </c>
      <c r="C295" s="678">
        <v>7</v>
      </c>
      <c r="D295" s="679">
        <v>0</v>
      </c>
      <c r="E295" s="680" t="s">
        <v>845</v>
      </c>
      <c r="F295" s="681" t="s">
        <v>112</v>
      </c>
      <c r="G295" s="1707">
        <f>G297</f>
        <v>8000</v>
      </c>
      <c r="H295" s="1709">
        <f>H297</f>
        <v>8000</v>
      </c>
      <c r="I295" s="2420">
        <v>0</v>
      </c>
    </row>
    <row r="296" spans="1:9" s="682" customFormat="1" ht="9" hidden="1" customHeight="1">
      <c r="A296" s="677"/>
      <c r="B296" s="668"/>
      <c r="C296" s="678"/>
      <c r="D296" s="679"/>
      <c r="E296" s="675" t="s">
        <v>671</v>
      </c>
      <c r="F296" s="681"/>
      <c r="G296" s="1707"/>
      <c r="H296" s="1710"/>
      <c r="I296" s="2418"/>
    </row>
    <row r="297" spans="1:9" ht="24">
      <c r="A297" s="677">
        <v>3071</v>
      </c>
      <c r="B297" s="704" t="s">
        <v>106</v>
      </c>
      <c r="C297" s="684">
        <v>7</v>
      </c>
      <c r="D297" s="685">
        <v>1</v>
      </c>
      <c r="E297" s="675" t="s">
        <v>845</v>
      </c>
      <c r="F297" s="693" t="s">
        <v>134</v>
      </c>
      <c r="G297" s="1707">
        <f>H297</f>
        <v>8000</v>
      </c>
      <c r="H297" s="1709">
        <f>'arandzin soc'!F32</f>
        <v>8000</v>
      </c>
      <c r="I297" s="2420"/>
    </row>
    <row r="298" spans="1:9" ht="23.25" hidden="1" customHeight="1">
      <c r="A298" s="677">
        <v>3080</v>
      </c>
      <c r="B298" s="702" t="s">
        <v>106</v>
      </c>
      <c r="C298" s="678">
        <v>8</v>
      </c>
      <c r="D298" s="679">
        <v>0</v>
      </c>
      <c r="E298" s="680" t="s">
        <v>1102</v>
      </c>
      <c r="F298" s="681" t="s">
        <v>1103</v>
      </c>
      <c r="G298" s="1707">
        <v>0</v>
      </c>
      <c r="H298" s="1709">
        <v>0</v>
      </c>
      <c r="I298" s="2420">
        <v>0</v>
      </c>
    </row>
    <row r="299" spans="1:9" s="682" customFormat="1" ht="10.5" hidden="1" customHeight="1">
      <c r="A299" s="677"/>
      <c r="B299" s="668"/>
      <c r="C299" s="678"/>
      <c r="D299" s="679"/>
      <c r="E299" s="675" t="s">
        <v>671</v>
      </c>
      <c r="F299" s="681"/>
      <c r="G299" s="1707"/>
      <c r="H299" s="1710"/>
      <c r="I299" s="2418"/>
    </row>
    <row r="300" spans="1:9" ht="24" hidden="1" customHeight="1">
      <c r="A300" s="677">
        <v>3081</v>
      </c>
      <c r="B300" s="704" t="s">
        <v>106</v>
      </c>
      <c r="C300" s="684">
        <v>8</v>
      </c>
      <c r="D300" s="685">
        <v>1</v>
      </c>
      <c r="E300" s="675" t="s">
        <v>1102</v>
      </c>
      <c r="F300" s="693" t="s">
        <v>1104</v>
      </c>
      <c r="G300" s="1707">
        <v>0</v>
      </c>
      <c r="H300" s="1709"/>
      <c r="I300" s="2420"/>
    </row>
    <row r="301" spans="1:9" s="682" customFormat="1" ht="10.5" hidden="1" customHeight="1">
      <c r="A301" s="677"/>
      <c r="B301" s="668"/>
      <c r="C301" s="678"/>
      <c r="D301" s="679"/>
      <c r="E301" s="675" t="s">
        <v>671</v>
      </c>
      <c r="F301" s="681"/>
      <c r="G301" s="1707"/>
      <c r="H301" s="1710"/>
      <c r="I301" s="2418"/>
    </row>
    <row r="302" spans="1:9" ht="27" hidden="1" customHeight="1">
      <c r="A302" s="677">
        <v>3090</v>
      </c>
      <c r="B302" s="702" t="s">
        <v>106</v>
      </c>
      <c r="C302" s="678">
        <v>9</v>
      </c>
      <c r="D302" s="679">
        <v>0</v>
      </c>
      <c r="E302" s="680" t="s">
        <v>1105</v>
      </c>
      <c r="F302" s="681" t="s">
        <v>129</v>
      </c>
      <c r="G302" s="1707">
        <v>0</v>
      </c>
      <c r="H302" s="1709">
        <v>0</v>
      </c>
      <c r="I302" s="2420">
        <v>0</v>
      </c>
    </row>
    <row r="303" spans="1:9" s="682" customFormat="1" ht="10.5" hidden="1" customHeight="1">
      <c r="A303" s="677"/>
      <c r="B303" s="668"/>
      <c r="C303" s="678"/>
      <c r="D303" s="679"/>
      <c r="E303" s="675" t="s">
        <v>671</v>
      </c>
      <c r="F303" s="681"/>
      <c r="G303" s="1707"/>
      <c r="H303" s="1710"/>
      <c r="I303" s="2418"/>
    </row>
    <row r="304" spans="1:9" ht="17.25" hidden="1" customHeight="1">
      <c r="A304" s="713">
        <v>3091</v>
      </c>
      <c r="B304" s="704" t="s">
        <v>106</v>
      </c>
      <c r="C304" s="714">
        <v>9</v>
      </c>
      <c r="D304" s="715">
        <v>1</v>
      </c>
      <c r="E304" s="716" t="s">
        <v>1105</v>
      </c>
      <c r="F304" s="717" t="s">
        <v>1132</v>
      </c>
      <c r="G304" s="1707">
        <v>0</v>
      </c>
      <c r="H304" s="2179"/>
      <c r="I304" s="2424"/>
    </row>
    <row r="305" spans="1:9" ht="24" hidden="1" customHeight="1">
      <c r="A305" s="713">
        <v>3092</v>
      </c>
      <c r="B305" s="704" t="s">
        <v>106</v>
      </c>
      <c r="C305" s="714">
        <v>9</v>
      </c>
      <c r="D305" s="715">
        <v>2</v>
      </c>
      <c r="E305" s="716" t="s">
        <v>1018</v>
      </c>
      <c r="F305" s="717"/>
      <c r="G305" s="1707">
        <v>0</v>
      </c>
      <c r="H305" s="2179"/>
      <c r="I305" s="2424"/>
    </row>
    <row r="306" spans="1:9" s="673" customFormat="1" ht="27" customHeight="1">
      <c r="A306" s="718">
        <v>3100</v>
      </c>
      <c r="B306" s="678" t="s">
        <v>107</v>
      </c>
      <c r="C306" s="678">
        <v>0</v>
      </c>
      <c r="D306" s="679">
        <v>0</v>
      </c>
      <c r="E306" s="719" t="s">
        <v>1673</v>
      </c>
      <c r="F306" s="720"/>
      <c r="G306" s="1705">
        <f>G308</f>
        <v>5441</v>
      </c>
      <c r="H306" s="1706">
        <f>H308</f>
        <v>75441</v>
      </c>
      <c r="I306" s="2420">
        <v>0</v>
      </c>
    </row>
    <row r="307" spans="1:9" ht="11.25" customHeight="1">
      <c r="A307" s="713"/>
      <c r="B307" s="668"/>
      <c r="C307" s="669"/>
      <c r="D307" s="670"/>
      <c r="E307" s="675" t="s">
        <v>270</v>
      </c>
      <c r="F307" s="676"/>
      <c r="G307" s="1707"/>
      <c r="H307" s="1708"/>
      <c r="I307" s="2419"/>
    </row>
    <row r="308" spans="1:9" ht="24">
      <c r="A308" s="713">
        <v>3110</v>
      </c>
      <c r="B308" s="721" t="s">
        <v>107</v>
      </c>
      <c r="C308" s="721">
        <v>1</v>
      </c>
      <c r="D308" s="722">
        <v>0</v>
      </c>
      <c r="E308" s="711" t="s">
        <v>407</v>
      </c>
      <c r="F308" s="693"/>
      <c r="G308" s="1705">
        <f>G310</f>
        <v>5441</v>
      </c>
      <c r="H308" s="1706">
        <f>H310</f>
        <v>75441</v>
      </c>
      <c r="I308" s="2420">
        <v>0</v>
      </c>
    </row>
    <row r="309" spans="1:9" s="682" customFormat="1" ht="10.5" customHeight="1">
      <c r="A309" s="713"/>
      <c r="B309" s="668"/>
      <c r="C309" s="678"/>
      <c r="D309" s="679"/>
      <c r="E309" s="675" t="s">
        <v>671</v>
      </c>
      <c r="F309" s="681"/>
      <c r="G309" s="1705"/>
      <c r="H309" s="2030"/>
      <c r="I309" s="2418"/>
    </row>
    <row r="310" spans="1:9" ht="21" customHeight="1" thickBot="1">
      <c r="A310" s="723">
        <v>3112</v>
      </c>
      <c r="B310" s="724" t="s">
        <v>107</v>
      </c>
      <c r="C310" s="724">
        <v>1</v>
      </c>
      <c r="D310" s="725">
        <v>2</v>
      </c>
      <c r="E310" s="726" t="s">
        <v>408</v>
      </c>
      <c r="F310" s="727"/>
      <c r="G310" s="2180">
        <v>5441</v>
      </c>
      <c r="H310" s="2181">
        <v>75441</v>
      </c>
      <c r="I310" s="2425"/>
    </row>
    <row r="311" spans="1:9">
      <c r="B311" s="728"/>
      <c r="C311" s="729"/>
      <c r="D311" s="730"/>
      <c r="G311" s="692"/>
      <c r="H311" s="692"/>
      <c r="I311" s="2426"/>
    </row>
    <row r="312" spans="1:9">
      <c r="B312" s="732"/>
      <c r="C312" s="729"/>
      <c r="D312" s="730"/>
      <c r="G312" s="692"/>
      <c r="H312" s="692"/>
      <c r="I312" s="2426"/>
    </row>
    <row r="313" spans="1:9">
      <c r="B313" s="732"/>
      <c r="C313" s="729"/>
      <c r="D313" s="730"/>
      <c r="E313" s="633"/>
      <c r="G313" s="692"/>
      <c r="H313" s="692"/>
      <c r="I313" s="2426"/>
    </row>
    <row r="314" spans="1:9">
      <c r="B314" s="732"/>
      <c r="C314" s="733"/>
      <c r="D314" s="734"/>
      <c r="G314" s="692"/>
      <c r="H314" s="692"/>
      <c r="I314" s="2426"/>
    </row>
  </sheetData>
  <mergeCells count="13">
    <mergeCell ref="H7:I7"/>
    <mergeCell ref="A7:A8"/>
    <mergeCell ref="E7:E8"/>
    <mergeCell ref="F7:F8"/>
    <mergeCell ref="G7:G8"/>
    <mergeCell ref="B7:B8"/>
    <mergeCell ref="C7:C8"/>
    <mergeCell ref="D7:D8"/>
    <mergeCell ref="G1:I1"/>
    <mergeCell ref="G2:I2"/>
    <mergeCell ref="G3:I3"/>
    <mergeCell ref="A4:I4"/>
    <mergeCell ref="H6:I6"/>
  </mergeCells>
  <phoneticPr fontId="5" type="noConversion"/>
  <pageMargins left="0.38" right="0.17" top="0.21" bottom="0.28000000000000003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748" customWidth="1"/>
    <col min="2" max="2" width="46.28515625" style="739" customWidth="1"/>
    <col min="3" max="3" width="8.7109375" style="749" customWidth="1"/>
    <col min="4" max="4" width="11" style="738" customWidth="1"/>
    <col min="5" max="5" width="11.42578125" style="738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>
      <c r="A8" s="748" t="s">
        <v>2330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>
      <c r="B11" s="953"/>
      <c r="C11" s="954"/>
      <c r="D11" s="953"/>
      <c r="E11" s="953"/>
      <c r="F11" s="953"/>
      <c r="G11" s="953"/>
      <c r="H11" s="955"/>
    </row>
    <row r="12" spans="1:10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958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0" s="748" customFormat="1" ht="14.25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</row>
    <row r="19" spans="1:10" s="743" customFormat="1" thickBot="1">
      <c r="A19" s="753" t="s">
        <v>219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5</v>
      </c>
      <c r="J20" s="971">
        <v>1</v>
      </c>
    </row>
    <row r="21" spans="1:10" s="968" customFormat="1" thickBot="1">
      <c r="A21" s="753" t="s">
        <v>634</v>
      </c>
      <c r="C21" s="965"/>
      <c r="G21" s="968" t="s">
        <v>1186</v>
      </c>
    </row>
    <row r="22" spans="1:10" s="968" customFormat="1" thickBot="1">
      <c r="A22" s="753" t="s">
        <v>557</v>
      </c>
      <c r="C22" s="972"/>
      <c r="D22" s="973"/>
      <c r="G22" s="968" t="s">
        <v>558</v>
      </c>
    </row>
    <row r="23" spans="1:10" s="945" customFormat="1" thickBot="1">
      <c r="A23" s="753" t="s">
        <v>735</v>
      </c>
      <c r="B23" s="968"/>
      <c r="C23" s="965"/>
      <c r="G23" s="968" t="s">
        <v>954</v>
      </c>
      <c r="I23" s="974"/>
    </row>
    <row r="24" spans="1:10" s="945" customFormat="1" ht="12">
      <c r="A24" s="753" t="s">
        <v>218</v>
      </c>
      <c r="B24" s="975"/>
      <c r="C24" s="976"/>
      <c r="F24" s="977"/>
      <c r="G24" s="968" t="s">
        <v>956</v>
      </c>
    </row>
    <row r="25" spans="1:10" s="945" customForma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thickBot="1">
      <c r="A28" s="756"/>
      <c r="B28" s="945"/>
      <c r="C28" s="984"/>
      <c r="E28" s="985"/>
      <c r="F28" s="945"/>
      <c r="G28" s="945"/>
      <c r="H28" s="2561">
        <v>900272190027</v>
      </c>
      <c r="I28" s="2561"/>
      <c r="J28" s="2561"/>
    </row>
    <row r="29" spans="1:10" s="748" customFormat="1" ht="42.75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105.75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11.2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36" customHeight="1" thickBot="1">
      <c r="A32" s="987">
        <v>1100000</v>
      </c>
      <c r="B32" s="787" t="s">
        <v>1719</v>
      </c>
      <c r="C32" s="788" t="s">
        <v>361</v>
      </c>
      <c r="D32" s="902">
        <f>D33+D42+D105</f>
        <v>34000</v>
      </c>
      <c r="E32" s="902">
        <f>E105</f>
        <v>0</v>
      </c>
      <c r="F32" s="902">
        <f>F33+F42+F138+F105</f>
        <v>34000</v>
      </c>
      <c r="G32" s="902">
        <f>G33+G42+G131+G105</f>
        <v>9000</v>
      </c>
      <c r="H32" s="902">
        <f>H33+H42+H131+H105</f>
        <v>21000</v>
      </c>
      <c r="I32" s="902">
        <f>I33+I42+I131+I105</f>
        <v>26000</v>
      </c>
      <c r="J32" s="1181">
        <f>J33+J42+J131+J105</f>
        <v>34000</v>
      </c>
    </row>
    <row r="33" spans="1:10" s="748" customFormat="1" ht="90" hidden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14.25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748" customFormat="1" ht="25.5">
      <c r="A35" s="989">
        <v>1111000</v>
      </c>
      <c r="B35" s="797" t="s">
        <v>677</v>
      </c>
      <c r="C35" s="798" t="s">
        <v>810</v>
      </c>
      <c r="D35" s="938">
        <v>0</v>
      </c>
      <c r="E35" s="1202"/>
      <c r="F35" s="938">
        <f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6"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24" hidden="1" customHeight="1">
      <c r="A37" s="990">
        <v>1113000</v>
      </c>
      <c r="B37" s="801" t="s">
        <v>812</v>
      </c>
      <c r="C37" s="802" t="s">
        <v>813</v>
      </c>
      <c r="D37" s="906"/>
      <c r="E37" s="906"/>
      <c r="F37" s="906"/>
      <c r="G37" s="906"/>
      <c r="H37" s="906"/>
      <c r="I37" s="906"/>
      <c r="J37" s="991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06"/>
      <c r="E38" s="906"/>
      <c r="F38" s="906"/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06"/>
      <c r="F39" s="906"/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06"/>
      <c r="F40" s="906"/>
      <c r="G40" s="906"/>
      <c r="H40" s="906"/>
      <c r="I40" s="906"/>
      <c r="J40" s="991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07"/>
      <c r="F41" s="907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908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4.25" hidden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06">
        <v>0</v>
      </c>
      <c r="F45" s="906">
        <f>E45+D45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06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f>D47+E47</f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>
        <v>0</v>
      </c>
      <c r="E48" s="906"/>
      <c r="F48" s="905"/>
      <c r="G48" s="905"/>
      <c r="H48" s="905">
        <v>0</v>
      </c>
      <c r="I48" s="905">
        <v>0</v>
      </c>
      <c r="J48" s="991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13.5" hidden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7.75" hidden="1" customHeight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 ht="12" hidden="1" customHeight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0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0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0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0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v>0</v>
      </c>
      <c r="E63" s="907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0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 t="shared" ref="D64:I64" si="1">D65</f>
        <v>0</v>
      </c>
      <c r="E64" s="911">
        <f t="shared" si="1"/>
        <v>0</v>
      </c>
      <c r="F64" s="911">
        <f t="shared" si="1"/>
        <v>0</v>
      </c>
      <c r="G64" s="911">
        <f t="shared" si="1"/>
        <v>0</v>
      </c>
      <c r="H64" s="911">
        <f t="shared" si="1"/>
        <v>0</v>
      </c>
      <c r="I64" s="911">
        <f t="shared" si="1"/>
        <v>0</v>
      </c>
      <c r="J64" s="991">
        <f t="shared" si="0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07">
        <v>0</v>
      </c>
      <c r="E65" s="907">
        <v>0</v>
      </c>
      <c r="F65" s="907">
        <f>D65+E65</f>
        <v>0</v>
      </c>
      <c r="G65" s="907"/>
      <c r="H65" s="907"/>
      <c r="I65" s="907">
        <v>0</v>
      </c>
      <c r="J65" s="991">
        <f t="shared" si="0"/>
        <v>0</v>
      </c>
    </row>
    <row r="66" spans="1:10" s="748" customFormat="1" ht="28.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/>
      <c r="E67" s="906"/>
      <c r="F67" s="906"/>
      <c r="G67" s="906"/>
      <c r="H67" s="906"/>
      <c r="I67" s="906"/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/>
      <c r="F68" s="907"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F70+F76</f>
        <v>0</v>
      </c>
      <c r="G69" s="911">
        <f>G70+G76</f>
        <v>0</v>
      </c>
      <c r="H69" s="911">
        <f>H70+H76</f>
        <v>0</v>
      </c>
      <c r="I69" s="911">
        <f>I70+I76</f>
        <v>0</v>
      </c>
      <c r="J69" s="991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06">
        <v>0</v>
      </c>
      <c r="E70" s="906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06"/>
      <c r="F71" s="906"/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06"/>
      <c r="F72" s="906"/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06"/>
      <c r="F74" s="906"/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/>
      <c r="E75" s="906"/>
      <c r="F75" s="906"/>
      <c r="G75" s="906"/>
      <c r="H75" s="906"/>
      <c r="I75" s="906"/>
      <c r="J75" s="991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06">
        <v>0</v>
      </c>
      <c r="E76" s="906"/>
      <c r="F76" s="906">
        <f>D76+E76</f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7"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11"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4.25" hidden="1">
      <c r="A92" s="998">
        <v>1150000</v>
      </c>
      <c r="B92" s="999" t="s">
        <v>736</v>
      </c>
      <c r="C92" s="794" t="s">
        <v>361</v>
      </c>
      <c r="D92" s="911">
        <v>0</v>
      </c>
      <c r="E92" s="911"/>
      <c r="F92" s="911">
        <v>0</v>
      </c>
      <c r="G92" s="911">
        <v>0</v>
      </c>
      <c r="H92" s="911">
        <v>0</v>
      </c>
      <c r="I92" s="911">
        <v>0</v>
      </c>
      <c r="J92" s="991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1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1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1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1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1" s="748" customFormat="1" hidden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1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1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1" s="748" customFormat="1" hidden="1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1" s="748" customFormat="1" ht="32.25" customHeight="1">
      <c r="A105" s="1000">
        <v>1153700</v>
      </c>
      <c r="B105" s="1017" t="s">
        <v>507</v>
      </c>
      <c r="C105" s="822">
        <v>463700</v>
      </c>
      <c r="D105" s="1185">
        <v>34000</v>
      </c>
      <c r="E105" s="1185">
        <v>0</v>
      </c>
      <c r="F105" s="1185">
        <f>D105+E105</f>
        <v>34000</v>
      </c>
      <c r="G105" s="1007">
        <v>9000</v>
      </c>
      <c r="H105" s="1007">
        <v>21000</v>
      </c>
      <c r="I105" s="1007">
        <v>26000</v>
      </c>
      <c r="J105" s="1030">
        <f>F105</f>
        <v>34000</v>
      </c>
      <c r="K105" s="1061"/>
    </row>
    <row r="106" spans="1:11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1" s="748" customFormat="1" ht="1.5" hidden="1" customHeight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1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1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1" s="748" customFormat="1" hidden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1" s="748" customFormat="1" hidden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1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38.25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0.75" customHeight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25.5" hidden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38.25" hidden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5.5" hidden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0" s="748" customFormat="1" ht="51" hidden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0" s="748" customFormat="1" ht="38.25" hidden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0" s="748" customFormat="1" hidden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0" s="748" customFormat="1" hidden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0" s="748" customFormat="1" hidden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0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0" s="748" customFormat="1" ht="26.25" hidden="1" thickBot="1">
      <c r="A151" s="1028" t="s">
        <v>263</v>
      </c>
      <c r="B151" s="866" t="s">
        <v>652</v>
      </c>
      <c r="C151" s="867" t="s">
        <v>361</v>
      </c>
      <c r="D151" s="1201">
        <f>D152</f>
        <v>0</v>
      </c>
      <c r="E151" s="1201"/>
      <c r="F151" s="1201">
        <f>F152</f>
        <v>0</v>
      </c>
      <c r="G151" s="1201">
        <f>G152</f>
        <v>0</v>
      </c>
      <c r="H151" s="1201">
        <f>H152</f>
        <v>0</v>
      </c>
      <c r="I151" s="1201">
        <f>I152</f>
        <v>0</v>
      </c>
      <c r="J151" s="991">
        <f>F152</f>
        <v>0</v>
      </c>
    </row>
    <row r="152" spans="1:10" s="748" customFormat="1" hidden="1">
      <c r="A152" s="1026" t="s">
        <v>654</v>
      </c>
      <c r="B152" s="875" t="s">
        <v>655</v>
      </c>
      <c r="C152" s="794" t="s">
        <v>361</v>
      </c>
      <c r="D152" s="1027">
        <f>SUM(D153:D155)</f>
        <v>0</v>
      </c>
      <c r="E152" s="1027"/>
      <c r="F152" s="1027">
        <f>SUM(F153:F155)</f>
        <v>0</v>
      </c>
      <c r="G152" s="1027">
        <f>SUM(G153:G155)</f>
        <v>0</v>
      </c>
      <c r="H152" s="1027">
        <f>+SUM(H153:H155)</f>
        <v>0</v>
      </c>
      <c r="I152" s="1027">
        <f>SUM(I153:I155)</f>
        <v>0</v>
      </c>
      <c r="J152" s="991">
        <f>F152</f>
        <v>0</v>
      </c>
    </row>
    <row r="153" spans="1:10" s="748" customFormat="1" hidden="1">
      <c r="A153" s="1024" t="s">
        <v>656</v>
      </c>
      <c r="B153" s="857" t="s">
        <v>1700</v>
      </c>
      <c r="C153" s="1031" t="s">
        <v>997</v>
      </c>
      <c r="D153" s="925"/>
      <c r="E153" s="906"/>
      <c r="F153" s="925"/>
      <c r="G153" s="925"/>
      <c r="H153" s="925"/>
      <c r="I153" s="925"/>
      <c r="J153" s="991">
        <f>F153</f>
        <v>0</v>
      </c>
    </row>
    <row r="154" spans="1:10" s="748" customFormat="1" hidden="1">
      <c r="A154" s="1024" t="s">
        <v>998</v>
      </c>
      <c r="B154" s="857" t="s">
        <v>1701</v>
      </c>
      <c r="C154" s="1031" t="s">
        <v>975</v>
      </c>
      <c r="D154" s="925">
        <v>0</v>
      </c>
      <c r="E154" s="906"/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0" s="748" customFormat="1" ht="25.5" hidden="1">
      <c r="A155" s="1024" t="s">
        <v>976</v>
      </c>
      <c r="B155" s="857" t="s">
        <v>1702</v>
      </c>
      <c r="C155" s="1031" t="s">
        <v>978</v>
      </c>
      <c r="D155" s="1592">
        <v>0</v>
      </c>
      <c r="E155" s="1820">
        <v>0</v>
      </c>
      <c r="F155" s="1592">
        <f>D155+E155</f>
        <v>0</v>
      </c>
      <c r="G155" s="1274">
        <v>0</v>
      </c>
      <c r="H155" s="1274">
        <v>0</v>
      </c>
      <c r="I155" s="1274">
        <v>0</v>
      </c>
      <c r="J155" s="1276">
        <f>F155</f>
        <v>0</v>
      </c>
    </row>
    <row r="156" spans="1:10" s="748" customFormat="1" hidden="1">
      <c r="A156" s="1033" t="s">
        <v>979</v>
      </c>
      <c r="B156" s="857" t="s">
        <v>1703</v>
      </c>
      <c r="C156" s="1031" t="s">
        <v>1110</v>
      </c>
      <c r="D156" s="925"/>
      <c r="E156" s="906"/>
      <c r="F156" s="925"/>
      <c r="G156" s="925"/>
      <c r="H156" s="925"/>
      <c r="I156" s="925"/>
      <c r="J156" s="991">
        <v>0</v>
      </c>
    </row>
    <row r="157" spans="1:10" s="748" customFormat="1" hidden="1">
      <c r="A157" s="1033" t="s">
        <v>138</v>
      </c>
      <c r="B157" s="858" t="s">
        <v>139</v>
      </c>
      <c r="C157" s="1031" t="s">
        <v>140</v>
      </c>
      <c r="D157" s="925"/>
      <c r="E157" s="906"/>
      <c r="F157" s="925"/>
      <c r="G157" s="925"/>
      <c r="H157" s="925"/>
      <c r="I157" s="925"/>
      <c r="J157" s="991">
        <v>0</v>
      </c>
    </row>
    <row r="158" spans="1:10" s="748" customFormat="1" hidden="1">
      <c r="A158" s="1033" t="s">
        <v>141</v>
      </c>
      <c r="B158" s="857" t="s">
        <v>1704</v>
      </c>
      <c r="C158" s="1031" t="s">
        <v>904</v>
      </c>
      <c r="D158" s="925"/>
      <c r="E158" s="906"/>
      <c r="F158" s="925"/>
      <c r="G158" s="925"/>
      <c r="H158" s="925"/>
      <c r="I158" s="925"/>
      <c r="J158" s="991">
        <v>0</v>
      </c>
    </row>
    <row r="159" spans="1:10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06"/>
      <c r="F159" s="925"/>
      <c r="G159" s="925"/>
      <c r="H159" s="925"/>
      <c r="I159" s="925"/>
      <c r="J159" s="991">
        <v>0</v>
      </c>
    </row>
    <row r="160" spans="1:10" s="748" customFormat="1" hidden="1">
      <c r="A160" s="1034" t="s">
        <v>806</v>
      </c>
      <c r="B160" s="1035" t="s">
        <v>1706</v>
      </c>
      <c r="C160" s="1036" t="s">
        <v>661</v>
      </c>
      <c r="D160" s="925"/>
      <c r="E160" s="906"/>
      <c r="F160" s="925"/>
      <c r="G160" s="925"/>
      <c r="H160" s="925"/>
      <c r="I160" s="925"/>
      <c r="J160" s="991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5"/>
      <c r="E161" s="906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5"/>
      <c r="E162" s="906"/>
      <c r="F162" s="925"/>
      <c r="G162" s="925"/>
      <c r="H162" s="925"/>
      <c r="I162" s="925"/>
      <c r="J162" s="991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5">
        <v>0</v>
      </c>
      <c r="E163" s="925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5"/>
      <c r="E164" s="906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06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06"/>
      <c r="F166" s="925"/>
      <c r="G166" s="925"/>
      <c r="H166" s="925"/>
      <c r="I166" s="925"/>
      <c r="J166" s="991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5"/>
      <c r="E167" s="906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5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06"/>
      <c r="F169" s="925"/>
      <c r="G169" s="925"/>
      <c r="H169" s="925"/>
      <c r="I169" s="925"/>
      <c r="J169" s="991">
        <v>0</v>
      </c>
    </row>
    <row r="170" spans="1:10">
      <c r="A170" s="1041" t="s">
        <v>324</v>
      </c>
      <c r="B170" s="882" t="s">
        <v>1079</v>
      </c>
      <c r="C170" s="843" t="s">
        <v>361</v>
      </c>
      <c r="D170" s="925">
        <v>0</v>
      </c>
      <c r="E170" s="925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>
      <c r="A171" s="1033" t="s">
        <v>326</v>
      </c>
      <c r="B171" s="858" t="s">
        <v>1117</v>
      </c>
      <c r="C171" s="1031" t="s">
        <v>327</v>
      </c>
      <c r="D171" s="925"/>
      <c r="E171" s="925"/>
      <c r="F171" s="925"/>
      <c r="G171" s="925"/>
      <c r="H171" s="925"/>
      <c r="I171" s="925"/>
      <c r="J171" s="991">
        <v>0</v>
      </c>
    </row>
    <row r="172" spans="1:10">
      <c r="A172" s="1033" t="s">
        <v>328</v>
      </c>
      <c r="B172" s="858" t="s">
        <v>1118</v>
      </c>
      <c r="C172" s="1031" t="s">
        <v>329</v>
      </c>
      <c r="D172" s="925"/>
      <c r="E172" s="925"/>
      <c r="F172" s="925"/>
      <c r="G172" s="925"/>
      <c r="H172" s="925"/>
      <c r="I172" s="925"/>
      <c r="J172" s="925"/>
    </row>
    <row r="173" spans="1:10">
      <c r="A173" s="1033" t="s">
        <v>330</v>
      </c>
      <c r="B173" s="857" t="s">
        <v>1709</v>
      </c>
      <c r="C173" s="1031" t="s">
        <v>332</v>
      </c>
      <c r="D173" s="925"/>
      <c r="E173" s="925"/>
      <c r="F173" s="925"/>
      <c r="G173" s="925"/>
      <c r="H173" s="925"/>
      <c r="I173" s="925"/>
      <c r="J173" s="925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943"/>
      <c r="E174" s="943"/>
      <c r="F174" s="943"/>
      <c r="G174" s="943"/>
      <c r="H174" s="943"/>
      <c r="I174" s="943"/>
      <c r="J174" s="943"/>
    </row>
    <row r="175" spans="1:10" ht="13.5" thickBot="1">
      <c r="A175" s="1044">
        <v>1000000</v>
      </c>
      <c r="B175" s="1045" t="s">
        <v>1081</v>
      </c>
      <c r="C175" s="1046" t="s">
        <v>361</v>
      </c>
      <c r="D175" s="1029">
        <f>D32+D151</f>
        <v>34000</v>
      </c>
      <c r="E175" s="1029">
        <f>E32</f>
        <v>0</v>
      </c>
      <c r="F175" s="1029">
        <f>F32+F151</f>
        <v>34000</v>
      </c>
      <c r="G175" s="1029">
        <f>G32+G151</f>
        <v>9000</v>
      </c>
      <c r="H175" s="1029">
        <f>H32+H151</f>
        <v>21000</v>
      </c>
      <c r="I175" s="1029">
        <f>I32+I151</f>
        <v>26000</v>
      </c>
      <c r="J175" s="1188">
        <f>J32+J151</f>
        <v>34000</v>
      </c>
    </row>
    <row r="176" spans="1:10">
      <c r="A176" s="1613"/>
      <c r="B176" s="890"/>
      <c r="C176" s="891"/>
      <c r="D176" s="2213"/>
      <c r="E176" s="2655"/>
      <c r="F176" s="2656"/>
      <c r="G176" s="2656"/>
      <c r="H176" s="2656"/>
      <c r="I176" s="2656"/>
      <c r="J176" s="2656"/>
    </row>
    <row r="177" spans="1:10">
      <c r="A177" s="2517"/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17" t="s">
        <v>2250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 ht="14.25">
      <c r="A179" s="2517" t="s">
        <v>1737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892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734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04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04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748" customWidth="1"/>
    <col min="2" max="2" width="46.28515625" style="739" customWidth="1"/>
    <col min="3" max="3" width="8.7109375" style="749" customWidth="1"/>
    <col min="4" max="4" width="11" style="738" customWidth="1"/>
    <col min="5" max="5" width="11.42578125" style="738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947"/>
      <c r="G6" s="949" t="s">
        <v>1024</v>
      </c>
      <c r="H6" s="896"/>
    </row>
    <row r="7" spans="1:10">
      <c r="B7" s="738"/>
      <c r="C7" s="950"/>
    </row>
    <row r="8" spans="1:10">
      <c r="A8" s="748" t="s">
        <v>2331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900"/>
    </row>
    <row r="11" spans="1:10">
      <c r="B11" s="953"/>
      <c r="C11" s="954"/>
      <c r="D11" s="953"/>
      <c r="E11" s="953"/>
      <c r="F11" s="953"/>
      <c r="G11" s="953"/>
      <c r="H11" s="955"/>
    </row>
    <row r="12" spans="1:10">
      <c r="A12" s="956" t="s">
        <v>477</v>
      </c>
      <c r="B12" s="949" t="s">
        <v>1156</v>
      </c>
      <c r="C12" s="950"/>
      <c r="D12" s="949"/>
      <c r="E12" s="94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958"/>
      <c r="F13" s="958"/>
      <c r="G13" s="959"/>
    </row>
    <row r="14" spans="1:10" s="917" customFormat="1">
      <c r="A14" s="2545" t="s">
        <v>2332</v>
      </c>
      <c r="B14" s="2546"/>
      <c r="C14" s="1769"/>
      <c r="F14" s="1770"/>
      <c r="G14" s="1770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0" s="748" customFormat="1">
      <c r="A17" s="958"/>
      <c r="B17" s="2551" t="s">
        <v>2249</v>
      </c>
      <c r="C17" s="2551"/>
      <c r="D17" s="2551"/>
      <c r="E17" s="2551"/>
      <c r="F17" s="2551"/>
      <c r="G17" s="963"/>
      <c r="H17" s="963"/>
      <c r="I17" s="963"/>
      <c r="J17" s="963"/>
    </row>
    <row r="18" spans="1:10" s="748" customFormat="1" ht="14.25">
      <c r="A18" s="959"/>
      <c r="B18" s="2551"/>
      <c r="C18" s="2551"/>
      <c r="D18" s="2551"/>
      <c r="E18" s="2551"/>
      <c r="F18" s="2551"/>
      <c r="G18" s="752"/>
      <c r="H18" s="752"/>
      <c r="I18" s="751"/>
      <c r="J18" s="751"/>
    </row>
    <row r="19" spans="1:10" s="743" customFormat="1" thickBot="1">
      <c r="A19" s="753" t="s">
        <v>219</v>
      </c>
      <c r="B19" s="964"/>
      <c r="C19" s="965"/>
      <c r="D19" s="745"/>
      <c r="E19" s="745"/>
      <c r="G19" s="966" t="s">
        <v>651</v>
      </c>
      <c r="H19" s="967"/>
      <c r="I19" s="967"/>
      <c r="J19" s="967"/>
    </row>
    <row r="20" spans="1:10" s="945" customFormat="1" thickBot="1">
      <c r="A20" s="753" t="s">
        <v>89</v>
      </c>
      <c r="B20" s="968"/>
      <c r="C20" s="965"/>
      <c r="G20" s="968" t="s">
        <v>335</v>
      </c>
      <c r="H20" s="969">
        <v>9</v>
      </c>
      <c r="I20" s="970">
        <v>5</v>
      </c>
      <c r="J20" s="971">
        <v>1</v>
      </c>
    </row>
    <row r="21" spans="1:10" s="968" customFormat="1" thickBot="1">
      <c r="A21" s="753" t="s">
        <v>634</v>
      </c>
      <c r="C21" s="965"/>
      <c r="G21" s="968" t="s">
        <v>1186</v>
      </c>
    </row>
    <row r="22" spans="1:10" s="968" customFormat="1" thickBot="1">
      <c r="A22" s="753" t="s">
        <v>557</v>
      </c>
      <c r="C22" s="972"/>
      <c r="D22" s="973"/>
      <c r="G22" s="968" t="s">
        <v>558</v>
      </c>
    </row>
    <row r="23" spans="1:10" s="945" customFormat="1" thickBot="1">
      <c r="A23" s="753" t="s">
        <v>735</v>
      </c>
      <c r="B23" s="968"/>
      <c r="C23" s="965"/>
      <c r="G23" s="968" t="s">
        <v>954</v>
      </c>
      <c r="I23" s="974"/>
    </row>
    <row r="24" spans="1:10" s="945" customFormat="1" ht="12">
      <c r="A24" s="753" t="s">
        <v>218</v>
      </c>
      <c r="B24" s="975"/>
      <c r="C24" s="976"/>
      <c r="F24" s="977"/>
      <c r="G24" s="968" t="s">
        <v>956</v>
      </c>
    </row>
    <row r="25" spans="1:10" s="945" customFormat="1" thickBot="1">
      <c r="A25" s="755" t="s">
        <v>308</v>
      </c>
      <c r="B25" s="966"/>
      <c r="C25" s="976"/>
      <c r="D25" s="978"/>
      <c r="E25" s="978"/>
      <c r="G25" s="968" t="s">
        <v>234</v>
      </c>
      <c r="I25" s="977"/>
    </row>
    <row r="26" spans="1:10" s="977" customFormat="1" thickBot="1">
      <c r="A26" s="753" t="s">
        <v>116</v>
      </c>
      <c r="B26" s="968"/>
      <c r="C26" s="976"/>
      <c r="D26" s="979"/>
      <c r="E26" s="945"/>
      <c r="G26" s="977" t="s">
        <v>1718</v>
      </c>
      <c r="H26" s="980"/>
      <c r="I26" s="981"/>
      <c r="J26" s="982"/>
    </row>
    <row r="27" spans="1:10" s="977" customFormat="1" thickBot="1">
      <c r="A27" s="753" t="s">
        <v>642</v>
      </c>
      <c r="B27" s="968"/>
      <c r="C27" s="976"/>
      <c r="E27" s="983" t="s">
        <v>746</v>
      </c>
      <c r="G27" s="968" t="s">
        <v>422</v>
      </c>
      <c r="I27" s="945"/>
      <c r="J27" s="945"/>
    </row>
    <row r="28" spans="1:10" s="977" customFormat="1" thickBot="1">
      <c r="A28" s="756"/>
      <c r="B28" s="945"/>
      <c r="C28" s="984"/>
      <c r="E28" s="985"/>
      <c r="F28" s="945"/>
      <c r="G28" s="945"/>
      <c r="H28" s="2561">
        <v>900272190027</v>
      </c>
      <c r="I28" s="2561"/>
      <c r="J28" s="2561"/>
    </row>
    <row r="29" spans="1:10" s="748" customFormat="1" ht="42.75" thickBot="1">
      <c r="A29" s="771" t="s">
        <v>409</v>
      </c>
      <c r="B29" s="772" t="s">
        <v>643</v>
      </c>
      <c r="C29" s="773"/>
      <c r="D29" s="772" t="s">
        <v>425</v>
      </c>
      <c r="E29" s="774"/>
      <c r="F29" s="2554" t="s">
        <v>365</v>
      </c>
      <c r="G29" s="2556" t="s">
        <v>366</v>
      </c>
      <c r="H29" s="2557"/>
      <c r="I29" s="2557"/>
      <c r="J29" s="2558"/>
    </row>
    <row r="30" spans="1:10" s="748" customFormat="1" ht="105.75" thickBot="1">
      <c r="A30" s="775"/>
      <c r="B30" s="776" t="s">
        <v>351</v>
      </c>
      <c r="C30" s="777" t="s">
        <v>675</v>
      </c>
      <c r="D30" s="778" t="s">
        <v>802</v>
      </c>
      <c r="E30" s="779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0" s="986" customFormat="1" ht="11.25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783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0" s="889" customFormat="1" ht="36.75" customHeight="1" thickBot="1">
      <c r="A32" s="987">
        <v>1100000</v>
      </c>
      <c r="B32" s="787" t="s">
        <v>1719</v>
      </c>
      <c r="C32" s="788" t="s">
        <v>361</v>
      </c>
      <c r="D32" s="902">
        <f>D33+D42+D105</f>
        <v>5200</v>
      </c>
      <c r="E32" s="902">
        <f>E105</f>
        <v>0</v>
      </c>
      <c r="F32" s="902">
        <f>F33+F42+F138+F105</f>
        <v>5200</v>
      </c>
      <c r="G32" s="902">
        <f>G33+G42+G131+G105</f>
        <v>2100</v>
      </c>
      <c r="H32" s="902">
        <f>H33+H42+H131+H105</f>
        <v>4200</v>
      </c>
      <c r="I32" s="902">
        <f>I33+I42+I131+I105</f>
        <v>5200</v>
      </c>
      <c r="J32" s="1181">
        <f>J33+J42+J131+J105</f>
        <v>5200</v>
      </c>
    </row>
    <row r="33" spans="1:10" s="748" customFormat="1" ht="90" hidden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903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904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938">
        <v>0</v>
      </c>
      <c r="E35" s="1202"/>
      <c r="F35" s="938">
        <f>D35+E35</f>
        <v>0</v>
      </c>
      <c r="G35" s="905">
        <v>0</v>
      </c>
      <c r="H35" s="905">
        <v>0</v>
      </c>
      <c r="I35" s="905">
        <v>0</v>
      </c>
      <c r="J35" s="905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906">
        <v>0</v>
      </c>
      <c r="E36" s="906"/>
      <c r="F36" s="906">
        <v>0</v>
      </c>
      <c r="G36" s="906">
        <v>0</v>
      </c>
      <c r="H36" s="906">
        <v>0</v>
      </c>
      <c r="I36" s="906">
        <v>0</v>
      </c>
      <c r="J36" s="906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06"/>
      <c r="E37" s="906"/>
      <c r="F37" s="906"/>
      <c r="G37" s="906"/>
      <c r="H37" s="906"/>
      <c r="I37" s="906"/>
      <c r="J37" s="991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06"/>
      <c r="E38" s="906"/>
      <c r="F38" s="906"/>
      <c r="G38" s="906"/>
      <c r="H38" s="906"/>
      <c r="I38" s="906"/>
      <c r="J38" s="991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06"/>
      <c r="E39" s="906"/>
      <c r="F39" s="906"/>
      <c r="G39" s="906"/>
      <c r="H39" s="906"/>
      <c r="I39" s="906"/>
      <c r="J39" s="991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06"/>
      <c r="E40" s="906"/>
      <c r="F40" s="906"/>
      <c r="G40" s="906"/>
      <c r="H40" s="906"/>
      <c r="I40" s="906"/>
      <c r="J40" s="991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07">
        <v>0</v>
      </c>
      <c r="E41" s="907"/>
      <c r="F41" s="907">
        <f>D41+E41</f>
        <v>0</v>
      </c>
      <c r="G41" s="907">
        <v>0</v>
      </c>
      <c r="H41" s="907">
        <v>0</v>
      </c>
      <c r="I41" s="907">
        <v>0</v>
      </c>
      <c r="J41" s="991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8">
        <f>D43+D55+D66+D69+D51+D64</f>
        <v>0</v>
      </c>
      <c r="E42" s="908"/>
      <c r="F42" s="908">
        <f>F43+F55+F66+F69+F51+F64</f>
        <v>0</v>
      </c>
      <c r="G42" s="908">
        <f>G43+G51+G55+G64+G66+G69</f>
        <v>0</v>
      </c>
      <c r="H42" s="908">
        <f>H43+H51+H55+H64+H66+H69</f>
        <v>0</v>
      </c>
      <c r="I42" s="908">
        <f>I43+I51+I55+I64+I66+I69</f>
        <v>0</v>
      </c>
      <c r="J42" s="991">
        <f>F42</f>
        <v>0</v>
      </c>
    </row>
    <row r="43" spans="1:10" s="748" customFormat="1" ht="14.25" hidden="1">
      <c r="A43" s="988">
        <v>1121000</v>
      </c>
      <c r="B43" s="811" t="s">
        <v>22</v>
      </c>
      <c r="C43" s="812"/>
      <c r="D43" s="905">
        <f>SUM(D44:D49)</f>
        <v>0</v>
      </c>
      <c r="E43" s="905"/>
      <c r="F43" s="905">
        <f>SUM(F44:F49)</f>
        <v>0</v>
      </c>
      <c r="G43" s="905">
        <f>SUM(G44:G49)</f>
        <v>0</v>
      </c>
      <c r="H43" s="905">
        <f>SUM(H44:H49)</f>
        <v>0</v>
      </c>
      <c r="I43" s="905">
        <f>SUM(I44:I49)</f>
        <v>0</v>
      </c>
      <c r="J43" s="991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06"/>
      <c r="E44" s="906"/>
      <c r="F44" s="906"/>
      <c r="G44" s="906"/>
      <c r="H44" s="906"/>
      <c r="I44" s="906"/>
      <c r="J44" s="991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06">
        <v>0</v>
      </c>
      <c r="E45" s="906">
        <v>0</v>
      </c>
      <c r="F45" s="906">
        <f>E45+D45</f>
        <v>0</v>
      </c>
      <c r="G45" s="906">
        <v>0</v>
      </c>
      <c r="H45" s="906">
        <v>0</v>
      </c>
      <c r="I45" s="906">
        <v>0</v>
      </c>
      <c r="J45" s="991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06">
        <v>0</v>
      </c>
      <c r="E46" s="906"/>
      <c r="F46" s="906">
        <f>D46+E46</f>
        <v>0</v>
      </c>
      <c r="G46" s="906">
        <v>0</v>
      </c>
      <c r="H46" s="906">
        <v>0</v>
      </c>
      <c r="I46" s="906">
        <v>0</v>
      </c>
      <c r="J46" s="991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06">
        <v>0</v>
      </c>
      <c r="E47" s="906"/>
      <c r="F47" s="906">
        <f>D47+E47</f>
        <v>0</v>
      </c>
      <c r="G47" s="906">
        <v>0</v>
      </c>
      <c r="H47" s="906">
        <v>0</v>
      </c>
      <c r="I47" s="906">
        <v>0</v>
      </c>
      <c r="J47" s="991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05">
        <v>0</v>
      </c>
      <c r="E48" s="906"/>
      <c r="F48" s="905"/>
      <c r="G48" s="905"/>
      <c r="H48" s="905">
        <v>0</v>
      </c>
      <c r="I48" s="905">
        <v>0</v>
      </c>
      <c r="J48" s="991">
        <v>0</v>
      </c>
    </row>
    <row r="49" spans="1:10" s="748" customFormat="1" hidden="1">
      <c r="A49" s="990">
        <v>1121600</v>
      </c>
      <c r="B49" s="813" t="s">
        <v>70</v>
      </c>
      <c r="C49" s="802" t="s">
        <v>390</v>
      </c>
      <c r="D49" s="906"/>
      <c r="E49" s="906"/>
      <c r="F49" s="906"/>
      <c r="G49" s="906"/>
      <c r="H49" s="906"/>
      <c r="I49" s="906"/>
      <c r="J49" s="991">
        <v>0</v>
      </c>
    </row>
    <row r="50" spans="1:10" s="748" customFormat="1" ht="8.25" hidden="1" customHeight="1" thickBot="1">
      <c r="A50" s="994">
        <v>1121700</v>
      </c>
      <c r="B50" s="817" t="s">
        <v>71</v>
      </c>
      <c r="C50" s="806" t="s">
        <v>772</v>
      </c>
      <c r="D50" s="907"/>
      <c r="E50" s="907"/>
      <c r="F50" s="907"/>
      <c r="G50" s="907"/>
      <c r="H50" s="907"/>
      <c r="I50" s="907"/>
      <c r="J50" s="991">
        <v>0</v>
      </c>
    </row>
    <row r="51" spans="1:10" s="748" customFormat="1" ht="28.5" hidden="1">
      <c r="A51" s="988">
        <v>1122000</v>
      </c>
      <c r="B51" s="818" t="s">
        <v>773</v>
      </c>
      <c r="C51" s="794" t="s">
        <v>361</v>
      </c>
      <c r="D51" s="911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991">
        <f>J52</f>
        <v>0</v>
      </c>
    </row>
    <row r="52" spans="1:10" s="748" customFormat="1" hidden="1">
      <c r="A52" s="995">
        <v>1122100</v>
      </c>
      <c r="B52" s="813" t="s">
        <v>72</v>
      </c>
      <c r="C52" s="798" t="s">
        <v>774</v>
      </c>
      <c r="D52" s="906">
        <v>0</v>
      </c>
      <c r="E52" s="906"/>
      <c r="F52" s="906">
        <v>0</v>
      </c>
      <c r="G52" s="906">
        <v>0</v>
      </c>
      <c r="H52" s="906">
        <v>0</v>
      </c>
      <c r="I52" s="906">
        <v>0</v>
      </c>
      <c r="J52" s="991">
        <f>F52</f>
        <v>0</v>
      </c>
    </row>
    <row r="53" spans="1:10" s="748" customFormat="1" hidden="1">
      <c r="A53" s="995">
        <v>1122200</v>
      </c>
      <c r="B53" s="813" t="s">
        <v>490</v>
      </c>
      <c r="C53" s="802" t="s">
        <v>1031</v>
      </c>
      <c r="D53" s="906"/>
      <c r="E53" s="906"/>
      <c r="F53" s="906"/>
      <c r="G53" s="906"/>
      <c r="H53" s="906"/>
      <c r="I53" s="906"/>
      <c r="J53" s="991">
        <v>0</v>
      </c>
    </row>
    <row r="54" spans="1:10" s="748" customFormat="1" ht="13.5" hidden="1" thickBot="1">
      <c r="A54" s="993">
        <v>1122300</v>
      </c>
      <c r="B54" s="817" t="s">
        <v>148</v>
      </c>
      <c r="C54" s="806" t="s">
        <v>1032</v>
      </c>
      <c r="D54" s="907"/>
      <c r="E54" s="907"/>
      <c r="F54" s="907"/>
      <c r="G54" s="907"/>
      <c r="H54" s="907"/>
      <c r="I54" s="907"/>
      <c r="J54" s="991">
        <v>0</v>
      </c>
    </row>
    <row r="55" spans="1:10" s="748" customFormat="1" ht="28.5" hidden="1">
      <c r="A55" s="988">
        <v>1123000</v>
      </c>
      <c r="B55" s="818" t="s">
        <v>56</v>
      </c>
      <c r="C55" s="794" t="s">
        <v>361</v>
      </c>
      <c r="D55" s="911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991">
        <f>F55</f>
        <v>0</v>
      </c>
    </row>
    <row r="56" spans="1:10" s="748" customFormat="1" hidden="1">
      <c r="A56" s="995">
        <v>1123100</v>
      </c>
      <c r="B56" s="813" t="s">
        <v>149</v>
      </c>
      <c r="C56" s="798" t="s">
        <v>368</v>
      </c>
      <c r="D56" s="906"/>
      <c r="E56" s="906"/>
      <c r="F56" s="906"/>
      <c r="G56" s="906"/>
      <c r="H56" s="906"/>
      <c r="I56" s="906"/>
      <c r="J56" s="991">
        <f>F56</f>
        <v>0</v>
      </c>
    </row>
    <row r="57" spans="1:10" s="748" customFormat="1" hidden="1">
      <c r="A57" s="995">
        <v>1123200</v>
      </c>
      <c r="B57" s="813" t="s">
        <v>150</v>
      </c>
      <c r="C57" s="802" t="s">
        <v>369</v>
      </c>
      <c r="D57" s="906">
        <v>0</v>
      </c>
      <c r="E57" s="906"/>
      <c r="F57" s="906">
        <v>0</v>
      </c>
      <c r="G57" s="906">
        <v>0</v>
      </c>
      <c r="H57" s="906">
        <v>0</v>
      </c>
      <c r="I57" s="906">
        <v>0</v>
      </c>
      <c r="J57" s="991">
        <f>F57</f>
        <v>0</v>
      </c>
    </row>
    <row r="58" spans="1:10" s="748" customFormat="1" ht="25.5" hidden="1">
      <c r="A58" s="995">
        <v>1123300</v>
      </c>
      <c r="B58" s="813" t="s">
        <v>151</v>
      </c>
      <c r="C58" s="802" t="s">
        <v>370</v>
      </c>
      <c r="D58" s="906"/>
      <c r="E58" s="906"/>
      <c r="F58" s="906"/>
      <c r="G58" s="906"/>
      <c r="H58" s="906"/>
      <c r="I58" s="906"/>
      <c r="J58" s="991"/>
    </row>
    <row r="59" spans="1:10" s="748" customFormat="1" hidden="1">
      <c r="A59" s="995">
        <v>1123400</v>
      </c>
      <c r="B59" s="813" t="s">
        <v>559</v>
      </c>
      <c r="C59" s="802" t="s">
        <v>371</v>
      </c>
      <c r="D59" s="906">
        <v>0</v>
      </c>
      <c r="E59" s="906"/>
      <c r="F59" s="906">
        <v>0</v>
      </c>
      <c r="G59" s="906">
        <v>0</v>
      </c>
      <c r="H59" s="906">
        <v>0</v>
      </c>
      <c r="I59" s="906">
        <v>0</v>
      </c>
      <c r="J59" s="991">
        <f t="shared" ref="J59:J65" si="0">F59</f>
        <v>0</v>
      </c>
    </row>
    <row r="60" spans="1:10" s="748" customFormat="1" hidden="1">
      <c r="A60" s="995">
        <v>1123500</v>
      </c>
      <c r="B60" s="821" t="s">
        <v>560</v>
      </c>
      <c r="C60" s="822">
        <v>423500</v>
      </c>
      <c r="D60" s="906"/>
      <c r="E60" s="906"/>
      <c r="F60" s="906"/>
      <c r="G60" s="906"/>
      <c r="H60" s="906"/>
      <c r="I60" s="906"/>
      <c r="J60" s="991">
        <f t="shared" si="0"/>
        <v>0</v>
      </c>
    </row>
    <row r="61" spans="1:10" s="748" customFormat="1" hidden="1">
      <c r="A61" s="995">
        <v>1123600</v>
      </c>
      <c r="B61" s="813" t="s">
        <v>187</v>
      </c>
      <c r="C61" s="802" t="s">
        <v>372</v>
      </c>
      <c r="D61" s="906"/>
      <c r="E61" s="906"/>
      <c r="F61" s="906"/>
      <c r="G61" s="906"/>
      <c r="H61" s="906"/>
      <c r="I61" s="906"/>
      <c r="J61" s="991">
        <f t="shared" si="0"/>
        <v>0</v>
      </c>
    </row>
    <row r="62" spans="1:10" s="748" customFormat="1" hidden="1">
      <c r="A62" s="995">
        <v>1123700</v>
      </c>
      <c r="B62" s="813" t="s">
        <v>188</v>
      </c>
      <c r="C62" s="802" t="s">
        <v>373</v>
      </c>
      <c r="D62" s="906">
        <v>0</v>
      </c>
      <c r="E62" s="906"/>
      <c r="F62" s="906">
        <v>0</v>
      </c>
      <c r="G62" s="906">
        <v>0</v>
      </c>
      <c r="H62" s="906">
        <v>0</v>
      </c>
      <c r="I62" s="906">
        <v>0</v>
      </c>
      <c r="J62" s="991">
        <f t="shared" si="0"/>
        <v>0</v>
      </c>
    </row>
    <row r="63" spans="1:10" s="748" customFormat="1" ht="13.5" hidden="1" thickBot="1">
      <c r="A63" s="993">
        <v>1123800</v>
      </c>
      <c r="B63" s="817" t="s">
        <v>189</v>
      </c>
      <c r="C63" s="806" t="s">
        <v>374</v>
      </c>
      <c r="D63" s="907">
        <v>0</v>
      </c>
      <c r="E63" s="907">
        <v>0</v>
      </c>
      <c r="F63" s="907">
        <f>D63+E63</f>
        <v>0</v>
      </c>
      <c r="G63" s="907">
        <v>0</v>
      </c>
      <c r="H63" s="907">
        <v>0</v>
      </c>
      <c r="I63" s="907">
        <v>0</v>
      </c>
      <c r="J63" s="991">
        <f t="shared" si="0"/>
        <v>0</v>
      </c>
    </row>
    <row r="64" spans="1:10" s="748" customFormat="1" ht="28.5" hidden="1">
      <c r="A64" s="988">
        <v>1124000</v>
      </c>
      <c r="B64" s="818" t="s">
        <v>214</v>
      </c>
      <c r="C64" s="794" t="s">
        <v>361</v>
      </c>
      <c r="D64" s="911">
        <f t="shared" ref="D64:I64" si="1">D65</f>
        <v>0</v>
      </c>
      <c r="E64" s="911">
        <f t="shared" si="1"/>
        <v>0</v>
      </c>
      <c r="F64" s="911">
        <f t="shared" si="1"/>
        <v>0</v>
      </c>
      <c r="G64" s="911">
        <f t="shared" si="1"/>
        <v>0</v>
      </c>
      <c r="H64" s="911">
        <f t="shared" si="1"/>
        <v>0</v>
      </c>
      <c r="I64" s="911">
        <f t="shared" si="1"/>
        <v>0</v>
      </c>
      <c r="J64" s="991">
        <f t="shared" si="0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07">
        <v>0</v>
      </c>
      <c r="E65" s="907">
        <v>0</v>
      </c>
      <c r="F65" s="907">
        <f>D65+E65</f>
        <v>0</v>
      </c>
      <c r="G65" s="907"/>
      <c r="H65" s="907"/>
      <c r="I65" s="907">
        <v>0</v>
      </c>
      <c r="J65" s="991">
        <f t="shared" si="0"/>
        <v>0</v>
      </c>
    </row>
    <row r="66" spans="1:10" s="748" customFormat="1" ht="28.5" hidden="1">
      <c r="A66" s="988">
        <v>1125000</v>
      </c>
      <c r="B66" s="818" t="s">
        <v>928</v>
      </c>
      <c r="C66" s="794" t="s">
        <v>361</v>
      </c>
      <c r="D66" s="911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991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06"/>
      <c r="E67" s="906"/>
      <c r="F67" s="906"/>
      <c r="G67" s="906"/>
      <c r="H67" s="906"/>
      <c r="I67" s="906"/>
      <c r="J67" s="991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07">
        <v>0</v>
      </c>
      <c r="E68" s="907"/>
      <c r="F68" s="907">
        <v>0</v>
      </c>
      <c r="G68" s="907">
        <v>0</v>
      </c>
      <c r="H68" s="907">
        <v>0</v>
      </c>
      <c r="I68" s="907">
        <v>0</v>
      </c>
      <c r="J68" s="991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1">
        <f>SUM(D70:D77)</f>
        <v>0</v>
      </c>
      <c r="E69" s="911"/>
      <c r="F69" s="911">
        <f>F70+F76</f>
        <v>0</v>
      </c>
      <c r="G69" s="911">
        <f>G70+G76</f>
        <v>0</v>
      </c>
      <c r="H69" s="911">
        <f>H70+H76</f>
        <v>0</v>
      </c>
      <c r="I69" s="911">
        <f>I70+I76</f>
        <v>0</v>
      </c>
      <c r="J69" s="991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06">
        <v>0</v>
      </c>
      <c r="E70" s="906"/>
      <c r="F70" s="906">
        <f>D70+E70</f>
        <v>0</v>
      </c>
      <c r="G70" s="906">
        <v>0</v>
      </c>
      <c r="H70" s="906">
        <v>0</v>
      </c>
      <c r="I70" s="906">
        <v>0</v>
      </c>
      <c r="J70" s="991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06"/>
      <c r="E71" s="906"/>
      <c r="F71" s="906"/>
      <c r="G71" s="906"/>
      <c r="H71" s="906"/>
      <c r="I71" s="906"/>
      <c r="J71" s="991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06"/>
      <c r="E72" s="906"/>
      <c r="F72" s="906"/>
      <c r="G72" s="906"/>
      <c r="H72" s="906"/>
      <c r="I72" s="906"/>
      <c r="J72" s="991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06">
        <v>0</v>
      </c>
      <c r="E73" s="906"/>
      <c r="F73" s="906">
        <v>0</v>
      </c>
      <c r="G73" s="906">
        <v>0</v>
      </c>
      <c r="H73" s="906">
        <v>0</v>
      </c>
      <c r="I73" s="906">
        <v>0</v>
      </c>
      <c r="J73" s="991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06"/>
      <c r="E74" s="906"/>
      <c r="F74" s="906"/>
      <c r="G74" s="906"/>
      <c r="H74" s="906"/>
      <c r="I74" s="906"/>
      <c r="J74" s="991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06"/>
      <c r="E75" s="906"/>
      <c r="F75" s="906"/>
      <c r="G75" s="906"/>
      <c r="H75" s="906"/>
      <c r="I75" s="906"/>
      <c r="J75" s="991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06">
        <v>0</v>
      </c>
      <c r="E76" s="906"/>
      <c r="F76" s="906">
        <f>D76+E76</f>
        <v>0</v>
      </c>
      <c r="G76" s="906">
        <v>0</v>
      </c>
      <c r="H76" s="906">
        <v>0</v>
      </c>
      <c r="I76" s="906">
        <v>0</v>
      </c>
      <c r="J76" s="991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07">
        <v>0</v>
      </c>
      <c r="E77" s="907">
        <v>0</v>
      </c>
      <c r="F77" s="907">
        <v>0</v>
      </c>
      <c r="G77" s="907">
        <v>0</v>
      </c>
      <c r="H77" s="907">
        <v>0</v>
      </c>
      <c r="I77" s="907">
        <v>0</v>
      </c>
      <c r="J77" s="991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1">
        <v>0</v>
      </c>
      <c r="E78" s="911"/>
      <c r="F78" s="911">
        <v>0</v>
      </c>
      <c r="G78" s="911">
        <v>0</v>
      </c>
      <c r="H78" s="911">
        <v>0</v>
      </c>
      <c r="I78" s="911">
        <v>0</v>
      </c>
      <c r="J78" s="991"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06"/>
      <c r="E79" s="906"/>
      <c r="F79" s="906"/>
      <c r="G79" s="906"/>
      <c r="H79" s="906"/>
      <c r="I79" s="906"/>
      <c r="J79" s="991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06"/>
      <c r="E80" s="906"/>
      <c r="F80" s="906"/>
      <c r="G80" s="906"/>
      <c r="H80" s="906"/>
      <c r="I80" s="906"/>
      <c r="J80" s="991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06"/>
      <c r="E81" s="906"/>
      <c r="F81" s="906"/>
      <c r="G81" s="906"/>
      <c r="H81" s="906"/>
      <c r="I81" s="906"/>
      <c r="J81" s="991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05"/>
      <c r="E82" s="905"/>
      <c r="F82" s="905"/>
      <c r="G82" s="905"/>
      <c r="H82" s="905"/>
      <c r="I82" s="905"/>
      <c r="J82" s="991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06"/>
      <c r="E83" s="906"/>
      <c r="F83" s="906"/>
      <c r="G83" s="906"/>
      <c r="H83" s="906"/>
      <c r="I83" s="906"/>
      <c r="J83" s="991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06"/>
      <c r="E84" s="906"/>
      <c r="F84" s="906"/>
      <c r="G84" s="906"/>
      <c r="H84" s="906"/>
      <c r="I84" s="906"/>
      <c r="J84" s="991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06"/>
      <c r="E85" s="906"/>
      <c r="F85" s="906"/>
      <c r="G85" s="906"/>
      <c r="H85" s="906"/>
      <c r="I85" s="906"/>
      <c r="J85" s="991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07"/>
      <c r="E86" s="907"/>
      <c r="F86" s="907"/>
      <c r="G86" s="907"/>
      <c r="H86" s="907"/>
      <c r="I86" s="907"/>
      <c r="J86" s="991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1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991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06"/>
      <c r="E88" s="906"/>
      <c r="F88" s="906"/>
      <c r="G88" s="906"/>
      <c r="H88" s="906"/>
      <c r="I88" s="906"/>
      <c r="J88" s="991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06"/>
      <c r="E89" s="906"/>
      <c r="F89" s="906"/>
      <c r="G89" s="906"/>
      <c r="H89" s="906"/>
      <c r="I89" s="906"/>
      <c r="J89" s="991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06"/>
      <c r="E90" s="906"/>
      <c r="F90" s="906"/>
      <c r="G90" s="906"/>
      <c r="H90" s="906"/>
      <c r="I90" s="906"/>
      <c r="J90" s="991">
        <v>0</v>
      </c>
    </row>
    <row r="91" spans="1:10" s="748" customFormat="1" ht="26.25" hidden="1" thickBot="1">
      <c r="A91" s="993">
        <v>1144000</v>
      </c>
      <c r="B91" s="825" t="s">
        <v>46</v>
      </c>
      <c r="C91" s="806" t="s">
        <v>442</v>
      </c>
      <c r="D91" s="907"/>
      <c r="E91" s="907"/>
      <c r="F91" s="907"/>
      <c r="G91" s="907"/>
      <c r="H91" s="907"/>
      <c r="I91" s="907"/>
      <c r="J91" s="991">
        <v>0</v>
      </c>
    </row>
    <row r="92" spans="1:10" s="748" customFormat="1" ht="14.25">
      <c r="A92" s="998">
        <v>1150000</v>
      </c>
      <c r="B92" s="999" t="s">
        <v>736</v>
      </c>
      <c r="C92" s="794" t="s">
        <v>361</v>
      </c>
      <c r="D92" s="911">
        <v>0</v>
      </c>
      <c r="E92" s="911"/>
      <c r="F92" s="911">
        <v>0</v>
      </c>
      <c r="G92" s="911">
        <v>0</v>
      </c>
      <c r="H92" s="911">
        <v>0</v>
      </c>
      <c r="I92" s="911">
        <v>0</v>
      </c>
      <c r="J92" s="991">
        <v>0</v>
      </c>
    </row>
    <row r="93" spans="1:10" s="748" customFormat="1" ht="25.5" hidden="1">
      <c r="A93" s="1000">
        <v>1151000</v>
      </c>
      <c r="B93" s="1001" t="s">
        <v>686</v>
      </c>
      <c r="C93" s="794" t="s">
        <v>361</v>
      </c>
      <c r="D93" s="1002">
        <v>0</v>
      </c>
      <c r="E93" s="1002"/>
      <c r="F93" s="1002">
        <v>0</v>
      </c>
      <c r="G93" s="1002">
        <v>0</v>
      </c>
      <c r="H93" s="1002">
        <v>0</v>
      </c>
      <c r="I93" s="1002">
        <v>0</v>
      </c>
      <c r="J93" s="991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1002"/>
      <c r="E94" s="1002"/>
      <c r="F94" s="1002"/>
      <c r="G94" s="1002"/>
      <c r="H94" s="1002"/>
      <c r="I94" s="1002"/>
      <c r="J94" s="991">
        <v>0</v>
      </c>
    </row>
    <row r="95" spans="1:10" s="748" customFormat="1" ht="25.5">
      <c r="A95" s="1000">
        <v>1151200</v>
      </c>
      <c r="B95" s="1003" t="s">
        <v>641</v>
      </c>
      <c r="C95" s="1004">
        <v>461200</v>
      </c>
      <c r="D95" s="923"/>
      <c r="E95" s="923"/>
      <c r="F95" s="923"/>
      <c r="G95" s="923"/>
      <c r="H95" s="923"/>
      <c r="I95" s="923"/>
      <c r="J95" s="991">
        <v>0</v>
      </c>
    </row>
    <row r="96" spans="1:10" s="748" customFormat="1" ht="25.5">
      <c r="A96" s="1000">
        <v>1152000</v>
      </c>
      <c r="B96" s="1005" t="s">
        <v>521</v>
      </c>
      <c r="C96" s="1006" t="s">
        <v>361</v>
      </c>
      <c r="D96" s="1007">
        <v>0</v>
      </c>
      <c r="E96" s="1007"/>
      <c r="F96" s="1007">
        <v>0</v>
      </c>
      <c r="G96" s="1007">
        <v>0</v>
      </c>
      <c r="H96" s="1007">
        <v>0</v>
      </c>
      <c r="I96" s="1007">
        <v>0</v>
      </c>
      <c r="J96" s="991">
        <v>0</v>
      </c>
    </row>
    <row r="97" spans="1:11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0"/>
      <c r="F97" s="920"/>
      <c r="G97" s="1009"/>
      <c r="H97" s="1009"/>
      <c r="I97" s="906"/>
      <c r="J97" s="991">
        <v>0</v>
      </c>
    </row>
    <row r="98" spans="1:11" s="748" customFormat="1" ht="26.25" hidden="1" thickBot="1">
      <c r="A98" s="1010">
        <v>1152200</v>
      </c>
      <c r="B98" s="1011" t="s">
        <v>765</v>
      </c>
      <c r="C98" s="1012">
        <v>462200</v>
      </c>
      <c r="D98" s="915"/>
      <c r="E98" s="915"/>
      <c r="F98" s="915"/>
      <c r="G98" s="1013"/>
      <c r="H98" s="1013"/>
      <c r="I98" s="907"/>
      <c r="J98" s="991">
        <v>0</v>
      </c>
    </row>
    <row r="99" spans="1:11" s="748" customFormat="1" ht="25.5" hidden="1">
      <c r="A99" s="998">
        <v>1153000</v>
      </c>
      <c r="B99" s="1014" t="s">
        <v>766</v>
      </c>
      <c r="C99" s="1015" t="s">
        <v>361</v>
      </c>
      <c r="D99" s="1016">
        <v>0</v>
      </c>
      <c r="E99" s="1016"/>
      <c r="F99" s="1016">
        <v>0</v>
      </c>
      <c r="G99" s="1016">
        <v>0</v>
      </c>
      <c r="H99" s="1016">
        <v>0</v>
      </c>
      <c r="I99" s="1016">
        <v>0</v>
      </c>
      <c r="J99" s="991">
        <v>0</v>
      </c>
    </row>
    <row r="100" spans="1:11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007"/>
      <c r="F100" s="1007"/>
      <c r="G100" s="1007"/>
      <c r="H100" s="1007"/>
      <c r="I100" s="1007"/>
      <c r="J100" s="991">
        <v>0</v>
      </c>
    </row>
    <row r="101" spans="1:11" s="748" customFormat="1" hidden="1">
      <c r="A101" s="1000">
        <v>1153200</v>
      </c>
      <c r="B101" s="1008" t="s">
        <v>101</v>
      </c>
      <c r="C101" s="1004">
        <v>463200</v>
      </c>
      <c r="D101" s="1007"/>
      <c r="E101" s="1007"/>
      <c r="F101" s="1007"/>
      <c r="G101" s="1007"/>
      <c r="H101" s="1007"/>
      <c r="I101" s="1007"/>
      <c r="J101" s="991">
        <v>0</v>
      </c>
    </row>
    <row r="102" spans="1:11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007"/>
      <c r="F102" s="1007"/>
      <c r="G102" s="1007"/>
      <c r="H102" s="1007"/>
      <c r="I102" s="1007"/>
      <c r="J102" s="991">
        <v>0</v>
      </c>
    </row>
    <row r="103" spans="1:11" s="748" customFormat="1" ht="38.25" hidden="1">
      <c r="A103" s="1000">
        <v>1153400</v>
      </c>
      <c r="B103" s="1008" t="s">
        <v>505</v>
      </c>
      <c r="C103" s="1004">
        <v>463400</v>
      </c>
      <c r="D103" s="1007"/>
      <c r="E103" s="1007"/>
      <c r="F103" s="1007"/>
      <c r="G103" s="1007"/>
      <c r="H103" s="1007"/>
      <c r="I103" s="1007"/>
      <c r="J103" s="991">
        <v>0</v>
      </c>
    </row>
    <row r="104" spans="1:11" s="748" customFormat="1" hidden="1">
      <c r="A104" s="1000">
        <v>1153500</v>
      </c>
      <c r="B104" s="1017" t="s">
        <v>506</v>
      </c>
      <c r="C104" s="1004">
        <v>463500</v>
      </c>
      <c r="D104" s="1007"/>
      <c r="E104" s="1007"/>
      <c r="F104" s="1007"/>
      <c r="G104" s="1007"/>
      <c r="H104" s="1007"/>
      <c r="I104" s="1007"/>
      <c r="J104" s="991">
        <v>0</v>
      </c>
    </row>
    <row r="105" spans="1:11" s="748" customFormat="1" ht="32.25" customHeight="1">
      <c r="A105" s="1000">
        <v>1153700</v>
      </c>
      <c r="B105" s="1017" t="s">
        <v>507</v>
      </c>
      <c r="C105" s="822">
        <v>463700</v>
      </c>
      <c r="D105" s="1185">
        <v>5200</v>
      </c>
      <c r="E105" s="1185">
        <v>0</v>
      </c>
      <c r="F105" s="1185">
        <f>D105+E105</f>
        <v>5200</v>
      </c>
      <c r="G105" s="1007">
        <v>2100</v>
      </c>
      <c r="H105" s="1007">
        <v>4200</v>
      </c>
      <c r="I105" s="1007">
        <v>5200</v>
      </c>
      <c r="J105" s="1030">
        <f>F105</f>
        <v>5200</v>
      </c>
      <c r="K105" s="1061"/>
    </row>
    <row r="106" spans="1:11" s="748" customFormat="1" ht="38.25" hidden="1">
      <c r="A106" s="1000">
        <v>1153800</v>
      </c>
      <c r="B106" s="1017" t="s">
        <v>1005</v>
      </c>
      <c r="C106" s="1004">
        <v>463800</v>
      </c>
      <c r="D106" s="1007"/>
      <c r="E106" s="1007"/>
      <c r="F106" s="1007"/>
      <c r="G106" s="1007"/>
      <c r="H106" s="1007"/>
      <c r="I106" s="1007"/>
      <c r="J106" s="991">
        <v>0</v>
      </c>
    </row>
    <row r="107" spans="1:11" s="748" customFormat="1" ht="1.5" hidden="1" customHeight="1">
      <c r="A107" s="1000">
        <v>1153900</v>
      </c>
      <c r="B107" s="1017" t="s">
        <v>1006</v>
      </c>
      <c r="C107" s="1004">
        <v>463900</v>
      </c>
      <c r="D107" s="1007"/>
      <c r="E107" s="1007"/>
      <c r="F107" s="1007"/>
      <c r="G107" s="1007"/>
      <c r="H107" s="1007"/>
      <c r="I107" s="1007"/>
      <c r="J107" s="991">
        <v>0</v>
      </c>
    </row>
    <row r="108" spans="1:11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007"/>
      <c r="F108" s="1007">
        <v>0</v>
      </c>
      <c r="G108" s="1007">
        <v>0</v>
      </c>
      <c r="H108" s="1007">
        <v>0</v>
      </c>
      <c r="I108" s="1007">
        <v>0</v>
      </c>
      <c r="J108" s="991">
        <v>0</v>
      </c>
    </row>
    <row r="109" spans="1:11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019"/>
      <c r="F109" s="1019"/>
      <c r="G109" s="1020"/>
      <c r="H109" s="1020"/>
      <c r="I109" s="1021"/>
      <c r="J109" s="991">
        <v>0</v>
      </c>
    </row>
    <row r="110" spans="1:11" s="748" customFormat="1" hidden="1">
      <c r="A110" s="1000">
        <v>1154200</v>
      </c>
      <c r="B110" s="1017" t="s">
        <v>212</v>
      </c>
      <c r="C110" s="1004">
        <v>465200</v>
      </c>
      <c r="D110" s="1019"/>
      <c r="E110" s="1019"/>
      <c r="F110" s="1019"/>
      <c r="G110" s="1020"/>
      <c r="H110" s="1020"/>
      <c r="I110" s="1021"/>
      <c r="J110" s="991">
        <v>0</v>
      </c>
    </row>
    <row r="111" spans="1:11" s="748" customFormat="1" hidden="1">
      <c r="A111" s="1000">
        <v>1154300</v>
      </c>
      <c r="B111" s="1017" t="s">
        <v>213</v>
      </c>
      <c r="C111" s="1004">
        <v>465300</v>
      </c>
      <c r="D111" s="1019"/>
      <c r="E111" s="1019"/>
      <c r="F111" s="1019"/>
      <c r="G111" s="1020"/>
      <c r="H111" s="1020"/>
      <c r="I111" s="1021"/>
      <c r="J111" s="991">
        <v>0</v>
      </c>
    </row>
    <row r="112" spans="1:11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019"/>
      <c r="F112" s="1019"/>
      <c r="G112" s="1020"/>
      <c r="H112" s="1020"/>
      <c r="I112" s="1021"/>
      <c r="J112" s="991">
        <v>0</v>
      </c>
    </row>
    <row r="113" spans="1:10" s="748" customFormat="1" ht="38.25">
      <c r="A113" s="1000">
        <v>1154600</v>
      </c>
      <c r="B113" s="1017" t="s">
        <v>68</v>
      </c>
      <c r="C113" s="1004">
        <v>465600</v>
      </c>
      <c r="D113" s="920"/>
      <c r="E113" s="920"/>
      <c r="F113" s="920"/>
      <c r="G113" s="1009"/>
      <c r="H113" s="1009"/>
      <c r="I113" s="906"/>
      <c r="J113" s="991">
        <v>0</v>
      </c>
    </row>
    <row r="114" spans="1:10" s="748" customFormat="1" ht="12" customHeight="1" thickBot="1">
      <c r="A114" s="1010">
        <v>1154700</v>
      </c>
      <c r="B114" s="1022" t="s">
        <v>78</v>
      </c>
      <c r="C114" s="806" t="s">
        <v>79</v>
      </c>
      <c r="D114" s="915"/>
      <c r="E114" s="915"/>
      <c r="F114" s="915"/>
      <c r="G114" s="1013"/>
      <c r="H114" s="1013"/>
      <c r="I114" s="907"/>
      <c r="J114" s="991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8"/>
      <c r="F115" s="918">
        <v>0</v>
      </c>
      <c r="G115" s="918">
        <v>0</v>
      </c>
      <c r="H115" s="918">
        <v>0</v>
      </c>
      <c r="I115" s="918">
        <v>0</v>
      </c>
      <c r="J115" s="991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0"/>
      <c r="F116" s="920">
        <v>0</v>
      </c>
      <c r="G116" s="920">
        <v>0</v>
      </c>
      <c r="H116" s="920">
        <v>0</v>
      </c>
      <c r="I116" s="920">
        <v>0</v>
      </c>
      <c r="J116" s="991">
        <v>0</v>
      </c>
    </row>
    <row r="117" spans="1:10" s="748" customFormat="1" ht="25.5" hidden="1">
      <c r="A117" s="995">
        <v>1161100</v>
      </c>
      <c r="B117" s="801" t="s">
        <v>1720</v>
      </c>
      <c r="C117" s="822">
        <v>471100</v>
      </c>
      <c r="D117" s="920"/>
      <c r="E117" s="920"/>
      <c r="F117" s="920"/>
      <c r="G117" s="920"/>
      <c r="H117" s="920"/>
      <c r="I117" s="920"/>
      <c r="J117" s="991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0"/>
      <c r="F118" s="920"/>
      <c r="G118" s="920"/>
      <c r="H118" s="920"/>
      <c r="I118" s="920"/>
      <c r="J118" s="991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0"/>
      <c r="F119" s="920">
        <v>0</v>
      </c>
      <c r="G119" s="920">
        <v>0</v>
      </c>
      <c r="H119" s="920">
        <v>0</v>
      </c>
      <c r="I119" s="920">
        <v>0</v>
      </c>
      <c r="J119" s="991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0"/>
      <c r="F120" s="920"/>
      <c r="G120" s="920"/>
      <c r="H120" s="920"/>
      <c r="I120" s="920"/>
      <c r="J120" s="991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0"/>
      <c r="F121" s="920"/>
      <c r="G121" s="920"/>
      <c r="H121" s="920"/>
      <c r="I121" s="920"/>
      <c r="J121" s="991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0"/>
      <c r="F122" s="920"/>
      <c r="G122" s="920"/>
      <c r="H122" s="920"/>
      <c r="I122" s="920"/>
      <c r="J122" s="991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0"/>
      <c r="F123" s="920"/>
      <c r="G123" s="920"/>
      <c r="H123" s="920"/>
      <c r="I123" s="920"/>
      <c r="J123" s="991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0"/>
      <c r="F124" s="920"/>
      <c r="G124" s="920"/>
      <c r="H124" s="920"/>
      <c r="I124" s="920"/>
      <c r="J124" s="991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0"/>
      <c r="F125" s="920"/>
      <c r="G125" s="920"/>
      <c r="H125" s="920"/>
      <c r="I125" s="920"/>
      <c r="J125" s="991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0"/>
      <c r="F126" s="920"/>
      <c r="G126" s="920"/>
      <c r="H126" s="920"/>
      <c r="I126" s="920"/>
      <c r="J126" s="991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1009"/>
      <c r="E127" s="1009"/>
      <c r="F127" s="1009"/>
      <c r="G127" s="1009"/>
      <c r="H127" s="1009"/>
      <c r="I127" s="1009"/>
      <c r="J127" s="991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1009"/>
      <c r="E128" s="1009"/>
      <c r="F128" s="1009"/>
      <c r="G128" s="1009"/>
      <c r="H128" s="1009"/>
      <c r="I128" s="1009"/>
      <c r="J128" s="991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1009">
        <v>0</v>
      </c>
      <c r="E129" s="1009"/>
      <c r="F129" s="1009">
        <v>0</v>
      </c>
      <c r="G129" s="1009">
        <v>0</v>
      </c>
      <c r="H129" s="1009">
        <v>0</v>
      </c>
      <c r="I129" s="1009">
        <v>0</v>
      </c>
      <c r="J129" s="991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1013"/>
      <c r="E130" s="1013"/>
      <c r="F130" s="1013"/>
      <c r="G130" s="1013"/>
      <c r="H130" s="1013"/>
      <c r="I130" s="1013"/>
      <c r="J130" s="991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1027">
        <f>D135</f>
        <v>0</v>
      </c>
      <c r="E131" s="1027"/>
      <c r="F131" s="1027">
        <f>F135</f>
        <v>0</v>
      </c>
      <c r="G131" s="1027">
        <f>G135</f>
        <v>0</v>
      </c>
      <c r="H131" s="1027">
        <f>H135</f>
        <v>0</v>
      </c>
      <c r="I131" s="1027">
        <f>I135</f>
        <v>0</v>
      </c>
      <c r="J131" s="991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5">
        <v>0</v>
      </c>
      <c r="E132" s="925"/>
      <c r="F132" s="925">
        <v>0</v>
      </c>
      <c r="G132" s="925">
        <v>0</v>
      </c>
      <c r="H132" s="925">
        <v>0</v>
      </c>
      <c r="I132" s="925">
        <v>0</v>
      </c>
      <c r="J132" s="991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1009"/>
      <c r="E133" s="1009"/>
      <c r="F133" s="1009"/>
      <c r="G133" s="1009"/>
      <c r="H133" s="1009"/>
      <c r="I133" s="1009"/>
      <c r="J133" s="991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1009"/>
      <c r="E134" s="1009"/>
      <c r="F134" s="1009"/>
      <c r="G134" s="1009"/>
      <c r="H134" s="1009"/>
      <c r="I134" s="1009"/>
      <c r="J134" s="991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1027">
        <f>D137+D138</f>
        <v>0</v>
      </c>
      <c r="E135" s="1027"/>
      <c r="F135" s="1027">
        <f>F137+F138</f>
        <v>0</v>
      </c>
      <c r="G135" s="1027">
        <f>G137+G138</f>
        <v>0</v>
      </c>
      <c r="H135" s="1027">
        <f>H137+H138</f>
        <v>0</v>
      </c>
      <c r="I135" s="1027">
        <f>I137+I138</f>
        <v>0</v>
      </c>
      <c r="J135" s="991">
        <f>F135</f>
        <v>0</v>
      </c>
    </row>
    <row r="136" spans="1:10" s="748" customFormat="1" hidden="1">
      <c r="A136" s="995">
        <v>1172100</v>
      </c>
      <c r="B136" s="823" t="s">
        <v>1113</v>
      </c>
      <c r="C136" s="798" t="s">
        <v>1028</v>
      </c>
      <c r="D136" s="1009"/>
      <c r="E136" s="906"/>
      <c r="F136" s="1009"/>
      <c r="G136" s="1009"/>
      <c r="H136" s="1009"/>
      <c r="I136" s="1009"/>
      <c r="J136" s="991">
        <v>0</v>
      </c>
    </row>
    <row r="137" spans="1:10" s="748" customFormat="1" hidden="1">
      <c r="A137" s="995">
        <v>1172200</v>
      </c>
      <c r="B137" s="823" t="s">
        <v>1114</v>
      </c>
      <c r="C137" s="856">
        <v>482200</v>
      </c>
      <c r="D137" s="1009">
        <v>0</v>
      </c>
      <c r="E137" s="906"/>
      <c r="F137" s="1009">
        <v>0</v>
      </c>
      <c r="G137" s="1009">
        <v>0</v>
      </c>
      <c r="H137" s="1009">
        <v>0</v>
      </c>
      <c r="I137" s="1009">
        <v>0</v>
      </c>
      <c r="J137" s="991">
        <f>F137</f>
        <v>0</v>
      </c>
    </row>
    <row r="138" spans="1:10" s="748" customFormat="1" hidden="1">
      <c r="A138" s="995">
        <v>1172300</v>
      </c>
      <c r="B138" s="836" t="s">
        <v>1694</v>
      </c>
      <c r="C138" s="802" t="s">
        <v>1030</v>
      </c>
      <c r="D138" s="1009">
        <v>0</v>
      </c>
      <c r="E138" s="906"/>
      <c r="F138" s="1009">
        <v>0</v>
      </c>
      <c r="G138" s="1009">
        <v>0</v>
      </c>
      <c r="H138" s="1009">
        <v>0</v>
      </c>
      <c r="I138" s="1009">
        <v>0</v>
      </c>
      <c r="J138" s="991">
        <f>F138</f>
        <v>0</v>
      </c>
    </row>
    <row r="139" spans="1:10" s="748" customFormat="1" ht="25.5" hidden="1">
      <c r="A139" s="995">
        <v>1172400</v>
      </c>
      <c r="B139" s="857" t="s">
        <v>1695</v>
      </c>
      <c r="C139" s="802" t="s">
        <v>125</v>
      </c>
      <c r="D139" s="925"/>
      <c r="E139" s="906"/>
      <c r="F139" s="925"/>
      <c r="G139" s="925"/>
      <c r="H139" s="925"/>
      <c r="I139" s="925"/>
      <c r="J139" s="991">
        <v>0</v>
      </c>
    </row>
    <row r="140" spans="1:10" s="748" customFormat="1" ht="25.5" hidden="1">
      <c r="A140" s="995">
        <v>1173000</v>
      </c>
      <c r="B140" s="855" t="s">
        <v>126</v>
      </c>
      <c r="C140" s="831" t="s">
        <v>361</v>
      </c>
      <c r="D140" s="925">
        <v>0</v>
      </c>
      <c r="E140" s="925"/>
      <c r="F140" s="925">
        <v>0</v>
      </c>
      <c r="G140" s="925">
        <v>0</v>
      </c>
      <c r="H140" s="925">
        <v>0</v>
      </c>
      <c r="I140" s="925">
        <v>0</v>
      </c>
      <c r="J140" s="991">
        <v>0</v>
      </c>
    </row>
    <row r="141" spans="1:10" s="748" customFormat="1" ht="25.5" hidden="1">
      <c r="A141" s="1024">
        <v>1173100</v>
      </c>
      <c r="B141" s="858" t="s">
        <v>127</v>
      </c>
      <c r="C141" s="802" t="s">
        <v>1099</v>
      </c>
      <c r="D141" s="925"/>
      <c r="E141" s="906"/>
      <c r="F141" s="925"/>
      <c r="G141" s="925"/>
      <c r="H141" s="925"/>
      <c r="I141" s="925"/>
      <c r="J141" s="991">
        <v>0</v>
      </c>
    </row>
    <row r="142" spans="1:10" s="748" customFormat="1" ht="38.25" hidden="1">
      <c r="A142" s="1024">
        <v>1174000</v>
      </c>
      <c r="B142" s="855" t="s">
        <v>1100</v>
      </c>
      <c r="C142" s="831" t="s">
        <v>361</v>
      </c>
      <c r="D142" s="925">
        <v>0</v>
      </c>
      <c r="E142" s="925"/>
      <c r="F142" s="925">
        <v>0</v>
      </c>
      <c r="G142" s="925">
        <v>0</v>
      </c>
      <c r="H142" s="925">
        <v>0</v>
      </c>
      <c r="I142" s="925">
        <v>0</v>
      </c>
      <c r="J142" s="991">
        <v>0</v>
      </c>
    </row>
    <row r="143" spans="1:10" s="748" customFormat="1" ht="25.5" hidden="1">
      <c r="A143" s="1024">
        <v>1174100</v>
      </c>
      <c r="B143" s="858" t="s">
        <v>1115</v>
      </c>
      <c r="C143" s="802" t="s">
        <v>1101</v>
      </c>
      <c r="D143" s="925"/>
      <c r="E143" s="925"/>
      <c r="F143" s="925"/>
      <c r="G143" s="925"/>
      <c r="H143" s="925"/>
      <c r="I143" s="925"/>
      <c r="J143" s="991">
        <v>0</v>
      </c>
    </row>
    <row r="144" spans="1:10" s="748" customFormat="1" ht="25.5" hidden="1">
      <c r="A144" s="1024">
        <v>1174200</v>
      </c>
      <c r="B144" s="857" t="s">
        <v>1696</v>
      </c>
      <c r="C144" s="802" t="s">
        <v>450</v>
      </c>
      <c r="D144" s="925"/>
      <c r="E144" s="925"/>
      <c r="F144" s="925"/>
      <c r="G144" s="925"/>
      <c r="H144" s="925"/>
      <c r="I144" s="925"/>
      <c r="J144" s="991">
        <v>0</v>
      </c>
    </row>
    <row r="145" spans="1:10" s="748" customFormat="1" ht="51" hidden="1">
      <c r="A145" s="1024">
        <v>1175000</v>
      </c>
      <c r="B145" s="855" t="s">
        <v>561</v>
      </c>
      <c r="C145" s="831" t="s">
        <v>361</v>
      </c>
      <c r="D145" s="925">
        <v>0</v>
      </c>
      <c r="E145" s="925"/>
      <c r="F145" s="925">
        <v>0</v>
      </c>
      <c r="G145" s="925">
        <v>0</v>
      </c>
      <c r="H145" s="925">
        <v>0</v>
      </c>
      <c r="I145" s="925">
        <v>0</v>
      </c>
      <c r="J145" s="991">
        <v>0</v>
      </c>
    </row>
    <row r="146" spans="1:10" s="748" customFormat="1" ht="38.25" hidden="1">
      <c r="A146" s="1024">
        <v>1175100</v>
      </c>
      <c r="B146" s="857" t="s">
        <v>1697</v>
      </c>
      <c r="C146" s="802" t="s">
        <v>228</v>
      </c>
      <c r="D146" s="925"/>
      <c r="E146" s="925"/>
      <c r="F146" s="925"/>
      <c r="G146" s="925"/>
      <c r="H146" s="925"/>
      <c r="I146" s="925"/>
      <c r="J146" s="991">
        <v>0</v>
      </c>
    </row>
    <row r="147" spans="1:10" s="748" customFormat="1" hidden="1">
      <c r="A147" s="1024">
        <v>1176000</v>
      </c>
      <c r="B147" s="855" t="s">
        <v>229</v>
      </c>
      <c r="C147" s="831" t="s">
        <v>361</v>
      </c>
      <c r="D147" s="925">
        <v>0</v>
      </c>
      <c r="E147" s="925"/>
      <c r="F147" s="925">
        <v>0</v>
      </c>
      <c r="G147" s="925">
        <v>0</v>
      </c>
      <c r="H147" s="925">
        <v>0</v>
      </c>
      <c r="I147" s="925">
        <v>0</v>
      </c>
      <c r="J147" s="991">
        <v>0</v>
      </c>
    </row>
    <row r="148" spans="1:10" s="748" customFormat="1" hidden="1">
      <c r="A148" s="1024">
        <v>1176100</v>
      </c>
      <c r="B148" s="857" t="s">
        <v>1698</v>
      </c>
      <c r="C148" s="802" t="s">
        <v>8</v>
      </c>
      <c r="D148" s="925"/>
      <c r="E148" s="906"/>
      <c r="F148" s="925"/>
      <c r="G148" s="925"/>
      <c r="H148" s="925"/>
      <c r="I148" s="925"/>
      <c r="J148" s="991">
        <v>0</v>
      </c>
    </row>
    <row r="149" spans="1:10" s="748" customFormat="1" hidden="1">
      <c r="A149" s="1024">
        <v>1177000</v>
      </c>
      <c r="B149" s="855" t="s">
        <v>591</v>
      </c>
      <c r="C149" s="831" t="s">
        <v>361</v>
      </c>
      <c r="D149" s="925">
        <v>0</v>
      </c>
      <c r="E149" s="925"/>
      <c r="F149" s="925">
        <v>0</v>
      </c>
      <c r="G149" s="925">
        <v>0</v>
      </c>
      <c r="H149" s="925">
        <v>0</v>
      </c>
      <c r="I149" s="925">
        <v>0</v>
      </c>
      <c r="J149" s="991">
        <v>0</v>
      </c>
    </row>
    <row r="150" spans="1:10" s="748" customFormat="1" ht="13.5" hidden="1" thickBot="1">
      <c r="A150" s="1025">
        <v>1177100</v>
      </c>
      <c r="B150" s="859" t="s">
        <v>1699</v>
      </c>
      <c r="C150" s="806" t="s">
        <v>260</v>
      </c>
      <c r="D150" s="1013"/>
      <c r="E150" s="1013"/>
      <c r="F150" s="1013"/>
      <c r="G150" s="1013"/>
      <c r="H150" s="1013"/>
      <c r="I150" s="1013"/>
      <c r="J150" s="991">
        <v>0</v>
      </c>
    </row>
    <row r="151" spans="1:10" s="748" customFormat="1" ht="26.25" hidden="1" thickBot="1">
      <c r="A151" s="1028" t="s">
        <v>263</v>
      </c>
      <c r="B151" s="866" t="s">
        <v>652</v>
      </c>
      <c r="C151" s="867" t="s">
        <v>361</v>
      </c>
      <c r="D151" s="1201">
        <f>D152</f>
        <v>0</v>
      </c>
      <c r="E151" s="1201"/>
      <c r="F151" s="1201">
        <f>F152</f>
        <v>0</v>
      </c>
      <c r="G151" s="1201">
        <f>G152</f>
        <v>0</v>
      </c>
      <c r="H151" s="1201">
        <f>H152</f>
        <v>0</v>
      </c>
      <c r="I151" s="1201">
        <f>I152</f>
        <v>0</v>
      </c>
      <c r="J151" s="991">
        <f>F152</f>
        <v>0</v>
      </c>
    </row>
    <row r="152" spans="1:10" s="748" customFormat="1" hidden="1">
      <c r="A152" s="1026" t="s">
        <v>654</v>
      </c>
      <c r="B152" s="875" t="s">
        <v>655</v>
      </c>
      <c r="C152" s="794" t="s">
        <v>361</v>
      </c>
      <c r="D152" s="1027">
        <f>SUM(D153:D155)</f>
        <v>0</v>
      </c>
      <c r="E152" s="1027"/>
      <c r="F152" s="1027">
        <f>SUM(F153:F155)</f>
        <v>0</v>
      </c>
      <c r="G152" s="1027">
        <f>SUM(G153:G155)</f>
        <v>0</v>
      </c>
      <c r="H152" s="1027">
        <f>+SUM(H153:H155)</f>
        <v>0</v>
      </c>
      <c r="I152" s="1027">
        <f>SUM(I153:I155)</f>
        <v>0</v>
      </c>
      <c r="J152" s="991">
        <f>F152</f>
        <v>0</v>
      </c>
    </row>
    <row r="153" spans="1:10" s="748" customFormat="1" hidden="1">
      <c r="A153" s="1024" t="s">
        <v>656</v>
      </c>
      <c r="B153" s="857" t="s">
        <v>1700</v>
      </c>
      <c r="C153" s="1031" t="s">
        <v>997</v>
      </c>
      <c r="D153" s="925"/>
      <c r="E153" s="906"/>
      <c r="F153" s="925"/>
      <c r="G153" s="925"/>
      <c r="H153" s="925"/>
      <c r="I153" s="925"/>
      <c r="J153" s="991">
        <f>F153</f>
        <v>0</v>
      </c>
    </row>
    <row r="154" spans="1:10" s="748" customFormat="1" hidden="1">
      <c r="A154" s="1024" t="s">
        <v>998</v>
      </c>
      <c r="B154" s="857" t="s">
        <v>1701</v>
      </c>
      <c r="C154" s="1031" t="s">
        <v>975</v>
      </c>
      <c r="D154" s="925">
        <v>0</v>
      </c>
      <c r="E154" s="906"/>
      <c r="F154" s="925">
        <f>D154+E154</f>
        <v>0</v>
      </c>
      <c r="G154" s="925">
        <v>0</v>
      </c>
      <c r="H154" s="925">
        <v>0</v>
      </c>
      <c r="I154" s="925">
        <v>0</v>
      </c>
      <c r="J154" s="991">
        <f>F154</f>
        <v>0</v>
      </c>
    </row>
    <row r="155" spans="1:10" s="748" customFormat="1" ht="25.5" hidden="1">
      <c r="A155" s="1024" t="s">
        <v>976</v>
      </c>
      <c r="B155" s="857" t="s">
        <v>1702</v>
      </c>
      <c r="C155" s="1031" t="s">
        <v>978</v>
      </c>
      <c r="D155" s="1592">
        <v>0</v>
      </c>
      <c r="E155" s="1820">
        <v>0</v>
      </c>
      <c r="F155" s="1592">
        <f>D155+E155</f>
        <v>0</v>
      </c>
      <c r="G155" s="1274">
        <v>0</v>
      </c>
      <c r="H155" s="1274">
        <v>0</v>
      </c>
      <c r="I155" s="1274">
        <v>0</v>
      </c>
      <c r="J155" s="1276">
        <f>F155</f>
        <v>0</v>
      </c>
    </row>
    <row r="156" spans="1:10" s="748" customFormat="1" hidden="1">
      <c r="A156" s="1033" t="s">
        <v>979</v>
      </c>
      <c r="B156" s="857" t="s">
        <v>1703</v>
      </c>
      <c r="C156" s="1031" t="s">
        <v>1110</v>
      </c>
      <c r="D156" s="925"/>
      <c r="E156" s="906"/>
      <c r="F156" s="925"/>
      <c r="G156" s="925"/>
      <c r="H156" s="925"/>
      <c r="I156" s="925"/>
      <c r="J156" s="991">
        <v>0</v>
      </c>
    </row>
    <row r="157" spans="1:10" s="748" customFormat="1" hidden="1">
      <c r="A157" s="1033" t="s">
        <v>138</v>
      </c>
      <c r="B157" s="858" t="s">
        <v>139</v>
      </c>
      <c r="C157" s="1031" t="s">
        <v>140</v>
      </c>
      <c r="D157" s="925"/>
      <c r="E157" s="906"/>
      <c r="F157" s="925"/>
      <c r="G157" s="925"/>
      <c r="H157" s="925"/>
      <c r="I157" s="925"/>
      <c r="J157" s="991">
        <v>0</v>
      </c>
    </row>
    <row r="158" spans="1:10" s="748" customFormat="1" hidden="1">
      <c r="A158" s="1033" t="s">
        <v>141</v>
      </c>
      <c r="B158" s="857" t="s">
        <v>1704</v>
      </c>
      <c r="C158" s="1031" t="s">
        <v>904</v>
      </c>
      <c r="D158" s="925"/>
      <c r="E158" s="906"/>
      <c r="F158" s="925"/>
      <c r="G158" s="925"/>
      <c r="H158" s="925"/>
      <c r="I158" s="925"/>
      <c r="J158" s="991">
        <v>0</v>
      </c>
    </row>
    <row r="159" spans="1:10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06"/>
      <c r="F159" s="925"/>
      <c r="G159" s="925"/>
      <c r="H159" s="925"/>
      <c r="I159" s="925"/>
      <c r="J159" s="991">
        <v>0</v>
      </c>
    </row>
    <row r="160" spans="1:10" s="748" customFormat="1" hidden="1">
      <c r="A160" s="1034" t="s">
        <v>806</v>
      </c>
      <c r="B160" s="1035" t="s">
        <v>1706</v>
      </c>
      <c r="C160" s="1036" t="s">
        <v>661</v>
      </c>
      <c r="D160" s="925"/>
      <c r="E160" s="906"/>
      <c r="F160" s="925"/>
      <c r="G160" s="925"/>
      <c r="H160" s="925"/>
      <c r="I160" s="925"/>
      <c r="J160" s="991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5"/>
      <c r="E161" s="906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5"/>
      <c r="E162" s="906"/>
      <c r="F162" s="925"/>
      <c r="G162" s="925"/>
      <c r="H162" s="925"/>
      <c r="I162" s="925"/>
      <c r="J162" s="991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5">
        <v>0</v>
      </c>
      <c r="E163" s="925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5"/>
      <c r="E164" s="906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06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06"/>
      <c r="F166" s="925"/>
      <c r="G166" s="925"/>
      <c r="H166" s="925"/>
      <c r="I166" s="925"/>
      <c r="J166" s="991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5"/>
      <c r="E167" s="906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5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06"/>
      <c r="F169" s="925"/>
      <c r="G169" s="925"/>
      <c r="H169" s="925"/>
      <c r="I169" s="925"/>
      <c r="J169" s="991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5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5"/>
      <c r="E171" s="925"/>
      <c r="F171" s="925"/>
      <c r="G171" s="925"/>
      <c r="H171" s="925"/>
      <c r="I171" s="925"/>
      <c r="J171" s="991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5"/>
      <c r="E172" s="925"/>
      <c r="F172" s="925"/>
      <c r="G172" s="925"/>
      <c r="H172" s="925"/>
      <c r="I172" s="925"/>
      <c r="J172" s="925"/>
    </row>
    <row r="173" spans="1:10">
      <c r="A173" s="1033" t="s">
        <v>330</v>
      </c>
      <c r="B173" s="857" t="s">
        <v>1709</v>
      </c>
      <c r="C173" s="1031" t="s">
        <v>332</v>
      </c>
      <c r="D173" s="925"/>
      <c r="E173" s="925"/>
      <c r="F173" s="925"/>
      <c r="G173" s="925"/>
      <c r="H173" s="925"/>
      <c r="I173" s="925"/>
      <c r="J173" s="925"/>
    </row>
    <row r="174" spans="1:10" ht="13.5" thickBot="1">
      <c r="A174" s="1042">
        <v>1244000</v>
      </c>
      <c r="B174" s="1043" t="s">
        <v>1721</v>
      </c>
      <c r="C174" s="1036" t="s">
        <v>1145</v>
      </c>
      <c r="D174" s="943"/>
      <c r="E174" s="943"/>
      <c r="F174" s="943"/>
      <c r="G174" s="943"/>
      <c r="H174" s="943"/>
      <c r="I174" s="943"/>
      <c r="J174" s="943"/>
    </row>
    <row r="175" spans="1:10" ht="13.5" thickBot="1">
      <c r="A175" s="1044">
        <v>1000000</v>
      </c>
      <c r="B175" s="1045" t="s">
        <v>1081</v>
      </c>
      <c r="C175" s="1046" t="s">
        <v>361</v>
      </c>
      <c r="D175" s="1029">
        <f>D32+D151</f>
        <v>5200</v>
      </c>
      <c r="E175" s="1029">
        <f>E32</f>
        <v>0</v>
      </c>
      <c r="F175" s="1029">
        <f>F32+F151</f>
        <v>5200</v>
      </c>
      <c r="G175" s="1029">
        <f>G32+G151</f>
        <v>2100</v>
      </c>
      <c r="H175" s="1029">
        <f>H32+H151</f>
        <v>4200</v>
      </c>
      <c r="I175" s="1029">
        <f>I32+I151</f>
        <v>5200</v>
      </c>
      <c r="J175" s="1188">
        <f>J32+J151</f>
        <v>5200</v>
      </c>
    </row>
    <row r="176" spans="1:10">
      <c r="A176" s="1613"/>
      <c r="B176" s="890"/>
      <c r="C176" s="891"/>
      <c r="D176" s="2213"/>
      <c r="E176" s="2655"/>
      <c r="F176" s="2656"/>
      <c r="G176" s="2656"/>
      <c r="H176" s="2656"/>
      <c r="I176" s="2656"/>
      <c r="J176" s="2656"/>
    </row>
    <row r="177" spans="1:10">
      <c r="A177" s="2517"/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17" t="s">
        <v>2250</v>
      </c>
      <c r="B178" s="2517"/>
      <c r="C178" s="2517"/>
      <c r="D178" s="2517"/>
      <c r="E178" s="2517"/>
      <c r="F178" s="2517"/>
      <c r="G178" s="2517"/>
      <c r="H178" s="2517"/>
      <c r="I178" s="2517"/>
      <c r="J178" s="2517"/>
    </row>
    <row r="179" spans="1:10" ht="14.25">
      <c r="A179" s="2517" t="s">
        <v>1737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892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734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04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04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04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04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047"/>
      <c r="F201" s="1047"/>
      <c r="G201" s="1047"/>
      <c r="H201" s="1047"/>
      <c r="I201" s="1047"/>
      <c r="J201" s="1047"/>
    </row>
    <row r="202" spans="1:10">
      <c r="A202" s="2565" t="s">
        <v>53</v>
      </c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 t="s">
        <v>1724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 t="s">
        <v>1725</v>
      </c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 t="s">
        <v>1726</v>
      </c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 t="s">
        <v>942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</row>
    <row r="207" spans="1:10">
      <c r="A207" s="2567" t="s">
        <v>1727</v>
      </c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 t="s">
        <v>679</v>
      </c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 t="s">
        <v>1125</v>
      </c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 ht="14.25">
      <c r="A210" s="2564" t="s">
        <v>1728</v>
      </c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 t="s">
        <v>1002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 t="s">
        <v>1729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 t="s">
        <v>1003</v>
      </c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 t="s">
        <v>1004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 ht="14.25">
      <c r="A215" s="2569" t="s">
        <v>1723</v>
      </c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216"/>
  <sheetViews>
    <sheetView workbookViewId="0">
      <selection activeCell="F31" sqref="F31"/>
    </sheetView>
  </sheetViews>
  <sheetFormatPr defaultRowHeight="12.75"/>
  <cols>
    <col min="1" max="1" width="7.42578125" style="748" customWidth="1"/>
    <col min="2" max="2" width="46.28515625" style="739" customWidth="1"/>
    <col min="3" max="3" width="8.7109375" style="749" customWidth="1"/>
    <col min="4" max="4" width="13.140625" style="738" customWidth="1"/>
    <col min="5" max="5" width="10.7109375" style="917" customWidth="1"/>
    <col min="6" max="6" width="11.28515625" style="738" customWidth="1"/>
    <col min="7" max="7" width="12.42578125" style="738" customWidth="1"/>
    <col min="8" max="8" width="11.7109375" style="738" customWidth="1"/>
    <col min="9" max="9" width="11.5703125" style="738" customWidth="1"/>
    <col min="10" max="10" width="11.28515625" style="738" customWidth="1"/>
    <col min="11" max="16384" width="9.140625" style="738"/>
  </cols>
  <sheetData>
    <row r="1" spans="1:10">
      <c r="I1" s="944" t="s">
        <v>941</v>
      </c>
    </row>
    <row r="2" spans="1:10">
      <c r="F2" s="945"/>
      <c r="G2" s="945"/>
      <c r="H2" s="945"/>
      <c r="I2" s="945"/>
    </row>
    <row r="3" spans="1:10">
      <c r="H3" s="946" t="s">
        <v>895</v>
      </c>
    </row>
    <row r="4" spans="1:10">
      <c r="G4" s="945" t="s">
        <v>1035</v>
      </c>
    </row>
    <row r="5" spans="1:10">
      <c r="H5" s="745" t="s">
        <v>175</v>
      </c>
    </row>
    <row r="6" spans="1:10" ht="15.75">
      <c r="B6" s="947" t="s">
        <v>35</v>
      </c>
      <c r="C6" s="948"/>
      <c r="D6" s="947"/>
      <c r="E6" s="1676"/>
      <c r="G6" s="949" t="s">
        <v>1024</v>
      </c>
      <c r="H6" s="896"/>
    </row>
    <row r="7" spans="1:10">
      <c r="B7" s="738"/>
      <c r="C7" s="950"/>
    </row>
    <row r="8" spans="1:10">
      <c r="A8" s="748" t="s">
        <v>2333</v>
      </c>
      <c r="F8" s="741"/>
      <c r="G8" s="741"/>
    </row>
    <row r="9" spans="1:10" s="748" customFormat="1" ht="10.5">
      <c r="A9" s="2542" t="s">
        <v>1129</v>
      </c>
      <c r="B9" s="2542"/>
      <c r="C9" s="2542"/>
      <c r="D9" s="2542"/>
      <c r="E9" s="2542"/>
    </row>
    <row r="10" spans="1:10">
      <c r="A10" s="748" t="s">
        <v>476</v>
      </c>
      <c r="B10" s="951"/>
      <c r="C10" s="952"/>
      <c r="D10" s="900"/>
      <c r="E10" s="1677"/>
    </row>
    <row r="11" spans="1:10">
      <c r="B11" s="953"/>
      <c r="C11" s="954"/>
      <c r="D11" s="953"/>
      <c r="E11" s="1678"/>
      <c r="F11" s="953"/>
      <c r="G11" s="953"/>
      <c r="H11" s="955"/>
    </row>
    <row r="12" spans="1:10">
      <c r="A12" s="956" t="s">
        <v>477</v>
      </c>
      <c r="B12" s="949"/>
      <c r="C12" s="950"/>
      <c r="D12" s="949"/>
      <c r="E12" s="1679"/>
      <c r="F12" s="949"/>
      <c r="G12" s="896"/>
      <c r="H12" s="957" t="s">
        <v>209</v>
      </c>
    </row>
    <row r="13" spans="1:10" ht="21.75">
      <c r="A13" s="958" t="s">
        <v>615</v>
      </c>
      <c r="B13" s="958"/>
      <c r="C13" s="954"/>
      <c r="D13" s="958"/>
      <c r="E13" s="1680"/>
      <c r="F13" s="958"/>
      <c r="G13" s="959"/>
    </row>
    <row r="14" spans="1:10" s="917" customFormat="1">
      <c r="A14" s="2545" t="s">
        <v>2282</v>
      </c>
      <c r="B14" s="2546"/>
      <c r="C14" s="1769"/>
      <c r="F14" s="1770"/>
      <c r="G14" s="1770"/>
    </row>
    <row r="15" spans="1:10" ht="18">
      <c r="A15" s="960"/>
      <c r="B15" s="2547" t="s">
        <v>616</v>
      </c>
      <c r="C15" s="2547"/>
      <c r="D15" s="2547"/>
      <c r="E15" s="2547"/>
      <c r="F15" s="961"/>
      <c r="G15" s="961"/>
      <c r="H15" s="961"/>
      <c r="I15" s="961"/>
      <c r="J15" s="961"/>
    </row>
    <row r="16" spans="1:10" ht="14.25">
      <c r="A16" s="738"/>
      <c r="B16" s="2549" t="s">
        <v>259</v>
      </c>
      <c r="C16" s="2549"/>
      <c r="D16" s="2549"/>
      <c r="E16" s="2549"/>
      <c r="F16" s="2549"/>
      <c r="G16" s="962"/>
      <c r="H16" s="962"/>
      <c r="I16" s="962"/>
      <c r="J16" s="962"/>
    </row>
    <row r="17" spans="1:12" s="632" customFormat="1" ht="14.25" customHeight="1">
      <c r="A17" s="2551" t="s">
        <v>2249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748"/>
      <c r="L17" s="748"/>
    </row>
    <row r="18" spans="1:12" s="743" customFormat="1" ht="12.75" customHeight="1" thickBot="1">
      <c r="A18" s="2551"/>
      <c r="B18" s="2551"/>
      <c r="C18" s="2551"/>
      <c r="D18" s="2551"/>
      <c r="E18" s="2551"/>
      <c r="F18" s="2551"/>
      <c r="G18" s="2551"/>
      <c r="H18" s="2551"/>
      <c r="I18" s="2551"/>
      <c r="J18" s="2551"/>
    </row>
    <row r="19" spans="1:12" s="945" customFormat="1" ht="21.75" customHeight="1" thickBot="1">
      <c r="A19" s="753" t="s">
        <v>2238</v>
      </c>
      <c r="B19" s="968"/>
      <c r="C19" s="965"/>
      <c r="E19" s="1682"/>
      <c r="G19" s="968" t="s">
        <v>335</v>
      </c>
      <c r="H19" s="969">
        <v>8</v>
      </c>
      <c r="I19" s="970">
        <v>2</v>
      </c>
      <c r="J19" s="971">
        <v>3</v>
      </c>
    </row>
    <row r="20" spans="1:12" s="968" customFormat="1" ht="17.25" customHeight="1" thickBot="1">
      <c r="A20" s="753" t="s">
        <v>634</v>
      </c>
      <c r="C20" s="965"/>
      <c r="E20" s="1683"/>
      <c r="G20" s="968" t="s">
        <v>1189</v>
      </c>
    </row>
    <row r="21" spans="1:12" s="968" customFormat="1" ht="9.75" customHeight="1" thickBot="1">
      <c r="A21" s="753" t="s">
        <v>557</v>
      </c>
      <c r="C21" s="972"/>
      <c r="D21" s="973"/>
      <c r="E21" s="1683"/>
      <c r="G21" s="968" t="s">
        <v>558</v>
      </c>
    </row>
    <row r="22" spans="1:12" s="945" customFormat="1" ht="15.75" customHeight="1" thickBot="1">
      <c r="A22" s="753" t="s">
        <v>735</v>
      </c>
      <c r="B22" s="968"/>
      <c r="C22" s="965"/>
      <c r="E22" s="1682"/>
      <c r="G22" s="968" t="s">
        <v>954</v>
      </c>
      <c r="I22" s="974"/>
    </row>
    <row r="23" spans="1:12" s="945" customFormat="1" ht="12.75" customHeight="1">
      <c r="A23" s="753" t="s">
        <v>309</v>
      </c>
      <c r="B23" s="975"/>
      <c r="C23" s="976"/>
      <c r="E23" s="1682"/>
      <c r="F23" s="977"/>
      <c r="G23" s="968" t="s">
        <v>956</v>
      </c>
    </row>
    <row r="24" spans="1:12" s="945" customFormat="1" ht="15.75" customHeight="1" thickBot="1">
      <c r="A24" s="755" t="s">
        <v>308</v>
      </c>
      <c r="B24" s="966"/>
      <c r="C24" s="976"/>
      <c r="D24" s="978"/>
      <c r="E24" s="1684"/>
      <c r="G24" s="968" t="s">
        <v>234</v>
      </c>
      <c r="I24" s="977"/>
    </row>
    <row r="25" spans="1:12" s="977" customFormat="1" ht="15.75" customHeight="1" thickBot="1">
      <c r="A25" s="753" t="s">
        <v>116</v>
      </c>
      <c r="B25" s="968"/>
      <c r="C25" s="976"/>
      <c r="D25" s="979"/>
      <c r="E25" s="1682"/>
      <c r="G25" s="977" t="s">
        <v>1718</v>
      </c>
      <c r="H25" s="980"/>
      <c r="I25" s="981"/>
      <c r="J25" s="982"/>
    </row>
    <row r="26" spans="1:12" s="977" customFormat="1" ht="15" customHeight="1" thickBot="1">
      <c r="A26" s="753" t="s">
        <v>642</v>
      </c>
      <c r="B26" s="968"/>
      <c r="C26" s="976"/>
      <c r="E26" s="1685" t="s">
        <v>746</v>
      </c>
      <c r="G26" s="968" t="s">
        <v>422</v>
      </c>
      <c r="I26" s="945"/>
      <c r="J26" s="945"/>
    </row>
    <row r="27" spans="1:12" s="977" customFormat="1" ht="16.5" hidden="1" customHeight="1">
      <c r="A27" s="756"/>
      <c r="B27" s="945"/>
      <c r="C27" s="984"/>
      <c r="E27" s="1686"/>
      <c r="F27" s="945"/>
      <c r="G27" s="945"/>
    </row>
    <row r="28" spans="1:12" s="977" customFormat="1" ht="16.5" customHeight="1" thickBot="1">
      <c r="A28" s="756"/>
      <c r="B28" s="945"/>
      <c r="C28" s="984"/>
      <c r="E28" s="1686"/>
      <c r="F28" s="945"/>
      <c r="G28" s="945"/>
      <c r="H28" s="2561">
        <v>900272000366</v>
      </c>
      <c r="I28" s="2561"/>
      <c r="J28" s="2561"/>
    </row>
    <row r="29" spans="1:12" s="748" customFormat="1" ht="35.25" customHeight="1" thickBot="1">
      <c r="A29" s="771" t="s">
        <v>409</v>
      </c>
      <c r="B29" s="772" t="s">
        <v>643</v>
      </c>
      <c r="C29" s="773"/>
      <c r="D29" s="772" t="s">
        <v>425</v>
      </c>
      <c r="E29" s="1687"/>
      <c r="F29" s="2554" t="s">
        <v>365</v>
      </c>
      <c r="G29" s="2556" t="s">
        <v>366</v>
      </c>
      <c r="H29" s="2557"/>
      <c r="I29" s="2557"/>
      <c r="J29" s="2558"/>
    </row>
    <row r="30" spans="1:12" s="748" customFormat="1" ht="65.25" customHeight="1" thickBot="1">
      <c r="A30" s="775"/>
      <c r="B30" s="776" t="s">
        <v>351</v>
      </c>
      <c r="C30" s="777" t="s">
        <v>675</v>
      </c>
      <c r="D30" s="778" t="s">
        <v>802</v>
      </c>
      <c r="E30" s="1688" t="s">
        <v>981</v>
      </c>
      <c r="F30" s="2555"/>
      <c r="G30" s="778" t="s">
        <v>982</v>
      </c>
      <c r="H30" s="778" t="s">
        <v>983</v>
      </c>
      <c r="I30" s="778" t="s">
        <v>984</v>
      </c>
      <c r="J30" s="778" t="s">
        <v>985</v>
      </c>
    </row>
    <row r="31" spans="1:12" s="986" customFormat="1" ht="21" customHeight="1" thickBot="1">
      <c r="A31" s="780" t="s">
        <v>986</v>
      </c>
      <c r="B31" s="781" t="s">
        <v>987</v>
      </c>
      <c r="C31" s="782" t="s">
        <v>988</v>
      </c>
      <c r="D31" s="783" t="s">
        <v>745</v>
      </c>
      <c r="E31" s="1689" t="s">
        <v>746</v>
      </c>
      <c r="F31" s="783" t="s">
        <v>676</v>
      </c>
      <c r="G31" s="784">
        <v>4</v>
      </c>
      <c r="H31" s="785">
        <v>5</v>
      </c>
      <c r="I31" s="786">
        <v>6</v>
      </c>
      <c r="J31" s="785">
        <v>7</v>
      </c>
    </row>
    <row r="32" spans="1:12" s="889" customFormat="1" ht="33" customHeight="1" thickBot="1">
      <c r="A32" s="987">
        <v>1100000</v>
      </c>
      <c r="B32" s="787" t="s">
        <v>1719</v>
      </c>
      <c r="C32" s="788" t="s">
        <v>361</v>
      </c>
      <c r="D32" s="902">
        <f t="shared" ref="D32:I32" si="0">D92</f>
        <v>36000</v>
      </c>
      <c r="E32" s="1181">
        <f>E92+E35+E47</f>
        <v>0</v>
      </c>
      <c r="F32" s="902">
        <f>F92+F33+F43</f>
        <v>36000</v>
      </c>
      <c r="G32" s="902">
        <f t="shared" si="0"/>
        <v>9000</v>
      </c>
      <c r="H32" s="902">
        <f t="shared" si="0"/>
        <v>18000</v>
      </c>
      <c r="I32" s="902">
        <f t="shared" si="0"/>
        <v>27000</v>
      </c>
      <c r="J32" s="1181">
        <f>F32</f>
        <v>36000</v>
      </c>
    </row>
    <row r="33" spans="1:10" s="748" customFormat="1" ht="90" hidden="1" thickBot="1">
      <c r="A33" s="987">
        <v>1110000</v>
      </c>
      <c r="B33" s="790" t="s">
        <v>1677</v>
      </c>
      <c r="C33" s="788" t="s">
        <v>361</v>
      </c>
      <c r="D33" s="903">
        <f>D34</f>
        <v>0</v>
      </c>
      <c r="E33" s="1200"/>
      <c r="F33" s="903">
        <f>F34</f>
        <v>0</v>
      </c>
      <c r="G33" s="903">
        <f>G34</f>
        <v>0</v>
      </c>
      <c r="H33" s="903">
        <f>H34</f>
        <v>0</v>
      </c>
      <c r="I33" s="903">
        <f>I34</f>
        <v>0</v>
      </c>
      <c r="J33" s="903">
        <f>J34</f>
        <v>0</v>
      </c>
    </row>
    <row r="34" spans="1:10" s="748" customFormat="1" ht="14.25" hidden="1">
      <c r="A34" s="988">
        <v>1110000</v>
      </c>
      <c r="B34" s="793" t="s">
        <v>809</v>
      </c>
      <c r="C34" s="794" t="s">
        <v>361</v>
      </c>
      <c r="D34" s="904">
        <f>SUM(D35:D41)</f>
        <v>0</v>
      </c>
      <c r="E34" s="1690"/>
      <c r="F34" s="904">
        <f>SUM(F35:F41)</f>
        <v>0</v>
      </c>
      <c r="G34" s="904">
        <f>SUM(G35:G41)</f>
        <v>0</v>
      </c>
      <c r="H34" s="904">
        <f>SUM(H35:H41)</f>
        <v>0</v>
      </c>
      <c r="I34" s="904">
        <f>SUM(I35:I41)</f>
        <v>0</v>
      </c>
      <c r="J34" s="904">
        <f>SUM(J35:J41)</f>
        <v>0</v>
      </c>
    </row>
    <row r="35" spans="1:10" s="748" customFormat="1" ht="25.5" hidden="1">
      <c r="A35" s="989">
        <v>1111000</v>
      </c>
      <c r="B35" s="797" t="s">
        <v>677</v>
      </c>
      <c r="C35" s="798" t="s">
        <v>810</v>
      </c>
      <c r="D35" s="1182">
        <v>0</v>
      </c>
      <c r="E35" s="1760">
        <v>0</v>
      </c>
      <c r="F35" s="1183">
        <f>D35+E35</f>
        <v>0</v>
      </c>
      <c r="G35" s="922">
        <v>0</v>
      </c>
      <c r="H35" s="922">
        <v>0</v>
      </c>
      <c r="I35" s="922">
        <v>0</v>
      </c>
      <c r="J35" s="922">
        <f>F35</f>
        <v>0</v>
      </c>
    </row>
    <row r="36" spans="1:10" s="748" customFormat="1" ht="25.5" hidden="1">
      <c r="A36" s="990">
        <v>1112000</v>
      </c>
      <c r="B36" s="801" t="s">
        <v>273</v>
      </c>
      <c r="C36" s="802" t="s">
        <v>811</v>
      </c>
      <c r="D36" s="920">
        <v>0</v>
      </c>
      <c r="E36" s="921"/>
      <c r="F36" s="921">
        <v>0</v>
      </c>
      <c r="G36" s="921">
        <v>0</v>
      </c>
      <c r="H36" s="921">
        <v>0</v>
      </c>
      <c r="I36" s="921">
        <v>0</v>
      </c>
      <c r="J36" s="920">
        <f>F36</f>
        <v>0</v>
      </c>
    </row>
    <row r="37" spans="1:10" s="748" customFormat="1" ht="25.5" hidden="1">
      <c r="A37" s="990">
        <v>1113000</v>
      </c>
      <c r="B37" s="801" t="s">
        <v>812</v>
      </c>
      <c r="C37" s="802" t="s">
        <v>813</v>
      </c>
      <c r="D37" s="920"/>
      <c r="E37" s="921"/>
      <c r="F37" s="921"/>
      <c r="G37" s="921"/>
      <c r="H37" s="921"/>
      <c r="I37" s="921"/>
      <c r="J37" s="1030">
        <v>0</v>
      </c>
    </row>
    <row r="38" spans="1:10" s="748" customFormat="1" ht="38.25" hidden="1">
      <c r="A38" s="990">
        <v>1114000</v>
      </c>
      <c r="B38" s="801" t="s">
        <v>401</v>
      </c>
      <c r="C38" s="802" t="s">
        <v>402</v>
      </c>
      <c r="D38" s="920"/>
      <c r="E38" s="921"/>
      <c r="F38" s="921"/>
      <c r="G38" s="921"/>
      <c r="H38" s="921"/>
      <c r="I38" s="921"/>
      <c r="J38" s="1030">
        <v>0</v>
      </c>
    </row>
    <row r="39" spans="1:10" s="748" customFormat="1" hidden="1">
      <c r="A39" s="990">
        <v>1115000</v>
      </c>
      <c r="B39" s="801" t="s">
        <v>619</v>
      </c>
      <c r="C39" s="802" t="s">
        <v>391</v>
      </c>
      <c r="D39" s="920"/>
      <c r="E39" s="921"/>
      <c r="F39" s="921"/>
      <c r="G39" s="921"/>
      <c r="H39" s="921"/>
      <c r="I39" s="921"/>
      <c r="J39" s="1030">
        <v>0</v>
      </c>
    </row>
    <row r="40" spans="1:10" s="748" customFormat="1" ht="25.5" hidden="1">
      <c r="A40" s="990">
        <v>1116000</v>
      </c>
      <c r="B40" s="801" t="s">
        <v>1034</v>
      </c>
      <c r="C40" s="802" t="s">
        <v>392</v>
      </c>
      <c r="D40" s="920"/>
      <c r="E40" s="921"/>
      <c r="F40" s="921"/>
      <c r="G40" s="921"/>
      <c r="H40" s="921"/>
      <c r="I40" s="921"/>
      <c r="J40" s="1030">
        <v>0</v>
      </c>
    </row>
    <row r="41" spans="1:10" s="748" customFormat="1" ht="13.5" hidden="1" thickBot="1">
      <c r="A41" s="992">
        <v>1117000</v>
      </c>
      <c r="B41" s="805" t="s">
        <v>644</v>
      </c>
      <c r="C41" s="806" t="s">
        <v>20</v>
      </c>
      <c r="D41" s="915">
        <v>0</v>
      </c>
      <c r="E41" s="916"/>
      <c r="F41" s="916">
        <f>D41</f>
        <v>0</v>
      </c>
      <c r="G41" s="916">
        <v>0</v>
      </c>
      <c r="H41" s="916">
        <v>0</v>
      </c>
      <c r="I41" s="916">
        <v>0</v>
      </c>
      <c r="J41" s="1030">
        <f>F41</f>
        <v>0</v>
      </c>
    </row>
    <row r="42" spans="1:10" s="748" customFormat="1" ht="29.25" hidden="1" thickBot="1">
      <c r="A42" s="993">
        <v>1120000</v>
      </c>
      <c r="B42" s="809" t="s">
        <v>21</v>
      </c>
      <c r="C42" s="788" t="s">
        <v>361</v>
      </c>
      <c r="D42" s="909">
        <f>D43+D55+D66+D69+D51+D64</f>
        <v>0</v>
      </c>
      <c r="E42" s="1184"/>
      <c r="F42" s="1184">
        <f>F43+F55+F66+F69+F51+F64</f>
        <v>0</v>
      </c>
      <c r="G42" s="1184">
        <f>G43+G51+G55+G64+G66+G69</f>
        <v>0</v>
      </c>
      <c r="H42" s="1184">
        <f>H43+H51+H55+H64+H66+H69</f>
        <v>0</v>
      </c>
      <c r="I42" s="1184">
        <f>I43+I51+I55+I64+I66+I69</f>
        <v>0</v>
      </c>
      <c r="J42" s="1030">
        <f>F42</f>
        <v>0</v>
      </c>
    </row>
    <row r="43" spans="1:10" s="748" customFormat="1" ht="14.25" hidden="1">
      <c r="A43" s="988">
        <v>1121000</v>
      </c>
      <c r="B43" s="811" t="s">
        <v>22</v>
      </c>
      <c r="C43" s="812"/>
      <c r="D43" s="910">
        <f>SUM(D44:D49)</f>
        <v>0</v>
      </c>
      <c r="E43" s="922">
        <v>0</v>
      </c>
      <c r="F43" s="922">
        <f>SUM(F44:F49)</f>
        <v>0</v>
      </c>
      <c r="G43" s="922">
        <f>SUM(G44:G49)</f>
        <v>0</v>
      </c>
      <c r="H43" s="922">
        <f>SUM(H44:H49)</f>
        <v>0</v>
      </c>
      <c r="I43" s="922">
        <f>SUM(I44:I49)</f>
        <v>0</v>
      </c>
      <c r="J43" s="1030">
        <f>SUM(J44:J49)</f>
        <v>0</v>
      </c>
    </row>
    <row r="44" spans="1:10" s="748" customFormat="1" ht="25.5" hidden="1">
      <c r="A44" s="990">
        <v>1121100</v>
      </c>
      <c r="B44" s="813" t="s">
        <v>383</v>
      </c>
      <c r="C44" s="802" t="s">
        <v>384</v>
      </c>
      <c r="D44" s="920"/>
      <c r="E44" s="921"/>
      <c r="F44" s="921"/>
      <c r="G44" s="921"/>
      <c r="H44" s="921"/>
      <c r="I44" s="921"/>
      <c r="J44" s="1030">
        <v>0</v>
      </c>
    </row>
    <row r="45" spans="1:10" s="748" customFormat="1" hidden="1">
      <c r="A45" s="990">
        <v>1121200</v>
      </c>
      <c r="B45" s="814" t="s">
        <v>1678</v>
      </c>
      <c r="C45" s="802" t="s">
        <v>386</v>
      </c>
      <c r="D45" s="920">
        <v>0</v>
      </c>
      <c r="E45" s="921">
        <v>0</v>
      </c>
      <c r="F45" s="921">
        <f>D45+E45</f>
        <v>0</v>
      </c>
      <c r="G45" s="921">
        <v>0</v>
      </c>
      <c r="H45" s="921">
        <v>0</v>
      </c>
      <c r="I45" s="921">
        <v>0</v>
      </c>
      <c r="J45" s="1030">
        <f>F45</f>
        <v>0</v>
      </c>
    </row>
    <row r="46" spans="1:10" s="748" customFormat="1" hidden="1">
      <c r="A46" s="990">
        <v>1121300</v>
      </c>
      <c r="B46" s="813" t="s">
        <v>775</v>
      </c>
      <c r="C46" s="802" t="s">
        <v>387</v>
      </c>
      <c r="D46" s="920">
        <v>0</v>
      </c>
      <c r="E46" s="921">
        <v>0</v>
      </c>
      <c r="F46" s="921">
        <f>D46+E46</f>
        <v>0</v>
      </c>
      <c r="G46" s="921">
        <v>0</v>
      </c>
      <c r="H46" s="921">
        <v>0</v>
      </c>
      <c r="I46" s="921">
        <v>0</v>
      </c>
      <c r="J46" s="1030">
        <f>F46</f>
        <v>0</v>
      </c>
    </row>
    <row r="47" spans="1:10" s="748" customFormat="1" hidden="1">
      <c r="A47" s="990">
        <v>1121400</v>
      </c>
      <c r="B47" s="813" t="s">
        <v>776</v>
      </c>
      <c r="C47" s="802" t="s">
        <v>388</v>
      </c>
      <c r="D47" s="920">
        <v>0</v>
      </c>
      <c r="E47" s="921">
        <v>0</v>
      </c>
      <c r="F47" s="921">
        <f>D47+E47</f>
        <v>0</v>
      </c>
      <c r="G47" s="921">
        <v>0</v>
      </c>
      <c r="H47" s="921">
        <v>0</v>
      </c>
      <c r="I47" s="921">
        <v>0</v>
      </c>
      <c r="J47" s="1030">
        <f>F47</f>
        <v>0</v>
      </c>
    </row>
    <row r="48" spans="1:10" s="748" customFormat="1" hidden="1">
      <c r="A48" s="990">
        <v>1121500</v>
      </c>
      <c r="B48" s="813" t="s">
        <v>69</v>
      </c>
      <c r="C48" s="802" t="s">
        <v>389</v>
      </c>
      <c r="D48" s="910"/>
      <c r="E48" s="921"/>
      <c r="F48" s="921">
        <f>D48+E48</f>
        <v>0</v>
      </c>
      <c r="G48" s="922"/>
      <c r="H48" s="922"/>
      <c r="I48" s="922"/>
      <c r="J48" s="1030">
        <v>0</v>
      </c>
    </row>
    <row r="49" spans="1:11" s="748" customFormat="1" hidden="1">
      <c r="A49" s="990">
        <v>1121600</v>
      </c>
      <c r="B49" s="1282" t="s">
        <v>70</v>
      </c>
      <c r="C49" s="802" t="s">
        <v>390</v>
      </c>
      <c r="D49" s="920">
        <v>0</v>
      </c>
      <c r="E49" s="921">
        <v>0</v>
      </c>
      <c r="F49" s="921">
        <f>D49+E49</f>
        <v>0</v>
      </c>
      <c r="G49" s="921">
        <v>0</v>
      </c>
      <c r="H49" s="921">
        <v>0</v>
      </c>
      <c r="I49" s="921">
        <v>0</v>
      </c>
      <c r="J49" s="1030">
        <f>F49</f>
        <v>0</v>
      </c>
    </row>
    <row r="50" spans="1:11" s="748" customFormat="1" ht="13.5" hidden="1" thickBot="1">
      <c r="A50" s="994">
        <v>1121700</v>
      </c>
      <c r="B50" s="817" t="s">
        <v>71</v>
      </c>
      <c r="C50" s="806" t="s">
        <v>772</v>
      </c>
      <c r="D50" s="915"/>
      <c r="E50" s="916"/>
      <c r="F50" s="916"/>
      <c r="G50" s="916"/>
      <c r="H50" s="916"/>
      <c r="I50" s="916"/>
      <c r="J50" s="1030">
        <v>0</v>
      </c>
    </row>
    <row r="51" spans="1:11" s="748" customFormat="1" ht="28.5" hidden="1">
      <c r="A51" s="988">
        <v>1122000</v>
      </c>
      <c r="B51" s="818" t="s">
        <v>773</v>
      </c>
      <c r="C51" s="794" t="s">
        <v>361</v>
      </c>
      <c r="D51" s="918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1030">
        <f>J52</f>
        <v>0</v>
      </c>
    </row>
    <row r="52" spans="1:11" s="748" customFormat="1" hidden="1">
      <c r="A52" s="995">
        <v>1122100</v>
      </c>
      <c r="B52" s="813" t="s">
        <v>72</v>
      </c>
      <c r="C52" s="798" t="s">
        <v>774</v>
      </c>
      <c r="D52" s="920">
        <v>0</v>
      </c>
      <c r="E52" s="921"/>
      <c r="F52" s="921">
        <v>0</v>
      </c>
      <c r="G52" s="921">
        <v>0</v>
      </c>
      <c r="H52" s="921">
        <v>0</v>
      </c>
      <c r="I52" s="921">
        <v>0</v>
      </c>
      <c r="J52" s="1030">
        <f>F52</f>
        <v>0</v>
      </c>
    </row>
    <row r="53" spans="1:11" s="748" customFormat="1" hidden="1">
      <c r="A53" s="995">
        <v>1122200</v>
      </c>
      <c r="B53" s="813" t="s">
        <v>490</v>
      </c>
      <c r="C53" s="802" t="s">
        <v>1031</v>
      </c>
      <c r="D53" s="920"/>
      <c r="E53" s="921"/>
      <c r="F53" s="921"/>
      <c r="G53" s="921"/>
      <c r="H53" s="921"/>
      <c r="I53" s="921"/>
      <c r="J53" s="1030">
        <v>0</v>
      </c>
    </row>
    <row r="54" spans="1:11" s="748" customFormat="1" ht="13.5" hidden="1" thickBot="1">
      <c r="A54" s="993">
        <v>1122300</v>
      </c>
      <c r="B54" s="817" t="s">
        <v>148</v>
      </c>
      <c r="C54" s="806" t="s">
        <v>1032</v>
      </c>
      <c r="D54" s="915"/>
      <c r="E54" s="916"/>
      <c r="F54" s="916"/>
      <c r="G54" s="916"/>
      <c r="H54" s="916"/>
      <c r="I54" s="916"/>
      <c r="J54" s="1030">
        <v>0</v>
      </c>
    </row>
    <row r="55" spans="1:11" s="748" customFormat="1" ht="28.5" hidden="1">
      <c r="A55" s="988">
        <v>1123000</v>
      </c>
      <c r="B55" s="818" t="s">
        <v>56</v>
      </c>
      <c r="C55" s="794" t="s">
        <v>361</v>
      </c>
      <c r="D55" s="918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1030">
        <f>F55</f>
        <v>0</v>
      </c>
    </row>
    <row r="56" spans="1:11" s="748" customFormat="1" hidden="1">
      <c r="A56" s="995">
        <v>1123100</v>
      </c>
      <c r="B56" s="813" t="s">
        <v>149</v>
      </c>
      <c r="C56" s="798" t="s">
        <v>368</v>
      </c>
      <c r="D56" s="920"/>
      <c r="E56" s="921"/>
      <c r="F56" s="921"/>
      <c r="G56" s="921"/>
      <c r="H56" s="921"/>
      <c r="I56" s="921"/>
      <c r="J56" s="1030">
        <f>F56</f>
        <v>0</v>
      </c>
    </row>
    <row r="57" spans="1:11" s="748" customFormat="1" hidden="1">
      <c r="A57" s="995">
        <v>1123200</v>
      </c>
      <c r="B57" s="813" t="s">
        <v>150</v>
      </c>
      <c r="C57" s="802" t="s">
        <v>369</v>
      </c>
      <c r="D57" s="920">
        <v>0</v>
      </c>
      <c r="E57" s="921"/>
      <c r="F57" s="921">
        <v>0</v>
      </c>
      <c r="G57" s="921">
        <v>0</v>
      </c>
      <c r="H57" s="921">
        <v>0</v>
      </c>
      <c r="I57" s="921">
        <v>0</v>
      </c>
      <c r="J57" s="1030">
        <f>F57</f>
        <v>0</v>
      </c>
    </row>
    <row r="58" spans="1:11" s="748" customFormat="1" ht="25.5" hidden="1">
      <c r="A58" s="995">
        <v>1123300</v>
      </c>
      <c r="B58" s="813" t="s">
        <v>151</v>
      </c>
      <c r="C58" s="802" t="s">
        <v>370</v>
      </c>
      <c r="D58" s="920"/>
      <c r="E58" s="921"/>
      <c r="F58" s="921"/>
      <c r="G58" s="921"/>
      <c r="H58" s="921"/>
      <c r="I58" s="921"/>
      <c r="J58" s="1030"/>
    </row>
    <row r="59" spans="1:11" s="748" customFormat="1" hidden="1">
      <c r="A59" s="995">
        <v>1123400</v>
      </c>
      <c r="B59" s="813" t="s">
        <v>559</v>
      </c>
      <c r="C59" s="802" t="s">
        <v>371</v>
      </c>
      <c r="D59" s="920">
        <v>0</v>
      </c>
      <c r="E59" s="921"/>
      <c r="F59" s="921">
        <v>0</v>
      </c>
      <c r="G59" s="921">
        <v>0</v>
      </c>
      <c r="H59" s="921">
        <v>0</v>
      </c>
      <c r="I59" s="921">
        <v>0</v>
      </c>
      <c r="J59" s="1030">
        <f t="shared" ref="J59:J65" si="1">F59</f>
        <v>0</v>
      </c>
    </row>
    <row r="60" spans="1:11" s="748" customFormat="1" hidden="1">
      <c r="A60" s="995">
        <v>1123500</v>
      </c>
      <c r="B60" s="821" t="s">
        <v>560</v>
      </c>
      <c r="C60" s="822">
        <v>423500</v>
      </c>
      <c r="D60" s="920"/>
      <c r="E60" s="921"/>
      <c r="F60" s="921"/>
      <c r="G60" s="921"/>
      <c r="H60" s="921"/>
      <c r="I60" s="921"/>
      <c r="J60" s="1030">
        <f t="shared" si="1"/>
        <v>0</v>
      </c>
    </row>
    <row r="61" spans="1:11" s="748" customFormat="1" hidden="1">
      <c r="A61" s="995">
        <v>1123600</v>
      </c>
      <c r="B61" s="813" t="s">
        <v>187</v>
      </c>
      <c r="C61" s="802" t="s">
        <v>372</v>
      </c>
      <c r="D61" s="920"/>
      <c r="E61" s="921"/>
      <c r="F61" s="921"/>
      <c r="G61" s="921"/>
      <c r="H61" s="921"/>
      <c r="I61" s="921"/>
      <c r="J61" s="1030">
        <f t="shared" si="1"/>
        <v>0</v>
      </c>
    </row>
    <row r="62" spans="1:11" s="748" customFormat="1" hidden="1">
      <c r="A62" s="995">
        <v>1123700</v>
      </c>
      <c r="B62" s="813" t="s">
        <v>188</v>
      </c>
      <c r="C62" s="802" t="s">
        <v>373</v>
      </c>
      <c r="D62" s="920">
        <v>0</v>
      </c>
      <c r="E62" s="921"/>
      <c r="F62" s="921">
        <v>0</v>
      </c>
      <c r="G62" s="921">
        <v>0</v>
      </c>
      <c r="H62" s="921">
        <v>0</v>
      </c>
      <c r="I62" s="921">
        <v>0</v>
      </c>
      <c r="J62" s="1030">
        <f t="shared" si="1"/>
        <v>0</v>
      </c>
    </row>
    <row r="63" spans="1:11" s="748" customFormat="1" ht="13.5" hidden="1" thickBot="1">
      <c r="A63" s="993">
        <v>1123800</v>
      </c>
      <c r="B63" s="817" t="s">
        <v>189</v>
      </c>
      <c r="C63" s="806" t="s">
        <v>374</v>
      </c>
      <c r="D63" s="915">
        <v>0</v>
      </c>
      <c r="E63" s="916">
        <v>0</v>
      </c>
      <c r="F63" s="916">
        <f>D63+E63</f>
        <v>0</v>
      </c>
      <c r="G63" s="916">
        <v>0</v>
      </c>
      <c r="H63" s="916">
        <v>0</v>
      </c>
      <c r="I63" s="916">
        <v>0</v>
      </c>
      <c r="J63" s="1030">
        <f t="shared" si="1"/>
        <v>0</v>
      </c>
      <c r="K63" s="1061"/>
    </row>
    <row r="64" spans="1:11" s="748" customFormat="1" ht="28.5" hidden="1">
      <c r="A64" s="988">
        <v>1124000</v>
      </c>
      <c r="B64" s="818" t="s">
        <v>214</v>
      </c>
      <c r="C64" s="794" t="s">
        <v>361</v>
      </c>
      <c r="D64" s="918">
        <f>D65</f>
        <v>0</v>
      </c>
      <c r="E64" s="919"/>
      <c r="F64" s="919">
        <f>F65</f>
        <v>0</v>
      </c>
      <c r="G64" s="919">
        <f>G65</f>
        <v>0</v>
      </c>
      <c r="H64" s="919">
        <f>H65</f>
        <v>0</v>
      </c>
      <c r="I64" s="919">
        <f>I65</f>
        <v>0</v>
      </c>
      <c r="J64" s="1030">
        <f t="shared" si="1"/>
        <v>0</v>
      </c>
    </row>
    <row r="65" spans="1:10" s="748" customFormat="1" ht="13.5" hidden="1" thickBot="1">
      <c r="A65" s="993">
        <v>1124100</v>
      </c>
      <c r="B65" s="817" t="s">
        <v>190</v>
      </c>
      <c r="C65" s="806" t="s">
        <v>215</v>
      </c>
      <c r="D65" s="915">
        <v>0</v>
      </c>
      <c r="E65" s="916">
        <v>0</v>
      </c>
      <c r="F65" s="916">
        <f>D65+E65</f>
        <v>0</v>
      </c>
      <c r="G65" s="916">
        <v>0</v>
      </c>
      <c r="H65" s="916">
        <v>0</v>
      </c>
      <c r="I65" s="916">
        <v>0</v>
      </c>
      <c r="J65" s="1030">
        <f t="shared" si="1"/>
        <v>0</v>
      </c>
    </row>
    <row r="66" spans="1:10" s="748" customFormat="1" ht="28.5" hidden="1">
      <c r="A66" s="988">
        <v>1125000</v>
      </c>
      <c r="B66" s="818" t="s">
        <v>928</v>
      </c>
      <c r="C66" s="794" t="s">
        <v>361</v>
      </c>
      <c r="D66" s="918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1030">
        <f>J67+J68</f>
        <v>0</v>
      </c>
    </row>
    <row r="67" spans="1:10" s="748" customFormat="1" ht="25.5" hidden="1">
      <c r="A67" s="995">
        <v>1125100</v>
      </c>
      <c r="B67" s="813" t="s">
        <v>191</v>
      </c>
      <c r="C67" s="798" t="s">
        <v>929</v>
      </c>
      <c r="D67" s="920">
        <v>0</v>
      </c>
      <c r="E67" s="921">
        <v>0</v>
      </c>
      <c r="F67" s="921">
        <f>D67+E67</f>
        <v>0</v>
      </c>
      <c r="G67" s="921">
        <v>0</v>
      </c>
      <c r="H67" s="921">
        <v>0</v>
      </c>
      <c r="I67" s="921">
        <v>0</v>
      </c>
      <c r="J67" s="1030">
        <f t="shared" ref="J67:J73" si="2">F67</f>
        <v>0</v>
      </c>
    </row>
    <row r="68" spans="1:10" s="748" customFormat="1" ht="26.25" hidden="1" thickBot="1">
      <c r="A68" s="993">
        <v>1125200</v>
      </c>
      <c r="B68" s="817" t="s">
        <v>709</v>
      </c>
      <c r="C68" s="806" t="s">
        <v>1041</v>
      </c>
      <c r="D68" s="915">
        <v>0</v>
      </c>
      <c r="E68" s="916">
        <v>0</v>
      </c>
      <c r="F68" s="916">
        <f>D68+E68</f>
        <v>0</v>
      </c>
      <c r="G68" s="916">
        <v>0</v>
      </c>
      <c r="H68" s="916">
        <v>0</v>
      </c>
      <c r="I68" s="916">
        <v>0</v>
      </c>
      <c r="J68" s="1030">
        <f t="shared" si="2"/>
        <v>0</v>
      </c>
    </row>
    <row r="69" spans="1:10" s="748" customFormat="1" ht="14.25" hidden="1">
      <c r="A69" s="988">
        <v>1126000</v>
      </c>
      <c r="B69" s="818" t="s">
        <v>1042</v>
      </c>
      <c r="C69" s="794" t="s">
        <v>361</v>
      </c>
      <c r="D69" s="918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1030">
        <f t="shared" si="2"/>
        <v>0</v>
      </c>
    </row>
    <row r="70" spans="1:10" s="748" customFormat="1" hidden="1">
      <c r="A70" s="988">
        <v>1126100</v>
      </c>
      <c r="B70" s="813" t="s">
        <v>993</v>
      </c>
      <c r="C70" s="798" t="s">
        <v>1043</v>
      </c>
      <c r="D70" s="920">
        <v>0</v>
      </c>
      <c r="E70" s="921"/>
      <c r="F70" s="921">
        <f>D70+E70</f>
        <v>0</v>
      </c>
      <c r="G70" s="921">
        <v>0</v>
      </c>
      <c r="H70" s="921">
        <v>0</v>
      </c>
      <c r="I70" s="921">
        <v>0</v>
      </c>
      <c r="J70" s="1030">
        <f t="shared" si="2"/>
        <v>0</v>
      </c>
    </row>
    <row r="71" spans="1:10" s="748" customFormat="1" hidden="1">
      <c r="A71" s="988">
        <v>1126200</v>
      </c>
      <c r="B71" s="813" t="s">
        <v>994</v>
      </c>
      <c r="C71" s="802" t="s">
        <v>1044</v>
      </c>
      <c r="D71" s="920"/>
      <c r="E71" s="921"/>
      <c r="F71" s="921">
        <f t="shared" ref="F71:F77" si="3">D71+E71</f>
        <v>0</v>
      </c>
      <c r="G71" s="921"/>
      <c r="H71" s="921"/>
      <c r="I71" s="921"/>
      <c r="J71" s="1030">
        <f t="shared" si="2"/>
        <v>0</v>
      </c>
    </row>
    <row r="72" spans="1:10" s="748" customFormat="1" hidden="1">
      <c r="A72" s="988">
        <v>1126300</v>
      </c>
      <c r="B72" s="813" t="s">
        <v>393</v>
      </c>
      <c r="C72" s="802" t="s">
        <v>394</v>
      </c>
      <c r="D72" s="920"/>
      <c r="E72" s="921"/>
      <c r="F72" s="921">
        <f t="shared" si="3"/>
        <v>0</v>
      </c>
      <c r="G72" s="921"/>
      <c r="H72" s="921"/>
      <c r="I72" s="921"/>
      <c r="J72" s="1030">
        <f t="shared" si="2"/>
        <v>0</v>
      </c>
    </row>
    <row r="73" spans="1:10" s="748" customFormat="1" hidden="1">
      <c r="A73" s="990">
        <v>1126400</v>
      </c>
      <c r="B73" s="823" t="s">
        <v>995</v>
      </c>
      <c r="C73" s="802" t="s">
        <v>395</v>
      </c>
      <c r="D73" s="920">
        <v>0</v>
      </c>
      <c r="E73" s="921"/>
      <c r="F73" s="921">
        <f t="shared" si="3"/>
        <v>0</v>
      </c>
      <c r="G73" s="921">
        <v>0</v>
      </c>
      <c r="H73" s="921">
        <v>0</v>
      </c>
      <c r="I73" s="921">
        <v>0</v>
      </c>
      <c r="J73" s="1030">
        <f t="shared" si="2"/>
        <v>0</v>
      </c>
    </row>
    <row r="74" spans="1:10" s="748" customFormat="1" ht="25.5" hidden="1">
      <c r="A74" s="992">
        <v>1126500</v>
      </c>
      <c r="B74" s="824" t="s">
        <v>953</v>
      </c>
      <c r="C74" s="802" t="s">
        <v>396</v>
      </c>
      <c r="D74" s="920"/>
      <c r="E74" s="921"/>
      <c r="F74" s="921">
        <f t="shared" si="3"/>
        <v>0</v>
      </c>
      <c r="G74" s="921"/>
      <c r="H74" s="921"/>
      <c r="I74" s="921"/>
      <c r="J74" s="1030">
        <v>0</v>
      </c>
    </row>
    <row r="75" spans="1:10" s="748" customFormat="1" hidden="1">
      <c r="A75" s="990">
        <v>1126600</v>
      </c>
      <c r="B75" s="823" t="s">
        <v>230</v>
      </c>
      <c r="C75" s="802" t="s">
        <v>397</v>
      </c>
      <c r="D75" s="920"/>
      <c r="E75" s="921"/>
      <c r="F75" s="921">
        <f t="shared" si="3"/>
        <v>0</v>
      </c>
      <c r="G75" s="921"/>
      <c r="H75" s="921"/>
      <c r="I75" s="921"/>
      <c r="J75" s="1030">
        <f>F75</f>
        <v>0</v>
      </c>
    </row>
    <row r="76" spans="1:10" s="748" customFormat="1" hidden="1">
      <c r="A76" s="990">
        <v>1126700</v>
      </c>
      <c r="B76" s="823" t="s">
        <v>231</v>
      </c>
      <c r="C76" s="802" t="s">
        <v>398</v>
      </c>
      <c r="D76" s="920">
        <v>0</v>
      </c>
      <c r="E76" s="921">
        <v>0</v>
      </c>
      <c r="F76" s="921">
        <f t="shared" si="3"/>
        <v>0</v>
      </c>
      <c r="G76" s="921">
        <v>0</v>
      </c>
      <c r="H76" s="921">
        <v>0</v>
      </c>
      <c r="I76" s="921">
        <v>0</v>
      </c>
      <c r="J76" s="1030">
        <f>F76</f>
        <v>0</v>
      </c>
    </row>
    <row r="77" spans="1:10" s="748" customFormat="1" ht="13.5" hidden="1" thickBot="1">
      <c r="A77" s="994">
        <v>1126800</v>
      </c>
      <c r="B77" s="825" t="s">
        <v>483</v>
      </c>
      <c r="C77" s="806" t="s">
        <v>399</v>
      </c>
      <c r="D77" s="915">
        <v>0</v>
      </c>
      <c r="E77" s="916">
        <v>0</v>
      </c>
      <c r="F77" s="921">
        <f t="shared" si="3"/>
        <v>0</v>
      </c>
      <c r="G77" s="916">
        <v>0</v>
      </c>
      <c r="H77" s="916">
        <v>0</v>
      </c>
      <c r="I77" s="916">
        <v>0</v>
      </c>
      <c r="J77" s="1030">
        <f>F77</f>
        <v>0</v>
      </c>
    </row>
    <row r="78" spans="1:10" s="748" customFormat="1" ht="14.25" hidden="1">
      <c r="A78" s="996">
        <v>1130000</v>
      </c>
      <c r="B78" s="827" t="s">
        <v>296</v>
      </c>
      <c r="C78" s="794" t="s">
        <v>361</v>
      </c>
      <c r="D78" s="918">
        <v>0</v>
      </c>
      <c r="E78" s="919"/>
      <c r="F78" s="919">
        <f>F138</f>
        <v>0</v>
      </c>
      <c r="G78" s="919">
        <v>0</v>
      </c>
      <c r="H78" s="919">
        <v>0</v>
      </c>
      <c r="I78" s="919">
        <f>I138</f>
        <v>0</v>
      </c>
      <c r="J78" s="1030">
        <f>J138</f>
        <v>0</v>
      </c>
    </row>
    <row r="79" spans="1:10" s="748" customFormat="1" hidden="1">
      <c r="A79" s="996">
        <v>1130100</v>
      </c>
      <c r="B79" s="823" t="s">
        <v>484</v>
      </c>
      <c r="C79" s="798" t="s">
        <v>297</v>
      </c>
      <c r="D79" s="920"/>
      <c r="E79" s="921"/>
      <c r="F79" s="921"/>
      <c r="G79" s="921"/>
      <c r="H79" s="921"/>
      <c r="I79" s="921"/>
      <c r="J79" s="1030">
        <v>0</v>
      </c>
    </row>
    <row r="80" spans="1:10" s="748" customFormat="1" hidden="1">
      <c r="A80" s="996">
        <v>1130200</v>
      </c>
      <c r="B80" s="823" t="s">
        <v>485</v>
      </c>
      <c r="C80" s="802" t="s">
        <v>298</v>
      </c>
      <c r="D80" s="920"/>
      <c r="E80" s="921"/>
      <c r="F80" s="921"/>
      <c r="G80" s="921"/>
      <c r="H80" s="921"/>
      <c r="I80" s="921"/>
      <c r="J80" s="1030">
        <v>0</v>
      </c>
    </row>
    <row r="81" spans="1:10" s="748" customFormat="1" hidden="1">
      <c r="A81" s="996">
        <v>1130300</v>
      </c>
      <c r="B81" s="823" t="s">
        <v>486</v>
      </c>
      <c r="C81" s="802" t="s">
        <v>299</v>
      </c>
      <c r="D81" s="920"/>
      <c r="E81" s="921"/>
      <c r="F81" s="921"/>
      <c r="G81" s="921"/>
      <c r="H81" s="921"/>
      <c r="I81" s="921"/>
      <c r="J81" s="1030">
        <v>0</v>
      </c>
    </row>
    <row r="82" spans="1:10" s="748" customFormat="1" hidden="1">
      <c r="A82" s="996">
        <v>1130400</v>
      </c>
      <c r="B82" s="828" t="s">
        <v>487</v>
      </c>
      <c r="C82" s="829" t="s">
        <v>300</v>
      </c>
      <c r="D82" s="910"/>
      <c r="E82" s="922"/>
      <c r="F82" s="922"/>
      <c r="G82" s="922"/>
      <c r="H82" s="922"/>
      <c r="I82" s="922"/>
      <c r="J82" s="1030">
        <v>0</v>
      </c>
    </row>
    <row r="83" spans="1:10" s="748" customFormat="1" ht="14.25" hidden="1">
      <c r="A83" s="990">
        <v>1131000</v>
      </c>
      <c r="B83" s="830" t="s">
        <v>301</v>
      </c>
      <c r="C83" s="831" t="s">
        <v>361</v>
      </c>
      <c r="D83" s="920"/>
      <c r="E83" s="921"/>
      <c r="F83" s="921"/>
      <c r="G83" s="921"/>
      <c r="H83" s="921"/>
      <c r="I83" s="921"/>
      <c r="J83" s="1030">
        <v>0</v>
      </c>
    </row>
    <row r="84" spans="1:10" s="748" customFormat="1" ht="25.5" hidden="1">
      <c r="A84" s="990">
        <v>1131100</v>
      </c>
      <c r="B84" s="823" t="s">
        <v>592</v>
      </c>
      <c r="C84" s="798" t="s">
        <v>302</v>
      </c>
      <c r="D84" s="920"/>
      <c r="E84" s="921"/>
      <c r="F84" s="921"/>
      <c r="G84" s="921"/>
      <c r="H84" s="921"/>
      <c r="I84" s="921"/>
      <c r="J84" s="1030">
        <v>0</v>
      </c>
    </row>
    <row r="85" spans="1:10" s="748" customFormat="1" hidden="1">
      <c r="A85" s="990">
        <v>1131200</v>
      </c>
      <c r="B85" s="823" t="s">
        <v>593</v>
      </c>
      <c r="C85" s="802" t="s">
        <v>303</v>
      </c>
      <c r="D85" s="920"/>
      <c r="E85" s="921"/>
      <c r="F85" s="921"/>
      <c r="G85" s="921"/>
      <c r="H85" s="921"/>
      <c r="I85" s="921"/>
      <c r="J85" s="1030">
        <v>0</v>
      </c>
    </row>
    <row r="86" spans="1:10" s="748" customFormat="1" ht="13.5" hidden="1" thickBot="1">
      <c r="A86" s="990">
        <v>1131300</v>
      </c>
      <c r="B86" s="825" t="s">
        <v>594</v>
      </c>
      <c r="C86" s="806" t="s">
        <v>304</v>
      </c>
      <c r="D86" s="915"/>
      <c r="E86" s="916"/>
      <c r="F86" s="916"/>
      <c r="G86" s="916"/>
      <c r="H86" s="916"/>
      <c r="I86" s="916"/>
      <c r="J86" s="1030">
        <v>0</v>
      </c>
    </row>
    <row r="87" spans="1:10" s="748" customFormat="1" ht="14.25" hidden="1">
      <c r="A87" s="997">
        <v>1140000</v>
      </c>
      <c r="B87" s="827" t="s">
        <v>305</v>
      </c>
      <c r="C87" s="794" t="s">
        <v>361</v>
      </c>
      <c r="D87" s="918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1030">
        <v>0</v>
      </c>
    </row>
    <row r="88" spans="1:10" s="748" customFormat="1" ht="25.5" hidden="1">
      <c r="A88" s="997">
        <v>1141000</v>
      </c>
      <c r="B88" s="823" t="s">
        <v>306</v>
      </c>
      <c r="C88" s="798" t="s">
        <v>1013</v>
      </c>
      <c r="D88" s="920"/>
      <c r="E88" s="921"/>
      <c r="F88" s="921"/>
      <c r="G88" s="921"/>
      <c r="H88" s="921"/>
      <c r="I88" s="921"/>
      <c r="J88" s="1030">
        <v>0</v>
      </c>
    </row>
    <row r="89" spans="1:10" s="748" customFormat="1" ht="25.5" hidden="1">
      <c r="A89" s="997">
        <v>1142000</v>
      </c>
      <c r="B89" s="823" t="s">
        <v>42</v>
      </c>
      <c r="C89" s="802" t="s">
        <v>43</v>
      </c>
      <c r="D89" s="920"/>
      <c r="E89" s="921"/>
      <c r="F89" s="921"/>
      <c r="G89" s="921"/>
      <c r="H89" s="921"/>
      <c r="I89" s="921"/>
      <c r="J89" s="1030">
        <v>0</v>
      </c>
    </row>
    <row r="90" spans="1:10" s="748" customFormat="1" ht="25.5" hidden="1">
      <c r="A90" s="997">
        <v>1143000</v>
      </c>
      <c r="B90" s="823" t="s">
        <v>44</v>
      </c>
      <c r="C90" s="802" t="s">
        <v>45</v>
      </c>
      <c r="D90" s="920"/>
      <c r="E90" s="921"/>
      <c r="F90" s="921"/>
      <c r="G90" s="921"/>
      <c r="H90" s="921"/>
      <c r="I90" s="921"/>
      <c r="J90" s="1030">
        <v>0</v>
      </c>
    </row>
    <row r="91" spans="1:10" s="748" customFormat="1" ht="26.25" thickBot="1">
      <c r="A91" s="993">
        <v>1144000</v>
      </c>
      <c r="B91" s="825" t="s">
        <v>46</v>
      </c>
      <c r="C91" s="806" t="s">
        <v>442</v>
      </c>
      <c r="D91" s="915"/>
      <c r="E91" s="916"/>
      <c r="F91" s="916"/>
      <c r="G91" s="916"/>
      <c r="H91" s="916"/>
      <c r="I91" s="916"/>
      <c r="J91" s="1030">
        <v>0</v>
      </c>
    </row>
    <row r="92" spans="1:10" s="748" customFormat="1" ht="14.25">
      <c r="A92" s="998">
        <v>1150000</v>
      </c>
      <c r="B92" s="999" t="s">
        <v>736</v>
      </c>
      <c r="C92" s="794" t="s">
        <v>361</v>
      </c>
      <c r="D92" s="918">
        <f>D99</f>
        <v>36000</v>
      </c>
      <c r="E92" s="919">
        <f>E99</f>
        <v>0</v>
      </c>
      <c r="F92" s="919">
        <f>F99</f>
        <v>36000</v>
      </c>
      <c r="G92" s="919">
        <f>G105</f>
        <v>9000</v>
      </c>
      <c r="H92" s="919">
        <f>H105</f>
        <v>18000</v>
      </c>
      <c r="I92" s="919">
        <f>I105</f>
        <v>27000</v>
      </c>
      <c r="J92" s="1030">
        <f>J99</f>
        <v>36000</v>
      </c>
    </row>
    <row r="93" spans="1:10" s="748" customFormat="1" ht="25.5">
      <c r="A93" s="1000">
        <v>1151000</v>
      </c>
      <c r="B93" s="1001" t="s">
        <v>686</v>
      </c>
      <c r="C93" s="794" t="s">
        <v>361</v>
      </c>
      <c r="D93" s="923">
        <v>0</v>
      </c>
      <c r="E93" s="924"/>
      <c r="F93" s="924">
        <v>0</v>
      </c>
      <c r="G93" s="924">
        <v>0</v>
      </c>
      <c r="H93" s="924">
        <v>0</v>
      </c>
      <c r="I93" s="924">
        <v>0</v>
      </c>
      <c r="J93" s="1030">
        <v>0</v>
      </c>
    </row>
    <row r="94" spans="1:10" s="748" customFormat="1" ht="25.5" hidden="1">
      <c r="A94" s="1000">
        <v>1151100</v>
      </c>
      <c r="B94" s="1003" t="s">
        <v>267</v>
      </c>
      <c r="C94" s="1004">
        <v>461100</v>
      </c>
      <c r="D94" s="923"/>
      <c r="E94" s="924"/>
      <c r="F94" s="924"/>
      <c r="G94" s="924"/>
      <c r="H94" s="924"/>
      <c r="I94" s="924"/>
      <c r="J94" s="1030">
        <v>0</v>
      </c>
    </row>
    <row r="95" spans="1:10" s="748" customFormat="1" ht="25.5" hidden="1">
      <c r="A95" s="1000">
        <v>1151200</v>
      </c>
      <c r="B95" s="1003" t="s">
        <v>641</v>
      </c>
      <c r="C95" s="1004">
        <v>461200</v>
      </c>
      <c r="D95" s="923"/>
      <c r="E95" s="924"/>
      <c r="F95" s="924"/>
      <c r="G95" s="924"/>
      <c r="H95" s="924"/>
      <c r="I95" s="924"/>
      <c r="J95" s="1030">
        <v>0</v>
      </c>
    </row>
    <row r="96" spans="1:10" s="748" customFormat="1" ht="25.5" hidden="1">
      <c r="A96" s="1000">
        <v>1152000</v>
      </c>
      <c r="B96" s="1005" t="s">
        <v>521</v>
      </c>
      <c r="C96" s="1006" t="s">
        <v>361</v>
      </c>
      <c r="D96" s="1007">
        <v>0</v>
      </c>
      <c r="E96" s="1185"/>
      <c r="F96" s="1185">
        <v>0</v>
      </c>
      <c r="G96" s="1185">
        <v>0</v>
      </c>
      <c r="H96" s="1185">
        <v>0</v>
      </c>
      <c r="I96" s="1185">
        <v>0</v>
      </c>
      <c r="J96" s="1030">
        <v>0</v>
      </c>
    </row>
    <row r="97" spans="1:10" s="748" customFormat="1" ht="25.5" hidden="1">
      <c r="A97" s="1000">
        <v>1152100</v>
      </c>
      <c r="B97" s="1008" t="s">
        <v>544</v>
      </c>
      <c r="C97" s="1004">
        <v>462100</v>
      </c>
      <c r="D97" s="920"/>
      <c r="E97" s="921"/>
      <c r="F97" s="921"/>
      <c r="G97" s="921"/>
      <c r="H97" s="921"/>
      <c r="I97" s="921"/>
      <c r="J97" s="1030">
        <v>0</v>
      </c>
    </row>
    <row r="98" spans="1:10" s="748" customFormat="1" ht="26.25" thickBot="1">
      <c r="A98" s="1010">
        <v>1152200</v>
      </c>
      <c r="B98" s="1011" t="s">
        <v>765</v>
      </c>
      <c r="C98" s="1012">
        <v>462200</v>
      </c>
      <c r="D98" s="915"/>
      <c r="E98" s="916"/>
      <c r="F98" s="916"/>
      <c r="G98" s="916"/>
      <c r="H98" s="916"/>
      <c r="I98" s="916"/>
      <c r="J98" s="1030">
        <v>0</v>
      </c>
    </row>
    <row r="99" spans="1:10" s="748" customFormat="1" ht="24.75" customHeight="1">
      <c r="A99" s="998">
        <v>1153000</v>
      </c>
      <c r="B99" s="1014" t="s">
        <v>766</v>
      </c>
      <c r="C99" s="1015" t="s">
        <v>361</v>
      </c>
      <c r="D99" s="1016">
        <f t="shared" ref="D99:J99" si="4">D105</f>
        <v>36000</v>
      </c>
      <c r="E99" s="1186">
        <f t="shared" si="4"/>
        <v>0</v>
      </c>
      <c r="F99" s="1186">
        <f t="shared" si="4"/>
        <v>36000</v>
      </c>
      <c r="G99" s="1186">
        <f t="shared" si="4"/>
        <v>9000</v>
      </c>
      <c r="H99" s="1186">
        <f t="shared" si="4"/>
        <v>18000</v>
      </c>
      <c r="I99" s="1186">
        <f t="shared" si="4"/>
        <v>27000</v>
      </c>
      <c r="J99" s="1030">
        <f t="shared" si="4"/>
        <v>36000</v>
      </c>
    </row>
    <row r="100" spans="1:10" s="748" customFormat="1" ht="25.5" hidden="1">
      <c r="A100" s="1000">
        <v>1153100</v>
      </c>
      <c r="B100" s="1008" t="s">
        <v>767</v>
      </c>
      <c r="C100" s="1004">
        <v>463100</v>
      </c>
      <c r="D100" s="1007"/>
      <c r="E100" s="1185"/>
      <c r="F100" s="1185"/>
      <c r="G100" s="1185"/>
      <c r="H100" s="1185"/>
      <c r="I100" s="1185"/>
      <c r="J100" s="1030">
        <v>0</v>
      </c>
    </row>
    <row r="101" spans="1:10" s="748" customFormat="1" hidden="1">
      <c r="A101" s="1000">
        <v>1153200</v>
      </c>
      <c r="B101" s="1008" t="s">
        <v>101</v>
      </c>
      <c r="C101" s="1004">
        <v>463200</v>
      </c>
      <c r="D101" s="1007"/>
      <c r="E101" s="1185"/>
      <c r="F101" s="1185"/>
      <c r="G101" s="1185"/>
      <c r="H101" s="1185"/>
      <c r="I101" s="1185"/>
      <c r="J101" s="1030">
        <v>0</v>
      </c>
    </row>
    <row r="102" spans="1:10" s="748" customFormat="1" ht="38.25" hidden="1">
      <c r="A102" s="1000">
        <v>1153300</v>
      </c>
      <c r="B102" s="1008" t="s">
        <v>504</v>
      </c>
      <c r="C102" s="1004">
        <v>463300</v>
      </c>
      <c r="D102" s="1007"/>
      <c r="E102" s="1185"/>
      <c r="F102" s="1185"/>
      <c r="G102" s="1185"/>
      <c r="H102" s="1185"/>
      <c r="I102" s="1185"/>
      <c r="J102" s="1030">
        <v>0</v>
      </c>
    </row>
    <row r="103" spans="1:10" s="748" customFormat="1" ht="38.25">
      <c r="A103" s="1000">
        <v>1153400</v>
      </c>
      <c r="B103" s="1008" t="s">
        <v>505</v>
      </c>
      <c r="C103" s="1004">
        <v>463400</v>
      </c>
      <c r="D103" s="1007"/>
      <c r="E103" s="1185"/>
      <c r="F103" s="1185"/>
      <c r="G103" s="1185"/>
      <c r="H103" s="1185"/>
      <c r="I103" s="1185"/>
      <c r="J103" s="1030">
        <v>0</v>
      </c>
    </row>
    <row r="104" spans="1:10" s="748" customFormat="1">
      <c r="A104" s="1000">
        <v>1153500</v>
      </c>
      <c r="B104" s="2085" t="s">
        <v>506</v>
      </c>
      <c r="C104" s="822">
        <v>463500</v>
      </c>
      <c r="D104" s="1007"/>
      <c r="E104" s="1185"/>
      <c r="F104" s="1185"/>
      <c r="G104" s="1185"/>
      <c r="H104" s="1185"/>
      <c r="I104" s="1185"/>
      <c r="J104" s="1270">
        <v>0</v>
      </c>
    </row>
    <row r="105" spans="1:10" s="748" customFormat="1" ht="38.25">
      <c r="A105" s="1000">
        <v>1153700</v>
      </c>
      <c r="B105" s="1017" t="s">
        <v>507</v>
      </c>
      <c r="C105" s="822">
        <v>463700</v>
      </c>
      <c r="D105" s="1007">
        <v>36000</v>
      </c>
      <c r="E105" s="1185">
        <v>0</v>
      </c>
      <c r="F105" s="1185">
        <f>D105+E105</f>
        <v>36000</v>
      </c>
      <c r="G105" s="1185">
        <v>9000</v>
      </c>
      <c r="H105" s="1185">
        <v>18000</v>
      </c>
      <c r="I105" s="1185">
        <v>27000</v>
      </c>
      <c r="J105" s="1030">
        <f>F105</f>
        <v>36000</v>
      </c>
    </row>
    <row r="106" spans="1:10" s="748" customFormat="1" ht="35.25" customHeight="1" thickBot="1">
      <c r="A106" s="1000">
        <v>1153800</v>
      </c>
      <c r="B106" s="1017" t="s">
        <v>1005</v>
      </c>
      <c r="C106" s="1004">
        <v>463800</v>
      </c>
      <c r="D106" s="1007"/>
      <c r="E106" s="1185"/>
      <c r="F106" s="1185"/>
      <c r="G106" s="1185"/>
      <c r="H106" s="1185"/>
      <c r="I106" s="1185"/>
      <c r="J106" s="1030">
        <v>0</v>
      </c>
    </row>
    <row r="107" spans="1:10" s="748" customFormat="1" hidden="1">
      <c r="A107" s="1000">
        <v>1153900</v>
      </c>
      <c r="B107" s="1017" t="s">
        <v>1006</v>
      </c>
      <c r="C107" s="1004">
        <v>463900</v>
      </c>
      <c r="D107" s="1007"/>
      <c r="E107" s="1185"/>
      <c r="F107" s="1185"/>
      <c r="G107" s="1185"/>
      <c r="H107" s="1185"/>
      <c r="I107" s="1185"/>
      <c r="J107" s="1030">
        <v>0</v>
      </c>
    </row>
    <row r="108" spans="1:10" s="748" customFormat="1" ht="25.5" hidden="1">
      <c r="A108" s="1000">
        <v>1154000</v>
      </c>
      <c r="B108" s="1018" t="s">
        <v>1007</v>
      </c>
      <c r="C108" s="1006" t="s">
        <v>361</v>
      </c>
      <c r="D108" s="1007">
        <v>0</v>
      </c>
      <c r="E108" s="1185"/>
      <c r="F108" s="1185">
        <v>0</v>
      </c>
      <c r="G108" s="1185">
        <v>0</v>
      </c>
      <c r="H108" s="1185">
        <v>0</v>
      </c>
      <c r="I108" s="1185">
        <v>0</v>
      </c>
      <c r="J108" s="1030">
        <v>0</v>
      </c>
    </row>
    <row r="109" spans="1:10" s="748" customFormat="1" ht="25.5" hidden="1">
      <c r="A109" s="1000">
        <v>1154100</v>
      </c>
      <c r="B109" s="1017" t="s">
        <v>211</v>
      </c>
      <c r="C109" s="1004">
        <v>465100</v>
      </c>
      <c r="D109" s="1019"/>
      <c r="E109" s="1187"/>
      <c r="F109" s="1187"/>
      <c r="G109" s="1187"/>
      <c r="H109" s="1187"/>
      <c r="I109" s="1187"/>
      <c r="J109" s="1030">
        <v>0</v>
      </c>
    </row>
    <row r="110" spans="1:10" s="748" customFormat="1" hidden="1">
      <c r="A110" s="1000">
        <v>1154200</v>
      </c>
      <c r="B110" s="1017" t="s">
        <v>212</v>
      </c>
      <c r="C110" s="1004">
        <v>465200</v>
      </c>
      <c r="D110" s="1019"/>
      <c r="E110" s="1187"/>
      <c r="F110" s="1187"/>
      <c r="G110" s="1187"/>
      <c r="H110" s="1187"/>
      <c r="I110" s="1187"/>
      <c r="J110" s="1030">
        <v>0</v>
      </c>
    </row>
    <row r="111" spans="1:10" s="748" customFormat="1" hidden="1">
      <c r="A111" s="1000">
        <v>1154300</v>
      </c>
      <c r="B111" s="1017" t="s">
        <v>213</v>
      </c>
      <c r="C111" s="1004">
        <v>465300</v>
      </c>
      <c r="D111" s="1019"/>
      <c r="E111" s="1187"/>
      <c r="F111" s="1187"/>
      <c r="G111" s="1187"/>
      <c r="H111" s="1187"/>
      <c r="I111" s="1187"/>
      <c r="J111" s="1030">
        <v>0</v>
      </c>
    </row>
    <row r="112" spans="1:10" s="748" customFormat="1" ht="38.25" hidden="1">
      <c r="A112" s="1000">
        <v>1154500</v>
      </c>
      <c r="B112" s="1017" t="s">
        <v>67</v>
      </c>
      <c r="C112" s="1004">
        <v>465500</v>
      </c>
      <c r="D112" s="1019"/>
      <c r="E112" s="1187"/>
      <c r="F112" s="1187"/>
      <c r="G112" s="1187"/>
      <c r="H112" s="1187"/>
      <c r="I112" s="1187"/>
      <c r="J112" s="1030">
        <v>0</v>
      </c>
    </row>
    <row r="113" spans="1:10" s="748" customFormat="1" ht="38.25" hidden="1">
      <c r="A113" s="1000">
        <v>1154600</v>
      </c>
      <c r="B113" s="1017" t="s">
        <v>68</v>
      </c>
      <c r="C113" s="1004">
        <v>465600</v>
      </c>
      <c r="D113" s="920"/>
      <c r="E113" s="921"/>
      <c r="F113" s="921"/>
      <c r="G113" s="921"/>
      <c r="H113" s="921"/>
      <c r="I113" s="921"/>
      <c r="J113" s="1030">
        <v>0</v>
      </c>
    </row>
    <row r="114" spans="1:10" s="748" customFormat="1" ht="13.5" hidden="1" thickBot="1">
      <c r="A114" s="1010">
        <v>1154700</v>
      </c>
      <c r="B114" s="1022" t="s">
        <v>78</v>
      </c>
      <c r="C114" s="806" t="s">
        <v>79</v>
      </c>
      <c r="D114" s="915"/>
      <c r="E114" s="916"/>
      <c r="F114" s="916"/>
      <c r="G114" s="916"/>
      <c r="H114" s="916"/>
      <c r="I114" s="916"/>
      <c r="J114" s="1030">
        <v>0</v>
      </c>
    </row>
    <row r="115" spans="1:10" s="748" customFormat="1" ht="25.5" hidden="1">
      <c r="A115" s="1023">
        <v>1160000</v>
      </c>
      <c r="B115" s="840" t="s">
        <v>80</v>
      </c>
      <c r="C115" s="794" t="s">
        <v>361</v>
      </c>
      <c r="D115" s="918">
        <v>0</v>
      </c>
      <c r="E115" s="919"/>
      <c r="F115" s="919">
        <v>0</v>
      </c>
      <c r="G115" s="919">
        <v>0</v>
      </c>
      <c r="H115" s="919">
        <v>0</v>
      </c>
      <c r="I115" s="919">
        <v>0</v>
      </c>
      <c r="J115" s="1030">
        <v>0</v>
      </c>
    </row>
    <row r="116" spans="1:10" s="748" customFormat="1" hidden="1">
      <c r="A116" s="995">
        <v>1161000</v>
      </c>
      <c r="B116" s="842" t="s">
        <v>81</v>
      </c>
      <c r="C116" s="843" t="s">
        <v>361</v>
      </c>
      <c r="D116" s="920">
        <v>0</v>
      </c>
      <c r="E116" s="921"/>
      <c r="F116" s="921">
        <v>0</v>
      </c>
      <c r="G116" s="921">
        <v>0</v>
      </c>
      <c r="H116" s="921">
        <v>0</v>
      </c>
      <c r="I116" s="921">
        <v>0</v>
      </c>
      <c r="J116" s="1030">
        <v>0</v>
      </c>
    </row>
    <row r="117" spans="1:10" s="748" customFormat="1" ht="24.75" hidden="1" customHeight="1">
      <c r="A117" s="995">
        <v>1161100</v>
      </c>
      <c r="B117" s="801" t="s">
        <v>1720</v>
      </c>
      <c r="C117" s="822">
        <v>471100</v>
      </c>
      <c r="D117" s="920"/>
      <c r="E117" s="921"/>
      <c r="F117" s="921"/>
      <c r="G117" s="921"/>
      <c r="H117" s="921"/>
      <c r="I117" s="921"/>
      <c r="J117" s="1030">
        <v>0</v>
      </c>
    </row>
    <row r="118" spans="1:10" s="748" customFormat="1" ht="25.5" hidden="1">
      <c r="A118" s="995">
        <v>1161200</v>
      </c>
      <c r="B118" s="836" t="s">
        <v>1682</v>
      </c>
      <c r="C118" s="822">
        <v>471200</v>
      </c>
      <c r="D118" s="920"/>
      <c r="E118" s="921"/>
      <c r="F118" s="921"/>
      <c r="G118" s="921"/>
      <c r="H118" s="921"/>
      <c r="I118" s="921"/>
      <c r="J118" s="1030">
        <v>0</v>
      </c>
    </row>
    <row r="119" spans="1:10" s="748" customFormat="1" ht="25.5" hidden="1">
      <c r="A119" s="995">
        <v>1162000</v>
      </c>
      <c r="B119" s="842" t="s">
        <v>1136</v>
      </c>
      <c r="C119" s="843" t="s">
        <v>361</v>
      </c>
      <c r="D119" s="920">
        <v>0</v>
      </c>
      <c r="E119" s="921"/>
      <c r="F119" s="921">
        <v>0</v>
      </c>
      <c r="G119" s="921">
        <v>0</v>
      </c>
      <c r="H119" s="921">
        <v>0</v>
      </c>
      <c r="I119" s="921">
        <v>0</v>
      </c>
      <c r="J119" s="1030">
        <v>0</v>
      </c>
    </row>
    <row r="120" spans="1:10" s="748" customFormat="1" ht="25.5" hidden="1">
      <c r="A120" s="995">
        <v>1162100</v>
      </c>
      <c r="B120" s="836" t="s">
        <v>1683</v>
      </c>
      <c r="C120" s="802" t="s">
        <v>130</v>
      </c>
      <c r="D120" s="920"/>
      <c r="E120" s="921"/>
      <c r="F120" s="921"/>
      <c r="G120" s="921"/>
      <c r="H120" s="921"/>
      <c r="I120" s="921"/>
      <c r="J120" s="1030">
        <v>0</v>
      </c>
    </row>
    <row r="121" spans="1:10" s="748" customFormat="1" hidden="1">
      <c r="A121" s="995">
        <v>1162200</v>
      </c>
      <c r="B121" s="836" t="s">
        <v>1684</v>
      </c>
      <c r="C121" s="802" t="s">
        <v>24</v>
      </c>
      <c r="D121" s="920"/>
      <c r="E121" s="921"/>
      <c r="F121" s="921"/>
      <c r="G121" s="921"/>
      <c r="H121" s="921"/>
      <c r="I121" s="921"/>
      <c r="J121" s="1030">
        <v>0</v>
      </c>
    </row>
    <row r="122" spans="1:10" s="748" customFormat="1" ht="25.5" hidden="1">
      <c r="A122" s="995">
        <v>1162300</v>
      </c>
      <c r="B122" s="836" t="s">
        <v>1685</v>
      </c>
      <c r="C122" s="802" t="s">
        <v>26</v>
      </c>
      <c r="D122" s="920"/>
      <c r="E122" s="921"/>
      <c r="F122" s="921"/>
      <c r="G122" s="921"/>
      <c r="H122" s="921"/>
      <c r="I122" s="921"/>
      <c r="J122" s="1030">
        <v>0</v>
      </c>
    </row>
    <row r="123" spans="1:10" s="748" customFormat="1" hidden="1">
      <c r="A123" s="995">
        <v>1162400</v>
      </c>
      <c r="B123" s="836" t="s">
        <v>1686</v>
      </c>
      <c r="C123" s="802" t="s">
        <v>838</v>
      </c>
      <c r="D123" s="920"/>
      <c r="E123" s="921"/>
      <c r="F123" s="921"/>
      <c r="G123" s="921"/>
      <c r="H123" s="921"/>
      <c r="I123" s="921"/>
      <c r="J123" s="1030">
        <v>0</v>
      </c>
    </row>
    <row r="124" spans="1:10" s="748" customFormat="1" ht="25.5" hidden="1">
      <c r="A124" s="995">
        <v>1162500</v>
      </c>
      <c r="B124" s="836" t="s">
        <v>1687</v>
      </c>
      <c r="C124" s="802" t="s">
        <v>840</v>
      </c>
      <c r="D124" s="920"/>
      <c r="E124" s="921"/>
      <c r="F124" s="921"/>
      <c r="G124" s="921"/>
      <c r="H124" s="921"/>
      <c r="I124" s="921"/>
      <c r="J124" s="1030">
        <v>0</v>
      </c>
    </row>
    <row r="125" spans="1:10" s="748" customFormat="1" hidden="1">
      <c r="A125" s="995">
        <v>1162600</v>
      </c>
      <c r="B125" s="836" t="s">
        <v>1688</v>
      </c>
      <c r="C125" s="802" t="s">
        <v>514</v>
      </c>
      <c r="D125" s="920"/>
      <c r="E125" s="921"/>
      <c r="F125" s="921"/>
      <c r="G125" s="921"/>
      <c r="H125" s="921"/>
      <c r="I125" s="921"/>
      <c r="J125" s="1030">
        <v>0</v>
      </c>
    </row>
    <row r="126" spans="1:10" s="748" customFormat="1" ht="25.5" hidden="1">
      <c r="A126" s="995">
        <v>1162700</v>
      </c>
      <c r="B126" s="801" t="s">
        <v>1689</v>
      </c>
      <c r="C126" s="802" t="s">
        <v>516</v>
      </c>
      <c r="D126" s="920"/>
      <c r="E126" s="921"/>
      <c r="F126" s="921"/>
      <c r="G126" s="921"/>
      <c r="H126" s="921"/>
      <c r="I126" s="921"/>
      <c r="J126" s="1030">
        <v>0</v>
      </c>
    </row>
    <row r="127" spans="1:10" s="748" customFormat="1" hidden="1">
      <c r="A127" s="995">
        <v>1162800</v>
      </c>
      <c r="B127" s="836" t="s">
        <v>1690</v>
      </c>
      <c r="C127" s="802" t="s">
        <v>878</v>
      </c>
      <c r="D127" s="920"/>
      <c r="E127" s="921"/>
      <c r="F127" s="921"/>
      <c r="G127" s="921"/>
      <c r="H127" s="921"/>
      <c r="I127" s="921"/>
      <c r="J127" s="1030">
        <v>0</v>
      </c>
    </row>
    <row r="128" spans="1:10" s="748" customFormat="1" hidden="1">
      <c r="A128" s="1024">
        <v>1162900</v>
      </c>
      <c r="B128" s="836" t="s">
        <v>1691</v>
      </c>
      <c r="C128" s="802" t="s">
        <v>880</v>
      </c>
      <c r="D128" s="920"/>
      <c r="E128" s="921"/>
      <c r="F128" s="921"/>
      <c r="G128" s="921"/>
      <c r="H128" s="921"/>
      <c r="I128" s="921"/>
      <c r="J128" s="1030">
        <v>0</v>
      </c>
    </row>
    <row r="129" spans="1:10" s="748" customFormat="1" hidden="1">
      <c r="A129" s="1024">
        <v>1163000</v>
      </c>
      <c r="B129" s="842" t="s">
        <v>58</v>
      </c>
      <c r="C129" s="831" t="s">
        <v>361</v>
      </c>
      <c r="D129" s="920">
        <v>0</v>
      </c>
      <c r="E129" s="921"/>
      <c r="F129" s="921">
        <v>0</v>
      </c>
      <c r="G129" s="921">
        <v>0</v>
      </c>
      <c r="H129" s="921">
        <v>0</v>
      </c>
      <c r="I129" s="921">
        <v>0</v>
      </c>
      <c r="J129" s="1030">
        <v>0</v>
      </c>
    </row>
    <row r="130" spans="1:10" s="748" customFormat="1" ht="13.5" hidden="1" thickBot="1">
      <c r="A130" s="1025">
        <v>1163100</v>
      </c>
      <c r="B130" s="825" t="s">
        <v>804</v>
      </c>
      <c r="C130" s="806" t="s">
        <v>805</v>
      </c>
      <c r="D130" s="915"/>
      <c r="E130" s="916"/>
      <c r="F130" s="916"/>
      <c r="G130" s="916"/>
      <c r="H130" s="916"/>
      <c r="I130" s="916"/>
      <c r="J130" s="1030">
        <v>0</v>
      </c>
    </row>
    <row r="131" spans="1:10" s="748" customFormat="1" hidden="1">
      <c r="A131" s="1026">
        <v>1170000</v>
      </c>
      <c r="B131" s="848" t="s">
        <v>881</v>
      </c>
      <c r="C131" s="794" t="s">
        <v>361</v>
      </c>
      <c r="D131" s="918">
        <f>D135</f>
        <v>0</v>
      </c>
      <c r="E131" s="919"/>
      <c r="F131" s="919">
        <f>F135</f>
        <v>0</v>
      </c>
      <c r="G131" s="919">
        <f>G135</f>
        <v>0</v>
      </c>
      <c r="H131" s="919">
        <f>H135</f>
        <v>0</v>
      </c>
      <c r="I131" s="919">
        <f>I135</f>
        <v>0</v>
      </c>
      <c r="J131" s="1030">
        <f>J135</f>
        <v>0</v>
      </c>
    </row>
    <row r="132" spans="1:10" s="748" customFormat="1" ht="38.25" hidden="1">
      <c r="A132" s="1024">
        <v>1171000</v>
      </c>
      <c r="B132" s="852" t="s">
        <v>216</v>
      </c>
      <c r="C132" s="794" t="s">
        <v>361</v>
      </c>
      <c r="D132" s="923">
        <v>0</v>
      </c>
      <c r="E132" s="924"/>
      <c r="F132" s="924">
        <v>0</v>
      </c>
      <c r="G132" s="924">
        <v>0</v>
      </c>
      <c r="H132" s="924">
        <v>0</v>
      </c>
      <c r="I132" s="924">
        <v>0</v>
      </c>
      <c r="J132" s="1030">
        <v>0</v>
      </c>
    </row>
    <row r="133" spans="1:10" s="748" customFormat="1" ht="38.25" hidden="1">
      <c r="A133" s="1024">
        <v>1171100</v>
      </c>
      <c r="B133" s="801" t="s">
        <v>1692</v>
      </c>
      <c r="C133" s="798" t="s">
        <v>482</v>
      </c>
      <c r="D133" s="920"/>
      <c r="E133" s="921"/>
      <c r="F133" s="921"/>
      <c r="G133" s="921"/>
      <c r="H133" s="921"/>
      <c r="I133" s="921"/>
      <c r="J133" s="1030">
        <v>0</v>
      </c>
    </row>
    <row r="134" spans="1:10" s="748" customFormat="1" ht="25.5" hidden="1">
      <c r="A134" s="1024">
        <v>1171200</v>
      </c>
      <c r="B134" s="836" t="s">
        <v>1693</v>
      </c>
      <c r="C134" s="854" t="s">
        <v>354</v>
      </c>
      <c r="D134" s="920"/>
      <c r="E134" s="921"/>
      <c r="F134" s="921"/>
      <c r="G134" s="921"/>
      <c r="H134" s="921"/>
      <c r="I134" s="921"/>
      <c r="J134" s="1030">
        <v>0</v>
      </c>
    </row>
    <row r="135" spans="1:10" s="748" customFormat="1" ht="51" hidden="1">
      <c r="A135" s="995">
        <v>1172000</v>
      </c>
      <c r="B135" s="855" t="s">
        <v>1027</v>
      </c>
      <c r="C135" s="831" t="s">
        <v>361</v>
      </c>
      <c r="D135" s="918">
        <f>D137+D138</f>
        <v>0</v>
      </c>
      <c r="E135" s="919"/>
      <c r="F135" s="919">
        <f>F137+F138</f>
        <v>0</v>
      </c>
      <c r="G135" s="919">
        <f>G137+G138</f>
        <v>0</v>
      </c>
      <c r="H135" s="919">
        <f>H137+H138</f>
        <v>0</v>
      </c>
      <c r="I135" s="919">
        <f>I137+I138</f>
        <v>0</v>
      </c>
      <c r="J135" s="1030">
        <f>F135</f>
        <v>0</v>
      </c>
    </row>
    <row r="136" spans="1:10" s="748" customFormat="1" ht="9" hidden="1" customHeight="1" thickBot="1">
      <c r="A136" s="995">
        <v>1172100</v>
      </c>
      <c r="B136" s="823" t="s">
        <v>1113</v>
      </c>
      <c r="C136" s="798" t="s">
        <v>1028</v>
      </c>
      <c r="D136" s="920"/>
      <c r="E136" s="921"/>
      <c r="F136" s="921"/>
      <c r="G136" s="921"/>
      <c r="H136" s="921"/>
      <c r="I136" s="921"/>
      <c r="J136" s="1030">
        <v>0</v>
      </c>
    </row>
    <row r="137" spans="1:10" s="748" customFormat="1" ht="13.5" hidden="1" thickBot="1">
      <c r="A137" s="995">
        <v>1172200</v>
      </c>
      <c r="B137" s="823" t="s">
        <v>1114</v>
      </c>
      <c r="C137" s="856">
        <v>482200</v>
      </c>
      <c r="D137" s="920">
        <v>0</v>
      </c>
      <c r="E137" s="921"/>
      <c r="F137" s="921">
        <v>0</v>
      </c>
      <c r="G137" s="921">
        <v>0</v>
      </c>
      <c r="H137" s="921">
        <v>0</v>
      </c>
      <c r="I137" s="921">
        <v>0</v>
      </c>
      <c r="J137" s="1030">
        <f>F137</f>
        <v>0</v>
      </c>
    </row>
    <row r="138" spans="1:10" s="748" customFormat="1" ht="13.5" hidden="1" thickBot="1">
      <c r="A138" s="995">
        <v>1172300</v>
      </c>
      <c r="B138" s="836" t="s">
        <v>1694</v>
      </c>
      <c r="C138" s="802" t="s">
        <v>1030</v>
      </c>
      <c r="D138" s="920">
        <v>0</v>
      </c>
      <c r="E138" s="921">
        <v>0</v>
      </c>
      <c r="F138" s="921">
        <f>D138+E138</f>
        <v>0</v>
      </c>
      <c r="G138" s="921">
        <v>0</v>
      </c>
      <c r="H138" s="921">
        <v>0</v>
      </c>
      <c r="I138" s="921">
        <v>0</v>
      </c>
      <c r="J138" s="1030">
        <f>F138</f>
        <v>0</v>
      </c>
    </row>
    <row r="139" spans="1:10" s="748" customFormat="1" ht="26.25" hidden="1" thickBot="1">
      <c r="A139" s="995">
        <v>1172400</v>
      </c>
      <c r="B139" s="857" t="s">
        <v>1695</v>
      </c>
      <c r="C139" s="802" t="s">
        <v>125</v>
      </c>
      <c r="D139" s="923"/>
      <c r="E139" s="921"/>
      <c r="F139" s="924"/>
      <c r="G139" s="924"/>
      <c r="H139" s="924"/>
      <c r="I139" s="924"/>
      <c r="J139" s="1030">
        <v>0</v>
      </c>
    </row>
    <row r="140" spans="1:10" s="748" customFormat="1" ht="26.25" hidden="1" thickBot="1">
      <c r="A140" s="995">
        <v>1173000</v>
      </c>
      <c r="B140" s="855" t="s">
        <v>126</v>
      </c>
      <c r="C140" s="831" t="s">
        <v>361</v>
      </c>
      <c r="D140" s="923">
        <v>0</v>
      </c>
      <c r="E140" s="924"/>
      <c r="F140" s="924">
        <v>0</v>
      </c>
      <c r="G140" s="924">
        <v>0</v>
      </c>
      <c r="H140" s="924">
        <v>0</v>
      </c>
      <c r="I140" s="924">
        <v>0</v>
      </c>
      <c r="J140" s="1030">
        <v>0</v>
      </c>
    </row>
    <row r="141" spans="1:10" s="748" customFormat="1" ht="26.25" hidden="1" thickBot="1">
      <c r="A141" s="1024">
        <v>1173100</v>
      </c>
      <c r="B141" s="858" t="s">
        <v>127</v>
      </c>
      <c r="C141" s="802" t="s">
        <v>1099</v>
      </c>
      <c r="D141" s="923"/>
      <c r="E141" s="921"/>
      <c r="F141" s="924"/>
      <c r="G141" s="924"/>
      <c r="H141" s="924"/>
      <c r="I141" s="924"/>
      <c r="J141" s="1030">
        <v>0</v>
      </c>
    </row>
    <row r="142" spans="1:10" s="748" customFormat="1" ht="39" hidden="1" thickBot="1">
      <c r="A142" s="1024">
        <v>1174000</v>
      </c>
      <c r="B142" s="855" t="s">
        <v>1100</v>
      </c>
      <c r="C142" s="831" t="s">
        <v>361</v>
      </c>
      <c r="D142" s="923">
        <v>0</v>
      </c>
      <c r="E142" s="924"/>
      <c r="F142" s="924">
        <v>0</v>
      </c>
      <c r="G142" s="924">
        <v>0</v>
      </c>
      <c r="H142" s="924">
        <v>0</v>
      </c>
      <c r="I142" s="924">
        <v>0</v>
      </c>
      <c r="J142" s="1030">
        <v>0</v>
      </c>
    </row>
    <row r="143" spans="1:10" s="748" customFormat="1" ht="26.25" hidden="1" thickBot="1">
      <c r="A143" s="1024">
        <v>1174100</v>
      </c>
      <c r="B143" s="858" t="s">
        <v>1115</v>
      </c>
      <c r="C143" s="802" t="s">
        <v>1101</v>
      </c>
      <c r="D143" s="923"/>
      <c r="E143" s="924"/>
      <c r="F143" s="924"/>
      <c r="G143" s="924"/>
      <c r="H143" s="924"/>
      <c r="I143" s="924"/>
      <c r="J143" s="1030">
        <v>0</v>
      </c>
    </row>
    <row r="144" spans="1:10" s="748" customFormat="1" ht="26.25" hidden="1" thickBot="1">
      <c r="A144" s="1024">
        <v>1174200</v>
      </c>
      <c r="B144" s="857" t="s">
        <v>1696</v>
      </c>
      <c r="C144" s="802" t="s">
        <v>450</v>
      </c>
      <c r="D144" s="923"/>
      <c r="E144" s="924"/>
      <c r="F144" s="924"/>
      <c r="G144" s="924"/>
      <c r="H144" s="924"/>
      <c r="I144" s="924"/>
      <c r="J144" s="1030">
        <v>0</v>
      </c>
    </row>
    <row r="145" spans="1:10" s="748" customFormat="1" ht="51.75" hidden="1" thickBot="1">
      <c r="A145" s="1024">
        <v>1175000</v>
      </c>
      <c r="B145" s="855" t="s">
        <v>561</v>
      </c>
      <c r="C145" s="831" t="s">
        <v>361</v>
      </c>
      <c r="D145" s="923">
        <v>0</v>
      </c>
      <c r="E145" s="924"/>
      <c r="F145" s="924">
        <v>0</v>
      </c>
      <c r="G145" s="924">
        <v>0</v>
      </c>
      <c r="H145" s="924">
        <v>0</v>
      </c>
      <c r="I145" s="924">
        <v>0</v>
      </c>
      <c r="J145" s="1030">
        <v>0</v>
      </c>
    </row>
    <row r="146" spans="1:10" s="748" customFormat="1" ht="39" hidden="1" thickBot="1">
      <c r="A146" s="1024">
        <v>1175100</v>
      </c>
      <c r="B146" s="857" t="s">
        <v>1697</v>
      </c>
      <c r="C146" s="802" t="s">
        <v>228</v>
      </c>
      <c r="D146" s="923"/>
      <c r="E146" s="924"/>
      <c r="F146" s="924"/>
      <c r="G146" s="924"/>
      <c r="H146" s="924"/>
      <c r="I146" s="924"/>
      <c r="J146" s="1030">
        <v>0</v>
      </c>
    </row>
    <row r="147" spans="1:10" s="748" customFormat="1" ht="13.5" hidden="1" thickBot="1">
      <c r="A147" s="1024">
        <v>1176000</v>
      </c>
      <c r="B147" s="855" t="s">
        <v>229</v>
      </c>
      <c r="C147" s="831" t="s">
        <v>361</v>
      </c>
      <c r="D147" s="923">
        <v>0</v>
      </c>
      <c r="E147" s="924"/>
      <c r="F147" s="924">
        <v>0</v>
      </c>
      <c r="G147" s="924">
        <v>0</v>
      </c>
      <c r="H147" s="924">
        <v>0</v>
      </c>
      <c r="I147" s="924">
        <v>0</v>
      </c>
      <c r="J147" s="1030">
        <v>0</v>
      </c>
    </row>
    <row r="148" spans="1:10" s="748" customFormat="1" ht="13.5" hidden="1" thickBot="1">
      <c r="A148" s="1024">
        <v>1176100</v>
      </c>
      <c r="B148" s="857" t="s">
        <v>1698</v>
      </c>
      <c r="C148" s="802" t="s">
        <v>8</v>
      </c>
      <c r="D148" s="923"/>
      <c r="E148" s="921"/>
      <c r="F148" s="924"/>
      <c r="G148" s="924"/>
      <c r="H148" s="924"/>
      <c r="I148" s="924"/>
      <c r="J148" s="1030">
        <v>0</v>
      </c>
    </row>
    <row r="149" spans="1:10" s="748" customFormat="1" ht="13.5" hidden="1" thickBot="1">
      <c r="A149" s="1024">
        <v>1177000</v>
      </c>
      <c r="B149" s="855" t="s">
        <v>591</v>
      </c>
      <c r="C149" s="831" t="s">
        <v>361</v>
      </c>
      <c r="D149" s="923">
        <v>0</v>
      </c>
      <c r="E149" s="924"/>
      <c r="F149" s="924">
        <v>0</v>
      </c>
      <c r="G149" s="924">
        <v>0</v>
      </c>
      <c r="H149" s="924">
        <v>0</v>
      </c>
      <c r="I149" s="924">
        <v>0</v>
      </c>
      <c r="J149" s="1030">
        <v>0</v>
      </c>
    </row>
    <row r="150" spans="1:10" s="748" customFormat="1" ht="13.5" hidden="1" thickBot="1">
      <c r="A150" s="1025">
        <v>1177100</v>
      </c>
      <c r="B150" s="859" t="s">
        <v>1699</v>
      </c>
      <c r="C150" s="806" t="s">
        <v>260</v>
      </c>
      <c r="D150" s="915"/>
      <c r="E150" s="916"/>
      <c r="F150" s="916"/>
      <c r="G150" s="916"/>
      <c r="H150" s="916"/>
      <c r="I150" s="916"/>
      <c r="J150" s="1030">
        <v>0</v>
      </c>
    </row>
    <row r="151" spans="1:10" s="748" customFormat="1" ht="24.75" hidden="1" customHeight="1" thickBot="1">
      <c r="A151" s="1028" t="s">
        <v>263</v>
      </c>
      <c r="B151" s="866" t="s">
        <v>652</v>
      </c>
      <c r="C151" s="867" t="s">
        <v>361</v>
      </c>
      <c r="D151" s="1029">
        <f t="shared" ref="D151:I151" si="5">D152</f>
        <v>0</v>
      </c>
      <c r="E151" s="1188">
        <f t="shared" si="5"/>
        <v>0</v>
      </c>
      <c r="F151" s="1188">
        <f t="shared" si="5"/>
        <v>0</v>
      </c>
      <c r="G151" s="1188">
        <f t="shared" si="5"/>
        <v>0</v>
      </c>
      <c r="H151" s="1188">
        <f t="shared" si="5"/>
        <v>0</v>
      </c>
      <c r="I151" s="1188">
        <f t="shared" si="5"/>
        <v>0</v>
      </c>
      <c r="J151" s="1030">
        <f>F152</f>
        <v>0</v>
      </c>
    </row>
    <row r="152" spans="1:10" s="748" customFormat="1" hidden="1">
      <c r="A152" s="1026" t="s">
        <v>654</v>
      </c>
      <c r="B152" s="875" t="s">
        <v>655</v>
      </c>
      <c r="C152" s="794" t="s">
        <v>361</v>
      </c>
      <c r="D152" s="918">
        <f>SUM(D153:D162)</f>
        <v>0</v>
      </c>
      <c r="E152" s="919">
        <f>E155</f>
        <v>0</v>
      </c>
      <c r="F152" s="918">
        <f>SUM(F153:F162)</f>
        <v>0</v>
      </c>
      <c r="G152" s="918">
        <f>SUM(G153:G162)</f>
        <v>0</v>
      </c>
      <c r="H152" s="918">
        <f>SUM(H153:H162)</f>
        <v>0</v>
      </c>
      <c r="I152" s="918">
        <f>SUM(I153:I162)</f>
        <v>0</v>
      </c>
      <c r="J152" s="1030">
        <f>F152</f>
        <v>0</v>
      </c>
    </row>
    <row r="153" spans="1:10" s="748" customFormat="1" hidden="1">
      <c r="A153" s="1024" t="s">
        <v>656</v>
      </c>
      <c r="B153" s="857" t="s">
        <v>1700</v>
      </c>
      <c r="C153" s="1031" t="s">
        <v>997</v>
      </c>
      <c r="D153" s="923"/>
      <c r="E153" s="921"/>
      <c r="F153" s="923"/>
      <c r="G153" s="923"/>
      <c r="H153" s="923"/>
      <c r="I153" s="923"/>
      <c r="J153" s="1030">
        <f>F153</f>
        <v>0</v>
      </c>
    </row>
    <row r="154" spans="1:10" s="748" customFormat="1" hidden="1">
      <c r="A154" s="1024" t="s">
        <v>998</v>
      </c>
      <c r="B154" s="857" t="s">
        <v>1701</v>
      </c>
      <c r="C154" s="1031" t="s">
        <v>975</v>
      </c>
      <c r="D154" s="923">
        <v>0</v>
      </c>
      <c r="E154" s="921"/>
      <c r="F154" s="923">
        <f>D154+E154</f>
        <v>0</v>
      </c>
      <c r="G154" s="923"/>
      <c r="H154" s="923"/>
      <c r="I154" s="923">
        <v>0</v>
      </c>
      <c r="J154" s="1030">
        <f>F154</f>
        <v>0</v>
      </c>
    </row>
    <row r="155" spans="1:10" s="748" customFormat="1" ht="25.5" hidden="1">
      <c r="A155" s="1024" t="s">
        <v>976</v>
      </c>
      <c r="B155" s="857" t="s">
        <v>1702</v>
      </c>
      <c r="C155" s="1031" t="s">
        <v>978</v>
      </c>
      <c r="D155" s="1032">
        <v>0</v>
      </c>
      <c r="E155" s="1820">
        <v>0</v>
      </c>
      <c r="F155" s="1032">
        <f>D155+E155</f>
        <v>0</v>
      </c>
      <c r="G155" s="1274">
        <v>0</v>
      </c>
      <c r="H155" s="1275">
        <v>0</v>
      </c>
      <c r="I155" s="1275">
        <v>0</v>
      </c>
      <c r="J155" s="1276">
        <f>F155</f>
        <v>0</v>
      </c>
    </row>
    <row r="156" spans="1:10" s="748" customFormat="1" hidden="1">
      <c r="A156" s="1033" t="s">
        <v>979</v>
      </c>
      <c r="B156" s="857" t="s">
        <v>1703</v>
      </c>
      <c r="C156" s="1031" t="s">
        <v>1110</v>
      </c>
      <c r="D156" s="923"/>
      <c r="E156" s="921"/>
      <c r="F156" s="923"/>
      <c r="G156" s="923"/>
      <c r="H156" s="923"/>
      <c r="I156" s="923"/>
      <c r="J156" s="1030">
        <v>0</v>
      </c>
    </row>
    <row r="157" spans="1:10" s="748" customFormat="1" hidden="1">
      <c r="A157" s="1033" t="s">
        <v>138</v>
      </c>
      <c r="B157" s="858" t="s">
        <v>139</v>
      </c>
      <c r="C157" s="1031" t="s">
        <v>140</v>
      </c>
      <c r="D157" s="923">
        <v>0</v>
      </c>
      <c r="E157" s="921">
        <v>0</v>
      </c>
      <c r="F157" s="923">
        <v>0</v>
      </c>
      <c r="G157" s="923"/>
      <c r="H157" s="923"/>
      <c r="I157" s="923">
        <v>0</v>
      </c>
      <c r="J157" s="1030">
        <f>F157</f>
        <v>0</v>
      </c>
    </row>
    <row r="158" spans="1:10" s="748" customFormat="1" hidden="1">
      <c r="A158" s="1033" t="s">
        <v>141</v>
      </c>
      <c r="B158" s="857" t="s">
        <v>1704</v>
      </c>
      <c r="C158" s="1031" t="s">
        <v>904</v>
      </c>
      <c r="D158" s="924">
        <v>0</v>
      </c>
      <c r="E158" s="921">
        <v>0</v>
      </c>
      <c r="F158" s="923">
        <v>0</v>
      </c>
      <c r="G158" s="923">
        <v>0</v>
      </c>
      <c r="H158" s="923">
        <v>0</v>
      </c>
      <c r="I158" s="923">
        <v>0</v>
      </c>
      <c r="J158" s="1030">
        <f>F158</f>
        <v>0</v>
      </c>
    </row>
    <row r="159" spans="1:10" s="748" customFormat="1" hidden="1">
      <c r="A159" s="1033" t="s">
        <v>905</v>
      </c>
      <c r="B159" s="857" t="s">
        <v>1705</v>
      </c>
      <c r="C159" s="1031" t="s">
        <v>907</v>
      </c>
      <c r="D159" s="925"/>
      <c r="E159" s="913"/>
      <c r="F159" s="925"/>
      <c r="G159" s="925"/>
      <c r="H159" s="925"/>
      <c r="I159" s="925"/>
      <c r="J159" s="991">
        <v>0</v>
      </c>
    </row>
    <row r="160" spans="1:10" s="748" customFormat="1" hidden="1">
      <c r="A160" s="1034" t="s">
        <v>806</v>
      </c>
      <c r="B160" s="1035" t="s">
        <v>1706</v>
      </c>
      <c r="C160" s="1036" t="s">
        <v>661</v>
      </c>
      <c r="D160" s="925"/>
      <c r="E160" s="913"/>
      <c r="F160" s="925"/>
      <c r="G160" s="925"/>
      <c r="H160" s="925"/>
      <c r="I160" s="925"/>
      <c r="J160" s="991">
        <v>0</v>
      </c>
    </row>
    <row r="161" spans="1:10" s="748" customFormat="1" hidden="1">
      <c r="A161" s="1000" t="s">
        <v>807</v>
      </c>
      <c r="B161" s="1037" t="s">
        <v>1074</v>
      </c>
      <c r="C161" s="1004" t="s">
        <v>1075</v>
      </c>
      <c r="D161" s="925"/>
      <c r="E161" s="913"/>
      <c r="F161" s="925"/>
      <c r="G161" s="925"/>
      <c r="H161" s="925"/>
      <c r="I161" s="925"/>
      <c r="J161" s="991">
        <v>0</v>
      </c>
    </row>
    <row r="162" spans="1:10" s="748" customFormat="1" hidden="1">
      <c r="A162" s="1000" t="s">
        <v>1076</v>
      </c>
      <c r="B162" s="1037" t="s">
        <v>1077</v>
      </c>
      <c r="C162" s="1004" t="s">
        <v>1078</v>
      </c>
      <c r="D162" s="925"/>
      <c r="E162" s="913"/>
      <c r="F162" s="925"/>
      <c r="G162" s="925"/>
      <c r="H162" s="925"/>
      <c r="I162" s="925"/>
      <c r="J162" s="991">
        <v>0</v>
      </c>
    </row>
    <row r="163" spans="1:10" s="748" customFormat="1" hidden="1">
      <c r="A163" s="1038" t="s">
        <v>662</v>
      </c>
      <c r="B163" s="1039" t="s">
        <v>663</v>
      </c>
      <c r="C163" s="1040" t="s">
        <v>361</v>
      </c>
      <c r="D163" s="925">
        <v>0</v>
      </c>
      <c r="E163" s="926"/>
      <c r="F163" s="925">
        <v>0</v>
      </c>
      <c r="G163" s="925">
        <v>0</v>
      </c>
      <c r="H163" s="925">
        <v>0</v>
      </c>
      <c r="I163" s="925">
        <v>0</v>
      </c>
      <c r="J163" s="991">
        <v>0</v>
      </c>
    </row>
    <row r="164" spans="1:10" hidden="1">
      <c r="A164" s="1033" t="s">
        <v>664</v>
      </c>
      <c r="B164" s="858" t="s">
        <v>665</v>
      </c>
      <c r="C164" s="1031" t="s">
        <v>666</v>
      </c>
      <c r="D164" s="925"/>
      <c r="E164" s="913"/>
      <c r="F164" s="925"/>
      <c r="G164" s="925"/>
      <c r="H164" s="925"/>
      <c r="I164" s="925"/>
      <c r="J164" s="991">
        <v>0</v>
      </c>
    </row>
    <row r="165" spans="1:10" hidden="1">
      <c r="A165" s="1033" t="s">
        <v>667</v>
      </c>
      <c r="B165" s="858" t="s">
        <v>668</v>
      </c>
      <c r="C165" s="1031" t="s">
        <v>669</v>
      </c>
      <c r="D165" s="925"/>
      <c r="E165" s="913"/>
      <c r="F165" s="925"/>
      <c r="G165" s="925"/>
      <c r="H165" s="925"/>
      <c r="I165" s="925"/>
      <c r="J165" s="991">
        <v>0</v>
      </c>
    </row>
    <row r="166" spans="1:10" ht="25.5" hidden="1">
      <c r="A166" s="1033" t="s">
        <v>670</v>
      </c>
      <c r="B166" s="857" t="s">
        <v>1707</v>
      </c>
      <c r="C166" s="1031" t="s">
        <v>316</v>
      </c>
      <c r="D166" s="925"/>
      <c r="E166" s="913"/>
      <c r="F166" s="925"/>
      <c r="G166" s="925"/>
      <c r="H166" s="925"/>
      <c r="I166" s="925"/>
      <c r="J166" s="991">
        <v>0</v>
      </c>
    </row>
    <row r="167" spans="1:10" hidden="1">
      <c r="A167" s="1033" t="s">
        <v>317</v>
      </c>
      <c r="B167" s="857" t="s">
        <v>1708</v>
      </c>
      <c r="C167" s="1031" t="s">
        <v>319</v>
      </c>
      <c r="D167" s="925"/>
      <c r="E167" s="913"/>
      <c r="F167" s="925"/>
      <c r="G167" s="925"/>
      <c r="H167" s="925"/>
      <c r="I167" s="925"/>
      <c r="J167" s="991">
        <v>0</v>
      </c>
    </row>
    <row r="168" spans="1:10" hidden="1">
      <c r="A168" s="1033" t="s">
        <v>320</v>
      </c>
      <c r="B168" s="855" t="s">
        <v>321</v>
      </c>
      <c r="C168" s="843" t="s">
        <v>361</v>
      </c>
      <c r="D168" s="925">
        <v>0</v>
      </c>
      <c r="E168" s="926"/>
      <c r="F168" s="925">
        <v>0</v>
      </c>
      <c r="G168" s="925">
        <v>0</v>
      </c>
      <c r="H168" s="925">
        <v>0</v>
      </c>
      <c r="I168" s="925">
        <v>0</v>
      </c>
      <c r="J168" s="991">
        <v>0</v>
      </c>
    </row>
    <row r="169" spans="1:10" hidden="1">
      <c r="A169" s="1033" t="s">
        <v>322</v>
      </c>
      <c r="B169" s="858" t="s">
        <v>1116</v>
      </c>
      <c r="C169" s="1031" t="s">
        <v>323</v>
      </c>
      <c r="D169" s="925"/>
      <c r="E169" s="913"/>
      <c r="F169" s="925"/>
      <c r="G169" s="925"/>
      <c r="H169" s="925"/>
      <c r="I169" s="925"/>
      <c r="J169" s="991">
        <v>0</v>
      </c>
    </row>
    <row r="170" spans="1:10" hidden="1">
      <c r="A170" s="1041" t="s">
        <v>324</v>
      </c>
      <c r="B170" s="882" t="s">
        <v>1079</v>
      </c>
      <c r="C170" s="843" t="s">
        <v>361</v>
      </c>
      <c r="D170" s="925">
        <v>0</v>
      </c>
      <c r="E170" s="926"/>
      <c r="F170" s="925">
        <v>0</v>
      </c>
      <c r="G170" s="925">
        <v>0</v>
      </c>
      <c r="H170" s="925">
        <v>0</v>
      </c>
      <c r="I170" s="925">
        <v>0</v>
      </c>
      <c r="J170" s="991">
        <v>0</v>
      </c>
    </row>
    <row r="171" spans="1:10" hidden="1">
      <c r="A171" s="1033" t="s">
        <v>326</v>
      </c>
      <c r="B171" s="858" t="s">
        <v>1117</v>
      </c>
      <c r="C171" s="1031" t="s">
        <v>327</v>
      </c>
      <c r="D171" s="925"/>
      <c r="E171" s="926"/>
      <c r="F171" s="925"/>
      <c r="G171" s="925"/>
      <c r="H171" s="925"/>
      <c r="I171" s="925"/>
      <c r="J171" s="991">
        <v>0</v>
      </c>
    </row>
    <row r="172" spans="1:10" hidden="1">
      <c r="A172" s="1033" t="s">
        <v>328</v>
      </c>
      <c r="B172" s="858" t="s">
        <v>1118</v>
      </c>
      <c r="C172" s="1031" t="s">
        <v>329</v>
      </c>
      <c r="D172" s="925"/>
      <c r="E172" s="926"/>
      <c r="F172" s="925"/>
      <c r="G172" s="925"/>
      <c r="H172" s="925"/>
      <c r="I172" s="925"/>
      <c r="J172" s="925"/>
    </row>
    <row r="173" spans="1:10" hidden="1">
      <c r="A173" s="1033" t="s">
        <v>330</v>
      </c>
      <c r="B173" s="857" t="s">
        <v>1709</v>
      </c>
      <c r="C173" s="1031" t="s">
        <v>332</v>
      </c>
      <c r="D173" s="925"/>
      <c r="E173" s="926"/>
      <c r="F173" s="925"/>
      <c r="G173" s="925"/>
      <c r="H173" s="925"/>
      <c r="I173" s="925"/>
      <c r="J173" s="925"/>
    </row>
    <row r="174" spans="1:10" ht="13.5" hidden="1" thickBot="1">
      <c r="A174" s="1042">
        <v>1244000</v>
      </c>
      <c r="B174" s="1043" t="s">
        <v>1721</v>
      </c>
      <c r="C174" s="1036" t="s">
        <v>1145</v>
      </c>
      <c r="D174" s="943"/>
      <c r="E174" s="1602"/>
      <c r="F174" s="943"/>
      <c r="G174" s="943"/>
      <c r="H174" s="943"/>
      <c r="I174" s="943"/>
      <c r="J174" s="943"/>
    </row>
    <row r="175" spans="1:10" ht="28.5" customHeight="1" thickBot="1">
      <c r="A175" s="1044">
        <v>1000000</v>
      </c>
      <c r="B175" s="1045" t="s">
        <v>1081</v>
      </c>
      <c r="C175" s="1046" t="s">
        <v>361</v>
      </c>
      <c r="D175" s="1029">
        <f t="shared" ref="D175:I175" si="6">D32+D151</f>
        <v>36000</v>
      </c>
      <c r="E175" s="1188">
        <f t="shared" si="6"/>
        <v>0</v>
      </c>
      <c r="F175" s="1029">
        <f t="shared" si="6"/>
        <v>36000</v>
      </c>
      <c r="G175" s="1029">
        <f t="shared" si="6"/>
        <v>9000</v>
      </c>
      <c r="H175" s="1029">
        <f t="shared" si="6"/>
        <v>18000</v>
      </c>
      <c r="I175" s="1029">
        <f t="shared" si="6"/>
        <v>27000</v>
      </c>
      <c r="J175" s="1188">
        <f>F175</f>
        <v>36000</v>
      </c>
    </row>
    <row r="176" spans="1:10" ht="14.25">
      <c r="A176" s="2559"/>
      <c r="B176" s="2559"/>
      <c r="C176" s="2559"/>
      <c r="D176" s="2559"/>
      <c r="E176" s="2559"/>
      <c r="F176" s="2559"/>
      <c r="G176" s="2559"/>
      <c r="H176" s="2559"/>
      <c r="I176" s="2559"/>
      <c r="J176" s="2559"/>
    </row>
    <row r="177" spans="1:10">
      <c r="A177" s="2517" t="s">
        <v>2250</v>
      </c>
      <c r="B177" s="2517"/>
      <c r="C177" s="2517"/>
      <c r="D177" s="2517"/>
      <c r="E177" s="2517"/>
      <c r="F177" s="2517"/>
      <c r="G177" s="2517"/>
      <c r="H177" s="2517"/>
      <c r="I177" s="2517"/>
      <c r="J177" s="2517"/>
    </row>
    <row r="178" spans="1:10">
      <c r="A178" s="2564" t="s">
        <v>1125</v>
      </c>
      <c r="B178" s="2564"/>
      <c r="C178" s="2564"/>
      <c r="D178" s="2564"/>
      <c r="E178" s="2564"/>
      <c r="F178" s="2564"/>
      <c r="G178" s="2564"/>
      <c r="H178" s="2564"/>
      <c r="I178" s="2564"/>
      <c r="J178" s="2564"/>
    </row>
    <row r="179" spans="1:10" ht="14.25">
      <c r="A179" s="2517" t="s">
        <v>1845</v>
      </c>
      <c r="B179" s="2517"/>
      <c r="C179" s="2517"/>
      <c r="D179" s="2517"/>
      <c r="E179" s="2517"/>
      <c r="F179" s="2517"/>
      <c r="G179" s="2517"/>
      <c r="H179" s="2517"/>
      <c r="I179" s="2517"/>
      <c r="J179" s="2517"/>
    </row>
    <row r="180" spans="1:10">
      <c r="A180" s="2562" t="s">
        <v>1002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14.25">
      <c r="A181" s="2563"/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>
      <c r="A182" s="2517" t="s">
        <v>1003</v>
      </c>
      <c r="B182" s="2517"/>
      <c r="C182" s="2517"/>
      <c r="D182" s="2517"/>
      <c r="E182" s="2517"/>
      <c r="F182" s="2517"/>
      <c r="G182" s="2517"/>
      <c r="H182" s="2517"/>
      <c r="I182" s="2517"/>
      <c r="J182" s="2517"/>
    </row>
    <row r="183" spans="1:10" s="632" customFormat="1" ht="14.25">
      <c r="A183" s="892" t="s">
        <v>2120</v>
      </c>
      <c r="B183" s="892"/>
      <c r="C183" s="893"/>
      <c r="D183" s="892"/>
      <c r="E183" s="1958"/>
      <c r="F183" s="892"/>
      <c r="G183" s="892" t="s">
        <v>1158</v>
      </c>
      <c r="H183" s="892"/>
      <c r="I183" s="892"/>
      <c r="J183" s="892"/>
    </row>
    <row r="184" spans="1:10" s="632" customFormat="1" ht="14.25">
      <c r="A184" s="894" t="s">
        <v>1715</v>
      </c>
      <c r="B184" s="893" t="s">
        <v>646</v>
      </c>
      <c r="C184" s="896"/>
      <c r="D184" s="738"/>
      <c r="E184" s="1959" t="s">
        <v>311</v>
      </c>
      <c r="F184" s="738"/>
      <c r="G184" s="734" t="s">
        <v>312</v>
      </c>
      <c r="H184" s="738"/>
      <c r="I184" s="738"/>
      <c r="J184" s="894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65"/>
      <c r="B186" s="2565"/>
      <c r="C186" s="2565"/>
      <c r="D186" s="2565"/>
      <c r="E186" s="2565"/>
      <c r="F186" s="2565"/>
      <c r="G186" s="2565"/>
      <c r="H186" s="2565"/>
      <c r="I186" s="2565"/>
      <c r="J186" s="2565"/>
    </row>
    <row r="187" spans="1:10">
      <c r="A187" s="2565"/>
      <c r="B187" s="2565"/>
      <c r="C187" s="2565"/>
      <c r="D187" s="2565"/>
      <c r="E187" s="2565"/>
      <c r="F187" s="2565"/>
      <c r="G187" s="2565"/>
      <c r="H187" s="2565"/>
      <c r="I187" s="2565"/>
      <c r="J187" s="2565"/>
    </row>
    <row r="188" spans="1:10">
      <c r="A188" s="2565"/>
      <c r="B188" s="2565"/>
      <c r="C188" s="2565"/>
      <c r="D188" s="2565"/>
      <c r="E188" s="2565"/>
      <c r="F188" s="2565"/>
      <c r="G188" s="2565"/>
      <c r="H188" s="2565"/>
      <c r="I188" s="2565"/>
      <c r="J188" s="2565"/>
    </row>
    <row r="189" spans="1:10">
      <c r="A189" s="2565"/>
      <c r="B189" s="2565"/>
      <c r="C189" s="2565"/>
      <c r="D189" s="2565"/>
      <c r="E189" s="2565"/>
      <c r="F189" s="2565"/>
      <c r="G189" s="2565"/>
      <c r="H189" s="2565"/>
      <c r="I189" s="2565"/>
      <c r="J189" s="2565"/>
    </row>
    <row r="190" spans="1:10">
      <c r="A190" s="1047"/>
      <c r="B190" s="1047"/>
      <c r="C190" s="1047"/>
      <c r="D190" s="1047"/>
      <c r="E190" s="1767"/>
      <c r="F190" s="1047"/>
      <c r="G190" s="1047"/>
      <c r="H190" s="1047"/>
      <c r="I190" s="1047"/>
      <c r="J190" s="1048"/>
    </row>
    <row r="191" spans="1:10">
      <c r="A191" s="2565"/>
      <c r="B191" s="2565"/>
      <c r="C191" s="2565"/>
      <c r="D191" s="2565"/>
      <c r="E191" s="2565"/>
      <c r="F191" s="2565"/>
      <c r="G191" s="2565"/>
      <c r="H191" s="2565"/>
      <c r="I191" s="2565"/>
      <c r="J191" s="2565"/>
    </row>
    <row r="192" spans="1:10">
      <c r="A192" s="2565"/>
      <c r="B192" s="2565"/>
      <c r="C192" s="2565"/>
      <c r="D192" s="2565"/>
      <c r="E192" s="2565"/>
      <c r="F192" s="2565"/>
      <c r="G192" s="2565"/>
      <c r="H192" s="2565"/>
      <c r="I192" s="2565"/>
      <c r="J192" s="2565"/>
    </row>
    <row r="193" spans="1:10">
      <c r="A193" s="2565"/>
      <c r="B193" s="2565"/>
      <c r="C193" s="2565"/>
      <c r="D193" s="2565"/>
      <c r="E193" s="2565"/>
      <c r="F193" s="2565"/>
      <c r="G193" s="2565"/>
      <c r="H193" s="2565"/>
      <c r="I193" s="2565"/>
      <c r="J193" s="2565"/>
    </row>
    <row r="194" spans="1:10">
      <c r="A194" s="2565"/>
      <c r="B194" s="2565"/>
      <c r="C194" s="2565"/>
      <c r="D194" s="2565"/>
      <c r="E194" s="2565"/>
      <c r="F194" s="2565"/>
      <c r="G194" s="2565"/>
      <c r="H194" s="2565"/>
      <c r="I194" s="2565"/>
      <c r="J194" s="2565"/>
    </row>
    <row r="195" spans="1:10">
      <c r="A195" s="1047"/>
      <c r="B195" s="1047"/>
      <c r="C195" s="1047"/>
      <c r="D195" s="1047"/>
      <c r="E195" s="1767"/>
      <c r="F195" s="1047"/>
      <c r="G195" s="1047"/>
      <c r="H195" s="1047"/>
      <c r="I195" s="1047"/>
      <c r="J195" s="1047"/>
    </row>
    <row r="196" spans="1:10">
      <c r="A196" s="2565"/>
      <c r="B196" s="2565"/>
      <c r="C196" s="2565"/>
      <c r="D196" s="2565"/>
      <c r="E196" s="2565"/>
      <c r="F196" s="2565"/>
      <c r="G196" s="2565"/>
      <c r="H196" s="2565"/>
      <c r="I196" s="2565"/>
      <c r="J196" s="2565"/>
    </row>
    <row r="197" spans="1:10">
      <c r="A197" s="1047"/>
      <c r="B197" s="1047"/>
      <c r="C197" s="1047"/>
      <c r="D197" s="1047"/>
      <c r="E197" s="1767"/>
      <c r="F197" s="1049"/>
      <c r="G197" s="1049"/>
      <c r="H197" s="1049"/>
      <c r="I197" s="1049"/>
      <c r="J197" s="1049"/>
    </row>
    <row r="198" spans="1:10">
      <c r="A198" s="2565"/>
      <c r="B198" s="2565"/>
      <c r="C198" s="2565"/>
      <c r="D198" s="2565"/>
      <c r="E198" s="2565"/>
      <c r="F198" s="2565"/>
      <c r="G198" s="2565"/>
      <c r="H198" s="2565"/>
      <c r="I198" s="2565"/>
      <c r="J198" s="2565"/>
    </row>
    <row r="199" spans="1:10">
      <c r="A199" s="1047"/>
      <c r="B199" s="1047"/>
      <c r="C199" s="1047"/>
      <c r="D199" s="1047"/>
      <c r="E199" s="1767"/>
      <c r="F199" s="1047"/>
      <c r="G199" s="1047"/>
      <c r="H199" s="1047"/>
      <c r="I199" s="1047"/>
      <c r="J199" s="1047"/>
    </row>
    <row r="200" spans="1:10">
      <c r="A200" s="2565"/>
      <c r="B200" s="2565"/>
      <c r="C200" s="2565"/>
      <c r="D200" s="2565"/>
      <c r="E200" s="2565"/>
      <c r="F200" s="2565"/>
      <c r="G200" s="2565"/>
      <c r="H200" s="2565"/>
      <c r="I200" s="2565"/>
      <c r="J200" s="2565"/>
    </row>
    <row r="201" spans="1:10">
      <c r="A201" s="1047"/>
      <c r="B201" s="1047"/>
      <c r="C201" s="1047"/>
      <c r="D201" s="1047"/>
      <c r="E201" s="1767"/>
      <c r="F201" s="1047"/>
      <c r="G201" s="1047"/>
      <c r="H201" s="1047"/>
      <c r="I201" s="1047"/>
      <c r="J201" s="1047"/>
    </row>
    <row r="202" spans="1:10">
      <c r="A202" s="2565"/>
      <c r="B202" s="2565"/>
      <c r="C202" s="2565"/>
      <c r="D202" s="2565"/>
      <c r="E202" s="2565"/>
      <c r="F202" s="2565"/>
      <c r="G202" s="2565"/>
      <c r="H202" s="2565"/>
      <c r="I202" s="2565"/>
      <c r="J202" s="2565"/>
    </row>
    <row r="203" spans="1:10">
      <c r="A203" s="2567"/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7"/>
      <c r="B204" s="2567"/>
      <c r="C204" s="2567"/>
      <c r="D204" s="2567"/>
      <c r="E204" s="2567"/>
      <c r="F204" s="2567"/>
      <c r="G204" s="2567"/>
      <c r="H204" s="2567"/>
      <c r="I204" s="2567"/>
      <c r="J204" s="2567"/>
    </row>
    <row r="205" spans="1:10">
      <c r="A205" s="2567"/>
      <c r="B205" s="2567"/>
      <c r="C205" s="2567"/>
      <c r="D205" s="2567"/>
      <c r="E205" s="2567"/>
      <c r="F205" s="2567"/>
      <c r="G205" s="2567"/>
      <c r="H205" s="2567"/>
      <c r="I205" s="2567"/>
      <c r="J205" s="2567"/>
    </row>
    <row r="206" spans="1:10">
      <c r="A206" s="1047"/>
      <c r="B206" s="1050"/>
      <c r="C206" s="1050"/>
      <c r="D206" s="1050"/>
      <c r="E206" s="1691"/>
      <c r="F206" s="1050"/>
      <c r="G206" s="1050"/>
      <c r="H206" s="1050"/>
      <c r="I206" s="1050"/>
      <c r="J206" s="1050"/>
    </row>
    <row r="207" spans="1:10">
      <c r="A207" s="2567"/>
      <c r="B207" s="2567"/>
      <c r="C207" s="2567"/>
      <c r="D207" s="2567"/>
      <c r="E207" s="2567"/>
      <c r="F207" s="2567"/>
      <c r="G207" s="2567"/>
      <c r="H207" s="2567"/>
      <c r="I207" s="2567"/>
      <c r="J207" s="2567"/>
    </row>
    <row r="208" spans="1:10">
      <c r="A208" s="2517"/>
      <c r="B208" s="2517"/>
      <c r="C208" s="2517"/>
      <c r="D208" s="2517"/>
      <c r="E208" s="2517"/>
      <c r="F208" s="2517"/>
      <c r="G208" s="2517"/>
      <c r="H208" s="2517"/>
      <c r="I208" s="2517"/>
      <c r="J208" s="2517"/>
    </row>
    <row r="209" spans="1:10">
      <c r="A209" s="2564"/>
      <c r="B209" s="2564"/>
      <c r="C209" s="2564"/>
      <c r="D209" s="2564"/>
      <c r="E209" s="2564"/>
      <c r="F209" s="2564"/>
      <c r="G209" s="2564"/>
      <c r="H209" s="2564"/>
      <c r="I209" s="2564"/>
      <c r="J209" s="2564"/>
    </row>
    <row r="210" spans="1:10">
      <c r="A210" s="2564"/>
      <c r="B210" s="2564"/>
      <c r="C210" s="2564"/>
      <c r="D210" s="2564"/>
      <c r="E210" s="2564"/>
      <c r="F210" s="2564"/>
      <c r="G210" s="2564"/>
      <c r="H210" s="2564"/>
      <c r="I210" s="2564"/>
      <c r="J210" s="2564"/>
    </row>
    <row r="211" spans="1:10">
      <c r="A211" s="2562"/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 ht="14.25">
      <c r="A212" s="2570"/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64"/>
      <c r="B213" s="2564"/>
      <c r="C213" s="2564"/>
      <c r="D213" s="2564"/>
      <c r="E213" s="2564"/>
      <c r="F213" s="2564"/>
      <c r="G213" s="2564"/>
      <c r="H213" s="2564"/>
      <c r="I213" s="2564"/>
      <c r="J213" s="2564"/>
    </row>
    <row r="214" spans="1:10">
      <c r="A214" s="2564"/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>
      <c r="A215" s="2569"/>
      <c r="B215" s="2569"/>
      <c r="C215" s="2569"/>
      <c r="D215" s="2569"/>
      <c r="E215" s="2569"/>
      <c r="F215" s="2569"/>
      <c r="G215" s="2569"/>
      <c r="H215" s="2569"/>
      <c r="I215" s="2569"/>
      <c r="J215" s="2569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92</vt:i4>
      </vt:variant>
      <vt:variant>
        <vt:lpstr>Named Ranges</vt:lpstr>
      </vt:variant>
      <vt:variant>
        <vt:i4>4</vt:i4>
      </vt:variant>
    </vt:vector>
  </HeadingPairs>
  <TitlesOfParts>
    <vt:vector size="96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ekamut</vt:lpstr>
      <vt:lpstr>gortcarn</vt:lpstr>
      <vt:lpstr>tnt</vt:lpstr>
      <vt:lpstr>mnac</vt:lpstr>
      <vt:lpstr>tnt-gortcar</vt:lpstr>
      <vt:lpstr>Лист10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subven kext.grer</vt:lpstr>
      <vt:lpstr>kext.grer</vt:lpstr>
      <vt:lpstr>subven sher</vt:lpstr>
      <vt:lpstr>Shner</vt:lpstr>
      <vt:lpstr>subv rhamat</vt:lpstr>
      <vt:lpstr>rhamat</vt:lpstr>
      <vt:lpstr>subv bnak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mch kentron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ekamut!Print_Area</vt:lpstr>
      <vt:lpstr>ekamut!Print_Titles</vt:lpstr>
      <vt:lpstr>gortcarn!Print_Titles</vt:lpstr>
      <vt:lpstr>tnt!Print_Titles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Tigran Ghandiljyan</cp:lastModifiedBy>
  <cp:lastPrinted>2023-10-11T07:01:22Z</cp:lastPrinted>
  <dcterms:created xsi:type="dcterms:W3CDTF">1996-10-14T23:33:28Z</dcterms:created>
  <dcterms:modified xsi:type="dcterms:W3CDTF">2023-11-21T06:24:13Z</dcterms:modified>
</cp:coreProperties>
</file>