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 activeTab="1"/>
  </bookViews>
  <sheets>
    <sheet name="1" sheetId="16" r:id="rId1"/>
    <sheet name="2" sheetId="19" r:id="rId2"/>
  </sheets>
  <calcPr calcId="152511"/>
</workbook>
</file>

<file path=xl/calcChain.xml><?xml version="1.0" encoding="utf-8"?>
<calcChain xmlns="http://schemas.openxmlformats.org/spreadsheetml/2006/main">
  <c r="F11" i="16" l="1"/>
  <c r="G25" i="19"/>
  <c r="G10" i="19"/>
  <c r="H10" i="19"/>
  <c r="I10" i="19"/>
  <c r="J10" i="19"/>
  <c r="K10" i="19"/>
  <c r="L10" i="19"/>
  <c r="M10" i="19"/>
  <c r="N10" i="19"/>
  <c r="O10" i="19"/>
  <c r="P10" i="19"/>
  <c r="R10" i="19"/>
  <c r="S10" i="19"/>
  <c r="Q10" i="19"/>
  <c r="Q24" i="19"/>
  <c r="M16" i="19"/>
  <c r="L15" i="19"/>
  <c r="G27" i="19"/>
  <c r="I13" i="19"/>
  <c r="I15" i="19"/>
  <c r="N18" i="19"/>
  <c r="R26" i="19"/>
  <c r="P22" i="19"/>
  <c r="E9" i="16"/>
  <c r="F9" i="16"/>
  <c r="D11" i="16"/>
  <c r="D9" i="16" s="1"/>
  <c r="D12" i="16"/>
  <c r="D10" i="16"/>
  <c r="F10" i="16"/>
  <c r="G24" i="19" l="1"/>
  <c r="G17" i="19"/>
  <c r="G19" i="19"/>
  <c r="G21" i="19"/>
  <c r="G20" i="19"/>
  <c r="G15" i="19"/>
  <c r="G18" i="19"/>
  <c r="G22" i="19"/>
  <c r="G12" i="19"/>
  <c r="G13" i="19"/>
  <c r="G14" i="19"/>
  <c r="G23" i="19"/>
  <c r="G28" i="19"/>
  <c r="G29" i="19"/>
  <c r="G26" i="19" l="1"/>
  <c r="G16" i="19"/>
  <c r="G11" i="19"/>
</calcChain>
</file>

<file path=xl/sharedStrings.xml><?xml version="1.0" encoding="utf-8"?>
<sst xmlns="http://schemas.openxmlformats.org/spreadsheetml/2006/main" count="66" uniqueCount="54">
  <si>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</si>
  <si>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</si>
  <si>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</si>
  <si>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</si>
  <si>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</si>
  <si>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</si>
  <si>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</si>
  <si>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</si>
  <si>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</si>
  <si>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           ՖԻՆԱՆՍԱՏՆՏԵՍԱԳԻՏԱԿԱՆ,ԵԿԱՄՈՒՏՆԵՐԻ ՀԱՇՎԱՌՄԱՆ ԵՎ ՀԱՎԱՔԱԳՐՄԱՆ,</t>
  </si>
  <si>
    <t xml:space="preserve">ՍՊԻՏԱԿ  ՀԱՄԱՅՆՔԻ  ՂԵԿԱՎԱՐ`   ________________________     Ք.  ՆԻԿՈՂՈՍՅԱՆ  </t>
  </si>
  <si>
    <t>Հավելված -1</t>
  </si>
  <si>
    <t>Սպիտակ համայնքի ավագանու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</si>
  <si>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</si>
  <si>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</si>
  <si>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</si>
  <si>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</si>
  <si>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</si>
  <si>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</si>
  <si>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</si>
  <si>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</si>
  <si>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</si>
  <si>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>-Շենքերի և շինությունների կառուցում</t>
  </si>
  <si>
    <t>Փողոցների լուսավորություն</t>
  </si>
  <si>
    <t xml:space="preserve">             ԳՆՈՒՄՆԵՐԻ,ԳՈՎԱԶԴԻ,ԱՌԵՎՏՐԻ ԵՎ ՍՊԱՍԱՐԿՄԱՆ ԲԱԺՆԻ ՊԵՏ`    _____________________  Վ.ԱՊՐԵՍՅԱՆ                </t>
  </si>
  <si>
    <t>Օրենսդիր և գործադիր մարմիններ,պետական կառավարում</t>
  </si>
  <si>
    <t>-Այլ մեքենաներ և սարքավորումներ</t>
  </si>
  <si>
    <t>-Վարչական սարքավորումներ</t>
  </si>
  <si>
    <t>-Կառավարչական ծառայություններ</t>
  </si>
  <si>
    <t>-Ընդհանուր բնույթի այլ ծառայություններ</t>
  </si>
  <si>
    <t>Ընդհանուր բնույթի այլ ծառայություններ</t>
  </si>
  <si>
    <t>- Տրանսպորտային սարքավորումներ</t>
  </si>
  <si>
    <t>Հանգիստ,մշակույթ և կրոն</t>
  </si>
  <si>
    <t>Ջրամատակարարում</t>
  </si>
  <si>
    <t>-Շենքերի և շինությունների կապիտալ վերանորոգում</t>
  </si>
  <si>
    <t>Նախադպրոցական կրթություն</t>
  </si>
  <si>
    <t>-ԿԱՊԻՏԱԼ ՆԵՐՔԻՆ ՊԱՇՏՈՆԱԿԱՆ ԴՐԱՄԱՇՆՈՐՀՆԵՐ                                        Պետական բյուջեից Կապիտալ ծախսերի ֆինանսավորման նպատակային հատկացումներ (սուբվենցիաներ)</t>
  </si>
  <si>
    <t xml:space="preserve">-ԿԱՊԻՏԱԼ ՈՉ ՊԱՇՏՈՆԱԿԱՆ ԴՐԱՄԱՇՆՈՐՀՆԵՐ    Նվիրատվություն ժառանգության իրավունքով ֆիզիկական անձանցից և կազմակերպություններից համայնքին </t>
  </si>
  <si>
    <t>-Նախագծահետազոտական ծախսեր</t>
  </si>
  <si>
    <t>Ընդհանուր բնութի հանրային ծառայութնուններ</t>
  </si>
  <si>
    <t>Ոռոգում</t>
  </si>
  <si>
    <t>Ճանապարհային տնտեսություն</t>
  </si>
  <si>
    <t xml:space="preserve">     հազ.դրամ</t>
  </si>
  <si>
    <t>Շրջակա միջավայրի պահպանություն</t>
  </si>
  <si>
    <t>-Աճեցվող ակտիվներ</t>
  </si>
  <si>
    <t xml:space="preserve"> ՖԻՆԱՆՍԱՏՆՏԵՍԱԳԻՏԱԿԱՆ,ԵԿԱՄՈՒՏՆԵՐԻ ՀԱՇՎԱՌՄԱՆ ԵՎ ՀԱՎԱՔԱԳՐՄԱՆ,</t>
  </si>
  <si>
    <t xml:space="preserve">                                      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</si>
  <si>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Հավելված 2</t>
  </si>
  <si>
    <t xml:space="preserve">  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</si>
  <si>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-Այլ եկամուտներ</t>
  </si>
  <si>
    <t>852,78</t>
  </si>
  <si>
    <t xml:space="preserve">                                                                                                                                        «    »  նոյեմբերի 2022թ․  թիվ      - Ն որոշման    </t>
  </si>
  <si>
    <t xml:space="preserve">                                                                                                                                                                                                   «    »  նոյեմբերի 2022թ․  թիվ      - Ն որոշման</t>
  </si>
  <si>
    <t>-Ընթացիկ դրամաշնորհներ պետական և համայնքների ոչ առևտրային կազմակերպություններին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</si>
</sst>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 Armenian"/>
      <family val="2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2" applyNumberFormat="0" applyFill="0" applyProtection="0">
      <alignment horizontal="left" vertical="center" wrapText="1"/>
    </xf>
    <xf numFmtId="0" fontId="14" fillId="0" borderId="5" applyNumberFormat="0" applyFont="0" applyFill="0" applyAlignment="0" applyProtection="0"/>
  </cellStyleXfs>
  <cellXfs count="77">
    <xf numFmtId="0" fontId="0" fillId="0" borderId="0" xfId="0"/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12" fillId="0" borderId="0" xfId="0" applyNumberFormat="1" applyFont="1" applyBorder="1"/>
    <xf numFmtId="0" fontId="6" fillId="0" borderId="0" xfId="0" applyFont="1" applyAlignment="1">
      <alignment horizontal="left"/>
    </xf>
    <xf numFmtId="49" fontId="13" fillId="0" borderId="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10" fillId="0" borderId="6" xfId="0" applyNumberFormat="1" applyFont="1" applyFill="1" applyBorder="1"/>
    <xf numFmtId="164" fontId="10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/>
    <xf numFmtId="165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49" fontId="16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49" fontId="1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7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49" fontId="13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3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6" xfId="0" applyFill="1" applyBorder="1"/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/>
    <xf numFmtId="4" fontId="6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13" fillId="0" borderId="0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right"/>
    </xf>
    <xf numFmtId="0" fontId="6" fillId="0" borderId="0" xfId="0" applyFont="1" applyFill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7" workbookViewId="0">
      <selection activeCell="A5" sqref="A5:F5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7"/>
      <c r="B1" s="19"/>
      <c r="C1" s="19"/>
      <c r="D1" s="19"/>
      <c r="E1" s="13"/>
      <c r="F1" s="8"/>
      <c r="G1" s="9"/>
      <c r="H1" s="9"/>
      <c r="I1" s="10"/>
      <c r="J1" s="11"/>
      <c r="K1" s="17"/>
      <c r="L1" s="17"/>
      <c r="M1" s="17"/>
      <c r="N1" s="17"/>
    </row>
    <row r="2" spans="1:14" ht="16.5" x14ac:dyDescent="0.3">
      <c r="A2" s="66" t="s">
        <v>11</v>
      </c>
      <c r="B2" s="66"/>
      <c r="C2" s="66"/>
      <c r="D2" s="66"/>
      <c r="E2" s="66"/>
      <c r="F2" s="66"/>
      <c r="G2" s="20"/>
      <c r="H2" s="20"/>
      <c r="I2" s="20"/>
      <c r="J2" s="20"/>
      <c r="K2" s="20"/>
      <c r="L2" s="20"/>
      <c r="M2" s="20"/>
      <c r="N2" s="20"/>
    </row>
    <row r="3" spans="1:14" ht="16.5" x14ac:dyDescent="0.3">
      <c r="A3" s="66" t="s">
        <v>12</v>
      </c>
      <c r="B3" s="66"/>
      <c r="C3" s="66"/>
      <c r="D3" s="66"/>
      <c r="E3" s="66"/>
      <c r="F3" s="66"/>
      <c r="G3" s="20"/>
      <c r="H3" s="20"/>
      <c r="I3" s="20"/>
      <c r="J3" s="20"/>
      <c r="K3" s="20"/>
      <c r="L3" s="20"/>
      <c r="M3" s="20"/>
      <c r="N3" s="20"/>
    </row>
    <row r="4" spans="1:14" ht="16.5" x14ac:dyDescent="0.3">
      <c r="A4" s="66" t="s">
        <v>51</v>
      </c>
      <c r="B4" s="66"/>
      <c r="C4" s="66"/>
      <c r="D4" s="66"/>
      <c r="E4" s="66"/>
      <c r="F4" s="66"/>
      <c r="G4" s="6"/>
      <c r="H4" s="6"/>
      <c r="I4" s="6"/>
      <c r="J4" s="6"/>
      <c r="K4" s="20"/>
      <c r="L4" s="20"/>
      <c r="M4" s="20"/>
      <c r="N4" s="20"/>
    </row>
    <row r="5" spans="1:14" ht="16.5" x14ac:dyDescent="0.3">
      <c r="A5" s="67"/>
      <c r="B5" s="67"/>
      <c r="C5" s="67"/>
      <c r="D5" s="67"/>
      <c r="E5" s="67"/>
      <c r="F5" s="67"/>
      <c r="G5" s="20"/>
      <c r="H5" s="20"/>
      <c r="I5" s="20"/>
      <c r="J5" s="20"/>
      <c r="K5" s="20"/>
      <c r="L5" s="20"/>
      <c r="M5" s="20"/>
      <c r="N5" s="20"/>
    </row>
    <row r="6" spans="1:14" ht="16.5" x14ac:dyDescent="0.3">
      <c r="A6" s="67"/>
      <c r="B6" s="67"/>
      <c r="C6" s="67"/>
      <c r="D6" s="67"/>
      <c r="E6" s="67"/>
      <c r="F6" s="67"/>
      <c r="G6" s="20"/>
      <c r="H6" s="20"/>
      <c r="I6" s="20"/>
      <c r="J6" s="20"/>
      <c r="K6" s="20"/>
      <c r="L6" s="20"/>
      <c r="M6" s="20"/>
      <c r="N6" s="20"/>
    </row>
    <row r="7" spans="1:14" ht="20.45" customHeight="1" x14ac:dyDescent="0.3">
      <c r="A7" s="69" t="s">
        <v>13</v>
      </c>
      <c r="B7" s="69"/>
      <c r="C7" s="69"/>
      <c r="D7" s="69"/>
      <c r="E7" s="69"/>
      <c r="F7" s="69"/>
      <c r="G7" s="20"/>
      <c r="H7" s="20"/>
      <c r="I7" s="20"/>
      <c r="J7" s="20"/>
      <c r="K7" s="20"/>
      <c r="L7" s="20"/>
      <c r="M7" s="20"/>
      <c r="N7" s="20"/>
    </row>
    <row r="8" spans="1:14" ht="29.25" customHeight="1" x14ac:dyDescent="0.3">
      <c r="A8" s="23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0"/>
      <c r="H8" s="20"/>
      <c r="I8" s="20"/>
      <c r="J8" s="20"/>
      <c r="K8" s="20"/>
      <c r="L8" s="20"/>
      <c r="M8" s="20"/>
      <c r="N8" s="20"/>
    </row>
    <row r="9" spans="1:14" ht="24" customHeight="1" x14ac:dyDescent="0.3">
      <c r="A9" s="21"/>
      <c r="B9" s="22" t="s">
        <v>20</v>
      </c>
      <c r="C9" s="21"/>
      <c r="D9" s="65">
        <f t="shared" ref="D9:E9" si="0">D10+D11+D12</f>
        <v>21277.98</v>
      </c>
      <c r="E9" s="65">
        <f t="shared" si="0"/>
        <v>852.78</v>
      </c>
      <c r="F9" s="33">
        <f>F10+F11+F12</f>
        <v>20425.2</v>
      </c>
      <c r="G9" s="20"/>
      <c r="H9" s="20"/>
      <c r="I9" s="20"/>
      <c r="J9" s="20"/>
      <c r="K9" s="20"/>
      <c r="L9" s="20"/>
      <c r="M9" s="20"/>
      <c r="N9" s="20"/>
    </row>
    <row r="10" spans="1:14" ht="76.5" customHeight="1" x14ac:dyDescent="0.3">
      <c r="A10" s="2">
        <v>1261</v>
      </c>
      <c r="B10" s="36" t="s">
        <v>36</v>
      </c>
      <c r="C10" s="2">
        <v>7332</v>
      </c>
      <c r="D10" s="34">
        <f>E10+F10</f>
        <v>12720.2</v>
      </c>
      <c r="E10" s="59">
        <v>0</v>
      </c>
      <c r="F10" s="34">
        <f>7471+5249.2</f>
        <v>12720.2</v>
      </c>
      <c r="G10" s="20"/>
      <c r="H10" s="20"/>
      <c r="I10" s="20"/>
      <c r="J10" s="20"/>
      <c r="K10" s="20"/>
      <c r="L10" s="20"/>
      <c r="M10" s="20"/>
      <c r="N10" s="20"/>
    </row>
    <row r="11" spans="1:14" ht="65.25" customHeight="1" x14ac:dyDescent="0.3">
      <c r="A11" s="2">
        <v>1382</v>
      </c>
      <c r="B11" s="36" t="s">
        <v>37</v>
      </c>
      <c r="C11" s="2">
        <v>7442</v>
      </c>
      <c r="D11" s="34">
        <f t="shared" ref="D11:D12" si="1">E11+F11</f>
        <v>7705</v>
      </c>
      <c r="E11" s="60">
        <v>0</v>
      </c>
      <c r="F11" s="32">
        <f>3000+205+4500</f>
        <v>7705</v>
      </c>
      <c r="G11" s="20"/>
      <c r="H11" s="20"/>
      <c r="I11" s="20"/>
      <c r="J11" s="20"/>
      <c r="K11" s="20"/>
      <c r="L11" s="20"/>
      <c r="M11" s="20"/>
      <c r="N11" s="20"/>
    </row>
    <row r="12" spans="1:14" ht="42" customHeight="1" x14ac:dyDescent="0.25">
      <c r="A12" s="57">
        <v>1390</v>
      </c>
      <c r="B12" s="36" t="s">
        <v>49</v>
      </c>
      <c r="C12" s="2">
        <v>7451</v>
      </c>
      <c r="D12" s="64">
        <f t="shared" si="1"/>
        <v>852.78</v>
      </c>
      <c r="E12" s="58" t="s">
        <v>50</v>
      </c>
      <c r="F12" s="59">
        <v>0</v>
      </c>
      <c r="G12" s="9"/>
      <c r="H12" s="9"/>
      <c r="I12" s="10"/>
      <c r="J12" s="11"/>
      <c r="K12" s="17"/>
      <c r="L12" s="17"/>
      <c r="M12" s="12"/>
      <c r="N12" s="3"/>
    </row>
    <row r="13" spans="1:14" ht="39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6"/>
      <c r="L13" s="16"/>
      <c r="M13" s="16"/>
      <c r="N13" s="16"/>
    </row>
    <row r="14" spans="1:14" x14ac:dyDescent="0.25">
      <c r="A14" s="68" t="s">
        <v>21</v>
      </c>
      <c r="B14" s="68"/>
      <c r="C14" s="68"/>
      <c r="D14" s="68"/>
      <c r="E14" s="68"/>
      <c r="F14" s="68"/>
      <c r="G14" s="68"/>
      <c r="H14" s="68"/>
      <c r="I14" s="68"/>
      <c r="J14" s="68"/>
      <c r="K14" s="6"/>
      <c r="L14" s="6"/>
      <c r="M14" s="6"/>
      <c r="N14" s="4"/>
    </row>
    <row r="15" spans="1:14" ht="16.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4" ht="21.6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0.5" customHeight="1" x14ac:dyDescent="0.25">
      <c r="A17" s="18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6" t="s">
        <v>9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</row>
  </sheetData>
  <mergeCells count="7">
    <mergeCell ref="A2:F2"/>
    <mergeCell ref="A3:F3"/>
    <mergeCell ref="A4:F4"/>
    <mergeCell ref="A5:F5"/>
    <mergeCell ref="A14:J14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H10" sqref="H10:I10"/>
    </sheetView>
  </sheetViews>
  <sheetFormatPr defaultRowHeight="15" x14ac:dyDescent="0.25"/>
  <cols>
    <col min="1" max="1" width="4.7109375" customWidth="1"/>
    <col min="2" max="2" width="2.85546875" customWidth="1"/>
    <col min="3" max="3" width="2.42578125" customWidth="1"/>
    <col min="4" max="4" width="2.7109375" customWidth="1"/>
    <col min="5" max="5" width="25.7109375" customWidth="1"/>
    <col min="6" max="6" width="5.140625" customWidth="1"/>
    <col min="7" max="7" width="9.5703125" customWidth="1"/>
    <col min="8" max="8" width="9.28515625" customWidth="1"/>
    <col min="9" max="9" width="11.28515625" customWidth="1"/>
    <col min="10" max="11" width="8.5703125" customWidth="1"/>
    <col min="12" max="12" width="10" customWidth="1"/>
    <col min="13" max="13" width="9" customWidth="1"/>
    <col min="14" max="15" width="9.42578125" customWidth="1"/>
    <col min="16" max="16" width="8.28515625" customWidth="1"/>
    <col min="17" max="17" width="8.42578125" customWidth="1"/>
    <col min="18" max="19" width="8.140625" customWidth="1"/>
    <col min="20" max="20" width="25.42578125" customWidth="1"/>
  </cols>
  <sheetData>
    <row r="1" spans="1:22" ht="0.75" customHeight="1" x14ac:dyDescent="0.25"/>
    <row r="2" spans="1:22" ht="10.5" customHeight="1" x14ac:dyDescent="0.25"/>
    <row r="3" spans="1:22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31"/>
    </row>
    <row r="4" spans="1:22" x14ac:dyDescent="0.25">
      <c r="A4" s="71" t="s">
        <v>48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6"/>
    </row>
    <row r="5" spans="1:22" x14ac:dyDescent="0.25">
      <c r="A5" s="71" t="s">
        <v>52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6"/>
    </row>
    <row r="6" spans="1:22" ht="11.25" customHeigh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39"/>
      <c r="P6" s="38"/>
      <c r="Q6" s="38"/>
      <c r="R6" s="35"/>
      <c r="S6" s="37"/>
      <c r="T6" s="1"/>
    </row>
    <row r="7" spans="1:22" ht="14.25" customHeight="1" x14ac:dyDescent="0.25">
      <c r="A7" s="75" t="s">
        <v>42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1"/>
    </row>
    <row r="8" spans="1:22" ht="116.25" customHeight="1" x14ac:dyDescent="0.25">
      <c r="A8" s="40" t="s">
        <v>1</v>
      </c>
      <c r="B8" s="41" t="s">
        <v>2</v>
      </c>
      <c r="C8" s="41" t="s">
        <v>3</v>
      </c>
      <c r="D8" s="40" t="s">
        <v>4</v>
      </c>
      <c r="E8" s="73" t="s">
        <v>8</v>
      </c>
      <c r="F8" s="73"/>
      <c r="G8" s="42" t="s">
        <v>17</v>
      </c>
      <c r="H8" s="43" t="s">
        <v>7</v>
      </c>
      <c r="I8" s="43" t="s">
        <v>5</v>
      </c>
      <c r="J8" s="43" t="s">
        <v>25</v>
      </c>
      <c r="K8" s="43" t="s">
        <v>30</v>
      </c>
      <c r="L8" s="43" t="s">
        <v>39</v>
      </c>
      <c r="M8" s="43" t="s">
        <v>40</v>
      </c>
      <c r="N8" s="43" t="s">
        <v>41</v>
      </c>
      <c r="O8" s="43" t="s">
        <v>43</v>
      </c>
      <c r="P8" s="43" t="s">
        <v>33</v>
      </c>
      <c r="Q8" s="43" t="s">
        <v>23</v>
      </c>
      <c r="R8" s="43" t="s">
        <v>32</v>
      </c>
      <c r="S8" s="43" t="s">
        <v>35</v>
      </c>
      <c r="T8" s="37"/>
      <c r="U8" s="1"/>
      <c r="V8" s="1"/>
    </row>
    <row r="9" spans="1:22" ht="20.25" customHeight="1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5"/>
      <c r="G9" s="46">
        <v>6</v>
      </c>
      <c r="H9" s="46">
        <v>7</v>
      </c>
      <c r="I9" s="46">
        <v>8</v>
      </c>
      <c r="J9" s="46">
        <v>10</v>
      </c>
      <c r="K9" s="46">
        <v>10</v>
      </c>
      <c r="L9" s="46"/>
      <c r="M9" s="46"/>
      <c r="N9" s="46"/>
      <c r="O9" s="46"/>
      <c r="P9" s="46"/>
      <c r="Q9" s="46"/>
      <c r="R9" s="46"/>
      <c r="S9" s="47"/>
      <c r="T9" s="1"/>
      <c r="U9" s="1"/>
      <c r="V9" s="1"/>
    </row>
    <row r="10" spans="1:22" ht="21" customHeight="1" x14ac:dyDescent="0.25">
      <c r="A10" s="24">
        <v>2000</v>
      </c>
      <c r="B10" s="48" t="s">
        <v>0</v>
      </c>
      <c r="C10" s="48" t="s">
        <v>0</v>
      </c>
      <c r="D10" s="48" t="s">
        <v>0</v>
      </c>
      <c r="E10" s="49" t="s">
        <v>6</v>
      </c>
      <c r="F10" s="45"/>
      <c r="G10" s="62">
        <f>G11+G12+G13+G14+G15+G16+G17+G18+G19+G20+G21+G22+G23+G24+G25+G26+G27+G28+G29</f>
        <v>21277.98</v>
      </c>
      <c r="H10" s="62">
        <f>H11+H12+H13+H14+H15+H16+H17+H18+H19+H20+H21+H22+H23+H24+H25+H26+H27+H28+H29</f>
        <v>61257.979999999996</v>
      </c>
      <c r="I10" s="62">
        <f>I11+I12+I13+I14+I15+I16+I17+I18+I19+I20+I21+I22+I23+I24+I25+I26+I28+I29</f>
        <v>-39980</v>
      </c>
      <c r="J10" s="26">
        <f t="shared" ref="J10:P10" si="0">J11+J12+J13+J14+J15+J16+J17+J18+J19+J20+J21+J22+J23+J24+J25+J26+J27+J28+J29</f>
        <v>0</v>
      </c>
      <c r="K10" s="26">
        <f t="shared" si="0"/>
        <v>0</v>
      </c>
      <c r="L10" s="26">
        <f t="shared" si="0"/>
        <v>-1450</v>
      </c>
      <c r="M10" s="26">
        <f t="shared" si="0"/>
        <v>27500</v>
      </c>
      <c r="N10" s="26">
        <f t="shared" si="0"/>
        <v>-21470</v>
      </c>
      <c r="O10" s="26">
        <f t="shared" si="0"/>
        <v>-11030</v>
      </c>
      <c r="P10" s="26">
        <f t="shared" si="0"/>
        <v>6655</v>
      </c>
      <c r="Q10" s="26">
        <f>Q11+Q12+Q13+Q14+Q15+Q16+Q17+Q18+Q19+Q20+Q21+Q22+Q23+Q24+Q25+Q26+Q27+Q28+Q29</f>
        <v>10720.2</v>
      </c>
      <c r="R10" s="26">
        <f t="shared" ref="R10:S10" si="1">R11+R12+R13+R14+R15+R16+R17+R18+R19+R20+R21+R22+R23+R24+R25+R26+R27+R28+R29</f>
        <v>8000</v>
      </c>
      <c r="S10" s="62">
        <f t="shared" si="1"/>
        <v>2352.7799999999997</v>
      </c>
      <c r="T10" s="1"/>
      <c r="U10" s="1"/>
      <c r="V10" s="1"/>
    </row>
    <row r="11" spans="1:22" ht="34.5" customHeight="1" x14ac:dyDescent="0.25">
      <c r="A11" s="24">
        <v>2111</v>
      </c>
      <c r="B11" s="5">
        <v>1</v>
      </c>
      <c r="C11" s="5">
        <v>1</v>
      </c>
      <c r="D11" s="5">
        <v>1</v>
      </c>
      <c r="E11" s="50" t="s">
        <v>26</v>
      </c>
      <c r="F11" s="5">
        <v>5129</v>
      </c>
      <c r="G11" s="25">
        <f>H11+I11</f>
        <v>-1500</v>
      </c>
      <c r="H11" s="25"/>
      <c r="I11" s="26">
        <v>-1500</v>
      </c>
      <c r="J11" s="26">
        <v>-1500</v>
      </c>
      <c r="K11" s="26"/>
      <c r="L11" s="26"/>
      <c r="M11" s="26"/>
      <c r="N11" s="26"/>
      <c r="O11" s="26"/>
      <c r="P11" s="26"/>
      <c r="Q11" s="26"/>
      <c r="R11" s="26"/>
      <c r="S11" s="47"/>
      <c r="T11" s="1"/>
      <c r="U11" s="1"/>
      <c r="V11" s="1"/>
    </row>
    <row r="12" spans="1:22" ht="34.5" customHeight="1" x14ac:dyDescent="0.25">
      <c r="A12" s="24">
        <v>2111</v>
      </c>
      <c r="B12" s="5">
        <v>1</v>
      </c>
      <c r="C12" s="5">
        <v>1</v>
      </c>
      <c r="D12" s="5">
        <v>1</v>
      </c>
      <c r="E12" s="50" t="s">
        <v>27</v>
      </c>
      <c r="F12" s="5">
        <v>5122</v>
      </c>
      <c r="G12" s="25">
        <f t="shared" ref="G12:G29" si="2">H12+I12</f>
        <v>1500</v>
      </c>
      <c r="H12" s="25">
        <v>1500</v>
      </c>
      <c r="I12" s="26"/>
      <c r="J12" s="26">
        <v>1500</v>
      </c>
      <c r="K12" s="26"/>
      <c r="L12" s="26"/>
      <c r="M12" s="26"/>
      <c r="N12" s="26"/>
      <c r="O12" s="26"/>
      <c r="P12" s="26"/>
      <c r="Q12" s="26"/>
      <c r="R12" s="26"/>
      <c r="S12" s="47"/>
      <c r="T12" s="1"/>
      <c r="U12" s="1"/>
      <c r="V12" s="1"/>
    </row>
    <row r="13" spans="1:22" ht="31.5" customHeight="1" x14ac:dyDescent="0.25">
      <c r="A13" s="24">
        <v>2133</v>
      </c>
      <c r="B13" s="5">
        <v>1</v>
      </c>
      <c r="C13" s="5">
        <v>3</v>
      </c>
      <c r="D13" s="5">
        <v>3</v>
      </c>
      <c r="E13" s="50" t="s">
        <v>28</v>
      </c>
      <c r="F13" s="5">
        <v>4235</v>
      </c>
      <c r="G13" s="25">
        <f t="shared" si="2"/>
        <v>-1500</v>
      </c>
      <c r="H13" s="25"/>
      <c r="I13" s="26">
        <f t="shared" ref="I13" si="3">J13+K13+L13+M13+N13+O13+P13+Q13+R13+S13</f>
        <v>-1500</v>
      </c>
      <c r="J13" s="26"/>
      <c r="K13" s="26">
        <v>-1500</v>
      </c>
      <c r="L13" s="26"/>
      <c r="M13" s="26"/>
      <c r="N13" s="26"/>
      <c r="O13" s="26"/>
      <c r="P13" s="26"/>
      <c r="Q13" s="26"/>
      <c r="R13" s="26"/>
      <c r="S13" s="47"/>
    </row>
    <row r="14" spans="1:22" ht="30.75" customHeight="1" x14ac:dyDescent="0.25">
      <c r="A14" s="24">
        <v>2133</v>
      </c>
      <c r="B14" s="5">
        <v>1</v>
      </c>
      <c r="C14" s="5">
        <v>3</v>
      </c>
      <c r="D14" s="5">
        <v>3</v>
      </c>
      <c r="E14" s="50" t="s">
        <v>29</v>
      </c>
      <c r="F14" s="5">
        <v>4239</v>
      </c>
      <c r="G14" s="25">
        <f t="shared" si="2"/>
        <v>1500</v>
      </c>
      <c r="H14" s="25">
        <v>1500</v>
      </c>
      <c r="I14" s="26"/>
      <c r="J14" s="26"/>
      <c r="K14" s="26">
        <v>1500</v>
      </c>
      <c r="L14" s="26"/>
      <c r="M14" s="26"/>
      <c r="N14" s="26"/>
      <c r="O14" s="26"/>
      <c r="P14" s="26"/>
      <c r="Q14" s="26"/>
      <c r="R14" s="26"/>
      <c r="S14" s="47"/>
    </row>
    <row r="15" spans="1:22" ht="37.5" customHeight="1" x14ac:dyDescent="0.25">
      <c r="A15" s="24">
        <v>2161</v>
      </c>
      <c r="B15" s="5">
        <v>1</v>
      </c>
      <c r="C15" s="5">
        <v>6</v>
      </c>
      <c r="D15" s="5">
        <v>1</v>
      </c>
      <c r="E15" s="50" t="s">
        <v>38</v>
      </c>
      <c r="F15" s="5">
        <v>5134</v>
      </c>
      <c r="G15" s="25">
        <f t="shared" si="2"/>
        <v>-1450</v>
      </c>
      <c r="H15" s="25"/>
      <c r="I15" s="26">
        <f>J15+K15+L15+M15+N15+O15+P15+Q15+R15+S15</f>
        <v>-1450</v>
      </c>
      <c r="J15" s="26"/>
      <c r="K15" s="26"/>
      <c r="L15" s="26">
        <f>-1450</f>
        <v>-1450</v>
      </c>
      <c r="M15" s="26"/>
      <c r="N15" s="26"/>
      <c r="O15" s="26"/>
      <c r="P15" s="26"/>
      <c r="Q15" s="26"/>
      <c r="R15" s="26"/>
      <c r="S15" s="47"/>
    </row>
    <row r="16" spans="1:22" ht="30.75" customHeight="1" x14ac:dyDescent="0.25">
      <c r="A16" s="24">
        <v>2424</v>
      </c>
      <c r="B16" s="5">
        <v>4</v>
      </c>
      <c r="C16" s="5">
        <v>2</v>
      </c>
      <c r="D16" s="5">
        <v>4</v>
      </c>
      <c r="E16" s="50" t="s">
        <v>22</v>
      </c>
      <c r="F16" s="5">
        <v>5112</v>
      </c>
      <c r="G16" s="25">
        <f t="shared" si="2"/>
        <v>27500</v>
      </c>
      <c r="H16" s="25">
        <v>27500</v>
      </c>
      <c r="I16" s="26"/>
      <c r="J16" s="26"/>
      <c r="K16" s="26"/>
      <c r="L16" s="26"/>
      <c r="M16" s="26">
        <f>4500+21000+2000</f>
        <v>27500</v>
      </c>
      <c r="N16" s="26"/>
      <c r="O16" s="26"/>
      <c r="P16" s="26"/>
      <c r="Q16" s="26"/>
      <c r="R16" s="26"/>
      <c r="S16" s="47"/>
    </row>
    <row r="17" spans="1:19" ht="30.75" customHeight="1" x14ac:dyDescent="0.25">
      <c r="A17" s="24">
        <v>2451</v>
      </c>
      <c r="B17" s="5">
        <v>4</v>
      </c>
      <c r="C17" s="5">
        <v>5</v>
      </c>
      <c r="D17" s="5">
        <v>1</v>
      </c>
      <c r="E17" s="50" t="s">
        <v>22</v>
      </c>
      <c r="F17" s="5">
        <v>5112</v>
      </c>
      <c r="G17" s="25">
        <f t="shared" si="2"/>
        <v>1030</v>
      </c>
      <c r="H17" s="25">
        <v>1030</v>
      </c>
      <c r="I17" s="26"/>
      <c r="J17" s="26"/>
      <c r="K17" s="26"/>
      <c r="L17" s="26"/>
      <c r="M17" s="26"/>
      <c r="N17" s="26">
        <v>1030</v>
      </c>
      <c r="O17" s="26"/>
      <c r="P17" s="26"/>
      <c r="Q17" s="26"/>
      <c r="R17" s="26"/>
      <c r="S17" s="47"/>
    </row>
    <row r="18" spans="1:19" ht="30.75" customHeight="1" x14ac:dyDescent="0.25">
      <c r="A18" s="24">
        <v>2451</v>
      </c>
      <c r="B18" s="5">
        <v>4</v>
      </c>
      <c r="C18" s="5">
        <v>5</v>
      </c>
      <c r="D18" s="5">
        <v>1</v>
      </c>
      <c r="E18" s="50" t="s">
        <v>31</v>
      </c>
      <c r="F18" s="5">
        <v>5121</v>
      </c>
      <c r="G18" s="25">
        <f t="shared" si="2"/>
        <v>-22500</v>
      </c>
      <c r="H18" s="25"/>
      <c r="I18" s="26">
        <v>-22500</v>
      </c>
      <c r="J18" s="26"/>
      <c r="K18" s="26"/>
      <c r="L18" s="26"/>
      <c r="M18" s="26"/>
      <c r="N18" s="26">
        <f>-1500-21000</f>
        <v>-22500</v>
      </c>
      <c r="O18" s="26"/>
      <c r="P18" s="26"/>
      <c r="Q18" s="26"/>
      <c r="R18" s="26"/>
      <c r="S18" s="47"/>
    </row>
    <row r="19" spans="1:19" ht="30.75" customHeight="1" x14ac:dyDescent="0.25">
      <c r="A19" s="24">
        <v>2561</v>
      </c>
      <c r="B19" s="5">
        <v>5</v>
      </c>
      <c r="C19" s="5">
        <v>6</v>
      </c>
      <c r="D19" s="5">
        <v>1</v>
      </c>
      <c r="E19" s="50" t="s">
        <v>22</v>
      </c>
      <c r="F19" s="5">
        <v>5112</v>
      </c>
      <c r="G19" s="25">
        <f t="shared" si="2"/>
        <v>-5000</v>
      </c>
      <c r="H19" s="25"/>
      <c r="I19" s="26">
        <v>-5000</v>
      </c>
      <c r="J19" s="26"/>
      <c r="K19" s="26"/>
      <c r="L19" s="26"/>
      <c r="M19" s="26"/>
      <c r="N19" s="26"/>
      <c r="O19" s="26">
        <v>-5000</v>
      </c>
      <c r="P19" s="26"/>
      <c r="Q19" s="26"/>
      <c r="R19" s="26"/>
      <c r="S19" s="47"/>
    </row>
    <row r="20" spans="1:19" ht="30.75" customHeight="1" x14ac:dyDescent="0.25">
      <c r="A20" s="24">
        <v>2561</v>
      </c>
      <c r="B20" s="5">
        <v>5</v>
      </c>
      <c r="C20" s="5">
        <v>6</v>
      </c>
      <c r="D20" s="5">
        <v>1</v>
      </c>
      <c r="E20" s="50" t="s">
        <v>26</v>
      </c>
      <c r="F20" s="5">
        <v>5129</v>
      </c>
      <c r="G20" s="25">
        <f>H20+I20</f>
        <v>-5000</v>
      </c>
      <c r="H20" s="25"/>
      <c r="I20" s="26">
        <v>-5000</v>
      </c>
      <c r="J20" s="26"/>
      <c r="K20" s="26"/>
      <c r="L20" s="26"/>
      <c r="M20" s="26"/>
      <c r="N20" s="26"/>
      <c r="O20" s="26">
        <v>-5000</v>
      </c>
      <c r="P20" s="26"/>
      <c r="Q20" s="26"/>
      <c r="R20" s="26"/>
      <c r="S20" s="47"/>
    </row>
    <row r="21" spans="1:19" ht="30.75" customHeight="1" x14ac:dyDescent="0.25">
      <c r="A21" s="24">
        <v>2561</v>
      </c>
      <c r="B21" s="5">
        <v>5</v>
      </c>
      <c r="C21" s="5">
        <v>6</v>
      </c>
      <c r="D21" s="5">
        <v>1</v>
      </c>
      <c r="E21" s="50" t="s">
        <v>44</v>
      </c>
      <c r="F21" s="5">
        <v>5131</v>
      </c>
      <c r="G21" s="25">
        <f t="shared" si="2"/>
        <v>-1030</v>
      </c>
      <c r="H21" s="25"/>
      <c r="I21" s="26">
        <v>-1030</v>
      </c>
      <c r="J21" s="26"/>
      <c r="K21" s="26"/>
      <c r="L21" s="26"/>
      <c r="M21" s="26"/>
      <c r="N21" s="26"/>
      <c r="O21" s="26">
        <v>-1030</v>
      </c>
      <c r="P21" s="26"/>
      <c r="Q21" s="26"/>
      <c r="R21" s="26"/>
      <c r="S21" s="47"/>
    </row>
    <row r="22" spans="1:19" ht="34.5" customHeight="1" x14ac:dyDescent="0.25">
      <c r="A22" s="24">
        <v>2631</v>
      </c>
      <c r="B22" s="5">
        <v>6</v>
      </c>
      <c r="C22" s="5">
        <v>3</v>
      </c>
      <c r="D22" s="5">
        <v>1</v>
      </c>
      <c r="E22" s="50" t="s">
        <v>22</v>
      </c>
      <c r="F22" s="5">
        <v>5112</v>
      </c>
      <c r="G22" s="25">
        <f t="shared" si="2"/>
        <v>5205</v>
      </c>
      <c r="H22" s="25">
        <v>5205</v>
      </c>
      <c r="I22" s="26"/>
      <c r="J22" s="26"/>
      <c r="K22" s="26"/>
      <c r="L22" s="26"/>
      <c r="M22" s="26"/>
      <c r="N22" s="26"/>
      <c r="O22" s="26"/>
      <c r="P22" s="26">
        <f>205+5000</f>
        <v>5205</v>
      </c>
      <c r="Q22" s="26"/>
      <c r="R22" s="26"/>
      <c r="S22" s="47"/>
    </row>
    <row r="23" spans="1:19" ht="32.25" customHeight="1" x14ac:dyDescent="0.25">
      <c r="A23" s="24">
        <v>2631</v>
      </c>
      <c r="B23" s="5">
        <v>6</v>
      </c>
      <c r="C23" s="5">
        <v>3</v>
      </c>
      <c r="D23" s="5">
        <v>1</v>
      </c>
      <c r="E23" s="55" t="s">
        <v>34</v>
      </c>
      <c r="F23" s="5">
        <v>5113</v>
      </c>
      <c r="G23" s="25">
        <f t="shared" si="2"/>
        <v>1450</v>
      </c>
      <c r="H23" s="25">
        <v>1450</v>
      </c>
      <c r="I23" s="26"/>
      <c r="J23" s="26"/>
      <c r="K23" s="26"/>
      <c r="L23" s="26"/>
      <c r="M23" s="26"/>
      <c r="N23" s="26"/>
      <c r="O23" s="26"/>
      <c r="P23" s="26">
        <v>1450</v>
      </c>
      <c r="Q23" s="26"/>
      <c r="R23" s="26"/>
      <c r="S23" s="47"/>
    </row>
    <row r="24" spans="1:19" ht="32.25" customHeight="1" x14ac:dyDescent="0.25">
      <c r="A24" s="27">
        <v>2641</v>
      </c>
      <c r="B24" s="28">
        <v>6</v>
      </c>
      <c r="C24" s="28">
        <v>4</v>
      </c>
      <c r="D24" s="28">
        <v>1</v>
      </c>
      <c r="E24" s="56" t="s">
        <v>22</v>
      </c>
      <c r="F24" s="28">
        <v>5112</v>
      </c>
      <c r="G24" s="29">
        <f t="shared" si="2"/>
        <v>12720.2</v>
      </c>
      <c r="H24" s="29">
        <v>12720.2</v>
      </c>
      <c r="I24" s="30"/>
      <c r="J24" s="30"/>
      <c r="K24" s="30"/>
      <c r="L24" s="30"/>
      <c r="M24" s="30"/>
      <c r="N24" s="30"/>
      <c r="O24" s="30"/>
      <c r="P24" s="30"/>
      <c r="Q24" s="30">
        <f>7471+5249.2</f>
        <v>12720.2</v>
      </c>
      <c r="R24" s="30"/>
      <c r="S24" s="61"/>
    </row>
    <row r="25" spans="1:19" ht="32.25" customHeight="1" x14ac:dyDescent="0.25">
      <c r="A25" s="27">
        <v>2641</v>
      </c>
      <c r="B25" s="28">
        <v>6</v>
      </c>
      <c r="C25" s="28">
        <v>4</v>
      </c>
      <c r="D25" s="28">
        <v>1</v>
      </c>
      <c r="E25" s="56" t="s">
        <v>22</v>
      </c>
      <c r="F25" s="28">
        <v>5112</v>
      </c>
      <c r="G25" s="29">
        <f t="shared" si="2"/>
        <v>-2000</v>
      </c>
      <c r="H25" s="29"/>
      <c r="I25" s="30">
        <v>-2000</v>
      </c>
      <c r="J25" s="30"/>
      <c r="K25" s="30"/>
      <c r="L25" s="30"/>
      <c r="M25" s="30"/>
      <c r="N25" s="30"/>
      <c r="O25" s="30"/>
      <c r="P25" s="30"/>
      <c r="Q25" s="30">
        <v>-2000</v>
      </c>
      <c r="R25" s="30"/>
      <c r="S25" s="61"/>
    </row>
    <row r="26" spans="1:19" ht="25.5" customHeight="1" x14ac:dyDescent="0.25">
      <c r="A26" s="24">
        <v>2823</v>
      </c>
      <c r="B26" s="5">
        <v>8</v>
      </c>
      <c r="C26" s="5">
        <v>2</v>
      </c>
      <c r="D26" s="5">
        <v>3</v>
      </c>
      <c r="E26" s="55" t="s">
        <v>22</v>
      </c>
      <c r="F26" s="5">
        <v>5112</v>
      </c>
      <c r="G26" s="25">
        <f t="shared" si="2"/>
        <v>8000</v>
      </c>
      <c r="H26" s="25">
        <v>8000</v>
      </c>
      <c r="I26" s="26"/>
      <c r="J26" s="26"/>
      <c r="K26" s="26"/>
      <c r="L26" s="26"/>
      <c r="M26" s="26"/>
      <c r="N26" s="26"/>
      <c r="O26" s="26"/>
      <c r="P26" s="26"/>
      <c r="Q26" s="26"/>
      <c r="R26" s="26">
        <f>3000+5000</f>
        <v>8000</v>
      </c>
      <c r="S26" s="47"/>
    </row>
    <row r="27" spans="1:19" ht="57" customHeight="1" x14ac:dyDescent="0.25">
      <c r="A27" s="24">
        <v>2911</v>
      </c>
      <c r="B27" s="5">
        <v>9</v>
      </c>
      <c r="C27" s="5">
        <v>1</v>
      </c>
      <c r="D27" s="5">
        <v>1</v>
      </c>
      <c r="E27" s="55" t="s">
        <v>53</v>
      </c>
      <c r="F27" s="5">
        <v>4637</v>
      </c>
      <c r="G27" s="63">
        <f t="shared" si="2"/>
        <v>852.78</v>
      </c>
      <c r="H27" s="63">
        <v>852.78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62">
        <v>852.78</v>
      </c>
    </row>
    <row r="28" spans="1:19" ht="39" customHeight="1" x14ac:dyDescent="0.25">
      <c r="A28" s="24">
        <v>2911</v>
      </c>
      <c r="B28" s="5">
        <v>9</v>
      </c>
      <c r="C28" s="5">
        <v>1</v>
      </c>
      <c r="D28" s="5">
        <v>1</v>
      </c>
      <c r="E28" s="55" t="s">
        <v>34</v>
      </c>
      <c r="F28" s="5">
        <v>5113</v>
      </c>
      <c r="G28" s="25">
        <f t="shared" si="2"/>
        <v>1250</v>
      </c>
      <c r="H28" s="25">
        <v>1250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1250</v>
      </c>
    </row>
    <row r="29" spans="1:19" ht="40.5" x14ac:dyDescent="0.25">
      <c r="A29" s="24">
        <v>2911</v>
      </c>
      <c r="B29" s="5">
        <v>9</v>
      </c>
      <c r="C29" s="5">
        <v>1</v>
      </c>
      <c r="D29" s="5">
        <v>1</v>
      </c>
      <c r="E29" s="55" t="s">
        <v>38</v>
      </c>
      <c r="F29" s="5">
        <v>5134</v>
      </c>
      <c r="G29" s="25">
        <f t="shared" si="2"/>
        <v>250</v>
      </c>
      <c r="H29" s="25">
        <v>250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>
        <v>250</v>
      </c>
    </row>
    <row r="30" spans="1:19" x14ac:dyDescent="0.25">
      <c r="A30" s="52"/>
      <c r="B30" s="8"/>
      <c r="C30" s="8"/>
      <c r="D30" s="8"/>
      <c r="E30" s="51"/>
      <c r="F30" s="8"/>
      <c r="G30" s="53"/>
      <c r="H30" s="5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1" customHeight="1" x14ac:dyDescent="0.25">
      <c r="A31" s="52"/>
      <c r="B31" s="8"/>
      <c r="C31" s="8"/>
      <c r="D31" s="8"/>
      <c r="E31" s="51"/>
      <c r="F31" s="8"/>
      <c r="G31" s="53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x14ac:dyDescent="0.25">
      <c r="A32" s="76" t="s">
        <v>10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</row>
    <row r="33" spans="1:19" ht="16.5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9" x14ac:dyDescent="0.25">
      <c r="A35" s="18"/>
      <c r="B35" s="17"/>
      <c r="C35" s="17"/>
      <c r="D35" s="17"/>
      <c r="E35" s="17"/>
      <c r="F35" s="17"/>
      <c r="G35" s="17"/>
      <c r="H35" s="17"/>
      <c r="I35" s="17"/>
      <c r="J35" s="17"/>
    </row>
    <row r="36" spans="1:19" x14ac:dyDescent="0.25">
      <c r="A36" s="70" t="s">
        <v>45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1:19" x14ac:dyDescent="0.25">
      <c r="A37" s="71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</sheetData>
  <mergeCells count="9">
    <mergeCell ref="A36:S36"/>
    <mergeCell ref="A37:S37"/>
    <mergeCell ref="A6:N6"/>
    <mergeCell ref="E8:F8"/>
    <mergeCell ref="A3:S3"/>
    <mergeCell ref="A4:S4"/>
    <mergeCell ref="A5:S5"/>
    <mergeCell ref="A7:S7"/>
    <mergeCell ref="A32:S32"/>
  </mergeCells>
  <pageMargins left="0.31496062992125984" right="0" top="0" bottom="0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2022-11-05T10:36:35Z</dcterms:modified>
</cp:coreProperties>
</file>