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40" windowHeight="12270"/>
  </bookViews>
  <sheets>
    <sheet name="կապիտալ" sheetId="1" r:id="rId1"/>
  </sheets>
  <definedNames>
    <definedName name="_xlnm._FilterDatabase" localSheetId="0" hidden="1">կապիտալ!$H$1:$H$212</definedName>
    <definedName name="_xlnm.Print_Area" localSheetId="0">կապիտալ!$A$1:$H$212</definedName>
    <definedName name="_xlnm.Print_Titles" localSheetId="0">կապիտալ!$6:$7</definedName>
    <definedName name="Z_155F7499_2150_4D1D_A33C_609506E2BE56_.wvu.PrintTitles" localSheetId="0" hidden="1">կապիտալ!$6:$7</definedName>
    <definedName name="Z_1E196B97_C3EA_4B2F_8DA4_0D00A0E8FDF0_.wvu.PrintArea" localSheetId="0" hidden="1">կապիտալ!$A$1:$H$194</definedName>
    <definedName name="Z_1E196B97_C3EA_4B2F_8DA4_0D00A0E8FDF0_.wvu.PrintTitles" localSheetId="0" hidden="1">կապիտալ!$6:$7</definedName>
    <definedName name="Z_6569EC42_5602_4591_A3B0_34B671BBD561_.wvu.PrintArea" localSheetId="0" hidden="1">կապիտալ!$A$1:$H$194</definedName>
    <definedName name="Z_6569EC42_5602_4591_A3B0_34B671BBD561_.wvu.PrintTitles" localSheetId="0" hidden="1">կապիտալ!$6:$7</definedName>
    <definedName name="Z_7B743627_E41D_470B_A1E2_E178855C2124_.wvu.PrintArea" localSheetId="0" hidden="1">կապիտալ!$A$1:$H$194</definedName>
    <definedName name="Z_7B743627_E41D_470B_A1E2_E178855C2124_.wvu.PrintTitles" localSheetId="0" hidden="1">կապիտալ!$6:$7</definedName>
    <definedName name="Z_875896BD_0E37_4BE3_AF12_5FB65F57808F_.wvu.PrintArea" localSheetId="0" hidden="1">կապիտալ!$A$2:$H$194</definedName>
    <definedName name="Z_875896BD_0E37_4BE3_AF12_5FB65F57808F_.wvu.PrintTitles" localSheetId="0" hidden="1">կապիտալ!$6:$7</definedName>
    <definedName name="Z_8A68503D_EAEE_49D7_B957_F867E305B493_.wvu.PrintArea" localSheetId="0" hidden="1">կապիտալ!$A$2:$H$194</definedName>
    <definedName name="Z_8A68503D_EAEE_49D7_B957_F867E305B493_.wvu.PrintTitles" localSheetId="0" hidden="1">կապիտալ!$6:$7</definedName>
    <definedName name="Z_9871F7C6_683D_4315_B91C_FF1886177AB4_.wvu.PrintTitles" localSheetId="0" hidden="1">կապիտալ!$6:$7</definedName>
    <definedName name="Z_A9A0FFC7_BD84_451E_8B82_5ED9E3DE4DD1_.wvu.PrintArea" localSheetId="0" hidden="1">կապիտալ!$A$1:$H$194</definedName>
    <definedName name="Z_A9A0FFC7_BD84_451E_8B82_5ED9E3DE4DD1_.wvu.PrintTitles" localSheetId="0" hidden="1">կապիտալ!$6:$7</definedName>
    <definedName name="Z_C1CA0EED_2C54_4470_BEA3_7FC59665EB35_.wvu.PrintArea" localSheetId="0" hidden="1">կապիտալ!$A$1:$H$194</definedName>
    <definedName name="Z_C1CA0EED_2C54_4470_BEA3_7FC59665EB35_.wvu.PrintTitles" localSheetId="0" hidden="1">կապիտալ!$6:$7</definedName>
    <definedName name="Z_C2B771FF_7EA5_48FE_AC7B_8F46ADB6509C_.wvu.PrintArea" localSheetId="0" hidden="1">կապիտալ!$A$2:$H$194</definedName>
    <definedName name="Z_C2B771FF_7EA5_48FE_AC7B_8F46ADB6509C_.wvu.PrintTitles" localSheetId="0" hidden="1">կապիտալ!$6:$7</definedName>
    <definedName name="Z_E0B44A5D_DF3C_4DF5_967F_EFE35FE263DD_.wvu.PrintArea" localSheetId="0" hidden="1">կապիտալ!$A$1:$H$194</definedName>
    <definedName name="Z_E0B44A5D_DF3C_4DF5_967F_EFE35FE263DD_.wvu.PrintTitles" localSheetId="0" hidden="1">կապիտալ!$6:$7</definedName>
    <definedName name="Z_E7299FF9_9BFD_4228_A75B_920C4DDCA7D1_.wvu.PrintTitles" localSheetId="0" hidden="1">կապիտալ!$6:$7</definedName>
  </definedNames>
  <calcPr calcId="144525"/>
  <customWorkbookViews>
    <customWorkbookView name="user - Personal View" guid="{E0B44A5D-DF3C-4DF5-967F-EFE35FE263DD}" mergeInterval="0" personalView="1" xWindow="702" yWindow="13" windowWidth="1699" windowHeight="1030" activeSheetId="1"/>
    <customWorkbookView name="HelpComp - Личное представление" guid="{7B743627-E41D-470B-A1E2-E178855C2124}" mergeInterval="0" personalView="1" maximized="1" windowWidth="1596" windowHeight="655" activeSheetId="1"/>
    <customWorkbookView name="HOME - Personal View" guid="{1E196B97-C3EA-4B2F-8DA4-0D00A0E8FDF0}" mergeInterval="0" personalView="1" maximized="1" xWindow="1" yWindow="1" windowWidth="1916" windowHeight="941" activeSheetId="1"/>
    <customWorkbookView name="Marine Gochumyan - Personal View" guid="{9871F7C6-683D-4315-B91C-FF1886177AB4}" mergeInterval="0" personalView="1" maximized="1" windowWidth="1436" windowHeight="685" activeSheetId="1"/>
    <customWorkbookView name="Lamara Gozalyan - Personal View" guid="{875896BD-0E37-4BE3-AF12-5FB65F57808F}" mergeInterval="0" personalView="1" maximized="1" windowWidth="1916" windowHeight="803" activeSheetId="1"/>
    <customWorkbookView name="Marine Shishyan - Личное представление" guid="{C2B771FF-7EA5-48FE-AC7B-8F46ADB6509C}" mergeInterval="0" personalView="1" maximized="1" windowWidth="1916" windowHeight="808" activeSheetId="1"/>
    <customWorkbookView name="Hasmik Grigoryan - Personal View" guid="{155F7499-2150-4D1D-A33C-609506E2BE56}" mergeInterval="0" personalView="1" maximized="1" xWindow="-8" yWindow="-8" windowWidth="1936" windowHeight="1056" activeSheetId="1" showComments="commIndAndComment"/>
    <customWorkbookView name="Karine Khojabekyan - Personal View" guid="{E7299FF9-9BFD-4228-A75B-920C4DDCA7D1}" mergeInterval="0" personalView="1" maximized="1" xWindow="-8" yWindow="-8" windowWidth="1936" windowHeight="1056" activeSheetId="1" showComments="commIndAndComment"/>
    <customWorkbookView name="Svetlana Sukiasyan - Personal View" guid="{8A68503D-EAEE-49D7-B957-F867E305B493}" mergeInterval="0" personalView="1" maximized="1" xWindow="-8" yWindow="-8" windowWidth="1936" windowHeight="1056" activeSheetId="1"/>
    <customWorkbookView name="Anahit Badalyan - Personal View" guid="{C1CA0EED-2C54-4470-BEA3-7FC59665EB35}" mergeInterval="0" personalView="1" maximized="1" windowWidth="1916" windowHeight="836" activeSheetId="1"/>
    <customWorkbookView name="Admin - Personal View" guid="{A9A0FFC7-BD84-451E-8B82-5ED9E3DE4DD1}" mergeInterval="0" personalView="1" maximized="1" xWindow="-8" yWindow="-8" windowWidth="1936" windowHeight="1056" activeSheetId="1"/>
    <customWorkbookView name="ASHOT - Personal View" guid="{6569EC42-5602-4591-A3B0-34B671BBD561}" mergeInterval="0" personalView="1" maximized="1" xWindow="-8" yWindow="-8" windowWidth="1936" windowHeight="106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1" l="1"/>
  <c r="D196" i="1" l="1"/>
  <c r="D195" i="1"/>
  <c r="D194" i="1"/>
  <c r="D193" i="1"/>
  <c r="E191" i="1"/>
  <c r="F191" i="1"/>
  <c r="G191" i="1"/>
  <c r="H191" i="1"/>
  <c r="D173" i="1"/>
  <c r="D172" i="1"/>
  <c r="D171" i="1"/>
  <c r="D170" i="1"/>
  <c r="E168" i="1"/>
  <c r="F168" i="1"/>
  <c r="G168" i="1"/>
  <c r="H168" i="1"/>
  <c r="D166" i="1"/>
  <c r="D165" i="1"/>
  <c r="E163" i="1"/>
  <c r="F163" i="1"/>
  <c r="G163" i="1"/>
  <c r="H163" i="1"/>
  <c r="D153" i="1"/>
  <c r="D152" i="1"/>
  <c r="D151" i="1"/>
  <c r="D150" i="1"/>
  <c r="D149" i="1"/>
  <c r="E147" i="1"/>
  <c r="F147" i="1"/>
  <c r="G147" i="1"/>
  <c r="H147" i="1"/>
  <c r="D145" i="1"/>
  <c r="D144" i="1"/>
  <c r="E142" i="1"/>
  <c r="F142" i="1"/>
  <c r="G142" i="1"/>
  <c r="H142" i="1"/>
  <c r="H13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H113" i="1"/>
  <c r="D111" i="1"/>
  <c r="D110" i="1"/>
  <c r="D109" i="1"/>
  <c r="E107" i="1"/>
  <c r="F107" i="1"/>
  <c r="G107" i="1"/>
  <c r="H107" i="1"/>
  <c r="D105" i="1"/>
  <c r="D104" i="1"/>
  <c r="E102" i="1"/>
  <c r="F102" i="1"/>
  <c r="G102" i="1"/>
  <c r="H102" i="1"/>
  <c r="E98" i="1"/>
  <c r="F98" i="1"/>
  <c r="G98" i="1"/>
  <c r="H98" i="1"/>
  <c r="E71" i="1"/>
  <c r="F71" i="1"/>
  <c r="G71" i="1"/>
  <c r="H71" i="1"/>
  <c r="E63" i="1"/>
  <c r="F63" i="1"/>
  <c r="G63" i="1"/>
  <c r="H63" i="1"/>
  <c r="E113" i="1"/>
  <c r="F113" i="1"/>
  <c r="G113" i="1"/>
  <c r="H138" i="1"/>
  <c r="D42" i="1"/>
  <c r="D43" i="1"/>
  <c r="D44" i="1"/>
  <c r="D45" i="1"/>
  <c r="D46" i="1"/>
  <c r="D47" i="1"/>
  <c r="D48" i="1"/>
  <c r="E40" i="1"/>
  <c r="F40" i="1"/>
  <c r="G40" i="1"/>
  <c r="H40" i="1"/>
  <c r="H19" i="1"/>
  <c r="H30" i="1"/>
  <c r="G30" i="1"/>
  <c r="D34" i="1"/>
  <c r="D33" i="1"/>
  <c r="D32" i="1"/>
  <c r="D113" i="1" l="1"/>
  <c r="D102" i="1"/>
  <c r="D191" i="1"/>
  <c r="D168" i="1"/>
  <c r="D163" i="1"/>
  <c r="D147" i="1"/>
  <c r="D142" i="1"/>
  <c r="D107" i="1"/>
  <c r="D40" i="1"/>
  <c r="D30" i="1"/>
  <c r="D60" i="1"/>
  <c r="F58" i="1"/>
  <c r="G58" i="1"/>
  <c r="H58" i="1"/>
  <c r="E58" i="1"/>
  <c r="D67" i="1"/>
  <c r="D58" i="1" l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73" i="1"/>
  <c r="D71" i="1" l="1"/>
  <c r="E30" i="1"/>
  <c r="F30" i="1"/>
  <c r="D28" i="1"/>
  <c r="D27" i="1"/>
  <c r="E19" i="1"/>
  <c r="F19" i="1"/>
  <c r="G19" i="1"/>
  <c r="D161" i="1" l="1"/>
  <c r="D159" i="1" s="1"/>
  <c r="H159" i="1"/>
  <c r="G159" i="1"/>
  <c r="F159" i="1"/>
  <c r="E159" i="1"/>
  <c r="D65" i="1"/>
  <c r="D140" i="1"/>
  <c r="D138" i="1" s="1"/>
  <c r="D38" i="1"/>
  <c r="D36" i="1" s="1"/>
  <c r="H36" i="1"/>
  <c r="G36" i="1"/>
  <c r="F36" i="1"/>
  <c r="E36" i="1"/>
  <c r="D185" i="1"/>
  <c r="D183" i="1" s="1"/>
  <c r="H183" i="1"/>
  <c r="G183" i="1"/>
  <c r="F183" i="1"/>
  <c r="E183" i="1"/>
  <c r="D204" i="1"/>
  <c r="D202" i="1" s="1"/>
  <c r="H202" i="1"/>
  <c r="G202" i="1"/>
  <c r="F202" i="1"/>
  <c r="E202" i="1"/>
  <c r="D218" i="1"/>
  <c r="D216" i="1" s="1"/>
  <c r="H216" i="1"/>
  <c r="G216" i="1"/>
  <c r="F216" i="1"/>
  <c r="E216" i="1"/>
  <c r="D215" i="1"/>
  <c r="D213" i="1" s="1"/>
  <c r="H213" i="1"/>
  <c r="G213" i="1"/>
  <c r="F213" i="1"/>
  <c r="E213" i="1"/>
  <c r="E50" i="1" l="1"/>
  <c r="E8" i="1" s="1"/>
  <c r="F50" i="1"/>
  <c r="G50" i="1"/>
  <c r="H50" i="1"/>
  <c r="D52" i="1"/>
  <c r="D50" i="1" s="1"/>
  <c r="E175" i="1" l="1"/>
  <c r="F175" i="1"/>
  <c r="G175" i="1"/>
  <c r="H175" i="1"/>
  <c r="D175" i="1" l="1"/>
  <c r="E15" i="1" l="1"/>
  <c r="F15" i="1"/>
  <c r="G15" i="1"/>
  <c r="H15" i="1"/>
  <c r="D157" i="1" l="1"/>
  <c r="D155" i="1" s="1"/>
  <c r="H155" i="1"/>
  <c r="G155" i="1"/>
  <c r="F155" i="1"/>
  <c r="E155" i="1"/>
  <c r="D212" i="1"/>
  <c r="D210" i="1" s="1"/>
  <c r="H210" i="1"/>
  <c r="G210" i="1"/>
  <c r="F210" i="1"/>
  <c r="E210" i="1"/>
  <c r="D208" i="1"/>
  <c r="D206" i="1" s="1"/>
  <c r="H206" i="1"/>
  <c r="G206" i="1"/>
  <c r="F206" i="1"/>
  <c r="E206" i="1"/>
  <c r="D189" i="1"/>
  <c r="D187" i="1" s="1"/>
  <c r="H187" i="1"/>
  <c r="G187" i="1"/>
  <c r="F187" i="1"/>
  <c r="E187" i="1"/>
  <c r="D136" i="1"/>
  <c r="D134" i="1" s="1"/>
  <c r="G134" i="1"/>
  <c r="F134" i="1"/>
  <c r="E134" i="1"/>
  <c r="D56" i="1"/>
  <c r="D54" i="1" s="1"/>
  <c r="H54" i="1"/>
  <c r="G54" i="1"/>
  <c r="F54" i="1"/>
  <c r="E54" i="1"/>
  <c r="D22" i="1" l="1"/>
  <c r="D23" i="1"/>
  <c r="D24" i="1"/>
  <c r="D25" i="1"/>
  <c r="D26" i="1"/>
  <c r="D100" i="1" l="1"/>
  <c r="D98" i="1" s="1"/>
  <c r="D181" i="1" l="1"/>
  <c r="D179" i="1" s="1"/>
  <c r="H179" i="1"/>
  <c r="G179" i="1"/>
  <c r="F179" i="1"/>
  <c r="E179" i="1"/>
  <c r="D17" i="1" l="1"/>
  <c r="D15" i="1" s="1"/>
  <c r="E198" i="1" l="1"/>
  <c r="D200" i="1" l="1"/>
  <c r="D198" i="1" s="1"/>
  <c r="H198" i="1"/>
  <c r="G198" i="1"/>
  <c r="F198" i="1"/>
  <c r="D13" i="1" l="1"/>
  <c r="D11" i="1" s="1"/>
  <c r="H11" i="1"/>
  <c r="H8" i="1" s="1"/>
  <c r="G11" i="1"/>
  <c r="G8" i="1" s="1"/>
  <c r="F11" i="1"/>
  <c r="F8" i="1" s="1"/>
  <c r="E11" i="1"/>
  <c r="D68" i="1" l="1"/>
  <c r="D177" i="1" l="1"/>
  <c r="D69" i="1" l="1"/>
  <c r="D63" i="1" s="1"/>
  <c r="D21" i="1" l="1"/>
  <c r="D19" i="1" s="1"/>
  <c r="D8" i="1" s="1"/>
</calcChain>
</file>

<file path=xl/sharedStrings.xml><?xml version="1.0" encoding="utf-8"?>
<sst xmlns="http://schemas.openxmlformats.org/spreadsheetml/2006/main" count="192" uniqueCount="159">
  <si>
    <t>Հավելված N 1</t>
  </si>
  <si>
    <t>հազար  դրամներով</t>
  </si>
  <si>
    <t>Ծրագրային դասիչ</t>
  </si>
  <si>
    <t>Բյուջետային գլխավոր կարգադրիչների, ծրագրերի, միջոցառումների և ուղղությունների անվանումները</t>
  </si>
  <si>
    <t>Միջոցառում</t>
  </si>
  <si>
    <t>Կառուցման
աշխատանքներ</t>
  </si>
  <si>
    <t>Վերակառուցման,
վերանորոգման և
վերականգնման
աշխատանքներ</t>
  </si>
  <si>
    <t>Նախագծահե-
տազոտական,
գեոդեզիա-
քարտեզագրա-
կան աշխա-
տանքներ</t>
  </si>
  <si>
    <t>Ոչ
ֆինանսական
այլ ակտիվների
ձեռքբերում</t>
  </si>
  <si>
    <t xml:space="preserve">ԸՆԴԱՄԵՆԸ </t>
  </si>
  <si>
    <t xml:space="preserve">այդ թվում՝ </t>
  </si>
  <si>
    <t>այդ թվում`</t>
  </si>
  <si>
    <t>ՀՀ ԱԶԳԱՅԻՆ ԺՈՂՈՎ</t>
  </si>
  <si>
    <t>ՀՀ ՎԱՐՉԱՊԵՏԻ ԱՇԽԱՏԱԿԱԶՄ</t>
  </si>
  <si>
    <t>Անտառվերականգնման և անտառապատման աշխատանքներ</t>
  </si>
  <si>
    <t>Նախնական մասնագիտական (արհեստագործական) և միջին մասնագիտական ուսումնական հաստատությունների շենքային պայմանների բարելավում</t>
  </si>
  <si>
    <t>ՀՀ ՊԱՇՏՊԱՆՈՒԹՅԱՆ ՆԱԽԱՐԱՐՈՒԹՅՈՒՆ</t>
  </si>
  <si>
    <t>Պետական նշանակության ավտոճանապարհների հիմնանորոգում</t>
  </si>
  <si>
    <t>Տրանսպորտային օբյեկտների հիմնանորոգում</t>
  </si>
  <si>
    <t>ՀՀ ՀԱՆՐԱՅԻՆ ԾԱՌԱՅՈՒԹՅՈՒՆՆԵՐԸ ԿԱՐԳԱՎՈՐՈՂ ՀԱՆՁՆԱԺՈՂՈՎ</t>
  </si>
  <si>
    <t>ՀՀ ՊԵՏԱԿԱՆ ԵԿԱՄՈՒՏՆԵՐԻ ԿՈՄԻՏԵ</t>
  </si>
  <si>
    <t>ՀՀ պետական եկամուտների կոմիտեի  շենքային ապահովվածության բարելավում</t>
  </si>
  <si>
    <t>ՀՀ ԱԶԳԱՅԻՆ ԱՆՎՏԱՆԳՈՒԹՅԱՆ ԾԱՌԱՅՈՒԹՅՈՒՆ</t>
  </si>
  <si>
    <t>Ազգային անվտանգության համակարգի տեխնիկական հագեցվածության բարելավում</t>
  </si>
  <si>
    <t>ՀՀ ՈՍՏԻԿԱՆՈՒԹՅՈՒՆ</t>
  </si>
  <si>
    <t>ՀՀ ՔԱՂԱՔԱՇԻՆՈՒԹՅԱՆ ԿՈՄԻՏԵ</t>
  </si>
  <si>
    <t>Նորմատիվատեխնիկական փաստաթղթերի մշակում և տեղայնացում</t>
  </si>
  <si>
    <t>Միկրոռեգիոնալ մակարդակի համակցված տարածական պլանավորման փաստաթղթերի մշակում</t>
  </si>
  <si>
    <t>Աղյուսակ N 3</t>
  </si>
  <si>
    <t>ՀՀ ՏԱՐԱԾՔԱՅԻՆ ԿԱՌԱՎԱՐՄԱՆ ԵՎ ԵՆԹԱԿԱՌՈՒՑՎԱԾՔՆԵՐԻ ՆԱԽԱՐԱՐՈՒԹՅՈՒՆ</t>
  </si>
  <si>
    <t>Բնակարանային շինարարություն</t>
  </si>
  <si>
    <t>Հոսպիտալների և բուժկետերի բժշկական սարքավորումներով համալրում</t>
  </si>
  <si>
    <t>ՀՀ  ՇՐՋԱԿԱ ՄԻՋԱՎԱՅՐԻ  ՆԱԽԱՐԱՐՈՒԹՅՈՒՆ</t>
  </si>
  <si>
    <t>ՀՀ ԿՐԹՈՒԹՅԱՆ, ԳԻՏՈՒԹՅԱՆ, ՄՇԱԿՈՒՅԹԻ ԵՎ ՍՊՈՐՏԻ ՆԱԽԱՐԱՐՈՒԹՅՈՒՆ</t>
  </si>
  <si>
    <t xml:space="preserve"> Անտառկառավարման պլանների կազմում</t>
  </si>
  <si>
    <t>Ջրային տնտեսության հիդրոտեխնիկական սարքավորումների տեղադրման աշխատանքներ</t>
  </si>
  <si>
    <t>ՀՀ ԱՇԽԱՏԱՆՔԻ ԵՎ ՍՈՑԻԱԼԱԿԱՆ ՀԱՐՑԵՐԻ ՆԱԽԱՐԱՐՈՒԹՅՈՒՆ</t>
  </si>
  <si>
    <t xml:space="preserve"> ՀՀ կադաստրի կոմիտեի տեխնիկական հագեցվածության բարելավում</t>
  </si>
  <si>
    <t>ՀՀ ԿԱԴԱՍՏՐԻ ԿՈՄԻՏԵ</t>
  </si>
  <si>
    <t>ՀՀ պաշտպանության նախարարության շենքային պայմանների բարելավում</t>
  </si>
  <si>
    <t>ՀՀ ԱՐԴԱՐԱԴԱՏՈՒԹՅԱՆ ՆԱԽԱՐԱՐՈՒԹՅՈՒՆ</t>
  </si>
  <si>
    <t>Հակակոռուպցիոն կոմիտեի շենքային պայմանների ապահովում</t>
  </si>
  <si>
    <t>Ընդամենը</t>
  </si>
  <si>
    <t>այդ թվում</t>
  </si>
  <si>
    <t>Հակակոռուպցիոն դատարանի շենքային պայմանների ապահովում</t>
  </si>
  <si>
    <t>ՀԱՆՐԱՊԵՏՈՒԹՅԱՆ ՆԱԽԱԳԱՀԻ ԱՇԽԱՏԱԿԱԶՄ</t>
  </si>
  <si>
    <t>Քաղաքաշինության  կոմիտեի կարողությունների զարգացում և տեխնիկական հագեցվածության ապահովում</t>
  </si>
  <si>
    <t>ՀՀ ՊԵՏԱԿԱՆ ՎԵՐԱՀՍԿՈՂԱԿԱՆ ԾԱՌԱՅՈՒԹՅՈՒՆ</t>
  </si>
  <si>
    <t>ՄԱՐԴՈՒ ԻՐԱՎՈՒՆՔՆԵՐԻ ՊԱՇՏՊԱՆԻ ԱՇԽԱՏԱԿԱԶՄ</t>
  </si>
  <si>
    <t>Երևանի մետրոպոլիտենի եթակառուցվածքների նորոգում</t>
  </si>
  <si>
    <t>ՀՀ թվային տեղագրական քարտեզների երկրատեղեկատվական համակարգի միջավայրում ստեղծման աշխատանքներ</t>
  </si>
  <si>
    <t xml:space="preserve"> ՀՀ ԲԱՐՁՐ ՏԵԽՆՈԼՈԳԻԱԿԱՆ ԱՐԴՅՈՒՆԱԲԵՐՈՒԹՅԱՆ ՆԱԽԱՐԱՐՈՒԹՅՈՒՆ</t>
  </si>
  <si>
    <t xml:space="preserve">ՀՀ տարածքում բազային և շարժական ռադիոմոնիթորինգի համակարգի ներդրում  </t>
  </si>
  <si>
    <t xml:space="preserve"> ՀՀ արդարադատության նախարարության պրոբացիայի ծառայության կարողությունների զարգացում և տեխնիկական հագեցվածության ապահովում</t>
  </si>
  <si>
    <t xml:space="preserve"> Հարկադիր կատարման ծառայության տեխնիկական հագեցվածության բարելավում</t>
  </si>
  <si>
    <t xml:space="preserve"> Հանրապետության նախագահի աշխատակազմի տեխնիկական հագեցվածության բարելավում</t>
  </si>
  <si>
    <t xml:space="preserve"> Ազգային ժողովի տեխնիկական հագեցվածության բարելավում</t>
  </si>
  <si>
    <t xml:space="preserve"> ՀՀ վարչապետի աշխատակազմի տեխնիկական հագեցվածության բարելավում</t>
  </si>
  <si>
    <t xml:space="preserve">  Բնապահպանության և ընդերքի տեսչական մարմնի կարողությունների զարգացում և տեխնիկական հագեցվածության ապահովում</t>
  </si>
  <si>
    <t xml:space="preserve"> Սննդամթերքի անվտանգության տեսչական մարմնի տեխնիկական հագեցվածության բարելավում</t>
  </si>
  <si>
    <t xml:space="preserve"> Առողջապահության և աշխատանքի տեսչական մարմնի կարողությունների զարգացում և տեխնիկական հագեցվածության ապահովում</t>
  </si>
  <si>
    <t xml:space="preserve"> Քաղաքաշինության, տեխնիկական և հրդեհային անվտանգության տեսչական մարմնի կարողությունների զարգացում և տեխնիկական հագեցվածության ապահովում</t>
  </si>
  <si>
    <t xml:space="preserve"> Շուկայի վերահսկողության տեսչական մարմնի կարողությունների զարգացում և տեխնիկական հագեցվածության ապահովում</t>
  </si>
  <si>
    <t xml:space="preserve">  Կրթության տեսչական մարմնի կարողությունների զարգացում և տեխնիկական հագեցվածության ապահովում</t>
  </si>
  <si>
    <t xml:space="preserve"> ՀՀ պետական եկամուտների կոմիտեի տեխնիկական հագեցվածության բարելավում</t>
  </si>
  <si>
    <t>ԲԱՐՁՐԱԳՈՒՅՆ ԴԱՏԱԿԱՆ ԽՈՐՀՈՒՐԴ</t>
  </si>
  <si>
    <t>Բարձրագույն դատական խորհրդի տեխնիկական հագեցվածության բարելավում</t>
  </si>
  <si>
    <t>ՀՀ ՖԻՆԱՆՍՆԵՐԻ ՆԱԽԱՐԱՐՈՒԹՅՈՒՆ</t>
  </si>
  <si>
    <t>ՀՀ ֆինանսների նախարարության տեխնիկական հագեցվածության բարելավում</t>
  </si>
  <si>
    <t>ՀՀ ԷԿՈՆՈՄԻԿԱՅԻ ՆԱԽԱՐԱՐՈՒԹՅՈՒՆ</t>
  </si>
  <si>
    <t xml:space="preserve"> ՀՀ էկոնոմիկայի նախարարության տեխնիկական հագեցվածության բարելավում</t>
  </si>
  <si>
    <t xml:space="preserve"> ՀՀ շրջակա միջավայրի նախարարության տեխնիկական կարողությունների ընդլայնում</t>
  </si>
  <si>
    <t xml:space="preserve"> Սոցիալական ապահովության ծառայության կարողությունների զարգացում և տեխնիկական հագեցվածության ապահովում</t>
  </si>
  <si>
    <t>ԿՈՌՈՒՊՑԻԱՅԻ ԿԱՆԽԱՐԳԵԼՄԱՆ ՀԱՆՁՆԱԺՈՂՈՎ</t>
  </si>
  <si>
    <t xml:space="preserve">  Կոռուպցիայի կանխարգելման հանձնաժողովի կարողությունների զարգացում և տեխնիկական հագեցվածության ապահովում</t>
  </si>
  <si>
    <t xml:space="preserve"> ՀՀ մարդու իրավունքների պաշտպանի աշխատակազմի  տեխնիկական հագեցվածության բարելավում</t>
  </si>
  <si>
    <t xml:space="preserve"> ՀՀ պետական վերահսկողական ծառայության տեխնիկական հագեցվածության բարելավում</t>
  </si>
  <si>
    <t>ՀՀ ԼՈՌՈՒ ՄԱՐԶՊԵՏԱՐԱՆ</t>
  </si>
  <si>
    <t xml:space="preserve"> ՀՀ Լոռու մարզպետարանի տեխնիկական հագեցվածության բարելավում</t>
  </si>
  <si>
    <t xml:space="preserve"> Հանրային ծառայությունները կարգավորող հանձնաժողովի տեխնիկական հագեցվածության բարելավում</t>
  </si>
  <si>
    <t>ՀԵՌՈՒՍՏԱՏԵՍՈՒԹՅԱՆ և ՌԱԴԻՈՅԻ ՀԱՆՁՆԱԺՈՂՈՎ</t>
  </si>
  <si>
    <t xml:space="preserve"> Հեռուստատեսության և ռադիոյի  հանձնաժողովի տեխնիկական հագեցվածության  բարելավում</t>
  </si>
  <si>
    <t>Ազգային անվտանգության համակարգի շենքային ապահովվածության բարելավում</t>
  </si>
  <si>
    <t>ՀՀ ոստիկանության ստորաբաժանումների կարիքի բավարարում</t>
  </si>
  <si>
    <t>ՀՀ արդարադատության նախարարության քրեակատարողական  ծառայության կարողությունների զարգացում և տեխնիկական հագեցվածության ապահովում</t>
  </si>
  <si>
    <t>Քրեակատարողական հիմնարկների շենքային պայմանների բարելավում</t>
  </si>
  <si>
    <t xml:space="preserve">Ոռոգման համակարգերի հիմնանորոգում </t>
  </si>
  <si>
    <t xml:space="preserve">Խորքային հորերի վերականգնում </t>
  </si>
  <si>
    <t>Գետերի և հեղեղատարների տեղամասերի ամրացման և մաքրման աշխատանքներ</t>
  </si>
  <si>
    <t>Փոքր և միջին ջրամբարների կառուցում</t>
  </si>
  <si>
    <t>Ջրամբարների վերականգնման և վերազինման աշխատանքներ</t>
  </si>
  <si>
    <t>Օրվա կարգավորման ջրավազանների կառուցում և վերակառուցում</t>
  </si>
  <si>
    <t xml:space="preserve">Արփա-Սևան ջրային համակարգի տեխնիկական վիճակի բարելավում  </t>
  </si>
  <si>
    <t xml:space="preserve">ՀՀ-ի տարածքում Վարձակալի կողմից չսպասարկվող շուրջ 560 բնակավայրերում ջրամատակարարման և ջրահեռացման համակարգերի կառուցում  </t>
  </si>
  <si>
    <t>Քաղաքաշինության բնագավառում պետական ծրագրերի իրականացման ապահովում</t>
  </si>
  <si>
    <t xml:space="preserve"> ՊՊԾ տրանսպորտային միջոցներով ապահովվածության բարելավում</t>
  </si>
  <si>
    <t>ՊՊԾ տեխնիկական հագեցվածության բարելավում</t>
  </si>
  <si>
    <t>Բարձրագույն դատական խորհրդի տրանսպորտային միջոցներով ապահովվածության բարելավում</t>
  </si>
  <si>
    <t>ՀՀ ԱՐՏԱՔԻՆ ԳՈՐԾԵՐԻ ՆԱԽԱՐԱՐՈՒԹՅՈՒՆ</t>
  </si>
  <si>
    <t xml:space="preserve"> Արտաքին գործերի նախարարության կարողությունների զարգացում և տեխնիկական հագեցվածության ապահովում</t>
  </si>
  <si>
    <t>Հայաստանի Հանրապետության 2023 թվականի պետական բյուջեով նախատեսված ոչ ֆինանսական ակտիվների գծով բյուջետային ծախսերի բաշխումն ըստ բյուջետային գլխավոր կարգադրիչների, ծրագրերի, միջոցառումների և ուղղությունների (առանց օտարերկրյա պետությունների և միջազգային կազմակերպությունների կողմից Հայաստանի Հանրապետությանը տրամադրված նպատակային վարկերի և դրամաշնորհների հաշվին իրականացվելիք ծրագրերի)</t>
  </si>
  <si>
    <t>Վթարային իրավիճակներում արտակարգ օպերատիվ ծառայությունների կանչի ավտոմատացված համակարգերի ներդրում</t>
  </si>
  <si>
    <t>ՀՀ օրթոֆոտոհատակագծերով ծածկված համայնքների կադաստրային թաղամասերի ճշգրտման աշխատանքներ</t>
  </si>
  <si>
    <t>Կադաստրային քարտեզներում  համայնքների վարչական սահմանների, կադաստրային թաղամասերի տեղադիրքի և սահմանների ուղղման նպատակով լրացուցիչ կետերի դիտարկման աշխատանքներ</t>
  </si>
  <si>
    <t>Տրանսպորտային միջոցների տեխնիկական զննության գործընթացի ավտոմատացված համակարգի ներդրում</t>
  </si>
  <si>
    <t>ՀՀ ՇԻՐԱԿԻ ՄԱՐԶՊԵՏԱՐԱՆ</t>
  </si>
  <si>
    <t xml:space="preserve"> ՀՀ Շիրակի մարզպետարանի տեխնիկական հագեցվածության բարելավում</t>
  </si>
  <si>
    <t>ՀՀ ՎԱՅՈՑ ՁՈՐԻ ՄԱՐԶՊԵՏԱՐԱՆ</t>
  </si>
  <si>
    <t xml:space="preserve"> ՀՀ Վայոց Ձորի մարզպետարանի տեխնիկական հագեցվածության բարելավում</t>
  </si>
  <si>
    <t>ՀՀ ՏԱՎՈՒՇԻ ՄԱՐԶՊԵՏԱՐԱՆ</t>
  </si>
  <si>
    <t xml:space="preserve"> ՀՀ Տավուշի մարզպետարանի տեխնիկական հագեցվածության բարելավում</t>
  </si>
  <si>
    <t xml:space="preserve"> ՀՀ Արագածոտնի մարզպետարանի տեխնիկական հագեցվածության բարելավում</t>
  </si>
  <si>
    <t>ՀՀ ԱՐԱԳԱԾՈՏՆԻ ՄԱՐԶՊԵՏԱՐԱՆ</t>
  </si>
  <si>
    <t>ՀՀ կադաստրի կոմիտեի ծառայությունների մատուցման համար ոչ նյութական հիմնական միջոցների ձեռքբերում</t>
  </si>
  <si>
    <t>ՀՀ ՀԱՇՎԵՔՆՆԻՉ ՊԱԼԱՏ</t>
  </si>
  <si>
    <t>Հաշվեքննիչ պալատի տեխնիկական հագեցվածության բարելավում</t>
  </si>
  <si>
    <t>ՀՀ արդարադատության նախարարության կարողությունների զարգացում և տեխնիկական հագեցվածության ապահովում</t>
  </si>
  <si>
    <t>ՀՀ ՍԱՀՄԱՆԱԴՐԱԿԱՆ ԴԱՏԱՐԱՆ</t>
  </si>
  <si>
    <t>ՀՀ սահմանադրական դատարանի տեխնիկական հագեցվածության բարելավում</t>
  </si>
  <si>
    <t>ՀՀ ԱՐՏԱԿԱՐԳ ԻՐԱՎԻՃԱԿՆԵՐԻ ՆԱԽԱՐԱՐՈՒԹՅՈՒՆ</t>
  </si>
  <si>
    <t>Արտակարգ իրավիճակների նախարարության տեխնիկական հագեցվածության բարելավումլավում</t>
  </si>
  <si>
    <t>ՀՀ ՀԱՆՐԱՅԻՆ ՀԵՌԱՐՁԱԿՈՂԻ ԽՈՐՀՈՒՐԴ</t>
  </si>
  <si>
    <t>Հանրային հեռուստախորհրդի կարողություների զարգացում և տեխնիկական հագեցվածության ապահովում</t>
  </si>
  <si>
    <t>Պետական գույքի կառավարման կոմիտեի տեխնիկական հագեցվածության բարելավում</t>
  </si>
  <si>
    <t xml:space="preserve"> Ջրային կոմիտեի տեխնիկական հագեցվածության բարելավում</t>
  </si>
  <si>
    <t xml:space="preserve"> Հանրային ծառայությունները կարգավորող հանձնաժողովի տրանսպորտային միջոցներով ապահովվածության բարելավում</t>
  </si>
  <si>
    <t xml:space="preserve"> Քաղաքաշինության, տեխնիկական և հրդեհային անվտանգության տեսչական մարմնի վարչական շենքի պայմանների բարելավում </t>
  </si>
  <si>
    <t>Տարեց և (կամ) հաշմանդամություն ունեցող անձանց շուրջօրյա խնամք մատուցող պետական ոչ առևտրային կազմակերպությունների շենքային պայմանների բարելավում</t>
  </si>
  <si>
    <t>Արարատյան ջրավազանի ձկնաբուծական տնտեսությունների ելքային ջրերի վերաօգտագործման ծրագիր</t>
  </si>
  <si>
    <t xml:space="preserve"> Բարձրագույն դատական խորհրդի և դատարանների շենքային պայմանների  բարելավում</t>
  </si>
  <si>
    <t>Նախնական մասնագիտական (արհեստագործական) և միջին մասնագիտական ուսումնական հաստատություններում ուսումնարտադրական բազայով ապահովում</t>
  </si>
  <si>
    <t xml:space="preserve"> Նախնական մասնագիտական (արհեստագործական) և միջին մասնագիտական ուսումնական հաստատությունների շենքերի կառուցում</t>
  </si>
  <si>
    <t xml:space="preserve"> Հանրային գրադարանների նյութատեխնիկական բազայի զարգացում</t>
  </si>
  <si>
    <t xml:space="preserve"> 21001</t>
  </si>
  <si>
    <t xml:space="preserve"> Հուշարձանների ամրակայում, նորոգում և վերականգնում</t>
  </si>
  <si>
    <t>Ներդրումներ թանգարանների և պատկերասրահների հիմնանորոգման համար</t>
  </si>
  <si>
    <t>Բարձրագույն  ուսումնական հաստատությունների և «Զեյթուն» ուսանողական ավան» հիմնադրամի շենքային պայմանների բարելավում</t>
  </si>
  <si>
    <t>«Մոդուլային» տիպի մանկապարտեզների շենքային ապահովում</t>
  </si>
  <si>
    <t>Արամ Մանուկյանի անվան մարզառազմական մասնագիտացված դպրոցի մարզադահլիճի կառուցում</t>
  </si>
  <si>
    <t>Գիտական կենտրոնների վերանորոգում</t>
  </si>
  <si>
    <t>Գիտական կենտրոնները ժամանակակից սարքավորումներով վերազինում ու համատեղ օգտագործման գիտական սարքացվորումների կենտրոնների ստեղծում</t>
  </si>
  <si>
    <t>Աջակցություն համայնքներին մարզական հաստատությունների շենքային պայմանների բարելավման համար</t>
  </si>
  <si>
    <t>Մարզական օբյեկտների շինարարություն</t>
  </si>
  <si>
    <t>Մարզական օբյեկտների հիմնանորոգում</t>
  </si>
  <si>
    <t>Ներդրումներ թատրոնների շենքերի կապիտալ վերանորոգման համար</t>
  </si>
  <si>
    <t>Կրթական օբյեկտների շենքային պայմանների բարելավում</t>
  </si>
  <si>
    <t>Կրթական օբյեկտների շենքային ապահովվածության բարելավում</t>
  </si>
  <si>
    <t>Փոքրաքանակ երեխաներով համալրված հանրակրթական դպրոցների  մոդուլային շենքերի կառուցում</t>
  </si>
  <si>
    <t>Ավագ մակարդակի կրթություն իրականացնող ուսումնական հաստատությունների շենքային պայմանների բարելավում</t>
  </si>
  <si>
    <t>Հանրակրթական կրթություն իրականացնող ուսումնական հաստատությունների նոր մարզադահլիճների կառուցում</t>
  </si>
  <si>
    <t>Հանրակրթական կրթություն իրականացնող ուսումնական հաստատությունների մարզադահլիճների վերակառուցում</t>
  </si>
  <si>
    <t>Հանրակրթական դպրոցների գույքով և տեխնիկայով ապահովում</t>
  </si>
  <si>
    <t xml:space="preserve"> Երաժշտական և արվեստի դպրոցների համար երաժշտական գործիքների ձեռքբերում</t>
  </si>
  <si>
    <t>ՀՀ ԱՌՈՂՋԱՊԱՀՈՒԹՅԱՆ ՆԱԽԱՐԱՐՈՒԹՅՈՒՆ</t>
  </si>
  <si>
    <t>Առողջապահական կազմակերպությունների կառուցում, վերակառուցում</t>
  </si>
  <si>
    <t>Հանրապետության տարածքում փակման ենթակա աղբավայրերի փակում և շահագործվող աղբավայրերի բարեկարգում</t>
  </si>
  <si>
    <t xml:space="preserve"> ՀՀ կրթության, գիտության, մշակույթի և սպորտի նախարարության կարողությունների զարգացում և տեխնիկական հագեցվածության ապահովում</t>
  </si>
  <si>
    <t>ՀՀ շրջակա միջավայրի նախարարության անտառային կոմիտեի տեխնիկական կարողությունների ընդլայնում</t>
  </si>
  <si>
    <t>Շրջակա միջավայրի նախարարության հատուկ սարքավորումներով և համակարգչային ծրագրերով հագեցվածության բարելավում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</si>
</sst>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.0_);\(#,##0.0\)"/>
    <numFmt numFmtId="165" formatCode="#,##0.0"/>
    <numFmt numFmtId="166" formatCode="##,##0.0;\(##,##0.0\);\-"/>
  </numFmts>
  <fonts count="38" x14ac:knownFonts="1">
    <font>
      <sz val="10"/>
      <name val="Arial Armeni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Armenian"/>
      <family val="2"/>
    </font>
    <font>
      <b/>
      <sz val="10"/>
      <name val="GHEA Grapalat"/>
      <family val="3"/>
    </font>
    <font>
      <sz val="12"/>
      <name val="GHEA Grapalat"/>
      <family val="3"/>
    </font>
    <font>
      <b/>
      <sz val="11"/>
      <name val="GHEA Grapalat"/>
      <family val="3"/>
    </font>
    <font>
      <sz val="10"/>
      <name val="GHEA Grapalat"/>
      <family val="3"/>
    </font>
    <font>
      <b/>
      <sz val="12"/>
      <name val="GHEA Grapalat"/>
      <family val="3"/>
    </font>
    <font>
      <i/>
      <sz val="12"/>
      <name val="GHEA Grapalat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Armenian"/>
      <family val="1"/>
    </font>
    <font>
      <sz val="10"/>
      <name val="Arial"/>
      <family val="2"/>
      <charset val="204"/>
    </font>
    <font>
      <sz val="10"/>
      <color rgb="FF9C650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MS Sans Serif"/>
      <family val="2"/>
    </font>
    <font>
      <sz val="12"/>
      <name val="Arial Armenian"/>
      <family val="2"/>
    </font>
    <font>
      <b/>
      <u/>
      <sz val="12"/>
      <name val="GHEA Grapalat"/>
      <family val="3"/>
    </font>
    <font>
      <b/>
      <sz val="12"/>
      <color theme="1"/>
      <name val="GHEA Grapalat"/>
      <family val="3"/>
    </font>
    <font>
      <b/>
      <u/>
      <sz val="12"/>
      <color theme="1"/>
      <name val="GHEA Grapalat"/>
      <family val="3"/>
    </font>
    <font>
      <sz val="8"/>
      <name val="GHEA Grapalat"/>
      <family val="2"/>
    </font>
  </fonts>
  <fills count="2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3">
    <xf numFmtId="0" fontId="0" fillId="0" borderId="0"/>
    <xf numFmtId="43" fontId="4" fillId="0" borderId="0" applyFont="0" applyFill="0" applyBorder="0" applyAlignment="0" applyProtection="0"/>
    <xf numFmtId="0" fontId="4" fillId="0" borderId="0"/>
    <xf numFmtId="43" fontId="1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4" fillId="0" borderId="0"/>
    <xf numFmtId="0" fontId="4" fillId="0" borderId="0"/>
    <xf numFmtId="0" fontId="15" fillId="2" borderId="0" applyNumberFormat="0" applyBorder="0" applyAlignment="0" applyProtection="0"/>
    <xf numFmtId="0" fontId="13" fillId="0" borderId="0"/>
    <xf numFmtId="0" fontId="11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16" borderId="0" applyNumberFormat="0" applyBorder="0" applyAlignment="0" applyProtection="0"/>
    <xf numFmtId="0" fontId="16" fillId="9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8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7" fillId="4" borderId="0" applyNumberFormat="0" applyBorder="0" applyAlignment="0" applyProtection="0"/>
    <xf numFmtId="0" fontId="18" fillId="21" borderId="8" applyNumberFormat="0" applyAlignment="0" applyProtection="0"/>
    <xf numFmtId="0" fontId="19" fillId="22" borderId="9" applyNumberFormat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25" fillId="11" borderId="8" applyNumberFormat="0" applyAlignment="0" applyProtection="0"/>
    <xf numFmtId="0" fontId="26" fillId="0" borderId="13" applyNumberFormat="0" applyFill="0" applyAlignment="0" applyProtection="0"/>
    <xf numFmtId="0" fontId="27" fillId="23" borderId="0" applyNumberFormat="0" applyBorder="0" applyAlignment="0" applyProtection="0"/>
    <xf numFmtId="1" fontId="33" fillId="0" borderId="0"/>
    <xf numFmtId="1" fontId="33" fillId="0" borderId="0"/>
    <xf numFmtId="1" fontId="33" fillId="0" borderId="0"/>
    <xf numFmtId="0" fontId="3" fillId="0" borderId="0"/>
    <xf numFmtId="0" fontId="11" fillId="0" borderId="0"/>
    <xf numFmtId="0" fontId="11" fillId="0" borderId="0"/>
    <xf numFmtId="0" fontId="4" fillId="24" borderId="14" applyNumberFormat="0" applyFont="0" applyAlignment="0" applyProtection="0"/>
    <xf numFmtId="0" fontId="28" fillId="21" borderId="15" applyNumberFormat="0" applyAlignment="0" applyProtection="0"/>
    <xf numFmtId="0" fontId="32" fillId="0" borderId="0"/>
    <xf numFmtId="0" fontId="32" fillId="0" borderId="0"/>
    <xf numFmtId="0" fontId="32" fillId="0" borderId="0"/>
    <xf numFmtId="0" fontId="29" fillId="0" borderId="0" applyNumberFormat="0" applyFill="0" applyBorder="0" applyAlignment="0" applyProtection="0"/>
    <xf numFmtId="0" fontId="30" fillId="0" borderId="16" applyNumberFormat="0" applyFill="0" applyAlignment="0" applyProtection="0"/>
    <xf numFmtId="0" fontId="31" fillId="0" borderId="0" applyNumberFormat="0" applyFill="0" applyBorder="0" applyAlignment="0" applyProtection="0"/>
    <xf numFmtId="0" fontId="14" fillId="0" borderId="0"/>
    <xf numFmtId="1" fontId="33" fillId="0" borderId="0"/>
    <xf numFmtId="0" fontId="32" fillId="0" borderId="0"/>
    <xf numFmtId="0" fontId="3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6" fontId="37" fillId="0" borderId="0" applyFill="0" applyBorder="0" applyProtection="0">
      <alignment horizontal="right" vertical="top"/>
    </xf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165" fontId="9" fillId="25" borderId="6" xfId="0" applyNumberFormat="1" applyFont="1" applyFill="1" applyBorder="1" applyAlignment="1">
      <alignment horizontal="center" vertical="center" wrapText="1"/>
    </xf>
    <xf numFmtId="165" fontId="6" fillId="25" borderId="6" xfId="0" applyNumberFormat="1" applyFont="1" applyFill="1" applyBorder="1" applyAlignment="1">
      <alignment horizontal="center" vertical="center" wrapText="1"/>
    </xf>
    <xf numFmtId="0" fontId="6" fillId="25" borderId="6" xfId="0" applyFont="1" applyFill="1" applyBorder="1" applyAlignment="1">
      <alignment horizontal="left" vertical="center" wrapText="1"/>
    </xf>
    <xf numFmtId="0" fontId="9" fillId="25" borderId="6" xfId="0" applyFont="1" applyFill="1" applyBorder="1" applyAlignment="1">
      <alignment horizontal="center" vertical="center" wrapText="1"/>
    </xf>
    <xf numFmtId="0" fontId="9" fillId="25" borderId="6" xfId="0" applyFont="1" applyFill="1" applyBorder="1" applyAlignment="1">
      <alignment horizontal="left" vertical="center" wrapText="1"/>
    </xf>
    <xf numFmtId="0" fontId="9" fillId="25" borderId="0" xfId="0" applyFont="1" applyFill="1" applyAlignment="1">
      <alignment vertical="center" wrapText="1"/>
    </xf>
    <xf numFmtId="165" fontId="9" fillId="25" borderId="6" xfId="1" applyNumberFormat="1" applyFont="1" applyFill="1" applyBorder="1" applyAlignment="1">
      <alignment horizontal="center" vertical="center" wrapText="1"/>
    </xf>
    <xf numFmtId="164" fontId="9" fillId="25" borderId="6" xfId="0" applyNumberFormat="1" applyFont="1" applyFill="1" applyBorder="1" applyAlignment="1">
      <alignment horizontal="center" vertical="center" wrapText="1"/>
    </xf>
    <xf numFmtId="0" fontId="6" fillId="25" borderId="6" xfId="0" applyFont="1" applyFill="1" applyBorder="1" applyAlignment="1">
      <alignment horizontal="center" vertical="center" wrapText="1"/>
    </xf>
    <xf numFmtId="164" fontId="6" fillId="25" borderId="6" xfId="0" applyNumberFormat="1" applyFont="1" applyFill="1" applyBorder="1" applyAlignment="1">
      <alignment horizontal="center" vertical="center" wrapText="1"/>
    </xf>
    <xf numFmtId="0" fontId="6" fillId="25" borderId="0" xfId="0" applyFont="1" applyFill="1" applyAlignment="1">
      <alignment vertical="center" wrapText="1"/>
    </xf>
    <xf numFmtId="0" fontId="10" fillId="25" borderId="6" xfId="0" applyFont="1" applyFill="1" applyBorder="1" applyAlignment="1">
      <alignment horizontal="left" vertical="center" wrapText="1"/>
    </xf>
    <xf numFmtId="0" fontId="6" fillId="25" borderId="0" xfId="0" applyFont="1" applyFill="1" applyAlignment="1">
      <alignment horizontal="center" vertical="center" wrapText="1"/>
    </xf>
    <xf numFmtId="165" fontId="6" fillId="25" borderId="0" xfId="0" applyNumberFormat="1" applyFont="1" applyFill="1" applyAlignment="1">
      <alignment vertical="center" wrapText="1"/>
    </xf>
    <xf numFmtId="165" fontId="6" fillId="25" borderId="0" xfId="0" applyNumberFormat="1" applyFont="1" applyFill="1" applyAlignment="1">
      <alignment vertical="center"/>
    </xf>
    <xf numFmtId="49" fontId="5" fillId="25" borderId="0" xfId="0" applyNumberFormat="1" applyFont="1" applyFill="1" applyAlignment="1">
      <alignment horizontal="center" vertical="center" wrapText="1"/>
    </xf>
    <xf numFmtId="0" fontId="7" fillId="25" borderId="0" xfId="0" applyNumberFormat="1" applyFont="1" applyFill="1" applyAlignment="1">
      <alignment horizontal="center" vertical="center" wrapText="1"/>
    </xf>
    <xf numFmtId="165" fontId="5" fillId="25" borderId="0" xfId="0" applyNumberFormat="1" applyFont="1" applyFill="1" applyAlignment="1">
      <alignment horizontal="center" vertical="center" wrapText="1"/>
    </xf>
    <xf numFmtId="0" fontId="8" fillId="25" borderId="0" xfId="0" applyFont="1" applyFill="1" applyAlignment="1">
      <alignment horizontal="center" vertical="center" wrapText="1"/>
    </xf>
    <xf numFmtId="49" fontId="5" fillId="25" borderId="6" xfId="0" applyNumberFormat="1" applyFont="1" applyFill="1" applyBorder="1" applyAlignment="1">
      <alignment horizontal="center" vertical="center" textRotation="90" wrapText="1"/>
    </xf>
    <xf numFmtId="165" fontId="5" fillId="25" borderId="6" xfId="0" applyNumberFormat="1" applyFont="1" applyFill="1" applyBorder="1" applyAlignment="1">
      <alignment horizontal="center" vertical="center" wrapText="1"/>
    </xf>
    <xf numFmtId="49" fontId="9" fillId="25" borderId="6" xfId="0" applyNumberFormat="1" applyFont="1" applyFill="1" applyBorder="1" applyAlignment="1">
      <alignment horizontal="center" vertical="center" textRotation="90" wrapText="1"/>
    </xf>
    <xf numFmtId="0" fontId="9" fillId="25" borderId="6" xfId="0" applyNumberFormat="1" applyFont="1" applyFill="1" applyBorder="1" applyAlignment="1">
      <alignment horizontal="center" vertical="center" wrapText="1"/>
    </xf>
    <xf numFmtId="165" fontId="9" fillId="25" borderId="7" xfId="0" applyNumberFormat="1" applyFont="1" applyFill="1" applyBorder="1" applyAlignment="1">
      <alignment horizontal="center" vertical="center" wrapText="1"/>
    </xf>
    <xf numFmtId="0" fontId="34" fillId="25" borderId="6" xfId="0" applyFont="1" applyFill="1" applyBorder="1" applyAlignment="1">
      <alignment horizontal="center" vertical="center" wrapText="1"/>
    </xf>
    <xf numFmtId="0" fontId="35" fillId="25" borderId="6" xfId="0" applyFont="1" applyFill="1" applyBorder="1" applyAlignment="1">
      <alignment horizontal="left" vertical="center" wrapText="1"/>
    </xf>
    <xf numFmtId="165" fontId="10" fillId="25" borderId="6" xfId="0" applyNumberFormat="1" applyFont="1" applyFill="1" applyBorder="1" applyAlignment="1">
      <alignment horizontal="center" vertical="center" wrapText="1"/>
    </xf>
    <xf numFmtId="164" fontId="35" fillId="25" borderId="6" xfId="0" applyNumberFormat="1" applyFont="1" applyFill="1" applyBorder="1" applyAlignment="1">
      <alignment horizontal="center" vertical="center" wrapText="1"/>
    </xf>
    <xf numFmtId="0" fontId="36" fillId="25" borderId="6" xfId="0" applyFont="1" applyFill="1" applyBorder="1" applyAlignment="1">
      <alignment horizontal="center" vertical="center" wrapText="1"/>
    </xf>
    <xf numFmtId="164" fontId="6" fillId="25" borderId="6" xfId="2" applyNumberFormat="1" applyFont="1" applyFill="1" applyBorder="1" applyAlignment="1">
      <alignment horizontal="center" vertical="center" wrapText="1"/>
    </xf>
    <xf numFmtId="164" fontId="9" fillId="25" borderId="6" xfId="2" applyNumberFormat="1" applyFont="1" applyFill="1" applyBorder="1" applyAlignment="1">
      <alignment horizontal="center" vertical="center" wrapText="1"/>
    </xf>
    <xf numFmtId="165" fontId="9" fillId="25" borderId="0" xfId="0" applyNumberFormat="1" applyFont="1" applyFill="1" applyAlignment="1">
      <alignment vertical="center" wrapText="1"/>
    </xf>
    <xf numFmtId="165" fontId="6" fillId="25" borderId="0" xfId="0" applyNumberFormat="1" applyFont="1" applyFill="1" applyAlignment="1">
      <alignment horizontal="center" vertical="center" wrapText="1"/>
    </xf>
    <xf numFmtId="0" fontId="9" fillId="25" borderId="6" xfId="75" applyFont="1" applyFill="1" applyBorder="1" applyAlignment="1">
      <alignment horizontal="center" vertical="center" wrapText="1"/>
    </xf>
    <xf numFmtId="0" fontId="9" fillId="25" borderId="6" xfId="75" applyFont="1" applyFill="1" applyBorder="1" applyAlignment="1">
      <alignment horizontal="left" vertical="center" wrapText="1"/>
    </xf>
    <xf numFmtId="165" fontId="9" fillId="25" borderId="6" xfId="82" applyNumberFormat="1" applyFont="1" applyFill="1" applyBorder="1" applyAlignment="1">
      <alignment horizontal="center" vertical="center" wrapText="1"/>
    </xf>
    <xf numFmtId="165" fontId="6" fillId="25" borderId="6" xfId="82" applyNumberFormat="1" applyFont="1" applyFill="1" applyBorder="1" applyAlignment="1">
      <alignment horizontal="center" vertical="center" wrapText="1"/>
    </xf>
    <xf numFmtId="165" fontId="6" fillId="25" borderId="6" xfId="75" applyNumberFormat="1" applyFont="1" applyFill="1" applyBorder="1" applyAlignment="1">
      <alignment horizontal="center" vertical="center" wrapText="1"/>
    </xf>
    <xf numFmtId="165" fontId="9" fillId="25" borderId="6" xfId="75" applyNumberFormat="1" applyFont="1" applyFill="1" applyBorder="1" applyAlignment="1">
      <alignment horizontal="center" vertical="center" wrapText="1"/>
    </xf>
    <xf numFmtId="0" fontId="9" fillId="25" borderId="6" xfId="0" applyFont="1" applyFill="1" applyBorder="1" applyAlignment="1">
      <alignment horizontal="center" vertical="center" wrapText="1"/>
    </xf>
    <xf numFmtId="0" fontId="9" fillId="25" borderId="6" xfId="0" applyFont="1" applyFill="1" applyBorder="1" applyAlignment="1">
      <alignment horizontal="left" vertical="center" wrapText="1"/>
    </xf>
    <xf numFmtId="165" fontId="9" fillId="25" borderId="6" xfId="0" applyNumberFormat="1" applyFont="1" applyFill="1" applyBorder="1" applyAlignment="1">
      <alignment horizontal="center" vertical="center" wrapText="1"/>
    </xf>
    <xf numFmtId="0" fontId="9" fillId="25" borderId="2" xfId="0" applyFont="1" applyFill="1" applyBorder="1" applyAlignment="1">
      <alignment horizontal="center" vertical="center" wrapText="1"/>
    </xf>
    <xf numFmtId="0" fontId="9" fillId="25" borderId="5" xfId="0" applyFont="1" applyFill="1" applyBorder="1" applyAlignment="1">
      <alignment horizontal="center" vertical="center" wrapText="1"/>
    </xf>
    <xf numFmtId="0" fontId="9" fillId="25" borderId="3" xfId="0" applyFont="1" applyFill="1" applyBorder="1" applyAlignment="1">
      <alignment horizontal="center" vertical="center" wrapText="1"/>
    </xf>
    <xf numFmtId="164" fontId="5" fillId="25" borderId="0" xfId="0" applyNumberFormat="1" applyFont="1" applyFill="1" applyAlignment="1">
      <alignment horizontal="right" vertical="center" wrapText="1"/>
    </xf>
    <xf numFmtId="0" fontId="7" fillId="25" borderId="0" xfId="0" applyNumberFormat="1" applyFont="1" applyFill="1" applyAlignment="1">
      <alignment horizontal="center" vertical="center" wrapText="1"/>
    </xf>
    <xf numFmtId="165" fontId="8" fillId="25" borderId="1" xfId="0" applyNumberFormat="1" applyFont="1" applyFill="1" applyBorder="1" applyAlignment="1">
      <alignment horizontal="right" vertical="center" wrapText="1"/>
    </xf>
    <xf numFmtId="49" fontId="5" fillId="25" borderId="2" xfId="0" applyNumberFormat="1" applyFont="1" applyFill="1" applyBorder="1" applyAlignment="1">
      <alignment horizontal="center" vertical="center" wrapText="1"/>
    </xf>
    <xf numFmtId="49" fontId="5" fillId="25" borderId="3" xfId="0" applyNumberFormat="1" applyFont="1" applyFill="1" applyBorder="1" applyAlignment="1">
      <alignment horizontal="center" vertical="center" wrapText="1"/>
    </xf>
    <xf numFmtId="0" fontId="5" fillId="25" borderId="4" xfId="0" applyNumberFormat="1" applyFont="1" applyFill="1" applyBorder="1" applyAlignment="1">
      <alignment horizontal="center" vertical="center" wrapText="1"/>
    </xf>
    <xf numFmtId="0" fontId="5" fillId="25" borderId="7" xfId="0" applyNumberFormat="1" applyFont="1" applyFill="1" applyBorder="1" applyAlignment="1">
      <alignment horizontal="center" vertical="center" wrapText="1"/>
    </xf>
    <xf numFmtId="165" fontId="5" fillId="25" borderId="4" xfId="0" applyNumberFormat="1" applyFont="1" applyFill="1" applyBorder="1" applyAlignment="1">
      <alignment horizontal="center" vertical="center" wrapText="1"/>
    </xf>
    <xf numFmtId="165" fontId="5" fillId="25" borderId="7" xfId="0" applyNumberFormat="1" applyFont="1" applyFill="1" applyBorder="1" applyAlignment="1">
      <alignment horizontal="center" vertical="center" wrapText="1"/>
    </xf>
    <xf numFmtId="165" fontId="5" fillId="25" borderId="2" xfId="0" applyNumberFormat="1" applyFont="1" applyFill="1" applyBorder="1" applyAlignment="1">
      <alignment horizontal="center" vertical="center" wrapText="1"/>
    </xf>
    <xf numFmtId="165" fontId="5" fillId="25" borderId="5" xfId="0" applyNumberFormat="1" applyFont="1" applyFill="1" applyBorder="1" applyAlignment="1">
      <alignment horizontal="center" vertical="center" wrapText="1"/>
    </xf>
    <xf numFmtId="165" fontId="5" fillId="25" borderId="3" xfId="0" applyNumberFormat="1" applyFont="1" applyFill="1" applyBorder="1" applyAlignment="1">
      <alignment horizontal="center" vertical="center" wrapText="1"/>
    </xf>
  </cellXfs>
  <cellStyles count="93">
    <cellStyle name="20% - Accent1 2" xfId="18"/>
    <cellStyle name="20% - Accent2 2" xfId="19"/>
    <cellStyle name="20% - Accent3 2" xfId="20"/>
    <cellStyle name="20% - Accent4 2" xfId="21"/>
    <cellStyle name="20% - Accent5 2" xfId="22"/>
    <cellStyle name="20% - Accent6 2" xfId="23"/>
    <cellStyle name="40% - Accent1 2" xfId="24"/>
    <cellStyle name="40% - Accent2 2" xfId="25"/>
    <cellStyle name="40% - Accent3 2" xfId="26"/>
    <cellStyle name="40% - Accent4 2" xfId="27"/>
    <cellStyle name="40% - Accent5 2" xfId="28"/>
    <cellStyle name="40% - Accent6 2" xfId="29"/>
    <cellStyle name="60% - Accent1 2" xfId="30"/>
    <cellStyle name="60% - Accent2 2" xfId="31"/>
    <cellStyle name="60% - Accent3 2" xfId="32"/>
    <cellStyle name="60% - Accent4 2" xfId="33"/>
    <cellStyle name="60% - Accent5 2" xfId="34"/>
    <cellStyle name="60% - Accent6 2" xfId="35"/>
    <cellStyle name="Accent1 2" xfId="36"/>
    <cellStyle name="Accent2 2" xfId="37"/>
    <cellStyle name="Accent3 2" xfId="38"/>
    <cellStyle name="Accent4 2" xfId="39"/>
    <cellStyle name="Accent5 2" xfId="40"/>
    <cellStyle name="Accent6 2" xfId="41"/>
    <cellStyle name="Bad 2" xfId="42"/>
    <cellStyle name="Calculation 2" xfId="43"/>
    <cellStyle name="Check Cell 2" xfId="44"/>
    <cellStyle name="Comma" xfId="1" builtinId="3"/>
    <cellStyle name="Comma 13 2" xfId="82"/>
    <cellStyle name="Comma 2" xfId="6"/>
    <cellStyle name="Comma 2 2" xfId="10"/>
    <cellStyle name="Comma 2 2 2" xfId="45"/>
    <cellStyle name="Comma 2 3" xfId="3"/>
    <cellStyle name="Comma 3" xfId="9"/>
    <cellStyle name="Comma 3 2" xfId="46"/>
    <cellStyle name="Comma 3 2 2" xfId="77"/>
    <cellStyle name="Comma 3 2 2 2" xfId="91"/>
    <cellStyle name="Comma 3 2 3" xfId="85"/>
    <cellStyle name="Comma 4" xfId="12"/>
    <cellStyle name="Comma 5" xfId="5"/>
    <cellStyle name="Comma 5 2" xfId="84"/>
    <cellStyle name="Comma 6" xfId="76"/>
    <cellStyle name="Comma 6 2" xfId="90"/>
    <cellStyle name="Explanatory Text 2" xfId="47"/>
    <cellStyle name="Good 2" xfId="48"/>
    <cellStyle name="Heading 1 2" xfId="49"/>
    <cellStyle name="Heading 2 2" xfId="50"/>
    <cellStyle name="Heading 3 2" xfId="51"/>
    <cellStyle name="Heading 4 2" xfId="52"/>
    <cellStyle name="Input 2" xfId="53"/>
    <cellStyle name="Linked Cell 2" xfId="54"/>
    <cellStyle name="Neutral 2" xfId="15"/>
    <cellStyle name="Neutral 3" xfId="55"/>
    <cellStyle name="Normal" xfId="0" builtinId="0"/>
    <cellStyle name="Normal 10" xfId="74"/>
    <cellStyle name="Normal 10 2" xfId="88"/>
    <cellStyle name="Normal 11" xfId="75"/>
    <cellStyle name="Normal 11 2" xfId="89"/>
    <cellStyle name="Normal 12" xfId="80"/>
    <cellStyle name="Normal 2" xfId="2"/>
    <cellStyle name="Normal 2 2" xfId="56"/>
    <cellStyle name="Normal 2 3" xfId="57"/>
    <cellStyle name="Normal 2 4" xfId="81"/>
    <cellStyle name="Normal 3" xfId="8"/>
    <cellStyle name="Normal 3 2" xfId="13"/>
    <cellStyle name="Normal 3 2 2" xfId="58"/>
    <cellStyle name="Normal 3_HavelvacN2axjusakN3" xfId="16"/>
    <cellStyle name="Normal 4" xfId="11"/>
    <cellStyle name="Normal 4 2" xfId="14"/>
    <cellStyle name="Normal 5" xfId="17"/>
    <cellStyle name="Normal 5 2" xfId="59"/>
    <cellStyle name="Normal 5 2 2" xfId="78"/>
    <cellStyle name="Normal 5 2 2 2" xfId="92"/>
    <cellStyle name="Normal 5 2 3" xfId="86"/>
    <cellStyle name="Normal 6" xfId="60"/>
    <cellStyle name="Normal 7" xfId="61"/>
    <cellStyle name="Normal 8" xfId="4"/>
    <cellStyle name="Normal 8 2" xfId="83"/>
    <cellStyle name="Normal 9" xfId="73"/>
    <cellStyle name="Normal 9 2" xfId="87"/>
    <cellStyle name="Note 2" xfId="62"/>
    <cellStyle name="Output 2" xfId="63"/>
    <cellStyle name="Percent 2" xfId="7"/>
    <cellStyle name="SN_241" xfId="79"/>
    <cellStyle name="Style 1" xfId="64"/>
    <cellStyle name="Style 1 2" xfId="65"/>
    <cellStyle name="Style 1 2 2" xfId="72"/>
    <cellStyle name="Style 1_verchnakan_ax21-25_2018" xfId="66"/>
    <cellStyle name="Title 2" xfId="67"/>
    <cellStyle name="Total 2" xfId="68"/>
    <cellStyle name="Warning Text 2" xfId="69"/>
    <cellStyle name="Обычный 2" xfId="70"/>
    <cellStyle name="Обычный 2 2" xfId="71"/>
  </cellStyles>
  <dxfs count="0"/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8"/>
  <sheetViews>
    <sheetView tabSelected="1" zoomScale="80" zoomScaleNormal="80" zoomScaleSheetLayoutView="80" workbookViewId="0">
      <pane ySplit="7" topLeftCell="A8" activePane="bottomLeft" state="frozen"/>
      <selection pane="bottomLeft" activeCell="E105" sqref="E105"/>
    </sheetView>
  </sheetViews>
  <sheetFormatPr defaultColWidth="9.140625" defaultRowHeight="17.25" x14ac:dyDescent="0.2"/>
  <cols>
    <col min="1" max="1" width="9.7109375" style="13" customWidth="1"/>
    <col min="2" max="2" width="14.7109375" style="13" customWidth="1"/>
    <col min="3" max="3" width="53" style="11" customWidth="1"/>
    <col min="4" max="8" width="21.140625" style="14" customWidth="1"/>
    <col min="9" max="9" width="9.140625" style="11"/>
    <col min="10" max="10" width="32.5703125" style="11" customWidth="1"/>
    <col min="11" max="11" width="16.85546875" style="11" customWidth="1"/>
    <col min="12" max="12" width="16.42578125" style="11" customWidth="1"/>
    <col min="13" max="16384" width="9.140625" style="11"/>
  </cols>
  <sheetData>
    <row r="1" spans="1:20" x14ac:dyDescent="0.2">
      <c r="F1" s="15"/>
      <c r="G1" s="11"/>
      <c r="H1" s="15"/>
    </row>
    <row r="2" spans="1:20" ht="17.25" customHeight="1" x14ac:dyDescent="0.2">
      <c r="A2" s="46" t="s">
        <v>0</v>
      </c>
      <c r="B2" s="46"/>
      <c r="C2" s="46"/>
      <c r="D2" s="46"/>
      <c r="E2" s="46"/>
      <c r="F2" s="46"/>
      <c r="G2" s="46"/>
      <c r="H2" s="46"/>
    </row>
    <row r="3" spans="1:20" ht="17.25" customHeight="1" x14ac:dyDescent="0.2">
      <c r="A3" s="46" t="s">
        <v>28</v>
      </c>
      <c r="B3" s="46"/>
      <c r="C3" s="46"/>
      <c r="D3" s="46"/>
      <c r="E3" s="46"/>
      <c r="F3" s="46"/>
      <c r="G3" s="46"/>
      <c r="H3" s="46"/>
    </row>
    <row r="4" spans="1:20" ht="72.75" customHeight="1" x14ac:dyDescent="0.2">
      <c r="A4" s="47" t="s">
        <v>100</v>
      </c>
      <c r="B4" s="47"/>
      <c r="C4" s="47"/>
      <c r="D4" s="47"/>
      <c r="E4" s="47"/>
      <c r="F4" s="47"/>
      <c r="G4" s="47"/>
      <c r="H4" s="47"/>
    </row>
    <row r="5" spans="1:20" ht="17.25" customHeight="1" x14ac:dyDescent="0.2">
      <c r="A5" s="16"/>
      <c r="B5" s="16"/>
      <c r="C5" s="17"/>
      <c r="D5" s="18"/>
      <c r="E5" s="18"/>
      <c r="F5" s="18"/>
      <c r="G5" s="48" t="s">
        <v>1</v>
      </c>
      <c r="H5" s="48"/>
    </row>
    <row r="6" spans="1:20" s="19" customFormat="1" ht="24.75" customHeight="1" x14ac:dyDescent="0.2">
      <c r="A6" s="49" t="s">
        <v>2</v>
      </c>
      <c r="B6" s="50"/>
      <c r="C6" s="51" t="s">
        <v>3</v>
      </c>
      <c r="D6" s="53" t="s">
        <v>42</v>
      </c>
      <c r="E6" s="55" t="s">
        <v>43</v>
      </c>
      <c r="F6" s="56"/>
      <c r="G6" s="56"/>
      <c r="H6" s="57"/>
    </row>
    <row r="7" spans="1:20" s="19" customFormat="1" ht="96" customHeight="1" x14ac:dyDescent="0.2">
      <c r="A7" s="20"/>
      <c r="B7" s="20" t="s">
        <v>4</v>
      </c>
      <c r="C7" s="52"/>
      <c r="D7" s="54"/>
      <c r="E7" s="21" t="s">
        <v>5</v>
      </c>
      <c r="F7" s="21" t="s">
        <v>6</v>
      </c>
      <c r="G7" s="21" t="s">
        <v>7</v>
      </c>
      <c r="H7" s="21" t="s">
        <v>8</v>
      </c>
    </row>
    <row r="8" spans="1:20" s="13" customFormat="1" ht="30.75" customHeight="1" x14ac:dyDescent="0.2">
      <c r="A8" s="22"/>
      <c r="B8" s="22"/>
      <c r="C8" s="23" t="s">
        <v>9</v>
      </c>
      <c r="D8" s="24">
        <f>D11+D15+D19+D30+D36+D40+D50+D54+D58+D63+D71+D98+D102+D107+D113+D134+D138+D142+D147+D155+D159+D163+D168+D175+D179+D183+D187+D191+D198+D202+D206+D210+D213+D216</f>
        <v>269455606.39999998</v>
      </c>
      <c r="E8" s="24">
        <f>E11+E15+E19+E30+E36+E40+E50+E54+E58+E63+E71+E98+E102+E107+E113+E134+E138+E142+E147+E155+E159+E163+E168+E175+E179+E183+E187+E191+E198+E202+E206+E210+E213+E216</f>
        <v>184833513.59999996</v>
      </c>
      <c r="F8" s="24">
        <f>F11+F15+F19+F30+F36+F40+F50+F54+F58+F63+F71+F98+F102+F107+F113+F134+F138+F142+F147+F155+F159+F163+F168+F175+F179+F183+F187+F191+F198+F202+F206+F210+F213+F216</f>
        <v>60928949.199999996</v>
      </c>
      <c r="G8" s="24">
        <f>G11+G15+G19+G30+G36+G40+G50+G54+G58+G63+G71+G98+G102+G107+G113+G134+G138+G142+G147+G155+G159+G163+G168+G175+G179+G183+G187+G191+G198+G202+G206+G210+G213+G216</f>
        <v>4286539.5999999996</v>
      </c>
      <c r="H8" s="24">
        <f>H11+H15+H19+H30+H36+H40+H50+H54+H58+H63+H71+H98+H102+H107+H113+H134+H138+H142+H147+H155+H159+H163+H168+H175+H179+H183+H187+H191+H198+H202+H206+H210+H213+H216</f>
        <v>19406604</v>
      </c>
    </row>
    <row r="9" spans="1:20" ht="17.25" customHeight="1" x14ac:dyDescent="0.2">
      <c r="A9" s="22"/>
      <c r="B9" s="22"/>
      <c r="C9" s="23" t="s">
        <v>10</v>
      </c>
      <c r="D9" s="24"/>
      <c r="E9" s="24"/>
      <c r="F9" s="24"/>
      <c r="G9" s="24"/>
      <c r="H9" s="24"/>
    </row>
    <row r="10" spans="1:20" ht="17.25" customHeight="1" x14ac:dyDescent="0.2">
      <c r="A10" s="9"/>
      <c r="B10" s="9"/>
      <c r="C10" s="3"/>
      <c r="D10" s="2"/>
      <c r="E10" s="2"/>
      <c r="F10" s="2"/>
      <c r="G10" s="2"/>
      <c r="H10" s="2"/>
    </row>
    <row r="11" spans="1:20" s="13" customFormat="1" ht="45" customHeight="1" x14ac:dyDescent="0.2">
      <c r="A11" s="9"/>
      <c r="B11" s="25"/>
      <c r="C11" s="25" t="s">
        <v>45</v>
      </c>
      <c r="D11" s="1">
        <f>D13</f>
        <v>3762.5</v>
      </c>
      <c r="E11" s="1">
        <f t="shared" ref="E11:H11" si="0">E13</f>
        <v>0</v>
      </c>
      <c r="F11" s="1">
        <f t="shared" si="0"/>
        <v>0</v>
      </c>
      <c r="G11" s="1">
        <f t="shared" si="0"/>
        <v>0</v>
      </c>
      <c r="H11" s="1">
        <f t="shared" si="0"/>
        <v>3762.5</v>
      </c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</row>
    <row r="12" spans="1:20" s="13" customFormat="1" ht="17.25" customHeight="1" x14ac:dyDescent="0.2">
      <c r="A12" s="9"/>
      <c r="B12" s="9"/>
      <c r="C12" s="9" t="s">
        <v>11</v>
      </c>
      <c r="D12" s="2"/>
      <c r="E12" s="2"/>
      <c r="F12" s="2"/>
      <c r="G12" s="2"/>
      <c r="H12" s="2"/>
    </row>
    <row r="13" spans="1:20" s="6" customFormat="1" ht="59.25" customHeight="1" x14ac:dyDescent="0.2">
      <c r="A13" s="4">
        <v>1154</v>
      </c>
      <c r="B13" s="4">
        <v>31001</v>
      </c>
      <c r="C13" s="5" t="s">
        <v>55</v>
      </c>
      <c r="D13" s="1">
        <f>SUM(E13:H13)</f>
        <v>3762.5</v>
      </c>
      <c r="E13" s="1"/>
      <c r="F13" s="1"/>
      <c r="G13" s="1"/>
      <c r="H13" s="1">
        <v>3762.5</v>
      </c>
      <c r="J13" s="32"/>
    </row>
    <row r="14" spans="1:20" ht="17.25" customHeight="1" x14ac:dyDescent="0.2">
      <c r="A14" s="9"/>
      <c r="B14" s="9"/>
      <c r="C14" s="3"/>
      <c r="D14" s="2"/>
      <c r="E14" s="2"/>
      <c r="F14" s="2"/>
      <c r="G14" s="2"/>
      <c r="H14" s="2"/>
      <c r="J14" s="14"/>
    </row>
    <row r="15" spans="1:20" s="13" customFormat="1" ht="22.5" customHeight="1" x14ac:dyDescent="0.2">
      <c r="A15" s="9"/>
      <c r="B15" s="25"/>
      <c r="C15" s="25" t="s">
        <v>12</v>
      </c>
      <c r="D15" s="1">
        <f>D17</f>
        <v>127375</v>
      </c>
      <c r="E15" s="1">
        <f t="shared" ref="E15:H15" si="1">E17</f>
        <v>0</v>
      </c>
      <c r="F15" s="1">
        <f t="shared" si="1"/>
        <v>0</v>
      </c>
      <c r="G15" s="1">
        <f t="shared" si="1"/>
        <v>0</v>
      </c>
      <c r="H15" s="1">
        <f t="shared" si="1"/>
        <v>127375</v>
      </c>
    </row>
    <row r="16" spans="1:20" s="13" customFormat="1" ht="17.25" customHeight="1" x14ac:dyDescent="0.2">
      <c r="A16" s="9"/>
      <c r="B16" s="9"/>
      <c r="C16" s="9" t="s">
        <v>11</v>
      </c>
      <c r="D16" s="2"/>
      <c r="E16" s="2"/>
      <c r="F16" s="2"/>
      <c r="G16" s="2"/>
      <c r="H16" s="2"/>
    </row>
    <row r="17" spans="1:8" s="6" customFormat="1" ht="42" customHeight="1" x14ac:dyDescent="0.2">
      <c r="A17" s="4">
        <v>1024</v>
      </c>
      <c r="B17" s="4">
        <v>31001</v>
      </c>
      <c r="C17" s="5" t="s">
        <v>56</v>
      </c>
      <c r="D17" s="1">
        <f>SUM(E17:H17)</f>
        <v>127375</v>
      </c>
      <c r="E17" s="1"/>
      <c r="F17" s="1"/>
      <c r="G17" s="1"/>
      <c r="H17" s="1">
        <v>127375</v>
      </c>
    </row>
    <row r="18" spans="1:8" ht="17.25" customHeight="1" x14ac:dyDescent="0.2">
      <c r="A18" s="9"/>
      <c r="B18" s="9"/>
      <c r="C18" s="3"/>
      <c r="D18" s="2"/>
      <c r="E18" s="2"/>
      <c r="F18" s="2"/>
      <c r="G18" s="2"/>
      <c r="H18" s="2"/>
    </row>
    <row r="19" spans="1:8" s="13" customFormat="1" ht="22.5" customHeight="1" x14ac:dyDescent="0.2">
      <c r="A19" s="9"/>
      <c r="B19" s="25"/>
      <c r="C19" s="25" t="s">
        <v>13</v>
      </c>
      <c r="D19" s="1">
        <f>SUM(D21:D28)</f>
        <v>240024.90000000002</v>
      </c>
      <c r="E19" s="1">
        <f t="shared" ref="E19:G19" si="2">SUM(E21:E28)</f>
        <v>0</v>
      </c>
      <c r="F19" s="1">
        <f t="shared" si="2"/>
        <v>0</v>
      </c>
      <c r="G19" s="1">
        <f t="shared" si="2"/>
        <v>8300</v>
      </c>
      <c r="H19" s="1">
        <f>SUM(H21:H28)</f>
        <v>231724.90000000002</v>
      </c>
    </row>
    <row r="20" spans="1:8" s="13" customFormat="1" ht="17.25" customHeight="1" x14ac:dyDescent="0.2">
      <c r="A20" s="9"/>
      <c r="B20" s="9"/>
      <c r="C20" s="9" t="s">
        <v>11</v>
      </c>
      <c r="D20" s="2"/>
      <c r="E20" s="2"/>
      <c r="F20" s="2"/>
      <c r="G20" s="2"/>
      <c r="H20" s="2"/>
    </row>
    <row r="21" spans="1:8" s="13" customFormat="1" ht="80.25" customHeight="1" x14ac:dyDescent="0.2">
      <c r="A21" s="4">
        <v>1136</v>
      </c>
      <c r="B21" s="4">
        <v>31002</v>
      </c>
      <c r="C21" s="5" t="s">
        <v>57</v>
      </c>
      <c r="D21" s="1">
        <f t="shared" ref="D21:D26" si="3">SUM(E21:H21)</f>
        <v>25000</v>
      </c>
      <c r="E21" s="1"/>
      <c r="F21" s="1"/>
      <c r="G21" s="1"/>
      <c r="H21" s="1">
        <v>25000</v>
      </c>
    </row>
    <row r="22" spans="1:8" s="13" customFormat="1" ht="80.25" customHeight="1" x14ac:dyDescent="0.2">
      <c r="A22" s="4">
        <v>1213</v>
      </c>
      <c r="B22" s="4">
        <v>31001</v>
      </c>
      <c r="C22" s="5" t="s">
        <v>58</v>
      </c>
      <c r="D22" s="1">
        <f t="shared" si="3"/>
        <v>58130</v>
      </c>
      <c r="E22" s="1"/>
      <c r="F22" s="1"/>
      <c r="G22" s="1"/>
      <c r="H22" s="1">
        <v>58130</v>
      </c>
    </row>
    <row r="23" spans="1:8" s="13" customFormat="1" ht="80.25" customHeight="1" x14ac:dyDescent="0.2">
      <c r="A23" s="4">
        <v>1213</v>
      </c>
      <c r="B23" s="4">
        <v>31002</v>
      </c>
      <c r="C23" s="5" t="s">
        <v>63</v>
      </c>
      <c r="D23" s="1">
        <f t="shared" si="3"/>
        <v>4716.7</v>
      </c>
      <c r="E23" s="1"/>
      <c r="F23" s="1"/>
      <c r="G23" s="1"/>
      <c r="H23" s="1">
        <v>4716.7</v>
      </c>
    </row>
    <row r="24" spans="1:8" s="13" customFormat="1" ht="80.25" customHeight="1" x14ac:dyDescent="0.2">
      <c r="A24" s="4">
        <v>1213</v>
      </c>
      <c r="B24" s="4">
        <v>31003</v>
      </c>
      <c r="C24" s="5" t="s">
        <v>62</v>
      </c>
      <c r="D24" s="1">
        <f t="shared" si="3"/>
        <v>46705</v>
      </c>
      <c r="E24" s="1"/>
      <c r="F24" s="1"/>
      <c r="G24" s="1"/>
      <c r="H24" s="1">
        <v>46705</v>
      </c>
    </row>
    <row r="25" spans="1:8" s="13" customFormat="1" ht="80.25" customHeight="1" x14ac:dyDescent="0.2">
      <c r="A25" s="4">
        <v>1213</v>
      </c>
      <c r="B25" s="4">
        <v>31004</v>
      </c>
      <c r="C25" s="5" t="s">
        <v>61</v>
      </c>
      <c r="D25" s="1">
        <f t="shared" si="3"/>
        <v>23430</v>
      </c>
      <c r="E25" s="1"/>
      <c r="F25" s="1"/>
      <c r="G25" s="1"/>
      <c r="H25" s="1">
        <v>23430</v>
      </c>
    </row>
    <row r="26" spans="1:8" s="13" customFormat="1" ht="80.25" customHeight="1" x14ac:dyDescent="0.2">
      <c r="A26" s="4">
        <v>1213</v>
      </c>
      <c r="B26" s="4">
        <v>31005</v>
      </c>
      <c r="C26" s="5" t="s">
        <v>60</v>
      </c>
      <c r="D26" s="1">
        <f t="shared" si="3"/>
        <v>60763.199999999997</v>
      </c>
      <c r="E26" s="1"/>
      <c r="F26" s="1"/>
      <c r="G26" s="1"/>
      <c r="H26" s="1">
        <v>60763.199999999997</v>
      </c>
    </row>
    <row r="27" spans="1:8" s="13" customFormat="1" ht="80.25" customHeight="1" x14ac:dyDescent="0.2">
      <c r="A27" s="4">
        <v>1213</v>
      </c>
      <c r="B27" s="4">
        <v>31006</v>
      </c>
      <c r="C27" s="5" t="s">
        <v>59</v>
      </c>
      <c r="D27" s="1">
        <f>SUM(E27:H27)</f>
        <v>12980</v>
      </c>
      <c r="E27" s="1"/>
      <c r="F27" s="1"/>
      <c r="G27" s="1"/>
      <c r="H27" s="1">
        <v>12980</v>
      </c>
    </row>
    <row r="28" spans="1:8" s="13" customFormat="1" ht="80.25" customHeight="1" x14ac:dyDescent="0.2">
      <c r="A28" s="4">
        <v>1213</v>
      </c>
      <c r="B28" s="4">
        <v>31008</v>
      </c>
      <c r="C28" s="5" t="s">
        <v>126</v>
      </c>
      <c r="D28" s="1">
        <f>SUM(E28:H28)</f>
        <v>8300</v>
      </c>
      <c r="E28" s="1"/>
      <c r="F28" s="1"/>
      <c r="G28" s="1">
        <v>8300</v>
      </c>
      <c r="H28" s="1"/>
    </row>
    <row r="29" spans="1:8" s="6" customFormat="1" ht="18.75" customHeight="1" x14ac:dyDescent="0.2">
      <c r="A29" s="4"/>
      <c r="B29" s="4"/>
      <c r="C29" s="5"/>
      <c r="D29" s="1"/>
      <c r="E29" s="1"/>
      <c r="F29" s="1"/>
      <c r="G29" s="1"/>
      <c r="H29" s="1"/>
    </row>
    <row r="30" spans="1:8" s="13" customFormat="1" ht="27.75" customHeight="1" x14ac:dyDescent="0.2">
      <c r="A30" s="9"/>
      <c r="B30" s="25"/>
      <c r="C30" s="25" t="s">
        <v>65</v>
      </c>
      <c r="D30" s="1">
        <f>SUM(D32:D34)</f>
        <v>601282</v>
      </c>
      <c r="E30" s="1">
        <f t="shared" ref="E30:F30" si="4">SUM(E32:E34)</f>
        <v>0</v>
      </c>
      <c r="F30" s="1">
        <f t="shared" si="4"/>
        <v>0</v>
      </c>
      <c r="G30" s="1">
        <f>SUM(G32:G34)</f>
        <v>131692</v>
      </c>
      <c r="H30" s="1">
        <f>SUM(H32:H34)</f>
        <v>469590</v>
      </c>
    </row>
    <row r="31" spans="1:8" s="13" customFormat="1" ht="17.25" customHeight="1" x14ac:dyDescent="0.2">
      <c r="A31" s="9"/>
      <c r="B31" s="9"/>
      <c r="C31" s="9" t="s">
        <v>11</v>
      </c>
      <c r="D31" s="2"/>
      <c r="E31" s="2"/>
      <c r="F31" s="2"/>
      <c r="G31" s="2"/>
      <c r="H31" s="2"/>
    </row>
    <row r="32" spans="1:8" s="6" customFormat="1" ht="60" customHeight="1" x14ac:dyDescent="0.2">
      <c r="A32" s="4">
        <v>1080</v>
      </c>
      <c r="B32" s="4">
        <v>31001</v>
      </c>
      <c r="C32" s="5" t="s">
        <v>66</v>
      </c>
      <c r="D32" s="1">
        <f>SUM(E32:H32)</f>
        <v>439590</v>
      </c>
      <c r="E32" s="1"/>
      <c r="F32" s="1"/>
      <c r="G32" s="1"/>
      <c r="H32" s="1">
        <v>439590</v>
      </c>
    </row>
    <row r="33" spans="1:8" s="6" customFormat="1" ht="60" customHeight="1" x14ac:dyDescent="0.2">
      <c r="A33" s="4">
        <v>1080</v>
      </c>
      <c r="B33" s="4">
        <v>31002</v>
      </c>
      <c r="C33" s="5" t="s">
        <v>129</v>
      </c>
      <c r="D33" s="1">
        <f>SUM(E33:H33)</f>
        <v>131692</v>
      </c>
      <c r="E33" s="1"/>
      <c r="F33" s="1"/>
      <c r="G33" s="1">
        <v>131692</v>
      </c>
      <c r="H33" s="1"/>
    </row>
    <row r="34" spans="1:8" s="6" customFormat="1" ht="60" customHeight="1" x14ac:dyDescent="0.2">
      <c r="A34" s="4">
        <v>1080</v>
      </c>
      <c r="B34" s="4">
        <v>31003</v>
      </c>
      <c r="C34" s="5" t="s">
        <v>97</v>
      </c>
      <c r="D34" s="1">
        <f>SUM(E34:H34)</f>
        <v>30000</v>
      </c>
      <c r="E34" s="1"/>
      <c r="F34" s="1"/>
      <c r="G34" s="1"/>
      <c r="H34" s="1">
        <v>30000</v>
      </c>
    </row>
    <row r="35" spans="1:8" s="6" customFormat="1" ht="17.25" customHeight="1" x14ac:dyDescent="0.2">
      <c r="A35" s="4"/>
      <c r="B35" s="4"/>
      <c r="C35" s="5"/>
      <c r="D35" s="1"/>
      <c r="E35" s="1"/>
      <c r="F35" s="1"/>
      <c r="G35" s="1"/>
      <c r="H35" s="1"/>
    </row>
    <row r="36" spans="1:8" s="13" customFormat="1" ht="31.5" customHeight="1" x14ac:dyDescent="0.2">
      <c r="A36" s="9"/>
      <c r="B36" s="25"/>
      <c r="C36" s="25" t="s">
        <v>117</v>
      </c>
      <c r="D36" s="1">
        <f>D38</f>
        <v>13067.4</v>
      </c>
      <c r="E36" s="1">
        <f t="shared" ref="E36:H36" si="5">E38</f>
        <v>0</v>
      </c>
      <c r="F36" s="1">
        <f t="shared" si="5"/>
        <v>0</v>
      </c>
      <c r="G36" s="1">
        <f t="shared" si="5"/>
        <v>0</v>
      </c>
      <c r="H36" s="1">
        <f t="shared" si="5"/>
        <v>13067.4</v>
      </c>
    </row>
    <row r="37" spans="1:8" s="13" customFormat="1" ht="17.25" customHeight="1" x14ac:dyDescent="0.2">
      <c r="A37" s="9"/>
      <c r="B37" s="9"/>
      <c r="C37" s="9" t="s">
        <v>11</v>
      </c>
      <c r="D37" s="2"/>
      <c r="E37" s="2"/>
      <c r="F37" s="2"/>
      <c r="G37" s="2"/>
      <c r="H37" s="2"/>
    </row>
    <row r="38" spans="1:8" s="6" customFormat="1" ht="76.5" customHeight="1" x14ac:dyDescent="0.2">
      <c r="A38" s="4">
        <v>1092</v>
      </c>
      <c r="B38" s="4">
        <v>31001</v>
      </c>
      <c r="C38" s="5" t="s">
        <v>118</v>
      </c>
      <c r="D38" s="1">
        <f>SUM(E38:H38)</f>
        <v>13067.4</v>
      </c>
      <c r="E38" s="1"/>
      <c r="F38" s="1"/>
      <c r="G38" s="1"/>
      <c r="H38" s="1">
        <v>13067.4</v>
      </c>
    </row>
    <row r="39" spans="1:8" ht="17.25" customHeight="1" x14ac:dyDescent="0.2">
      <c r="A39" s="9"/>
      <c r="B39" s="9"/>
      <c r="C39" s="3"/>
      <c r="D39" s="2"/>
      <c r="E39" s="2"/>
      <c r="F39" s="2"/>
      <c r="G39" s="2"/>
      <c r="H39" s="2"/>
    </row>
    <row r="40" spans="1:8" s="6" customFormat="1" ht="44.25" customHeight="1" x14ac:dyDescent="0.2">
      <c r="A40" s="4"/>
      <c r="B40" s="4"/>
      <c r="C40" s="25" t="s">
        <v>40</v>
      </c>
      <c r="D40" s="1">
        <f>SUM(D42:D48)</f>
        <v>3576606.1</v>
      </c>
      <c r="E40" s="1">
        <f t="shared" ref="E40:G40" si="6">SUM(E42:E48)</f>
        <v>2700000</v>
      </c>
      <c r="F40" s="1">
        <f t="shared" si="6"/>
        <v>0</v>
      </c>
      <c r="G40" s="1">
        <f t="shared" si="6"/>
        <v>642098.6</v>
      </c>
      <c r="H40" s="1">
        <f>SUM(H42:H48)</f>
        <v>234507.5</v>
      </c>
    </row>
    <row r="41" spans="1:8" s="6" customFormat="1" ht="18.75" customHeight="1" x14ac:dyDescent="0.2">
      <c r="A41" s="4"/>
      <c r="B41" s="4"/>
      <c r="C41" s="9" t="s">
        <v>11</v>
      </c>
      <c r="D41" s="1"/>
      <c r="E41" s="1"/>
      <c r="F41" s="1"/>
      <c r="G41" s="1"/>
      <c r="H41" s="1"/>
    </row>
    <row r="42" spans="1:8" s="6" customFormat="1" ht="76.5" customHeight="1" x14ac:dyDescent="0.2">
      <c r="A42" s="4">
        <v>1057</v>
      </c>
      <c r="B42" s="4">
        <v>31001</v>
      </c>
      <c r="C42" s="5" t="s">
        <v>116</v>
      </c>
      <c r="D42" s="1">
        <f t="shared" ref="D42:D45" si="7">SUM(E42:H42)</f>
        <v>18517.5</v>
      </c>
      <c r="E42" s="1"/>
      <c r="F42" s="1"/>
      <c r="G42" s="1"/>
      <c r="H42" s="1">
        <v>18517.5</v>
      </c>
    </row>
    <row r="43" spans="1:8" s="6" customFormat="1" ht="99.75" customHeight="1" x14ac:dyDescent="0.2">
      <c r="A43" s="4">
        <v>1120</v>
      </c>
      <c r="B43" s="4">
        <v>31001</v>
      </c>
      <c r="C43" s="26" t="s">
        <v>53</v>
      </c>
      <c r="D43" s="1">
        <f t="shared" si="7"/>
        <v>110000</v>
      </c>
      <c r="E43" s="1"/>
      <c r="F43" s="1"/>
      <c r="G43" s="1"/>
      <c r="H43" s="1">
        <v>110000</v>
      </c>
    </row>
    <row r="44" spans="1:8" s="6" customFormat="1" ht="90.75" customHeight="1" x14ac:dyDescent="0.2">
      <c r="A44" s="4">
        <v>1120</v>
      </c>
      <c r="B44" s="4">
        <v>31002</v>
      </c>
      <c r="C44" s="26" t="s">
        <v>84</v>
      </c>
      <c r="D44" s="1">
        <f t="shared" si="7"/>
        <v>28990</v>
      </c>
      <c r="E44" s="1"/>
      <c r="F44" s="1"/>
      <c r="G44" s="1"/>
      <c r="H44" s="1">
        <v>28990</v>
      </c>
    </row>
    <row r="45" spans="1:8" s="6" customFormat="1" ht="60.75" customHeight="1" x14ac:dyDescent="0.2">
      <c r="A45" s="4">
        <v>1120</v>
      </c>
      <c r="B45" s="4">
        <v>31003</v>
      </c>
      <c r="C45" s="26" t="s">
        <v>85</v>
      </c>
      <c r="D45" s="1">
        <f t="shared" si="7"/>
        <v>642098.6</v>
      </c>
      <c r="E45" s="1"/>
      <c r="F45" s="1"/>
      <c r="G45" s="1">
        <v>642098.6</v>
      </c>
      <c r="H45" s="1"/>
    </row>
    <row r="46" spans="1:8" s="6" customFormat="1" ht="60.75" customHeight="1" x14ac:dyDescent="0.2">
      <c r="A46" s="4">
        <v>1182</v>
      </c>
      <c r="B46" s="4">
        <v>31001</v>
      </c>
      <c r="C46" s="26" t="s">
        <v>54</v>
      </c>
      <c r="D46" s="1">
        <f>SUM(E46:H46)</f>
        <v>77000</v>
      </c>
      <c r="E46" s="1"/>
      <c r="F46" s="1"/>
      <c r="G46" s="1"/>
      <c r="H46" s="1">
        <v>77000</v>
      </c>
    </row>
    <row r="47" spans="1:8" s="6" customFormat="1" ht="39.75" customHeight="1" x14ac:dyDescent="0.2">
      <c r="A47" s="4">
        <v>1228</v>
      </c>
      <c r="B47" s="4">
        <v>31001</v>
      </c>
      <c r="C47" s="26" t="s">
        <v>41</v>
      </c>
      <c r="D47" s="1">
        <f>SUM(E47:H47)</f>
        <v>1500000</v>
      </c>
      <c r="E47" s="1">
        <v>1500000</v>
      </c>
      <c r="F47" s="1"/>
      <c r="G47" s="1"/>
      <c r="H47" s="1"/>
    </row>
    <row r="48" spans="1:8" s="6" customFormat="1" ht="39.75" customHeight="1" x14ac:dyDescent="0.2">
      <c r="A48" s="4">
        <v>1228</v>
      </c>
      <c r="B48" s="4">
        <v>31002</v>
      </c>
      <c r="C48" s="26" t="s">
        <v>44</v>
      </c>
      <c r="D48" s="1">
        <f>SUM(E48:H48)</f>
        <v>1200000</v>
      </c>
      <c r="E48" s="1">
        <v>1200000</v>
      </c>
      <c r="F48" s="1"/>
      <c r="G48" s="1"/>
      <c r="H48" s="1"/>
    </row>
    <row r="49" spans="1:8" s="6" customFormat="1" ht="24.75" customHeight="1" x14ac:dyDescent="0.2">
      <c r="A49" s="4"/>
      <c r="B49" s="4"/>
      <c r="C49" s="26"/>
      <c r="D49" s="1"/>
      <c r="E49" s="1"/>
      <c r="F49" s="1"/>
      <c r="G49" s="1"/>
      <c r="H49" s="1"/>
    </row>
    <row r="50" spans="1:8" s="13" customFormat="1" ht="34.5" x14ac:dyDescent="0.2">
      <c r="A50" s="9"/>
      <c r="B50" s="25"/>
      <c r="C50" s="25" t="s">
        <v>98</v>
      </c>
      <c r="D50" s="1">
        <f>D52</f>
        <v>38900</v>
      </c>
      <c r="E50" s="1">
        <f t="shared" ref="E50:H50" si="8">E52</f>
        <v>0</v>
      </c>
      <c r="F50" s="1">
        <f t="shared" si="8"/>
        <v>0</v>
      </c>
      <c r="G50" s="1">
        <f t="shared" si="8"/>
        <v>0</v>
      </c>
      <c r="H50" s="1">
        <f t="shared" si="8"/>
        <v>38900</v>
      </c>
    </row>
    <row r="51" spans="1:8" s="13" customFormat="1" ht="17.25" customHeight="1" x14ac:dyDescent="0.2">
      <c r="A51" s="9"/>
      <c r="B51" s="9"/>
      <c r="C51" s="9" t="s">
        <v>11</v>
      </c>
      <c r="D51" s="2"/>
      <c r="E51" s="2"/>
      <c r="F51" s="2"/>
      <c r="G51" s="2"/>
      <c r="H51" s="2"/>
    </row>
    <row r="52" spans="1:8" s="13" customFormat="1" ht="70.5" customHeight="1" x14ac:dyDescent="0.2">
      <c r="A52" s="4">
        <v>1061</v>
      </c>
      <c r="B52" s="4">
        <v>31001</v>
      </c>
      <c r="C52" s="26" t="s">
        <v>99</v>
      </c>
      <c r="D52" s="1">
        <f t="shared" ref="D52" si="9">SUM(E52:H52)</f>
        <v>38900</v>
      </c>
      <c r="E52" s="1"/>
      <c r="F52" s="1"/>
      <c r="G52" s="1"/>
      <c r="H52" s="1">
        <v>38900</v>
      </c>
    </row>
    <row r="53" spans="1:8" s="6" customFormat="1" x14ac:dyDescent="0.2">
      <c r="A53" s="4"/>
      <c r="B53" s="4"/>
      <c r="C53" s="26"/>
      <c r="D53" s="1"/>
      <c r="E53" s="1"/>
      <c r="F53" s="1"/>
      <c r="G53" s="1"/>
      <c r="H53" s="1"/>
    </row>
    <row r="54" spans="1:8" s="13" customFormat="1" ht="24.75" customHeight="1" x14ac:dyDescent="0.2">
      <c r="A54" s="9"/>
      <c r="B54" s="25"/>
      <c r="C54" s="25" t="s">
        <v>67</v>
      </c>
      <c r="D54" s="1">
        <f>D56</f>
        <v>25910</v>
      </c>
      <c r="E54" s="1">
        <f t="shared" ref="E54:H54" si="10">E56</f>
        <v>0</v>
      </c>
      <c r="F54" s="1">
        <f t="shared" si="10"/>
        <v>0</v>
      </c>
      <c r="G54" s="1">
        <f t="shared" si="10"/>
        <v>0</v>
      </c>
      <c r="H54" s="1">
        <f t="shared" si="10"/>
        <v>25910</v>
      </c>
    </row>
    <row r="55" spans="1:8" s="13" customFormat="1" ht="17.25" customHeight="1" x14ac:dyDescent="0.2">
      <c r="A55" s="9"/>
      <c r="B55" s="9"/>
      <c r="C55" s="9" t="s">
        <v>11</v>
      </c>
      <c r="D55" s="2"/>
      <c r="E55" s="2"/>
      <c r="F55" s="2"/>
      <c r="G55" s="2"/>
      <c r="H55" s="2"/>
    </row>
    <row r="56" spans="1:8" s="6" customFormat="1" ht="59.25" customHeight="1" x14ac:dyDescent="0.2">
      <c r="A56" s="4">
        <v>1108</v>
      </c>
      <c r="B56" s="4">
        <v>31001</v>
      </c>
      <c r="C56" s="5" t="s">
        <v>68</v>
      </c>
      <c r="D56" s="1">
        <f>SUM(E56:H56)</f>
        <v>25910</v>
      </c>
      <c r="E56" s="1"/>
      <c r="F56" s="1"/>
      <c r="G56" s="1"/>
      <c r="H56" s="1">
        <v>25910</v>
      </c>
    </row>
    <row r="57" spans="1:8" ht="17.25" customHeight="1" x14ac:dyDescent="0.2">
      <c r="A57" s="9"/>
      <c r="B57" s="9"/>
      <c r="C57" s="3"/>
      <c r="D57" s="2"/>
      <c r="E57" s="2"/>
      <c r="F57" s="2"/>
      <c r="G57" s="2"/>
      <c r="H57" s="2"/>
    </row>
    <row r="58" spans="1:8" s="13" customFormat="1" ht="43.5" customHeight="1" x14ac:dyDescent="0.2">
      <c r="A58" s="9"/>
      <c r="B58" s="25"/>
      <c r="C58" s="25" t="s">
        <v>153</v>
      </c>
      <c r="D58" s="1">
        <f>SUM(E58:H58)</f>
        <v>8799575.1999999993</v>
      </c>
      <c r="E58" s="1">
        <f>+E60</f>
        <v>6060746.7999999998</v>
      </c>
      <c r="F58" s="1">
        <f t="shared" ref="F58:H58" si="11">+F60</f>
        <v>2738828.4000000004</v>
      </c>
      <c r="G58" s="1">
        <f t="shared" si="11"/>
        <v>0</v>
      </c>
      <c r="H58" s="1">
        <f t="shared" si="11"/>
        <v>0</v>
      </c>
    </row>
    <row r="59" spans="1:8" s="13" customFormat="1" ht="17.25" customHeight="1" x14ac:dyDescent="0.2">
      <c r="A59" s="9"/>
      <c r="B59" s="9"/>
      <c r="C59" s="9" t="s">
        <v>11</v>
      </c>
      <c r="D59" s="2"/>
      <c r="E59" s="2"/>
      <c r="F59" s="2"/>
      <c r="G59" s="2"/>
      <c r="H59" s="2"/>
    </row>
    <row r="60" spans="1:8" s="13" customFormat="1" ht="42.75" customHeight="1" x14ac:dyDescent="0.2">
      <c r="A60" s="34">
        <v>1126</v>
      </c>
      <c r="B60" s="34">
        <v>31003</v>
      </c>
      <c r="C60" s="35" t="s">
        <v>154</v>
      </c>
      <c r="D60" s="36">
        <f>SUM(E60:H60)</f>
        <v>8799575.1999999993</v>
      </c>
      <c r="E60" s="36">
        <v>6060746.7999999998</v>
      </c>
      <c r="F60" s="39">
        <v>2738828.4000000004</v>
      </c>
      <c r="G60" s="37"/>
      <c r="H60" s="37"/>
    </row>
    <row r="61" spans="1:8" s="13" customFormat="1" ht="17.25" customHeight="1" x14ac:dyDescent="0.2">
      <c r="A61" s="9"/>
      <c r="B61" s="9"/>
      <c r="C61" s="9"/>
      <c r="D61" s="2"/>
      <c r="E61" s="2"/>
      <c r="F61" s="2"/>
      <c r="G61" s="2"/>
      <c r="H61" s="2"/>
    </row>
    <row r="62" spans="1:8" ht="17.25" customHeight="1" x14ac:dyDescent="0.2">
      <c r="A62" s="9"/>
      <c r="B62" s="9"/>
      <c r="C62" s="3"/>
      <c r="D62" s="2"/>
      <c r="E62" s="2"/>
      <c r="F62" s="2"/>
      <c r="G62" s="2"/>
      <c r="H62" s="2"/>
    </row>
    <row r="63" spans="1:8" s="13" customFormat="1" ht="41.25" customHeight="1" x14ac:dyDescent="0.2">
      <c r="A63" s="9"/>
      <c r="B63" s="25"/>
      <c r="C63" s="25" t="s">
        <v>32</v>
      </c>
      <c r="D63" s="1">
        <f t="shared" ref="D63:G63" si="12">SUM(D65:D69)</f>
        <v>930176.3</v>
      </c>
      <c r="E63" s="1">
        <f t="shared" si="12"/>
        <v>0</v>
      </c>
      <c r="F63" s="1">
        <f t="shared" si="12"/>
        <v>0</v>
      </c>
      <c r="G63" s="1">
        <f t="shared" si="12"/>
        <v>489261.6</v>
      </c>
      <c r="H63" s="1">
        <f>SUM(H65:H69)</f>
        <v>440914.7</v>
      </c>
    </row>
    <row r="64" spans="1:8" s="13" customFormat="1" ht="17.25" customHeight="1" x14ac:dyDescent="0.2">
      <c r="A64" s="9"/>
      <c r="B64" s="9"/>
      <c r="C64" s="9" t="s">
        <v>11</v>
      </c>
      <c r="D64" s="2"/>
      <c r="E64" s="2"/>
      <c r="F64" s="2"/>
      <c r="G64" s="2"/>
      <c r="H64" s="2"/>
    </row>
    <row r="65" spans="1:8" s="6" customFormat="1" ht="61.5" customHeight="1" x14ac:dyDescent="0.2">
      <c r="A65" s="4">
        <v>1071</v>
      </c>
      <c r="B65" s="4">
        <v>31001</v>
      </c>
      <c r="C65" s="5" t="s">
        <v>71</v>
      </c>
      <c r="D65" s="1">
        <f>SUM(E65:H65)</f>
        <v>15693</v>
      </c>
      <c r="E65" s="1"/>
      <c r="F65" s="1"/>
      <c r="G65" s="1"/>
      <c r="H65" s="42">
        <v>15693</v>
      </c>
    </row>
    <row r="66" spans="1:8" s="6" customFormat="1" ht="77.25" customHeight="1" x14ac:dyDescent="0.2">
      <c r="A66" s="40">
        <v>1071</v>
      </c>
      <c r="B66" s="40">
        <v>31004</v>
      </c>
      <c r="C66" s="41" t="s">
        <v>158</v>
      </c>
      <c r="D66" s="42">
        <f>SUM(E66:H66)</f>
        <v>2480</v>
      </c>
      <c r="E66" s="1"/>
      <c r="F66" s="1"/>
      <c r="G66" s="1"/>
      <c r="H66" s="42">
        <v>2480</v>
      </c>
    </row>
    <row r="67" spans="1:8" s="6" customFormat="1" ht="61.5" customHeight="1" x14ac:dyDescent="0.2">
      <c r="A67" s="4">
        <v>1173</v>
      </c>
      <c r="B67" s="4">
        <v>31001</v>
      </c>
      <c r="C67" s="5" t="s">
        <v>157</v>
      </c>
      <c r="D67" s="1">
        <f>SUM(E67:H67)</f>
        <v>9730</v>
      </c>
      <c r="E67" s="1"/>
      <c r="F67" s="1"/>
      <c r="G67" s="1"/>
      <c r="H67" s="1">
        <v>9730</v>
      </c>
    </row>
    <row r="68" spans="1:8" s="6" customFormat="1" ht="46.5" customHeight="1" x14ac:dyDescent="0.2">
      <c r="A68" s="4">
        <v>1173</v>
      </c>
      <c r="B68" s="4">
        <v>32001</v>
      </c>
      <c r="C68" s="5" t="s">
        <v>14</v>
      </c>
      <c r="D68" s="1">
        <f>SUM(E68:H68)</f>
        <v>413011.7</v>
      </c>
      <c r="E68" s="1"/>
      <c r="F68" s="1"/>
      <c r="G68" s="1"/>
      <c r="H68" s="1">
        <v>413011.7</v>
      </c>
    </row>
    <row r="69" spans="1:8" s="6" customFormat="1" ht="46.5" customHeight="1" x14ac:dyDescent="0.2">
      <c r="A69" s="4">
        <v>1173</v>
      </c>
      <c r="B69" s="4">
        <v>32002</v>
      </c>
      <c r="C69" s="5" t="s">
        <v>34</v>
      </c>
      <c r="D69" s="1">
        <f>SUM(E69:H69)</f>
        <v>489261.6</v>
      </c>
      <c r="E69" s="1"/>
      <c r="F69" s="1"/>
      <c r="G69" s="1">
        <v>489261.6</v>
      </c>
      <c r="H69" s="1"/>
    </row>
    <row r="70" spans="1:8" ht="17.25" customHeight="1" x14ac:dyDescent="0.2">
      <c r="A70" s="9"/>
      <c r="B70" s="9"/>
      <c r="C70" s="3"/>
      <c r="D70" s="2"/>
      <c r="E70" s="2"/>
      <c r="F70" s="2"/>
      <c r="G70" s="2"/>
      <c r="H70" s="2"/>
    </row>
    <row r="71" spans="1:8" s="13" customFormat="1" ht="63.75" customHeight="1" x14ac:dyDescent="0.2">
      <c r="A71" s="9"/>
      <c r="B71" s="25"/>
      <c r="C71" s="25" t="s">
        <v>33</v>
      </c>
      <c r="D71" s="1">
        <f t="shared" ref="D71:G71" si="13">SUM(D73:D96)</f>
        <v>38673716.399999999</v>
      </c>
      <c r="E71" s="1">
        <f t="shared" si="13"/>
        <v>23348804.399999999</v>
      </c>
      <c r="F71" s="1">
        <f t="shared" si="13"/>
        <v>10278662</v>
      </c>
      <c r="G71" s="1">
        <f t="shared" si="13"/>
        <v>331828.80000000005</v>
      </c>
      <c r="H71" s="1">
        <f>SUM(H73:H96)</f>
        <v>4714421.2</v>
      </c>
    </row>
    <row r="72" spans="1:8" s="13" customFormat="1" ht="17.25" customHeight="1" x14ac:dyDescent="0.2">
      <c r="A72" s="9"/>
      <c r="B72" s="9"/>
      <c r="C72" s="9" t="s">
        <v>11</v>
      </c>
      <c r="D72" s="2"/>
      <c r="E72" s="2"/>
      <c r="F72" s="2"/>
      <c r="G72" s="2"/>
      <c r="H72" s="2"/>
    </row>
    <row r="73" spans="1:8" s="6" customFormat="1" ht="98.25" customHeight="1" x14ac:dyDescent="0.2">
      <c r="A73" s="34">
        <v>1045</v>
      </c>
      <c r="B73" s="34">
        <v>32001</v>
      </c>
      <c r="C73" s="35" t="s">
        <v>15</v>
      </c>
      <c r="D73" s="36">
        <f>SUM(E73:H73)</f>
        <v>2282131.1</v>
      </c>
      <c r="E73" s="36"/>
      <c r="F73" s="36">
        <v>2203827.6</v>
      </c>
      <c r="G73" s="36">
        <v>78303.5</v>
      </c>
      <c r="H73" s="36"/>
    </row>
    <row r="74" spans="1:8" s="6" customFormat="1" ht="99" customHeight="1" x14ac:dyDescent="0.2">
      <c r="A74" s="34">
        <v>1045</v>
      </c>
      <c r="B74" s="34">
        <v>32004</v>
      </c>
      <c r="C74" s="35" t="s">
        <v>130</v>
      </c>
      <c r="D74" s="36">
        <f t="shared" ref="D74:D96" si="14">SUM(E74:H74)</f>
        <v>129632.9</v>
      </c>
      <c r="E74" s="36"/>
      <c r="F74" s="36"/>
      <c r="G74" s="36"/>
      <c r="H74" s="36">
        <v>129632.9</v>
      </c>
    </row>
    <row r="75" spans="1:8" s="6" customFormat="1" ht="78.75" customHeight="1" x14ac:dyDescent="0.2">
      <c r="A75" s="34">
        <v>1045</v>
      </c>
      <c r="B75" s="34">
        <v>32005</v>
      </c>
      <c r="C75" s="35" t="s">
        <v>131</v>
      </c>
      <c r="D75" s="36">
        <f t="shared" si="14"/>
        <v>2275022.6</v>
      </c>
      <c r="E75" s="36">
        <v>2275022.6</v>
      </c>
      <c r="F75" s="36"/>
      <c r="G75" s="36"/>
      <c r="H75" s="36"/>
    </row>
    <row r="76" spans="1:8" s="6" customFormat="1" ht="56.25" customHeight="1" x14ac:dyDescent="0.2">
      <c r="A76" s="34">
        <v>1124</v>
      </c>
      <c r="B76" s="34">
        <v>32001</v>
      </c>
      <c r="C76" s="35" t="s">
        <v>132</v>
      </c>
      <c r="D76" s="36">
        <f t="shared" si="14"/>
        <v>8400</v>
      </c>
      <c r="E76" s="37"/>
      <c r="F76" s="38"/>
      <c r="G76" s="37"/>
      <c r="H76" s="36">
        <v>8400</v>
      </c>
    </row>
    <row r="77" spans="1:8" s="6" customFormat="1" ht="95.25" customHeight="1" x14ac:dyDescent="0.2">
      <c r="A77" s="34">
        <v>1130</v>
      </c>
      <c r="B77" s="34">
        <v>31001</v>
      </c>
      <c r="C77" s="35" t="s">
        <v>156</v>
      </c>
      <c r="D77" s="36">
        <f t="shared" si="14"/>
        <v>14788.3</v>
      </c>
      <c r="E77" s="37"/>
      <c r="F77" s="38"/>
      <c r="G77" s="37"/>
      <c r="H77" s="36">
        <v>14788.3</v>
      </c>
    </row>
    <row r="78" spans="1:8" s="6" customFormat="1" ht="57.75" customHeight="1" x14ac:dyDescent="0.2">
      <c r="A78" s="34">
        <v>1075</v>
      </c>
      <c r="B78" s="34" t="s">
        <v>133</v>
      </c>
      <c r="C78" s="35" t="s">
        <v>134</v>
      </c>
      <c r="D78" s="36">
        <f t="shared" si="14"/>
        <v>299233.8</v>
      </c>
      <c r="E78" s="37"/>
      <c r="F78" s="39">
        <v>293221.8</v>
      </c>
      <c r="G78" s="36">
        <v>6012</v>
      </c>
      <c r="H78" s="36"/>
    </row>
    <row r="79" spans="1:8" s="6" customFormat="1" ht="56.25" customHeight="1" x14ac:dyDescent="0.2">
      <c r="A79" s="34">
        <v>1075</v>
      </c>
      <c r="B79" s="34">
        <v>32001</v>
      </c>
      <c r="C79" s="35" t="s">
        <v>135</v>
      </c>
      <c r="D79" s="36">
        <f t="shared" si="14"/>
        <v>739147.8</v>
      </c>
      <c r="E79" s="36"/>
      <c r="F79" s="36">
        <v>703870</v>
      </c>
      <c r="G79" s="36">
        <v>35277.800000000003</v>
      </c>
      <c r="H79" s="36"/>
    </row>
    <row r="80" spans="1:8" s="6" customFormat="1" ht="84" customHeight="1" x14ac:dyDescent="0.2">
      <c r="A80" s="34">
        <v>1111</v>
      </c>
      <c r="B80" s="34">
        <v>32001</v>
      </c>
      <c r="C80" s="35" t="s">
        <v>136</v>
      </c>
      <c r="D80" s="36">
        <f t="shared" si="14"/>
        <v>764699.7</v>
      </c>
      <c r="E80" s="39"/>
      <c r="F80" s="39">
        <v>764699.7</v>
      </c>
      <c r="G80" s="39"/>
      <c r="H80" s="39"/>
    </row>
    <row r="81" spans="1:8" s="6" customFormat="1" ht="45" customHeight="1" x14ac:dyDescent="0.2">
      <c r="A81" s="34">
        <v>1146</v>
      </c>
      <c r="B81" s="34">
        <v>12010</v>
      </c>
      <c r="C81" s="35" t="s">
        <v>137</v>
      </c>
      <c r="D81" s="36">
        <f t="shared" si="14"/>
        <v>6870457.2999999998</v>
      </c>
      <c r="E81" s="39">
        <v>6810817.2999999998</v>
      </c>
      <c r="F81" s="39"/>
      <c r="G81" s="39">
        <v>59640</v>
      </c>
      <c r="H81" s="39"/>
    </row>
    <row r="82" spans="1:8" s="6" customFormat="1" ht="63" customHeight="1" x14ac:dyDescent="0.2">
      <c r="A82" s="34">
        <v>1148</v>
      </c>
      <c r="B82" s="34">
        <v>32003</v>
      </c>
      <c r="C82" s="35" t="s">
        <v>138</v>
      </c>
      <c r="D82" s="36">
        <f t="shared" si="14"/>
        <v>113596.4</v>
      </c>
      <c r="E82" s="39">
        <v>113596.4</v>
      </c>
      <c r="F82" s="39"/>
      <c r="G82" s="39"/>
      <c r="H82" s="39"/>
    </row>
    <row r="83" spans="1:8" s="6" customFormat="1" ht="36.75" customHeight="1" x14ac:dyDescent="0.2">
      <c r="A83" s="34">
        <v>1162</v>
      </c>
      <c r="B83" s="34">
        <v>32003</v>
      </c>
      <c r="C83" s="35" t="s">
        <v>139</v>
      </c>
      <c r="D83" s="36">
        <f t="shared" si="14"/>
        <v>940000</v>
      </c>
      <c r="E83" s="36"/>
      <c r="F83" s="36">
        <v>940000</v>
      </c>
      <c r="G83" s="36"/>
      <c r="H83" s="36"/>
    </row>
    <row r="84" spans="1:8" s="6" customFormat="1" ht="87.75" customHeight="1" x14ac:dyDescent="0.2">
      <c r="A84" s="34">
        <v>1162</v>
      </c>
      <c r="B84" s="34">
        <v>32004</v>
      </c>
      <c r="C84" s="35" t="s">
        <v>140</v>
      </c>
      <c r="D84" s="36">
        <f t="shared" si="14"/>
        <v>4200000</v>
      </c>
      <c r="E84" s="36"/>
      <c r="F84" s="36"/>
      <c r="G84" s="36"/>
      <c r="H84" s="36">
        <v>4200000</v>
      </c>
    </row>
    <row r="85" spans="1:8" s="6" customFormat="1" ht="61.5" customHeight="1" x14ac:dyDescent="0.2">
      <c r="A85" s="34">
        <v>1163</v>
      </c>
      <c r="B85" s="34">
        <v>12001</v>
      </c>
      <c r="C85" s="35" t="s">
        <v>141</v>
      </c>
      <c r="D85" s="36">
        <f t="shared" si="14"/>
        <v>1500000</v>
      </c>
      <c r="E85" s="39">
        <v>1500000</v>
      </c>
      <c r="F85" s="39"/>
      <c r="G85" s="39"/>
      <c r="H85" s="39"/>
    </row>
    <row r="86" spans="1:8" s="6" customFormat="1" ht="44.25" customHeight="1" x14ac:dyDescent="0.2">
      <c r="A86" s="34">
        <v>1163</v>
      </c>
      <c r="B86" s="34">
        <v>32001</v>
      </c>
      <c r="C86" s="35" t="s">
        <v>142</v>
      </c>
      <c r="D86" s="36">
        <f t="shared" si="14"/>
        <v>376799.4</v>
      </c>
      <c r="E86" s="39">
        <v>376799.4</v>
      </c>
      <c r="F86" s="39"/>
      <c r="G86" s="39"/>
      <c r="H86" s="39"/>
    </row>
    <row r="87" spans="1:8" s="6" customFormat="1" ht="29.25" customHeight="1" x14ac:dyDescent="0.2">
      <c r="A87" s="34">
        <v>1163</v>
      </c>
      <c r="B87" s="34">
        <v>32002</v>
      </c>
      <c r="C87" s="35" t="s">
        <v>143</v>
      </c>
      <c r="D87" s="36">
        <f t="shared" si="14"/>
        <v>119869.1</v>
      </c>
      <c r="E87" s="39"/>
      <c r="F87" s="39">
        <v>119869.1</v>
      </c>
      <c r="G87" s="39"/>
      <c r="H87" s="39"/>
    </row>
    <row r="88" spans="1:8" s="6" customFormat="1" ht="46.5" customHeight="1" x14ac:dyDescent="0.2">
      <c r="A88" s="34">
        <v>1168</v>
      </c>
      <c r="B88" s="34">
        <v>32001</v>
      </c>
      <c r="C88" s="35" t="s">
        <v>144</v>
      </c>
      <c r="D88" s="36">
        <f t="shared" si="14"/>
        <v>788408.60000000009</v>
      </c>
      <c r="E88" s="36"/>
      <c r="F88" s="39">
        <v>788408.60000000009</v>
      </c>
      <c r="G88" s="36"/>
      <c r="H88" s="36"/>
    </row>
    <row r="89" spans="1:8" s="6" customFormat="1" ht="40.5" customHeight="1" x14ac:dyDescent="0.2">
      <c r="A89" s="34">
        <v>1183</v>
      </c>
      <c r="B89" s="34">
        <v>32001</v>
      </c>
      <c r="C89" s="35" t="s">
        <v>145</v>
      </c>
      <c r="D89" s="36">
        <f t="shared" si="14"/>
        <v>2287820</v>
      </c>
      <c r="E89" s="37"/>
      <c r="F89" s="39">
        <v>2245529</v>
      </c>
      <c r="G89" s="36">
        <v>42291</v>
      </c>
      <c r="H89" s="36"/>
    </row>
    <row r="90" spans="1:8" s="6" customFormat="1" ht="42" customHeight="1" x14ac:dyDescent="0.2">
      <c r="A90" s="34">
        <v>1183</v>
      </c>
      <c r="B90" s="34">
        <v>32002</v>
      </c>
      <c r="C90" s="35" t="s">
        <v>146</v>
      </c>
      <c r="D90" s="36">
        <f t="shared" si="14"/>
        <v>5986241.2999999998</v>
      </c>
      <c r="E90" s="36">
        <v>5941022.3999999994</v>
      </c>
      <c r="F90" s="36"/>
      <c r="G90" s="36">
        <v>45218.9</v>
      </c>
      <c r="H90" s="36"/>
    </row>
    <row r="91" spans="1:8" s="6" customFormat="1" ht="63" customHeight="1" x14ac:dyDescent="0.2">
      <c r="A91" s="34">
        <v>1183</v>
      </c>
      <c r="B91" s="34">
        <v>32003</v>
      </c>
      <c r="C91" s="35" t="s">
        <v>147</v>
      </c>
      <c r="D91" s="36">
        <f t="shared" si="14"/>
        <v>5045253.9000000004</v>
      </c>
      <c r="E91" s="36">
        <v>5045253.9000000004</v>
      </c>
      <c r="F91" s="39"/>
      <c r="G91" s="36"/>
      <c r="H91" s="36"/>
    </row>
    <row r="92" spans="1:8" s="6" customFormat="1" ht="78.75" customHeight="1" x14ac:dyDescent="0.2">
      <c r="A92" s="34">
        <v>1183</v>
      </c>
      <c r="B92" s="34">
        <v>32004</v>
      </c>
      <c r="C92" s="35" t="s">
        <v>148</v>
      </c>
      <c r="D92" s="36">
        <f t="shared" si="14"/>
        <v>994329.5</v>
      </c>
      <c r="E92" s="36"/>
      <c r="F92" s="39">
        <v>929243.9</v>
      </c>
      <c r="G92" s="36">
        <v>65085.600000000006</v>
      </c>
      <c r="H92" s="37"/>
    </row>
    <row r="93" spans="1:8" s="6" customFormat="1" ht="62.25" customHeight="1" x14ac:dyDescent="0.2">
      <c r="A93" s="34">
        <v>1183</v>
      </c>
      <c r="B93" s="34">
        <v>32007</v>
      </c>
      <c r="C93" s="35" t="s">
        <v>149</v>
      </c>
      <c r="D93" s="36">
        <f t="shared" si="14"/>
        <v>1286292.3999999999</v>
      </c>
      <c r="E93" s="36">
        <v>1286292.3999999999</v>
      </c>
      <c r="F93" s="39"/>
      <c r="G93" s="36"/>
      <c r="H93" s="37"/>
    </row>
    <row r="94" spans="1:8" s="6" customFormat="1" ht="54" customHeight="1" x14ac:dyDescent="0.2">
      <c r="A94" s="34">
        <v>1183</v>
      </c>
      <c r="B94" s="34">
        <v>32009</v>
      </c>
      <c r="C94" s="35" t="s">
        <v>150</v>
      </c>
      <c r="D94" s="36">
        <f t="shared" si="14"/>
        <v>1289992.3</v>
      </c>
      <c r="E94" s="36"/>
      <c r="F94" s="39">
        <v>1289992.3</v>
      </c>
      <c r="G94" s="36"/>
      <c r="H94" s="37"/>
    </row>
    <row r="95" spans="1:8" s="6" customFormat="1" ht="43.5" customHeight="1" x14ac:dyDescent="0.2">
      <c r="A95" s="34">
        <v>1183</v>
      </c>
      <c r="B95" s="34">
        <v>32012</v>
      </c>
      <c r="C95" s="35" t="s">
        <v>151</v>
      </c>
      <c r="D95" s="36">
        <f t="shared" si="14"/>
        <v>346600</v>
      </c>
      <c r="E95" s="36"/>
      <c r="F95" s="36"/>
      <c r="G95" s="36"/>
      <c r="H95" s="36">
        <v>346600</v>
      </c>
    </row>
    <row r="96" spans="1:8" s="6" customFormat="1" ht="63.75" customHeight="1" x14ac:dyDescent="0.2">
      <c r="A96" s="34">
        <v>1198</v>
      </c>
      <c r="B96" s="34">
        <v>11003</v>
      </c>
      <c r="C96" s="35" t="s">
        <v>152</v>
      </c>
      <c r="D96" s="36">
        <f t="shared" si="14"/>
        <v>15000</v>
      </c>
      <c r="E96" s="37"/>
      <c r="F96" s="39"/>
      <c r="G96" s="36"/>
      <c r="H96" s="36">
        <v>15000</v>
      </c>
    </row>
    <row r="97" spans="1:8" s="6" customFormat="1" ht="15.75" customHeight="1" x14ac:dyDescent="0.2">
      <c r="A97" s="4"/>
      <c r="B97" s="4"/>
      <c r="C97" s="5"/>
      <c r="D97" s="7"/>
      <c r="E97" s="8"/>
      <c r="F97" s="7"/>
      <c r="G97" s="7"/>
      <c r="H97" s="7"/>
    </row>
    <row r="98" spans="1:8" s="6" customFormat="1" ht="56.25" customHeight="1" x14ac:dyDescent="0.2">
      <c r="A98" s="4"/>
      <c r="B98" s="4"/>
      <c r="C98" s="25" t="s">
        <v>51</v>
      </c>
      <c r="D98" s="7">
        <f t="shared" ref="D98:G98" si="15">D100</f>
        <v>1100000</v>
      </c>
      <c r="E98" s="7">
        <f t="shared" si="15"/>
        <v>0</v>
      </c>
      <c r="F98" s="7">
        <f t="shared" si="15"/>
        <v>0</v>
      </c>
      <c r="G98" s="7">
        <f t="shared" si="15"/>
        <v>0</v>
      </c>
      <c r="H98" s="7">
        <f>H100</f>
        <v>1100000</v>
      </c>
    </row>
    <row r="99" spans="1:8" s="13" customFormat="1" ht="17.25" customHeight="1" x14ac:dyDescent="0.2">
      <c r="A99" s="9"/>
      <c r="B99" s="9"/>
      <c r="C99" s="9" t="s">
        <v>11</v>
      </c>
      <c r="D99" s="2"/>
      <c r="E99" s="2"/>
      <c r="F99" s="2"/>
      <c r="G99" s="2"/>
      <c r="H99" s="2"/>
    </row>
    <row r="100" spans="1:8" s="13" customFormat="1" ht="50.25" customHeight="1" x14ac:dyDescent="0.2">
      <c r="A100" s="4">
        <v>1164</v>
      </c>
      <c r="B100" s="4">
        <v>32001</v>
      </c>
      <c r="C100" s="5" t="s">
        <v>52</v>
      </c>
      <c r="D100" s="1">
        <f>SUM(E100:H100)</f>
        <v>1100000</v>
      </c>
      <c r="E100" s="2"/>
      <c r="F100" s="2"/>
      <c r="G100" s="2"/>
      <c r="H100" s="7">
        <v>1100000</v>
      </c>
    </row>
    <row r="101" spans="1:8" s="6" customFormat="1" ht="13.5" customHeight="1" x14ac:dyDescent="0.2">
      <c r="A101" s="4"/>
      <c r="B101" s="4"/>
      <c r="C101" s="5"/>
      <c r="D101" s="7"/>
      <c r="E101" s="8"/>
      <c r="F101" s="7"/>
      <c r="G101" s="7"/>
      <c r="H101" s="7"/>
    </row>
    <row r="102" spans="1:8" s="13" customFormat="1" ht="34.5" customHeight="1" x14ac:dyDescent="0.2">
      <c r="A102" s="9"/>
      <c r="B102" s="25"/>
      <c r="C102" s="25" t="s">
        <v>16</v>
      </c>
      <c r="D102" s="1">
        <f t="shared" ref="D102:G102" si="16">SUM(D104:D105)</f>
        <v>145389900.59999999</v>
      </c>
      <c r="E102" s="1">
        <f t="shared" si="16"/>
        <v>144260100.59999999</v>
      </c>
      <c r="F102" s="1">
        <f t="shared" si="16"/>
        <v>0</v>
      </c>
      <c r="G102" s="1">
        <f t="shared" si="16"/>
        <v>0</v>
      </c>
      <c r="H102" s="1">
        <f>SUM(H104:H105)</f>
        <v>1129800</v>
      </c>
    </row>
    <row r="103" spans="1:8" s="13" customFormat="1" ht="17.25" customHeight="1" x14ac:dyDescent="0.2">
      <c r="A103" s="9"/>
      <c r="B103" s="9"/>
      <c r="C103" s="9" t="s">
        <v>11</v>
      </c>
      <c r="D103" s="2"/>
      <c r="E103" s="2"/>
      <c r="F103" s="2"/>
      <c r="G103" s="2"/>
      <c r="H103" s="2"/>
    </row>
    <row r="104" spans="1:8" s="6" customFormat="1" ht="52.5" customHeight="1" x14ac:dyDescent="0.2">
      <c r="A104" s="4">
        <v>1169</v>
      </c>
      <c r="B104" s="4">
        <v>31001</v>
      </c>
      <c r="C104" s="5" t="s">
        <v>39</v>
      </c>
      <c r="D104" s="1">
        <f>SUM(E104:H104)</f>
        <v>144260100.59999999</v>
      </c>
      <c r="E104" s="1">
        <v>144260100.59999999</v>
      </c>
      <c r="F104" s="1"/>
      <c r="G104" s="1"/>
      <c r="H104" s="1"/>
    </row>
    <row r="105" spans="1:8" s="6" customFormat="1" ht="51" customHeight="1" x14ac:dyDescent="0.2">
      <c r="A105" s="4">
        <v>1204</v>
      </c>
      <c r="B105" s="4">
        <v>31001</v>
      </c>
      <c r="C105" s="5" t="s">
        <v>31</v>
      </c>
      <c r="D105" s="1">
        <f>SUM(E105:H105)</f>
        <v>1129800</v>
      </c>
      <c r="E105" s="1"/>
      <c r="F105" s="1"/>
      <c r="G105" s="1"/>
      <c r="H105" s="1">
        <v>1129800</v>
      </c>
    </row>
    <row r="106" spans="1:8" s="6" customFormat="1" ht="17.25" customHeight="1" x14ac:dyDescent="0.2">
      <c r="A106" s="4"/>
      <c r="B106" s="4"/>
      <c r="C106" s="5"/>
      <c r="D106" s="1"/>
      <c r="E106" s="1"/>
      <c r="F106" s="1"/>
      <c r="G106" s="1"/>
      <c r="H106" s="1"/>
    </row>
    <row r="107" spans="1:8" s="13" customFormat="1" ht="42" customHeight="1" x14ac:dyDescent="0.2">
      <c r="A107" s="9"/>
      <c r="B107" s="25"/>
      <c r="C107" s="25" t="s">
        <v>36</v>
      </c>
      <c r="D107" s="1">
        <f t="shared" ref="D107:G107" si="17">SUM(D109:D111)</f>
        <v>450224.1</v>
      </c>
      <c r="E107" s="1">
        <f t="shared" si="17"/>
        <v>320086.59999999998</v>
      </c>
      <c r="F107" s="1">
        <f t="shared" si="17"/>
        <v>0</v>
      </c>
      <c r="G107" s="1">
        <f t="shared" si="17"/>
        <v>118241.5</v>
      </c>
      <c r="H107" s="1">
        <f>SUM(H109:H111)</f>
        <v>11896</v>
      </c>
    </row>
    <row r="108" spans="1:8" s="13" customFormat="1" ht="17.25" customHeight="1" x14ac:dyDescent="0.2">
      <c r="A108" s="9"/>
      <c r="B108" s="9"/>
      <c r="C108" s="9" t="s">
        <v>11</v>
      </c>
      <c r="D108" s="2"/>
      <c r="E108" s="2"/>
      <c r="F108" s="2"/>
      <c r="G108" s="2"/>
      <c r="H108" s="2"/>
    </row>
    <row r="109" spans="1:8" s="13" customFormat="1" ht="99.75" customHeight="1" x14ac:dyDescent="0.2">
      <c r="A109" s="4">
        <v>1032</v>
      </c>
      <c r="B109" s="4">
        <v>31005</v>
      </c>
      <c r="C109" s="5" t="s">
        <v>127</v>
      </c>
      <c r="D109" s="1">
        <f>SUM(E109:H109)</f>
        <v>118241.5</v>
      </c>
      <c r="E109" s="2"/>
      <c r="F109" s="2"/>
      <c r="G109" s="1">
        <v>118241.5</v>
      </c>
      <c r="H109" s="2"/>
    </row>
    <row r="110" spans="1:8" s="6" customFormat="1" ht="36.75" customHeight="1" x14ac:dyDescent="0.2">
      <c r="A110" s="4">
        <v>1098</v>
      </c>
      <c r="B110" s="4">
        <v>21001</v>
      </c>
      <c r="C110" s="5" t="s">
        <v>30</v>
      </c>
      <c r="D110" s="1">
        <f>SUM(E110:H110)</f>
        <v>320086.59999999998</v>
      </c>
      <c r="E110" s="1">
        <v>320086.59999999998</v>
      </c>
      <c r="F110" s="1"/>
      <c r="G110" s="1"/>
      <c r="H110" s="1"/>
    </row>
    <row r="111" spans="1:8" s="6" customFormat="1" ht="81" customHeight="1" x14ac:dyDescent="0.2">
      <c r="A111" s="4">
        <v>1117</v>
      </c>
      <c r="B111" s="4">
        <v>31001</v>
      </c>
      <c r="C111" s="5" t="s">
        <v>72</v>
      </c>
      <c r="D111" s="1">
        <f>SUM(E111:H111)</f>
        <v>11896</v>
      </c>
      <c r="E111" s="1"/>
      <c r="F111" s="1"/>
      <c r="G111" s="1"/>
      <c r="H111" s="1">
        <v>11896</v>
      </c>
    </row>
    <row r="112" spans="1:8" ht="17.25" customHeight="1" x14ac:dyDescent="0.2">
      <c r="A112" s="9"/>
      <c r="B112" s="9"/>
      <c r="C112" s="3"/>
      <c r="D112" s="2"/>
      <c r="E112" s="2"/>
      <c r="F112" s="2"/>
      <c r="G112" s="2"/>
      <c r="H112" s="2"/>
    </row>
    <row r="113" spans="1:8" s="13" customFormat="1" ht="59.25" customHeight="1" x14ac:dyDescent="0.2">
      <c r="A113" s="9"/>
      <c r="B113" s="25"/>
      <c r="C113" s="25" t="s">
        <v>29</v>
      </c>
      <c r="D113" s="1">
        <f>SUM(D115:D132)</f>
        <v>53861095.5</v>
      </c>
      <c r="E113" s="1">
        <f t="shared" ref="E113:G113" si="18">SUM(E115:E132)</f>
        <v>3650686.7</v>
      </c>
      <c r="F113" s="1">
        <f t="shared" si="18"/>
        <v>47621458.799999997</v>
      </c>
      <c r="G113" s="1">
        <f t="shared" si="18"/>
        <v>1620000</v>
      </c>
      <c r="H113" s="1">
        <f>SUM(H115:H132)</f>
        <v>968950</v>
      </c>
    </row>
    <row r="114" spans="1:8" s="13" customFormat="1" ht="17.25" customHeight="1" x14ac:dyDescent="0.2">
      <c r="A114" s="9"/>
      <c r="B114" s="9"/>
      <c r="C114" s="9" t="s">
        <v>11</v>
      </c>
      <c r="D114" s="2"/>
      <c r="E114" s="2"/>
      <c r="F114" s="2"/>
      <c r="G114" s="2"/>
      <c r="H114" s="2"/>
    </row>
    <row r="115" spans="1:8" s="6" customFormat="1" ht="43.5" customHeight="1" x14ac:dyDescent="0.2">
      <c r="A115" s="4">
        <v>1049</v>
      </c>
      <c r="B115" s="4">
        <v>21001</v>
      </c>
      <c r="C115" s="5" t="s">
        <v>17</v>
      </c>
      <c r="D115" s="1">
        <f t="shared" ref="D115:D130" si="19">SUM(E115:H115)</f>
        <v>40000000</v>
      </c>
      <c r="E115" s="1"/>
      <c r="F115" s="1">
        <v>40000000</v>
      </c>
      <c r="G115" s="1"/>
      <c r="H115" s="1"/>
    </row>
    <row r="116" spans="1:8" s="6" customFormat="1" ht="42" customHeight="1" x14ac:dyDescent="0.2">
      <c r="A116" s="4">
        <v>1049</v>
      </c>
      <c r="B116" s="4">
        <v>21002</v>
      </c>
      <c r="C116" s="5" t="s">
        <v>18</v>
      </c>
      <c r="D116" s="1">
        <f t="shared" si="19"/>
        <v>4768536.8</v>
      </c>
      <c r="E116" s="1"/>
      <c r="F116" s="1">
        <v>4768536.8</v>
      </c>
      <c r="G116" s="1"/>
      <c r="H116" s="1"/>
    </row>
    <row r="117" spans="1:8" s="6" customFormat="1" ht="55.5" customHeight="1" x14ac:dyDescent="0.2">
      <c r="A117" s="4">
        <v>1049</v>
      </c>
      <c r="B117" s="4">
        <v>21019</v>
      </c>
      <c r="C117" s="5" t="s">
        <v>101</v>
      </c>
      <c r="D117" s="1">
        <f t="shared" si="19"/>
        <v>900000</v>
      </c>
      <c r="E117" s="1"/>
      <c r="F117" s="1"/>
      <c r="G117" s="1"/>
      <c r="H117" s="1">
        <v>900000</v>
      </c>
    </row>
    <row r="118" spans="1:8" s="6" customFormat="1" ht="55.5" customHeight="1" x14ac:dyDescent="0.2">
      <c r="A118" s="4">
        <v>1049</v>
      </c>
      <c r="B118" s="4">
        <v>31002</v>
      </c>
      <c r="C118" s="5" t="s">
        <v>104</v>
      </c>
      <c r="D118" s="1">
        <f t="shared" si="19"/>
        <v>50000</v>
      </c>
      <c r="E118" s="1"/>
      <c r="F118" s="1"/>
      <c r="G118" s="1"/>
      <c r="H118" s="1">
        <v>50000</v>
      </c>
    </row>
    <row r="119" spans="1:8" s="6" customFormat="1" ht="51.75" customHeight="1" x14ac:dyDescent="0.2">
      <c r="A119" s="4">
        <v>1109</v>
      </c>
      <c r="B119" s="4">
        <v>31001</v>
      </c>
      <c r="C119" s="5" t="s">
        <v>124</v>
      </c>
      <c r="D119" s="1">
        <f t="shared" si="19"/>
        <v>12950</v>
      </c>
      <c r="E119" s="1"/>
      <c r="F119" s="1"/>
      <c r="G119" s="1"/>
      <c r="H119" s="1">
        <v>12950</v>
      </c>
    </row>
    <row r="120" spans="1:8" s="6" customFormat="1" ht="66.75" customHeight="1" x14ac:dyDescent="0.2">
      <c r="A120" s="4">
        <v>1004</v>
      </c>
      <c r="B120" s="4">
        <v>11014</v>
      </c>
      <c r="C120" s="5" t="s">
        <v>128</v>
      </c>
      <c r="D120" s="1">
        <f t="shared" si="19"/>
        <v>100000</v>
      </c>
      <c r="E120" s="1"/>
      <c r="F120" s="1"/>
      <c r="G120" s="1">
        <v>100000</v>
      </c>
      <c r="H120" s="1"/>
    </row>
    <row r="121" spans="1:8" s="6" customFormat="1" ht="34.5" customHeight="1" x14ac:dyDescent="0.2">
      <c r="A121" s="4">
        <v>1004</v>
      </c>
      <c r="B121" s="4">
        <v>31002</v>
      </c>
      <c r="C121" s="5" t="s">
        <v>86</v>
      </c>
      <c r="D121" s="1">
        <f t="shared" si="19"/>
        <v>412646.5</v>
      </c>
      <c r="E121" s="1"/>
      <c r="F121" s="1">
        <v>412646.5</v>
      </c>
      <c r="G121" s="1"/>
      <c r="H121" s="1"/>
    </row>
    <row r="122" spans="1:8" s="6" customFormat="1" ht="62.25" customHeight="1" x14ac:dyDescent="0.2">
      <c r="A122" s="4">
        <v>1004</v>
      </c>
      <c r="B122" s="4">
        <v>31007</v>
      </c>
      <c r="C122" s="5" t="s">
        <v>35</v>
      </c>
      <c r="D122" s="1">
        <f t="shared" si="19"/>
        <v>908086.7</v>
      </c>
      <c r="E122" s="1">
        <v>908086.7</v>
      </c>
      <c r="F122" s="1"/>
      <c r="G122" s="1"/>
      <c r="H122" s="1"/>
    </row>
    <row r="123" spans="1:8" s="6" customFormat="1" ht="47.25" customHeight="1" x14ac:dyDescent="0.2">
      <c r="A123" s="4">
        <v>1004</v>
      </c>
      <c r="B123" s="4">
        <v>31009</v>
      </c>
      <c r="C123" s="5" t="s">
        <v>91</v>
      </c>
      <c r="D123" s="1">
        <f t="shared" si="19"/>
        <v>2100000</v>
      </c>
      <c r="E123" s="1">
        <v>2100000</v>
      </c>
      <c r="F123" s="1"/>
      <c r="G123" s="1"/>
      <c r="H123" s="1"/>
    </row>
    <row r="124" spans="1:8" s="6" customFormat="1" ht="36" customHeight="1" x14ac:dyDescent="0.2">
      <c r="A124" s="4">
        <v>1004</v>
      </c>
      <c r="B124" s="4">
        <v>31011</v>
      </c>
      <c r="C124" s="5" t="s">
        <v>87</v>
      </c>
      <c r="D124" s="1">
        <f t="shared" si="19"/>
        <v>92375.1</v>
      </c>
      <c r="E124" s="1"/>
      <c r="F124" s="1">
        <v>92375.1</v>
      </c>
      <c r="G124" s="1"/>
      <c r="H124" s="1"/>
    </row>
    <row r="125" spans="1:8" s="6" customFormat="1" ht="48" customHeight="1" x14ac:dyDescent="0.2">
      <c r="A125" s="4">
        <v>1004</v>
      </c>
      <c r="B125" s="4">
        <v>31012</v>
      </c>
      <c r="C125" s="5" t="s">
        <v>88</v>
      </c>
      <c r="D125" s="1">
        <f t="shared" si="19"/>
        <v>429038.4</v>
      </c>
      <c r="E125" s="1"/>
      <c r="F125" s="1">
        <v>429038.4</v>
      </c>
      <c r="G125" s="1"/>
      <c r="H125" s="1"/>
    </row>
    <row r="126" spans="1:8" s="6" customFormat="1" ht="42" customHeight="1" x14ac:dyDescent="0.2">
      <c r="A126" s="4">
        <v>1004</v>
      </c>
      <c r="B126" s="4">
        <v>31013</v>
      </c>
      <c r="C126" s="5" t="s">
        <v>89</v>
      </c>
      <c r="D126" s="1">
        <f t="shared" si="19"/>
        <v>1500000</v>
      </c>
      <c r="E126" s="1"/>
      <c r="F126" s="1"/>
      <c r="G126" s="1">
        <v>1500000</v>
      </c>
      <c r="H126" s="1"/>
    </row>
    <row r="127" spans="1:8" s="6" customFormat="1" ht="46.5" customHeight="1" x14ac:dyDescent="0.2">
      <c r="A127" s="4">
        <v>1004</v>
      </c>
      <c r="B127" s="4">
        <v>31014</v>
      </c>
      <c r="C127" s="5" t="s">
        <v>90</v>
      </c>
      <c r="D127" s="1">
        <f t="shared" si="19"/>
        <v>946000</v>
      </c>
      <c r="E127" s="1"/>
      <c r="F127" s="1">
        <v>946000</v>
      </c>
      <c r="G127" s="1"/>
      <c r="H127" s="1"/>
    </row>
    <row r="128" spans="1:8" s="6" customFormat="1" ht="54.75" customHeight="1" x14ac:dyDescent="0.2">
      <c r="A128" s="4">
        <v>1017</v>
      </c>
      <c r="B128" s="4">
        <v>21001</v>
      </c>
      <c r="C128" s="5" t="s">
        <v>92</v>
      </c>
      <c r="D128" s="1">
        <f t="shared" si="19"/>
        <v>820000</v>
      </c>
      <c r="E128" s="1"/>
      <c r="F128" s="1">
        <v>800000</v>
      </c>
      <c r="G128" s="1">
        <v>20000</v>
      </c>
      <c r="H128" s="1"/>
    </row>
    <row r="129" spans="1:8" s="6" customFormat="1" ht="74.25" customHeight="1" x14ac:dyDescent="0.2">
      <c r="A129" s="4">
        <v>1072</v>
      </c>
      <c r="B129" s="4">
        <v>31009</v>
      </c>
      <c r="C129" s="5" t="s">
        <v>93</v>
      </c>
      <c r="D129" s="1">
        <f t="shared" si="19"/>
        <v>642600</v>
      </c>
      <c r="E129" s="1">
        <v>642600</v>
      </c>
      <c r="F129" s="1"/>
      <c r="G129" s="1"/>
      <c r="H129" s="1"/>
    </row>
    <row r="130" spans="1:8" s="6" customFormat="1" ht="66" customHeight="1" x14ac:dyDescent="0.2">
      <c r="A130" s="34">
        <v>1040</v>
      </c>
      <c r="B130" s="34">
        <v>12003</v>
      </c>
      <c r="C130" s="35" t="s">
        <v>155</v>
      </c>
      <c r="D130" s="1">
        <f t="shared" si="19"/>
        <v>172862</v>
      </c>
      <c r="E130" s="36"/>
      <c r="F130" s="39">
        <v>172862</v>
      </c>
      <c r="G130" s="1"/>
      <c r="H130" s="1"/>
    </row>
    <row r="131" spans="1:8" s="6" customFormat="1" ht="44.25" customHeight="1" x14ac:dyDescent="0.2">
      <c r="A131" s="4">
        <v>1157</v>
      </c>
      <c r="B131" s="4">
        <v>21001</v>
      </c>
      <c r="C131" s="5" t="s">
        <v>49</v>
      </c>
      <c r="D131" s="1">
        <f>SUM(E131:H131)</f>
        <v>0</v>
      </c>
      <c r="E131" s="1"/>
      <c r="F131" s="1"/>
      <c r="G131" s="1"/>
      <c r="H131" s="1"/>
    </row>
    <row r="132" spans="1:8" s="6" customFormat="1" ht="64.5" customHeight="1" x14ac:dyDescent="0.2">
      <c r="A132" s="4">
        <v>1079</v>
      </c>
      <c r="B132" s="4">
        <v>31001</v>
      </c>
      <c r="C132" s="5" t="s">
        <v>123</v>
      </c>
      <c r="D132" s="1">
        <f>SUM(E132:H132)</f>
        <v>6000</v>
      </c>
      <c r="E132" s="1"/>
      <c r="F132" s="1"/>
      <c r="G132" s="1"/>
      <c r="H132" s="1">
        <v>6000</v>
      </c>
    </row>
    <row r="133" spans="1:8" ht="17.25" customHeight="1" x14ac:dyDescent="0.2">
      <c r="A133" s="9"/>
      <c r="B133" s="9"/>
      <c r="C133" s="3"/>
      <c r="D133" s="2"/>
      <c r="E133" s="2"/>
      <c r="F133" s="2"/>
      <c r="G133" s="2"/>
      <c r="H133" s="2"/>
    </row>
    <row r="134" spans="1:8" s="13" customFormat="1" ht="30.75" customHeight="1" x14ac:dyDescent="0.2">
      <c r="A134" s="9"/>
      <c r="B134" s="25"/>
      <c r="C134" s="25" t="s">
        <v>69</v>
      </c>
      <c r="D134" s="1">
        <f>D136</f>
        <v>21818.7</v>
      </c>
      <c r="E134" s="1">
        <f t="shared" ref="E134:G134" si="20">E136</f>
        <v>0</v>
      </c>
      <c r="F134" s="1">
        <f t="shared" si="20"/>
        <v>0</v>
      </c>
      <c r="G134" s="1">
        <f t="shared" si="20"/>
        <v>0</v>
      </c>
      <c r="H134" s="1">
        <f>H136</f>
        <v>21818.7</v>
      </c>
    </row>
    <row r="135" spans="1:8" s="13" customFormat="1" ht="17.25" customHeight="1" x14ac:dyDescent="0.2">
      <c r="A135" s="9"/>
      <c r="B135" s="9"/>
      <c r="C135" s="9" t="s">
        <v>11</v>
      </c>
      <c r="D135" s="2"/>
      <c r="E135" s="2"/>
      <c r="F135" s="2"/>
      <c r="G135" s="2"/>
      <c r="H135" s="2"/>
    </row>
    <row r="136" spans="1:8" s="6" customFormat="1" ht="57.75" customHeight="1" x14ac:dyDescent="0.2">
      <c r="A136" s="4">
        <v>1058</v>
      </c>
      <c r="B136" s="4">
        <v>31001</v>
      </c>
      <c r="C136" s="5" t="s">
        <v>70</v>
      </c>
      <c r="D136" s="1">
        <f>SUM(E136:H136)</f>
        <v>21818.7</v>
      </c>
      <c r="E136" s="1"/>
      <c r="F136" s="1"/>
      <c r="G136" s="1"/>
      <c r="H136" s="1">
        <v>21818.7</v>
      </c>
    </row>
    <row r="137" spans="1:8" s="6" customFormat="1" ht="27" customHeight="1" x14ac:dyDescent="0.2">
      <c r="A137" s="4"/>
      <c r="B137" s="4"/>
      <c r="C137" s="5"/>
      <c r="D137" s="1"/>
      <c r="E137" s="1"/>
      <c r="F137" s="1"/>
      <c r="G137" s="1"/>
      <c r="H137" s="1"/>
    </row>
    <row r="138" spans="1:8" s="13" customFormat="1" ht="17.25" customHeight="1" x14ac:dyDescent="0.2">
      <c r="A138" s="9"/>
      <c r="B138" s="9"/>
      <c r="C138" s="25" t="s">
        <v>119</v>
      </c>
      <c r="D138" s="1">
        <f>SUM(D140)</f>
        <v>12370</v>
      </c>
      <c r="E138" s="2"/>
      <c r="F138" s="2"/>
      <c r="G138" s="2"/>
      <c r="H138" s="1">
        <f>H140</f>
        <v>12370</v>
      </c>
    </row>
    <row r="139" spans="1:8" s="13" customFormat="1" ht="17.25" customHeight="1" x14ac:dyDescent="0.2">
      <c r="A139" s="9"/>
      <c r="B139" s="9"/>
      <c r="C139" s="9" t="s">
        <v>11</v>
      </c>
      <c r="D139" s="2"/>
      <c r="E139" s="2"/>
      <c r="F139" s="2"/>
      <c r="G139" s="2"/>
      <c r="H139" s="2"/>
    </row>
    <row r="140" spans="1:8" s="6" customFormat="1" ht="76.5" customHeight="1" x14ac:dyDescent="0.2">
      <c r="A140" s="4">
        <v>1112</v>
      </c>
      <c r="B140" s="4">
        <v>31001</v>
      </c>
      <c r="C140" s="5" t="s">
        <v>120</v>
      </c>
      <c r="D140" s="1">
        <f>SUM(E140:H140)</f>
        <v>12370</v>
      </c>
      <c r="E140" s="1"/>
      <c r="F140" s="1"/>
      <c r="G140" s="1"/>
      <c r="H140" s="1">
        <v>12370</v>
      </c>
    </row>
    <row r="141" spans="1:8" s="6" customFormat="1" x14ac:dyDescent="0.2">
      <c r="A141" s="4"/>
      <c r="B141" s="4"/>
      <c r="C141" s="5"/>
      <c r="D141" s="1"/>
      <c r="E141" s="1"/>
      <c r="F141" s="1"/>
      <c r="G141" s="1"/>
      <c r="H141" s="1"/>
    </row>
    <row r="142" spans="1:8" s="13" customFormat="1" ht="41.25" customHeight="1" x14ac:dyDescent="0.2">
      <c r="A142" s="9"/>
      <c r="B142" s="25"/>
      <c r="C142" s="25" t="s">
        <v>19</v>
      </c>
      <c r="D142" s="1">
        <f t="shared" ref="D142:G142" si="21">SUM(D144:D145)</f>
        <v>15633</v>
      </c>
      <c r="E142" s="1">
        <f t="shared" si="21"/>
        <v>0</v>
      </c>
      <c r="F142" s="1">
        <f t="shared" si="21"/>
        <v>0</v>
      </c>
      <c r="G142" s="1">
        <f t="shared" si="21"/>
        <v>0</v>
      </c>
      <c r="H142" s="1">
        <f>SUM(H144:H145)</f>
        <v>15633</v>
      </c>
    </row>
    <row r="143" spans="1:8" s="13" customFormat="1" ht="17.25" customHeight="1" x14ac:dyDescent="0.2">
      <c r="A143" s="9"/>
      <c r="B143" s="9"/>
      <c r="C143" s="9" t="s">
        <v>11</v>
      </c>
      <c r="D143" s="2"/>
      <c r="E143" s="2"/>
      <c r="F143" s="2"/>
      <c r="G143" s="2"/>
      <c r="H143" s="2"/>
    </row>
    <row r="144" spans="1:8" s="6" customFormat="1" ht="66" customHeight="1" x14ac:dyDescent="0.2">
      <c r="A144" s="4">
        <v>1064</v>
      </c>
      <c r="B144" s="4">
        <v>31001</v>
      </c>
      <c r="C144" s="5" t="s">
        <v>79</v>
      </c>
      <c r="D144" s="1">
        <f>SUM(E144:H144)</f>
        <v>5633</v>
      </c>
      <c r="E144" s="1"/>
      <c r="F144" s="1"/>
      <c r="G144" s="1"/>
      <c r="H144" s="1">
        <v>5633</v>
      </c>
    </row>
    <row r="145" spans="1:8" s="6" customFormat="1" ht="73.5" customHeight="1" x14ac:dyDescent="0.2">
      <c r="A145" s="4">
        <v>1064</v>
      </c>
      <c r="B145" s="4">
        <v>31002</v>
      </c>
      <c r="C145" s="5" t="s">
        <v>125</v>
      </c>
      <c r="D145" s="1">
        <f>SUM(E145:H145)</f>
        <v>10000</v>
      </c>
      <c r="E145" s="1"/>
      <c r="F145" s="1"/>
      <c r="G145" s="1"/>
      <c r="H145" s="1">
        <v>10000</v>
      </c>
    </row>
    <row r="146" spans="1:8" ht="17.25" customHeight="1" x14ac:dyDescent="0.2">
      <c r="A146" s="9"/>
      <c r="B146" s="9"/>
      <c r="C146" s="3"/>
      <c r="D146" s="2"/>
      <c r="E146" s="2"/>
      <c r="F146" s="2"/>
      <c r="G146" s="2"/>
      <c r="H146" s="2"/>
    </row>
    <row r="147" spans="1:8" s="13" customFormat="1" ht="30" customHeight="1" x14ac:dyDescent="0.2">
      <c r="A147" s="9"/>
      <c r="B147" s="25"/>
      <c r="C147" s="25" t="s">
        <v>38</v>
      </c>
      <c r="D147" s="1">
        <f t="shared" ref="D147:G147" si="22">SUM(D149:D153)</f>
        <v>370506.30000000005</v>
      </c>
      <c r="E147" s="1">
        <f t="shared" si="22"/>
        <v>0</v>
      </c>
      <c r="F147" s="1">
        <f t="shared" si="22"/>
        <v>0</v>
      </c>
      <c r="G147" s="1">
        <f t="shared" si="22"/>
        <v>279510.90000000002</v>
      </c>
      <c r="H147" s="1">
        <f>SUM(H149:H153)</f>
        <v>90995.4</v>
      </c>
    </row>
    <row r="148" spans="1:8" s="13" customFormat="1" ht="17.25" customHeight="1" x14ac:dyDescent="0.2">
      <c r="A148" s="9"/>
      <c r="B148" s="9"/>
      <c r="C148" s="9" t="s">
        <v>11</v>
      </c>
      <c r="D148" s="2"/>
      <c r="E148" s="2"/>
      <c r="F148" s="2"/>
      <c r="G148" s="2"/>
      <c r="H148" s="2"/>
    </row>
    <row r="149" spans="1:8" s="6" customFormat="1" ht="45" customHeight="1" x14ac:dyDescent="0.2">
      <c r="A149" s="4">
        <v>1012</v>
      </c>
      <c r="B149" s="4">
        <v>31002</v>
      </c>
      <c r="C149" s="5" t="s">
        <v>37</v>
      </c>
      <c r="D149" s="1">
        <f>SUM(E149:H149)</f>
        <v>30995.4</v>
      </c>
      <c r="E149" s="1"/>
      <c r="F149" s="1"/>
      <c r="G149" s="1"/>
      <c r="H149" s="1">
        <v>30995.4</v>
      </c>
    </row>
    <row r="150" spans="1:8" s="6" customFormat="1" ht="72" customHeight="1" x14ac:dyDescent="0.2">
      <c r="A150" s="4">
        <v>1012</v>
      </c>
      <c r="B150" s="4">
        <v>31003</v>
      </c>
      <c r="C150" s="5" t="s">
        <v>113</v>
      </c>
      <c r="D150" s="1">
        <f>SUM(E150:H150)</f>
        <v>60000</v>
      </c>
      <c r="E150" s="1"/>
      <c r="F150" s="1"/>
      <c r="G150" s="1"/>
      <c r="H150" s="1">
        <v>60000</v>
      </c>
    </row>
    <row r="151" spans="1:8" s="6" customFormat="1" ht="56.25" customHeight="1" x14ac:dyDescent="0.2">
      <c r="A151" s="4">
        <v>1012</v>
      </c>
      <c r="B151" s="4">
        <v>31004</v>
      </c>
      <c r="C151" s="5" t="s">
        <v>50</v>
      </c>
      <c r="D151" s="1">
        <f>SUM(E151:H151)</f>
        <v>174789</v>
      </c>
      <c r="E151" s="1"/>
      <c r="F151" s="1"/>
      <c r="G151" s="1">
        <v>174789</v>
      </c>
      <c r="H151" s="1"/>
    </row>
    <row r="152" spans="1:8" s="6" customFormat="1" ht="51.75" x14ac:dyDescent="0.2">
      <c r="A152" s="4">
        <v>1012</v>
      </c>
      <c r="B152" s="4">
        <v>31014</v>
      </c>
      <c r="C152" s="5" t="s">
        <v>102</v>
      </c>
      <c r="D152" s="1">
        <f>SUM(E152:H152)</f>
        <v>80001.7</v>
      </c>
      <c r="E152" s="1"/>
      <c r="F152" s="1"/>
      <c r="G152" s="1">
        <v>80001.7</v>
      </c>
      <c r="H152" s="1"/>
    </row>
    <row r="153" spans="1:8" s="6" customFormat="1" ht="105.75" customHeight="1" x14ac:dyDescent="0.2">
      <c r="A153" s="4">
        <v>1012</v>
      </c>
      <c r="B153" s="4">
        <v>31015</v>
      </c>
      <c r="C153" s="5" t="s">
        <v>103</v>
      </c>
      <c r="D153" s="1">
        <f>SUM(E153:H153)</f>
        <v>24720.2</v>
      </c>
      <c r="E153" s="1"/>
      <c r="F153" s="1"/>
      <c r="G153" s="1">
        <v>24720.2</v>
      </c>
      <c r="H153" s="1"/>
    </row>
    <row r="154" spans="1:8" ht="17.25" customHeight="1" x14ac:dyDescent="0.2">
      <c r="A154" s="9"/>
      <c r="B154" s="9"/>
      <c r="C154" s="3"/>
      <c r="D154" s="2"/>
      <c r="E154" s="2"/>
      <c r="F154" s="2"/>
      <c r="G154" s="2"/>
      <c r="H154" s="2"/>
    </row>
    <row r="155" spans="1:8" s="13" customFormat="1" ht="41.25" customHeight="1" x14ac:dyDescent="0.2">
      <c r="A155" s="9"/>
      <c r="B155" s="25"/>
      <c r="C155" s="25" t="s">
        <v>80</v>
      </c>
      <c r="D155" s="1">
        <f t="shared" ref="D155:G155" si="23">D157</f>
        <v>2680</v>
      </c>
      <c r="E155" s="1">
        <f t="shared" si="23"/>
        <v>0</v>
      </c>
      <c r="F155" s="1">
        <f t="shared" si="23"/>
        <v>0</v>
      </c>
      <c r="G155" s="1">
        <f t="shared" si="23"/>
        <v>0</v>
      </c>
      <c r="H155" s="1">
        <f>H157</f>
        <v>2680</v>
      </c>
    </row>
    <row r="156" spans="1:8" s="13" customFormat="1" ht="17.25" customHeight="1" x14ac:dyDescent="0.2">
      <c r="A156" s="9"/>
      <c r="B156" s="9"/>
      <c r="C156" s="9" t="s">
        <v>11</v>
      </c>
      <c r="D156" s="2"/>
      <c r="E156" s="2"/>
      <c r="F156" s="2"/>
      <c r="G156" s="2"/>
      <c r="H156" s="2"/>
    </row>
    <row r="157" spans="1:8" s="6" customFormat="1" ht="58.5" customHeight="1" x14ac:dyDescent="0.2">
      <c r="A157" s="4">
        <v>1007</v>
      </c>
      <c r="B157" s="4">
        <v>31001</v>
      </c>
      <c r="C157" s="5" t="s">
        <v>81</v>
      </c>
      <c r="D157" s="1">
        <f t="shared" ref="D157" si="24">SUM(E157:H157)</f>
        <v>2680</v>
      </c>
      <c r="E157" s="1"/>
      <c r="F157" s="1"/>
      <c r="G157" s="1"/>
      <c r="H157" s="1">
        <v>2680</v>
      </c>
    </row>
    <row r="158" spans="1:8" s="6" customFormat="1" x14ac:dyDescent="0.2">
      <c r="A158" s="4"/>
      <c r="B158" s="4"/>
      <c r="C158" s="5"/>
      <c r="D158" s="1"/>
      <c r="E158" s="1"/>
      <c r="F158" s="1"/>
      <c r="G158" s="1"/>
      <c r="H158" s="1"/>
    </row>
    <row r="159" spans="1:8" s="13" customFormat="1" ht="37.5" customHeight="1" x14ac:dyDescent="0.2">
      <c r="A159" s="9"/>
      <c r="B159" s="25"/>
      <c r="C159" s="25" t="s">
        <v>121</v>
      </c>
      <c r="D159" s="1">
        <f>D161</f>
        <v>1730</v>
      </c>
      <c r="E159" s="1">
        <f t="shared" ref="E159:H159" si="25">E161</f>
        <v>0</v>
      </c>
      <c r="F159" s="1">
        <f t="shared" si="25"/>
        <v>0</v>
      </c>
      <c r="G159" s="1">
        <f t="shared" si="25"/>
        <v>0</v>
      </c>
      <c r="H159" s="1">
        <f t="shared" si="25"/>
        <v>1730</v>
      </c>
    </row>
    <row r="160" spans="1:8" s="13" customFormat="1" ht="17.25" customHeight="1" x14ac:dyDescent="0.2">
      <c r="A160" s="9"/>
      <c r="B160" s="9"/>
      <c r="C160" s="9" t="s">
        <v>11</v>
      </c>
      <c r="D160" s="2"/>
      <c r="E160" s="2"/>
      <c r="F160" s="2"/>
      <c r="G160" s="2"/>
      <c r="H160" s="2"/>
    </row>
    <row r="161" spans="1:8" s="6" customFormat="1" ht="76.5" customHeight="1" x14ac:dyDescent="0.2">
      <c r="A161" s="4">
        <v>1042</v>
      </c>
      <c r="B161" s="4">
        <v>31001</v>
      </c>
      <c r="C161" s="5" t="s">
        <v>122</v>
      </c>
      <c r="D161" s="1">
        <f>SUM(E161:H161)</f>
        <v>1730</v>
      </c>
      <c r="E161" s="1"/>
      <c r="F161" s="1"/>
      <c r="G161" s="1"/>
      <c r="H161" s="1">
        <v>1730</v>
      </c>
    </row>
    <row r="162" spans="1:8" ht="17.25" customHeight="1" x14ac:dyDescent="0.2">
      <c r="A162" s="9"/>
      <c r="B162" s="9"/>
      <c r="C162" s="3"/>
      <c r="D162" s="2"/>
      <c r="E162" s="2"/>
      <c r="F162" s="2"/>
      <c r="G162" s="2"/>
      <c r="H162" s="2"/>
    </row>
    <row r="163" spans="1:8" s="13" customFormat="1" ht="24.75" customHeight="1" x14ac:dyDescent="0.2">
      <c r="A163" s="9"/>
      <c r="B163" s="25"/>
      <c r="C163" s="25" t="s">
        <v>20</v>
      </c>
      <c r="D163" s="1">
        <f t="shared" ref="D163:G163" si="26">SUM(D165:D166)</f>
        <v>3225400.8</v>
      </c>
      <c r="E163" s="1">
        <f t="shared" si="26"/>
        <v>2150000</v>
      </c>
      <c r="F163" s="1">
        <f t="shared" si="26"/>
        <v>0</v>
      </c>
      <c r="G163" s="1">
        <f t="shared" si="26"/>
        <v>0</v>
      </c>
      <c r="H163" s="1">
        <f>SUM(H165:H166)</f>
        <v>1075400.8</v>
      </c>
    </row>
    <row r="164" spans="1:8" s="13" customFormat="1" ht="17.25" customHeight="1" x14ac:dyDescent="0.2">
      <c r="A164" s="9"/>
      <c r="B164" s="9"/>
      <c r="C164" s="9" t="s">
        <v>11</v>
      </c>
      <c r="D164" s="2"/>
      <c r="E164" s="2"/>
      <c r="F164" s="2"/>
      <c r="G164" s="2"/>
      <c r="H164" s="2"/>
    </row>
    <row r="165" spans="1:8" s="6" customFormat="1" ht="60.75" customHeight="1" x14ac:dyDescent="0.2">
      <c r="A165" s="4">
        <v>1023</v>
      </c>
      <c r="B165" s="4">
        <v>31001</v>
      </c>
      <c r="C165" s="5" t="s">
        <v>64</v>
      </c>
      <c r="D165" s="1">
        <f>SUM(E165:H165)</f>
        <v>1075400.8</v>
      </c>
      <c r="E165" s="1"/>
      <c r="F165" s="1"/>
      <c r="G165" s="1"/>
      <c r="H165" s="1">
        <v>1075400.8</v>
      </c>
    </row>
    <row r="166" spans="1:8" s="6" customFormat="1" ht="42" customHeight="1" x14ac:dyDescent="0.2">
      <c r="A166" s="4">
        <v>1023</v>
      </c>
      <c r="B166" s="4">
        <v>31003</v>
      </c>
      <c r="C166" s="5" t="s">
        <v>21</v>
      </c>
      <c r="D166" s="1">
        <f>SUM(E166:H166)</f>
        <v>2150000</v>
      </c>
      <c r="E166" s="1">
        <v>2150000</v>
      </c>
      <c r="F166" s="1"/>
      <c r="G166" s="1"/>
      <c r="H166" s="1"/>
    </row>
    <row r="167" spans="1:8" ht="27" customHeight="1" x14ac:dyDescent="0.2">
      <c r="A167" s="9"/>
      <c r="B167" s="9"/>
      <c r="C167" s="12"/>
      <c r="D167" s="27"/>
      <c r="E167" s="2"/>
      <c r="F167" s="2"/>
      <c r="G167" s="2"/>
      <c r="H167" s="2"/>
    </row>
    <row r="168" spans="1:8" s="13" customFormat="1" ht="34.5" customHeight="1" x14ac:dyDescent="0.2">
      <c r="A168" s="9"/>
      <c r="B168" s="25"/>
      <c r="C168" s="25" t="s">
        <v>22</v>
      </c>
      <c r="D168" s="1">
        <f t="shared" ref="D168:G168" si="27">SUM(D170:D173)</f>
        <v>3448200</v>
      </c>
      <c r="E168" s="1">
        <f t="shared" si="27"/>
        <v>1100800</v>
      </c>
      <c r="F168" s="1">
        <f t="shared" si="27"/>
        <v>290000</v>
      </c>
      <c r="G168" s="1">
        <f t="shared" si="27"/>
        <v>13200</v>
      </c>
      <c r="H168" s="1">
        <f>SUM(H170:H173)</f>
        <v>2044200</v>
      </c>
    </row>
    <row r="169" spans="1:8" s="13" customFormat="1" ht="17.25" customHeight="1" x14ac:dyDescent="0.2">
      <c r="A169" s="9"/>
      <c r="B169" s="9"/>
      <c r="C169" s="9" t="s">
        <v>11</v>
      </c>
      <c r="D169" s="2"/>
      <c r="E169" s="2"/>
      <c r="F169" s="2"/>
      <c r="G169" s="2"/>
      <c r="H169" s="2"/>
    </row>
    <row r="170" spans="1:8" s="6" customFormat="1" ht="39.75" customHeight="1" x14ac:dyDescent="0.2">
      <c r="A170" s="4">
        <v>1036</v>
      </c>
      <c r="B170" s="4">
        <v>31001</v>
      </c>
      <c r="C170" s="5" t="s">
        <v>95</v>
      </c>
      <c r="D170" s="1">
        <f>SUM(E170:H170)</f>
        <v>45000</v>
      </c>
      <c r="E170" s="1"/>
      <c r="F170" s="1"/>
      <c r="G170" s="1"/>
      <c r="H170" s="1">
        <v>45000</v>
      </c>
    </row>
    <row r="171" spans="1:8" s="6" customFormat="1" ht="49.5" customHeight="1" x14ac:dyDescent="0.2">
      <c r="A171" s="4">
        <v>1036</v>
      </c>
      <c r="B171" s="4">
        <v>31002</v>
      </c>
      <c r="C171" s="5" t="s">
        <v>96</v>
      </c>
      <c r="D171" s="1">
        <f>SUM(E171:H171)</f>
        <v>5200</v>
      </c>
      <c r="E171" s="1"/>
      <c r="F171" s="1"/>
      <c r="G171" s="1"/>
      <c r="H171" s="1">
        <v>5200</v>
      </c>
    </row>
    <row r="172" spans="1:8" s="6" customFormat="1" ht="61.5" customHeight="1" x14ac:dyDescent="0.2">
      <c r="A172" s="4">
        <v>1138</v>
      </c>
      <c r="B172" s="4">
        <v>31001</v>
      </c>
      <c r="C172" s="5" t="s">
        <v>23</v>
      </c>
      <c r="D172" s="1">
        <f>SUM(E172:H172)</f>
        <v>1994000</v>
      </c>
      <c r="E172" s="1"/>
      <c r="F172" s="1"/>
      <c r="G172" s="1"/>
      <c r="H172" s="1">
        <v>1994000</v>
      </c>
    </row>
    <row r="173" spans="1:8" s="6" customFormat="1" ht="61.5" customHeight="1" x14ac:dyDescent="0.2">
      <c r="A173" s="4">
        <v>1138</v>
      </c>
      <c r="B173" s="4">
        <v>31002</v>
      </c>
      <c r="C173" s="5" t="s">
        <v>82</v>
      </c>
      <c r="D173" s="1">
        <f>SUM(E173:H173)</f>
        <v>1404000</v>
      </c>
      <c r="E173" s="1">
        <v>1100800</v>
      </c>
      <c r="F173" s="1">
        <v>290000</v>
      </c>
      <c r="G173" s="1">
        <v>13200</v>
      </c>
      <c r="H173" s="1"/>
    </row>
    <row r="174" spans="1:8" s="6" customFormat="1" x14ac:dyDescent="0.2">
      <c r="A174" s="4"/>
      <c r="B174" s="4"/>
      <c r="C174" s="5"/>
      <c r="D174" s="1"/>
      <c r="E174" s="1"/>
      <c r="F174" s="1"/>
      <c r="G174" s="1"/>
      <c r="H174" s="1"/>
    </row>
    <row r="175" spans="1:8" s="13" customFormat="1" ht="37.5" customHeight="1" x14ac:dyDescent="0.2">
      <c r="A175" s="9"/>
      <c r="B175" s="25"/>
      <c r="C175" s="25" t="s">
        <v>24</v>
      </c>
      <c r="D175" s="1">
        <f>SUM(E175:H175)</f>
        <v>6871269.7000000002</v>
      </c>
      <c r="E175" s="1">
        <f>SUM(E177:E177)</f>
        <v>642288.5</v>
      </c>
      <c r="F175" s="1">
        <f t="shared" ref="F175:H175" si="28">SUM(F177:F177)</f>
        <v>0</v>
      </c>
      <c r="G175" s="1">
        <f t="shared" si="28"/>
        <v>0</v>
      </c>
      <c r="H175" s="1">
        <f t="shared" si="28"/>
        <v>6228981.2000000002</v>
      </c>
    </row>
    <row r="176" spans="1:8" s="13" customFormat="1" x14ac:dyDescent="0.2">
      <c r="A176" s="9"/>
      <c r="B176" s="9"/>
      <c r="C176" s="9" t="s">
        <v>11</v>
      </c>
      <c r="D176" s="2"/>
      <c r="E176" s="2"/>
      <c r="F176" s="2"/>
      <c r="G176" s="2"/>
      <c r="H176" s="2"/>
    </row>
    <row r="177" spans="1:8" s="6" customFormat="1" ht="53.25" customHeight="1" x14ac:dyDescent="0.2">
      <c r="A177" s="4">
        <v>1158</v>
      </c>
      <c r="B177" s="4">
        <v>31001</v>
      </c>
      <c r="C177" s="5" t="s">
        <v>83</v>
      </c>
      <c r="D177" s="1">
        <f>SUM(E177:H177)</f>
        <v>6871269.7000000002</v>
      </c>
      <c r="E177" s="1">
        <v>642288.5</v>
      </c>
      <c r="F177" s="1"/>
      <c r="G177" s="1"/>
      <c r="H177" s="1">
        <v>6228981.2000000002</v>
      </c>
    </row>
    <row r="178" spans="1:8" ht="17.25" customHeight="1" x14ac:dyDescent="0.2">
      <c r="A178" s="9"/>
      <c r="B178" s="9"/>
      <c r="C178" s="3"/>
      <c r="D178" s="2"/>
      <c r="E178" s="2"/>
      <c r="F178" s="2"/>
      <c r="G178" s="2"/>
      <c r="H178" s="2"/>
    </row>
    <row r="179" spans="1:8" s="13" customFormat="1" ht="42.75" customHeight="1" x14ac:dyDescent="0.2">
      <c r="A179" s="9"/>
      <c r="B179" s="25"/>
      <c r="C179" s="25" t="s">
        <v>48</v>
      </c>
      <c r="D179" s="28">
        <f>D181</f>
        <v>3458.2</v>
      </c>
      <c r="E179" s="28">
        <f>E181</f>
        <v>0</v>
      </c>
      <c r="F179" s="28">
        <f>F181</f>
        <v>0</v>
      </c>
      <c r="G179" s="28">
        <f>G181</f>
        <v>0</v>
      </c>
      <c r="H179" s="28">
        <f>H181</f>
        <v>3458.2</v>
      </c>
    </row>
    <row r="180" spans="1:8" s="13" customFormat="1" ht="17.25" customHeight="1" x14ac:dyDescent="0.2">
      <c r="A180" s="9"/>
      <c r="B180" s="9"/>
      <c r="C180" s="9" t="s">
        <v>11</v>
      </c>
      <c r="D180" s="10"/>
      <c r="E180" s="10"/>
      <c r="F180" s="10"/>
      <c r="G180" s="10"/>
      <c r="H180" s="10"/>
    </row>
    <row r="181" spans="1:8" s="6" customFormat="1" ht="56.25" customHeight="1" x14ac:dyDescent="0.2">
      <c r="A181" s="4">
        <v>1060</v>
      </c>
      <c r="B181" s="4">
        <v>31001</v>
      </c>
      <c r="C181" s="5" t="s">
        <v>75</v>
      </c>
      <c r="D181" s="8">
        <f t="shared" ref="D181" si="29">SUM(E181:H181)</f>
        <v>3458.2</v>
      </c>
      <c r="E181" s="8"/>
      <c r="F181" s="8"/>
      <c r="G181" s="8"/>
      <c r="H181" s="8">
        <v>3458.2</v>
      </c>
    </row>
    <row r="182" spans="1:8" s="6" customFormat="1" x14ac:dyDescent="0.2">
      <c r="A182" s="43"/>
      <c r="B182" s="44"/>
      <c r="C182" s="44"/>
      <c r="D182" s="44"/>
      <c r="E182" s="44"/>
      <c r="F182" s="44"/>
      <c r="G182" s="44"/>
      <c r="H182" s="45"/>
    </row>
    <row r="183" spans="1:8" s="13" customFormat="1" ht="24.75" customHeight="1" x14ac:dyDescent="0.2">
      <c r="A183" s="9"/>
      <c r="B183" s="25"/>
      <c r="C183" s="25" t="s">
        <v>114</v>
      </c>
      <c r="D183" s="1">
        <f>D185</f>
        <v>2808</v>
      </c>
      <c r="E183" s="1">
        <f t="shared" ref="E183:H183" si="30">E185</f>
        <v>0</v>
      </c>
      <c r="F183" s="1">
        <f t="shared" si="30"/>
        <v>0</v>
      </c>
      <c r="G183" s="1">
        <f t="shared" si="30"/>
        <v>0</v>
      </c>
      <c r="H183" s="1">
        <f t="shared" si="30"/>
        <v>2808</v>
      </c>
    </row>
    <row r="184" spans="1:8" s="13" customFormat="1" ht="17.25" customHeight="1" x14ac:dyDescent="0.2">
      <c r="A184" s="9"/>
      <c r="B184" s="9"/>
      <c r="C184" s="9" t="s">
        <v>11</v>
      </c>
      <c r="D184" s="2"/>
      <c r="E184" s="2"/>
      <c r="F184" s="2"/>
      <c r="G184" s="2"/>
      <c r="H184" s="2"/>
    </row>
    <row r="185" spans="1:8" s="6" customFormat="1" ht="59.25" customHeight="1" x14ac:dyDescent="0.2">
      <c r="A185" s="4">
        <v>1161</v>
      </c>
      <c r="B185" s="4">
        <v>31001</v>
      </c>
      <c r="C185" s="5" t="s">
        <v>115</v>
      </c>
      <c r="D185" s="1">
        <f>SUM(E185:H185)</f>
        <v>2808</v>
      </c>
      <c r="E185" s="1"/>
      <c r="F185" s="1"/>
      <c r="G185" s="1"/>
      <c r="H185" s="1">
        <v>2808</v>
      </c>
    </row>
    <row r="186" spans="1:8" s="6" customFormat="1" ht="17.25" customHeight="1" x14ac:dyDescent="0.2">
      <c r="A186" s="4"/>
      <c r="B186" s="4"/>
      <c r="C186" s="5"/>
      <c r="D186" s="8"/>
      <c r="E186" s="8"/>
      <c r="F186" s="8"/>
      <c r="G186" s="8"/>
      <c r="H186" s="8"/>
    </row>
    <row r="187" spans="1:8" s="13" customFormat="1" ht="42.75" customHeight="1" x14ac:dyDescent="0.2">
      <c r="A187" s="9"/>
      <c r="B187" s="25"/>
      <c r="C187" s="25" t="s">
        <v>73</v>
      </c>
      <c r="D187" s="28">
        <f>D189</f>
        <v>358087.5</v>
      </c>
      <c r="E187" s="28">
        <f>E189</f>
        <v>0</v>
      </c>
      <c r="F187" s="28">
        <f>F189</f>
        <v>0</v>
      </c>
      <c r="G187" s="28">
        <f>G189</f>
        <v>0</v>
      </c>
      <c r="H187" s="28">
        <f>H189</f>
        <v>358087.5</v>
      </c>
    </row>
    <row r="188" spans="1:8" s="13" customFormat="1" ht="17.25" customHeight="1" x14ac:dyDescent="0.2">
      <c r="A188" s="9"/>
      <c r="B188" s="9"/>
      <c r="C188" s="9" t="s">
        <v>11</v>
      </c>
      <c r="D188" s="10"/>
      <c r="E188" s="10"/>
      <c r="F188" s="10"/>
      <c r="G188" s="10"/>
      <c r="H188" s="10"/>
    </row>
    <row r="189" spans="1:8" s="6" customFormat="1" ht="69" x14ac:dyDescent="0.2">
      <c r="A189" s="4">
        <v>1181</v>
      </c>
      <c r="B189" s="4">
        <v>31001</v>
      </c>
      <c r="C189" s="5" t="s">
        <v>74</v>
      </c>
      <c r="D189" s="8">
        <f t="shared" ref="D189" si="31">SUM(E189:H189)</f>
        <v>358087.5</v>
      </c>
      <c r="E189" s="8"/>
      <c r="F189" s="8"/>
      <c r="G189" s="8"/>
      <c r="H189" s="8">
        <v>358087.5</v>
      </c>
    </row>
    <row r="190" spans="1:8" s="6" customFormat="1" x14ac:dyDescent="0.2">
      <c r="A190" s="4"/>
      <c r="B190" s="4"/>
      <c r="C190" s="5"/>
      <c r="D190" s="8"/>
      <c r="E190" s="8"/>
      <c r="F190" s="8"/>
      <c r="G190" s="8"/>
      <c r="H190" s="8"/>
    </row>
    <row r="191" spans="1:8" s="13" customFormat="1" ht="21.75" customHeight="1" x14ac:dyDescent="0.2">
      <c r="A191" s="9"/>
      <c r="B191" s="25"/>
      <c r="C191" s="25" t="s">
        <v>25</v>
      </c>
      <c r="D191" s="1">
        <f t="shared" ref="D191:G191" si="32">SUM(D193:D196)</f>
        <v>1258166.2</v>
      </c>
      <c r="E191" s="1">
        <f t="shared" si="32"/>
        <v>600000</v>
      </c>
      <c r="F191" s="1">
        <f t="shared" si="32"/>
        <v>0</v>
      </c>
      <c r="G191" s="1">
        <f t="shared" si="32"/>
        <v>652406.19999999995</v>
      </c>
      <c r="H191" s="1">
        <f>SUM(H193:H196)</f>
        <v>5760</v>
      </c>
    </row>
    <row r="192" spans="1:8" s="13" customFormat="1" ht="20.25" customHeight="1" x14ac:dyDescent="0.2">
      <c r="A192" s="9"/>
      <c r="B192" s="9"/>
      <c r="C192" s="9" t="s">
        <v>11</v>
      </c>
      <c r="D192" s="2"/>
      <c r="E192" s="2"/>
      <c r="F192" s="2"/>
      <c r="G192" s="2"/>
      <c r="H192" s="2"/>
    </row>
    <row r="193" spans="1:8" s="6" customFormat="1" ht="53.25" customHeight="1" x14ac:dyDescent="0.2">
      <c r="A193" s="4">
        <v>1103</v>
      </c>
      <c r="B193" s="4">
        <v>11002</v>
      </c>
      <c r="C193" s="5" t="s">
        <v>26</v>
      </c>
      <c r="D193" s="1">
        <f>SUM(E193:H193)</f>
        <v>74500</v>
      </c>
      <c r="E193" s="1"/>
      <c r="F193" s="1"/>
      <c r="G193" s="31">
        <v>74500</v>
      </c>
      <c r="H193" s="1"/>
    </row>
    <row r="194" spans="1:8" s="6" customFormat="1" ht="61.5" customHeight="1" x14ac:dyDescent="0.2">
      <c r="A194" s="4">
        <v>1103</v>
      </c>
      <c r="B194" s="4">
        <v>11003</v>
      </c>
      <c r="C194" s="5" t="s">
        <v>27</v>
      </c>
      <c r="D194" s="1">
        <f>SUM(E194:H194)</f>
        <v>502906.2</v>
      </c>
      <c r="E194" s="31"/>
      <c r="F194" s="31"/>
      <c r="G194" s="31">
        <v>502906.2</v>
      </c>
      <c r="H194" s="31"/>
    </row>
    <row r="195" spans="1:8" s="6" customFormat="1" ht="61.5" customHeight="1" x14ac:dyDescent="0.2">
      <c r="A195" s="4">
        <v>1103</v>
      </c>
      <c r="B195" s="4">
        <v>21001</v>
      </c>
      <c r="C195" s="5" t="s">
        <v>94</v>
      </c>
      <c r="D195" s="1">
        <f>SUM(E195:H195)</f>
        <v>675000</v>
      </c>
      <c r="E195" s="1">
        <v>600000</v>
      </c>
      <c r="F195" s="1"/>
      <c r="G195" s="31">
        <v>75000</v>
      </c>
      <c r="H195" s="1"/>
    </row>
    <row r="196" spans="1:8" s="6" customFormat="1" ht="72.75" customHeight="1" x14ac:dyDescent="0.2">
      <c r="A196" s="4">
        <v>1103</v>
      </c>
      <c r="B196" s="4">
        <v>31001</v>
      </c>
      <c r="C196" s="5" t="s">
        <v>46</v>
      </c>
      <c r="D196" s="1">
        <f>SUM(E196:H196)</f>
        <v>5760</v>
      </c>
      <c r="E196" s="1"/>
      <c r="F196" s="1"/>
      <c r="G196" s="30"/>
      <c r="H196" s="1">
        <v>5760</v>
      </c>
    </row>
    <row r="197" spans="1:8" s="6" customFormat="1" ht="17.25" customHeight="1" x14ac:dyDescent="0.2">
      <c r="A197" s="4"/>
      <c r="B197" s="4"/>
      <c r="C197" s="5"/>
      <c r="D197" s="1"/>
      <c r="E197" s="1"/>
      <c r="F197" s="1"/>
      <c r="G197" s="30"/>
      <c r="H197" s="1"/>
    </row>
    <row r="198" spans="1:8" s="13" customFormat="1" ht="42.75" customHeight="1" x14ac:dyDescent="0.2">
      <c r="A198" s="9"/>
      <c r="B198" s="29"/>
      <c r="C198" s="29" t="s">
        <v>47</v>
      </c>
      <c r="D198" s="28">
        <f>D200</f>
        <v>2812</v>
      </c>
      <c r="E198" s="28">
        <f>E200</f>
        <v>0</v>
      </c>
      <c r="F198" s="28">
        <f>F200</f>
        <v>0</v>
      </c>
      <c r="G198" s="28">
        <f>G200</f>
        <v>0</v>
      </c>
      <c r="H198" s="28">
        <f>H200</f>
        <v>2812</v>
      </c>
    </row>
    <row r="199" spans="1:8" s="13" customFormat="1" ht="17.25" customHeight="1" x14ac:dyDescent="0.2">
      <c r="A199" s="9"/>
      <c r="B199" s="9"/>
      <c r="C199" s="9" t="s">
        <v>11</v>
      </c>
      <c r="D199" s="10"/>
      <c r="E199" s="10"/>
      <c r="F199" s="10"/>
      <c r="G199" s="10"/>
      <c r="H199" s="10"/>
    </row>
    <row r="200" spans="1:8" s="6" customFormat="1" ht="56.25" customHeight="1" x14ac:dyDescent="0.2">
      <c r="A200" s="4">
        <v>1203</v>
      </c>
      <c r="B200" s="4">
        <v>31001</v>
      </c>
      <c r="C200" s="5" t="s">
        <v>76</v>
      </c>
      <c r="D200" s="8">
        <f t="shared" ref="D200" si="33">SUM(E200:H200)</f>
        <v>2812</v>
      </c>
      <c r="E200" s="8"/>
      <c r="F200" s="8"/>
      <c r="G200" s="8"/>
      <c r="H200" s="8">
        <v>2812</v>
      </c>
    </row>
    <row r="201" spans="1:8" ht="17.25" customHeight="1" x14ac:dyDescent="0.2">
      <c r="A201" s="9"/>
      <c r="B201" s="9"/>
      <c r="C201" s="3"/>
      <c r="D201" s="10"/>
      <c r="E201" s="10"/>
      <c r="F201" s="10"/>
      <c r="G201" s="10"/>
      <c r="H201" s="10"/>
    </row>
    <row r="202" spans="1:8" s="13" customFormat="1" ht="21" customHeight="1" x14ac:dyDescent="0.2">
      <c r="A202" s="9"/>
      <c r="B202" s="25"/>
      <c r="C202" s="25" t="s">
        <v>112</v>
      </c>
      <c r="D202" s="1">
        <f>D204</f>
        <v>5200</v>
      </c>
      <c r="E202" s="1">
        <f>E204</f>
        <v>0</v>
      </c>
      <c r="F202" s="1">
        <f>F204</f>
        <v>0</v>
      </c>
      <c r="G202" s="1">
        <f>G204</f>
        <v>0</v>
      </c>
      <c r="H202" s="1">
        <f>H204</f>
        <v>5200</v>
      </c>
    </row>
    <row r="203" spans="1:8" s="13" customFormat="1" ht="17.25" customHeight="1" x14ac:dyDescent="0.2">
      <c r="A203" s="9"/>
      <c r="B203" s="9"/>
      <c r="C203" s="9" t="s">
        <v>11</v>
      </c>
      <c r="D203" s="2"/>
      <c r="E203" s="2"/>
      <c r="F203" s="2"/>
      <c r="G203" s="2"/>
      <c r="H203" s="2"/>
    </row>
    <row r="204" spans="1:8" s="6" customFormat="1" ht="59.25" customHeight="1" x14ac:dyDescent="0.2">
      <c r="A204" s="4">
        <v>1002</v>
      </c>
      <c r="B204" s="4">
        <v>31001</v>
      </c>
      <c r="C204" s="5" t="s">
        <v>111</v>
      </c>
      <c r="D204" s="1">
        <f t="shared" ref="D204" si="34">SUM(E204:H204)</f>
        <v>5200</v>
      </c>
      <c r="E204" s="1"/>
      <c r="F204" s="1"/>
      <c r="G204" s="1"/>
      <c r="H204" s="1">
        <v>5200</v>
      </c>
    </row>
    <row r="205" spans="1:8" ht="17.25" customHeight="1" x14ac:dyDescent="0.2">
      <c r="A205" s="9"/>
      <c r="B205" s="9"/>
      <c r="C205" s="3"/>
      <c r="D205" s="2"/>
      <c r="E205" s="2"/>
      <c r="F205" s="2"/>
      <c r="G205" s="2"/>
      <c r="H205" s="2"/>
    </row>
    <row r="206" spans="1:8" s="13" customFormat="1" ht="21" customHeight="1" x14ac:dyDescent="0.2">
      <c r="A206" s="9"/>
      <c r="B206" s="25"/>
      <c r="C206" s="25" t="s">
        <v>77</v>
      </c>
      <c r="D206" s="1">
        <f>D208</f>
        <v>3000</v>
      </c>
      <c r="E206" s="1">
        <f>E208</f>
        <v>0</v>
      </c>
      <c r="F206" s="1">
        <f>F208</f>
        <v>0</v>
      </c>
      <c r="G206" s="1">
        <f>G208</f>
        <v>0</v>
      </c>
      <c r="H206" s="1">
        <f>H208</f>
        <v>3000</v>
      </c>
    </row>
    <row r="207" spans="1:8" s="13" customFormat="1" ht="17.25" customHeight="1" x14ac:dyDescent="0.2">
      <c r="A207" s="9"/>
      <c r="B207" s="9"/>
      <c r="C207" s="9" t="s">
        <v>11</v>
      </c>
      <c r="D207" s="2"/>
      <c r="E207" s="2"/>
      <c r="F207" s="2"/>
      <c r="G207" s="2"/>
      <c r="H207" s="2"/>
    </row>
    <row r="208" spans="1:8" s="6" customFormat="1" ht="40.5" customHeight="1" x14ac:dyDescent="0.2">
      <c r="A208" s="4">
        <v>1030</v>
      </c>
      <c r="B208" s="4">
        <v>31001</v>
      </c>
      <c r="C208" s="5" t="s">
        <v>78</v>
      </c>
      <c r="D208" s="1">
        <f t="shared" ref="D208" si="35">SUM(E208:H208)</f>
        <v>3000</v>
      </c>
      <c r="E208" s="1"/>
      <c r="F208" s="1"/>
      <c r="G208" s="1"/>
      <c r="H208" s="1">
        <v>3000</v>
      </c>
    </row>
    <row r="209" spans="1:8" ht="17.25" customHeight="1" x14ac:dyDescent="0.2">
      <c r="A209" s="9"/>
      <c r="B209" s="9"/>
      <c r="C209" s="3"/>
      <c r="D209" s="2"/>
      <c r="E209" s="2"/>
      <c r="F209" s="2"/>
      <c r="G209" s="2"/>
      <c r="H209" s="2"/>
    </row>
    <row r="210" spans="1:8" s="13" customFormat="1" ht="24" customHeight="1" x14ac:dyDescent="0.2">
      <c r="A210" s="9"/>
      <c r="B210" s="25"/>
      <c r="C210" s="25" t="s">
        <v>105</v>
      </c>
      <c r="D210" s="1">
        <f>D212</f>
        <v>6280</v>
      </c>
      <c r="E210" s="1">
        <f>E212</f>
        <v>0</v>
      </c>
      <c r="F210" s="1">
        <f>F212</f>
        <v>0</v>
      </c>
      <c r="G210" s="1">
        <f>G212</f>
        <v>0</v>
      </c>
      <c r="H210" s="1">
        <f>H212</f>
        <v>6280</v>
      </c>
    </row>
    <row r="211" spans="1:8" s="13" customFormat="1" ht="17.25" customHeight="1" x14ac:dyDescent="0.2">
      <c r="A211" s="9"/>
      <c r="B211" s="9"/>
      <c r="C211" s="9" t="s">
        <v>11</v>
      </c>
      <c r="D211" s="2"/>
      <c r="E211" s="2"/>
      <c r="F211" s="2"/>
      <c r="G211" s="2"/>
      <c r="H211" s="2"/>
    </row>
    <row r="212" spans="1:8" s="6" customFormat="1" ht="49.5" customHeight="1" x14ac:dyDescent="0.2">
      <c r="A212" s="4">
        <v>1039</v>
      </c>
      <c r="B212" s="4">
        <v>31001</v>
      </c>
      <c r="C212" s="5" t="s">
        <v>106</v>
      </c>
      <c r="D212" s="1">
        <f t="shared" ref="D212" si="36">SUM(E212:H212)</f>
        <v>6280</v>
      </c>
      <c r="E212" s="1"/>
      <c r="F212" s="1"/>
      <c r="G212" s="1"/>
      <c r="H212" s="1">
        <v>6280</v>
      </c>
    </row>
    <row r="213" spans="1:8" s="13" customFormat="1" ht="24" customHeight="1" x14ac:dyDescent="0.2">
      <c r="A213" s="9"/>
      <c r="B213" s="25"/>
      <c r="C213" s="25" t="s">
        <v>107</v>
      </c>
      <c r="D213" s="1">
        <f>D215</f>
        <v>9920</v>
      </c>
      <c r="E213" s="1">
        <f>E215</f>
        <v>0</v>
      </c>
      <c r="F213" s="1">
        <f>F215</f>
        <v>0</v>
      </c>
      <c r="G213" s="1">
        <f>G215</f>
        <v>0</v>
      </c>
      <c r="H213" s="1">
        <f>H215</f>
        <v>9920</v>
      </c>
    </row>
    <row r="214" spans="1:8" s="13" customFormat="1" ht="17.25" customHeight="1" x14ac:dyDescent="0.2">
      <c r="A214" s="9"/>
      <c r="B214" s="9"/>
      <c r="C214" s="9" t="s">
        <v>11</v>
      </c>
      <c r="D214" s="2"/>
      <c r="E214" s="2"/>
      <c r="F214" s="2"/>
      <c r="G214" s="2"/>
      <c r="H214" s="2"/>
    </row>
    <row r="215" spans="1:8" s="6" customFormat="1" ht="49.5" customHeight="1" x14ac:dyDescent="0.2">
      <c r="A215" s="4">
        <v>1051</v>
      </c>
      <c r="B215" s="4">
        <v>31001</v>
      </c>
      <c r="C215" s="5" t="s">
        <v>108</v>
      </c>
      <c r="D215" s="1">
        <f t="shared" ref="D215" si="37">SUM(E215:H215)</f>
        <v>9920</v>
      </c>
      <c r="E215" s="1"/>
      <c r="F215" s="1"/>
      <c r="G215" s="1"/>
      <c r="H215" s="1">
        <v>9920</v>
      </c>
    </row>
    <row r="216" spans="1:8" s="13" customFormat="1" ht="24" customHeight="1" x14ac:dyDescent="0.2">
      <c r="A216" s="9"/>
      <c r="B216" s="25"/>
      <c r="C216" s="25" t="s">
        <v>109</v>
      </c>
      <c r="D216" s="1">
        <f>D218</f>
        <v>4650</v>
      </c>
      <c r="E216" s="1">
        <f>E218</f>
        <v>0</v>
      </c>
      <c r="F216" s="1">
        <f>F218</f>
        <v>0</v>
      </c>
      <c r="G216" s="1">
        <f>G218</f>
        <v>0</v>
      </c>
      <c r="H216" s="1">
        <f>H218</f>
        <v>4650</v>
      </c>
    </row>
    <row r="217" spans="1:8" s="13" customFormat="1" ht="17.25" customHeight="1" x14ac:dyDescent="0.2">
      <c r="A217" s="9"/>
      <c r="B217" s="9"/>
      <c r="C217" s="9" t="s">
        <v>11</v>
      </c>
      <c r="D217" s="2"/>
      <c r="E217" s="2"/>
      <c r="F217" s="2"/>
      <c r="G217" s="2"/>
      <c r="H217" s="2"/>
    </row>
    <row r="218" spans="1:8" s="6" customFormat="1" ht="49.5" customHeight="1" x14ac:dyDescent="0.2">
      <c r="A218" s="4">
        <v>1055</v>
      </c>
      <c r="B218" s="4">
        <v>31001</v>
      </c>
      <c r="C218" s="5" t="s">
        <v>110</v>
      </c>
      <c r="D218" s="1">
        <f t="shared" ref="D218" si="38">SUM(E218:H218)</f>
        <v>4650</v>
      </c>
      <c r="E218" s="1"/>
      <c r="F218" s="1"/>
      <c r="G218" s="1"/>
      <c r="H218" s="1">
        <v>4650</v>
      </c>
    </row>
  </sheetData>
  <customSheetViews>
    <customSheetView guid="{E0B44A5D-DF3C-4DF5-967F-EFE35FE263DD}" showPageBreaks="1" printArea="1" topLeftCell="A165">
      <selection activeCell="C171" sqref="C171"/>
      <pageMargins left="0.2" right="0.17" top="0.28999999999999998" bottom="0.36" header="0.17" footer="0.17"/>
      <printOptions horizontalCentered="1"/>
      <pageSetup paperSize="9" scale="90" orientation="landscape" horizontalDpi="96" verticalDpi="96" r:id="rId1"/>
    </customSheetView>
    <customSheetView guid="{7B743627-E41D-470B-A1E2-E178855C2124}" printArea="1" topLeftCell="A7">
      <selection activeCell="L16" sqref="L16"/>
      <pageMargins left="0.2" right="0.17" top="0.28999999999999998" bottom="0.36" header="0.17" footer="0.17"/>
      <printOptions horizontalCentered="1"/>
      <pageSetup paperSize="9" scale="90" orientation="landscape" horizontalDpi="96" verticalDpi="96" r:id="rId2"/>
    </customSheetView>
    <customSheetView guid="{1E196B97-C3EA-4B2F-8DA4-0D00A0E8FDF0}" printArea="1" topLeftCell="A109">
      <selection activeCell="L91" sqref="L91"/>
      <pageMargins left="0.2" right="0.17" top="0.28999999999999998" bottom="0.36" header="0.17" footer="0.17"/>
      <printOptions horizontalCentered="1"/>
      <pageSetup paperSize="9" scale="90" orientation="landscape" horizontalDpi="96" verticalDpi="96" r:id="rId3"/>
    </customSheetView>
    <customSheetView guid="{9871F7C6-683D-4315-B91C-FF1886177AB4}" showPageBreaks="1" topLeftCell="A38">
      <selection activeCell="B1" sqref="A1:H242"/>
      <pageMargins left="0.19685039370078741" right="0.15748031496062992" top="0.27559055118110237" bottom="0.35433070866141736" header="0.15748031496062992" footer="0.15748031496062992"/>
      <printOptions horizontalCentered="1"/>
      <pageSetup paperSize="9" scale="90" orientation="landscape" horizontalDpi="96" verticalDpi="96" r:id="rId4"/>
    </customSheetView>
    <customSheetView guid="{875896BD-0E37-4BE3-AF12-5FB65F57808F}" showPageBreaks="1" printArea="1">
      <selection activeCell="A3" sqref="A3:H3"/>
      <pageMargins left="0.19685039370078741" right="0.15748031496062992" top="0.27559055118110237" bottom="0.35433070866141736" header="0.15748031496062992" footer="0.15748031496062992"/>
      <printOptions horizontalCentered="1"/>
      <pageSetup paperSize="9" scale="90" orientation="landscape" horizontalDpi="96" verticalDpi="96" r:id="rId5"/>
      <headerFooter>
        <oddFooter>&amp;C&amp;P</oddFooter>
      </headerFooter>
    </customSheetView>
    <customSheetView guid="{C2B771FF-7EA5-48FE-AC7B-8F46ADB6509C}" printArea="1">
      <selection activeCell="I7" sqref="I7"/>
      <pageMargins left="0.2" right="0.17" top="0.28999999999999998" bottom="0.36" header="0.17" footer="0.17"/>
      <printOptions horizontalCentered="1"/>
      <pageSetup paperSize="9" scale="90" orientation="landscape" useFirstPageNumber="1" horizontalDpi="96" verticalDpi="96" r:id="rId6"/>
      <headerFooter>
        <oddFooter>&amp;C&amp;P</oddFooter>
      </headerFooter>
    </customSheetView>
    <customSheetView guid="{155F7499-2150-4D1D-A33C-609506E2BE56}" topLeftCell="A135">
      <selection activeCell="M150" sqref="M150"/>
      <pageMargins left="0.36" right="0.3" top="0.28999999999999998" bottom="0.36" header="0.17" footer="0.17"/>
      <printOptions horizontalCentered="1"/>
      <pageSetup paperSize="9" scale="91" firstPageNumber="233" orientation="landscape" useFirstPageNumber="1" horizontalDpi="96" verticalDpi="96" r:id="rId7"/>
      <headerFooter>
        <oddFooter>&amp;C&amp;P</oddFooter>
      </headerFooter>
    </customSheetView>
    <customSheetView guid="{E7299FF9-9BFD-4228-A75B-920C4DDCA7D1}" showPageBreaks="1" topLeftCell="A117">
      <selection activeCell="J127" sqref="J127"/>
      <pageMargins left="0.36" right="0.3" top="0.28999999999999998" bottom="0.36" header="0.17" footer="0.17"/>
      <printOptions horizontalCentered="1"/>
      <pageSetup paperSize="9" scale="91" firstPageNumber="233" orientation="landscape" useFirstPageNumber="1" horizontalDpi="96" verticalDpi="96" r:id="rId8"/>
      <headerFooter>
        <oddFooter>&amp;C&amp;P</oddFooter>
      </headerFooter>
    </customSheetView>
    <customSheetView guid="{8A68503D-EAEE-49D7-B957-F867E305B493}" showPageBreaks="1" printArea="1">
      <selection activeCell="D17" sqref="D17:H17"/>
      <pageMargins left="0.36" right="0.3" top="0.28999999999999998" bottom="0.36" header="0.17" footer="0.17"/>
      <printOptions horizontalCentered="1"/>
      <pageSetup paperSize="9" scale="91" firstPageNumber="233" orientation="landscape" useFirstPageNumber="1" horizontalDpi="96" verticalDpi="96" r:id="rId9"/>
      <headerFooter>
        <oddFooter>&amp;C&amp;P</oddFooter>
      </headerFooter>
    </customSheetView>
    <customSheetView guid="{C1CA0EED-2C54-4470-BEA3-7FC59665EB35}" showPageBreaks="1" printArea="1">
      <selection activeCell="J41" sqref="J41"/>
      <pageMargins left="0.2" right="0.17" top="0.28999999999999998" bottom="0.36" header="0.17" footer="0.17"/>
      <printOptions horizontalCentered="1"/>
      <pageSetup paperSize="9" scale="90" orientation="landscape" horizontalDpi="96" verticalDpi="96" r:id="rId10"/>
    </customSheetView>
    <customSheetView guid="{A9A0FFC7-BD84-451E-8B82-5ED9E3DE4DD1}" showPageBreaks="1" printArea="1">
      <pane xSplit="4" ySplit="7" topLeftCell="E80" activePane="bottomRight" state="frozen"/>
      <selection pane="bottomRight" activeCell="K82" sqref="K82"/>
      <pageMargins left="0.2" right="0.17" top="0.28999999999999998" bottom="0.36" header="0.17" footer="0.17"/>
      <printOptions horizontalCentered="1"/>
      <pageSetup paperSize="9" scale="90" orientation="landscape" horizontalDpi="96" verticalDpi="96" r:id="rId11"/>
    </customSheetView>
    <customSheetView guid="{6569EC42-5602-4591-A3B0-34B671BBD561}" showPageBreaks="1" printArea="1" topLeftCell="A120">
      <selection activeCell="I70" sqref="I70"/>
      <pageMargins left="0.2" right="0.17" top="0.28999999999999998" bottom="0.36" header="0.17" footer="0.17"/>
      <printOptions horizontalCentered="1"/>
      <pageSetup paperSize="9" scale="90" orientation="landscape" horizontalDpi="96" verticalDpi="96" r:id="rId12"/>
    </customSheetView>
  </customSheetViews>
  <mergeCells count="9">
    <mergeCell ref="A182:H182"/>
    <mergeCell ref="A2:H2"/>
    <mergeCell ref="A3:H3"/>
    <mergeCell ref="A4:H4"/>
    <mergeCell ref="G5:H5"/>
    <mergeCell ref="A6:B6"/>
    <mergeCell ref="C6:C7"/>
    <mergeCell ref="D6:D7"/>
    <mergeCell ref="E6:H6"/>
  </mergeCells>
  <printOptions horizontalCentered="1"/>
  <pageMargins left="0.2" right="0.17" top="0.28999999999999998" bottom="0.36" header="0.17" footer="0.17"/>
  <pageSetup paperSize="9" scale="76" firstPageNumber="236" orientation="landscape" useFirstPageNumber="1" horizontalDpi="96" verticalDpi="96" r:id="rId13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կապիտալ</vt:lpstr>
      <vt:lpstr>կապիտալ!Print_Area</vt:lpstr>
      <vt:lpstr>կապիտալ!Print_Titles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Shishyan</dc:creator>
  <cp:keywords>https:/mul-minfin.gov.am/tasks/docs/attachment.php?id=1269455&amp;fn=Kapital_N_1_N_3_18.11.18.xlsx&amp;out=1&amp;token=</cp:keywords>
  <cp:lastModifiedBy>Marine Gochumyan</cp:lastModifiedBy>
  <cp:lastPrinted>2021-12-10T09:13:03Z</cp:lastPrinted>
  <dcterms:created xsi:type="dcterms:W3CDTF">2019-07-04T05:37:23Z</dcterms:created>
  <dcterms:modified xsi:type="dcterms:W3CDTF">2022-06-27T07:11:03Z</dcterms:modified>
</cp:coreProperties>
</file>