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0200" windowHeight="6540"/>
  </bookViews>
  <sheets>
    <sheet name="Sheet1" sheetId="2" r:id="rId1"/>
  </sheets>
  <definedNames>
    <definedName name="_xlnm.Print_Area" localSheetId="0">Sheet1!$A$1:$E$95</definedName>
    <definedName name="_xlnm.Print_Titles" localSheetId="0">Sheet1!$5:$5</definedName>
  </definedNames>
  <calcPr calcId="144525"/>
</workbook>
</file>

<file path=xl/calcChain.xml><?xml version="1.0" encoding="utf-8"?>
<calcChain xmlns="http://schemas.openxmlformats.org/spreadsheetml/2006/main">
  <c r="B62" i="2" l="1"/>
  <c r="C86" i="2"/>
  <c r="D86" i="2"/>
  <c r="E86" i="2"/>
  <c r="B86" i="2"/>
  <c r="B31" i="2" l="1"/>
  <c r="C31" i="2"/>
  <c r="D31" i="2"/>
  <c r="E31" i="2"/>
  <c r="B34" i="2" l="1"/>
  <c r="B92" i="2" l="1"/>
  <c r="B81" i="2"/>
  <c r="B76" i="2"/>
  <c r="B10" i="2"/>
  <c r="B49" i="2"/>
  <c r="C59" i="2"/>
  <c r="D59" i="2"/>
  <c r="E59" i="2"/>
  <c r="B59" i="2"/>
  <c r="C34" i="2"/>
  <c r="D34" i="2"/>
  <c r="E34" i="2"/>
  <c r="B29" i="2"/>
  <c r="B25" i="2"/>
  <c r="B21" i="2"/>
  <c r="E10" i="2"/>
  <c r="B13" i="2"/>
  <c r="B74" i="2" l="1"/>
  <c r="B72" i="2" s="1"/>
  <c r="B70" i="2" s="1"/>
  <c r="B46" i="2"/>
  <c r="B8" i="2" s="1"/>
  <c r="B6" i="2" s="1"/>
  <c r="C10" i="2"/>
  <c r="D10" i="2"/>
  <c r="C92" i="2"/>
  <c r="D92" i="2"/>
  <c r="C81" i="2"/>
  <c r="D81" i="2"/>
  <c r="C76" i="2"/>
  <c r="D76" i="2"/>
  <c r="D74" i="2" l="1"/>
  <c r="D72" i="2" s="1"/>
  <c r="D70" i="2" s="1"/>
  <c r="C74" i="2"/>
  <c r="C21" i="2"/>
  <c r="D21" i="2"/>
  <c r="C13" i="2"/>
  <c r="D13" i="2"/>
  <c r="D62" i="2"/>
  <c r="C72" i="2" l="1"/>
  <c r="C70" i="2" s="1"/>
  <c r="C62" i="2"/>
  <c r="E62" i="2" l="1"/>
  <c r="E81" i="2" l="1"/>
  <c r="E49" i="2" l="1"/>
  <c r="E92" i="2" l="1"/>
  <c r="E76" i="2"/>
  <c r="E46" i="2"/>
  <c r="E25" i="2"/>
  <c r="E21" i="2"/>
  <c r="E13" i="2"/>
  <c r="E74" i="2" l="1"/>
  <c r="E72" i="2" s="1"/>
  <c r="E29" i="2"/>
  <c r="C49" i="2"/>
  <c r="D49" i="2"/>
  <c r="D29" i="2"/>
  <c r="D25" i="2"/>
  <c r="C46" i="2" l="1"/>
  <c r="D46" i="2"/>
  <c r="D8" i="2" s="1"/>
  <c r="E8" i="2"/>
  <c r="E70" i="2" l="1"/>
  <c r="E6" i="2" s="1"/>
  <c r="D6" i="2"/>
  <c r="C29" i="2" l="1"/>
  <c r="C25" i="2"/>
  <c r="C8" i="2" l="1"/>
  <c r="C6" i="2" l="1"/>
</calcChain>
</file>

<file path=xl/sharedStrings.xml><?xml version="1.0" encoding="utf-8"?>
<sst xmlns="http://schemas.openxmlformats.org/spreadsheetml/2006/main" count="99" uniqueCount="80">
  <si>
    <t>որից՝</t>
  </si>
  <si>
    <t>ՄԵՔԵՆԱՆԵՐԻ ԵՎ ՍԱՐՔՎՈՐՈՒՄՆԵՐԻ ՁԵՌՔԲԵՐՈՒՄ, ՊԱՀՊԱՆՈՒՄ ԵՎ ՀԻՄՆԱՆՈՐՈԳՈՒՄ</t>
  </si>
  <si>
    <t>Բյուջետային  ծախսերի տնտեսագիտական դասակարգման հոդվածների անվանումները</t>
  </si>
  <si>
    <t xml:space="preserve"> հազար դրամներով</t>
  </si>
  <si>
    <t xml:space="preserve">ԸՆԴԱՄԵՆԸ ԾԱԽՍԵՐ_x000D_
     </t>
  </si>
  <si>
    <t xml:space="preserve"> այդ թվում՝</t>
  </si>
  <si>
    <t xml:space="preserve">ԸՆԹԱՑԻԿ ԾԱԽՍԵՐ_x000D_
    </t>
  </si>
  <si>
    <t xml:space="preserve">ԱՇԽԱՏԱՆՔԻ ՎԱՐՁԱՏՐՈՒԹՅՈՒՆ_x000D_
   </t>
  </si>
  <si>
    <t xml:space="preserve">Դրամով վճարվող աշխատավարձեր և հավելավճարներ_x000D_
  </t>
  </si>
  <si>
    <t xml:space="preserve">ԾԱՌԱՅՈՒԹՅՈՒՆՆԵՐԻ  ԵՎ   ԱՊՐԱՆՔՆԵՐԻ  ՁԵՌՔԲԵՐՈՒՄ_x000D_
     </t>
  </si>
  <si>
    <t xml:space="preserve">Շարունակական ծախսեր_x000D_
     </t>
  </si>
  <si>
    <t xml:space="preserve">Պայմանագրային այլ ծառայությունների ձեռքբերում_x000D_
      </t>
  </si>
  <si>
    <t xml:space="preserve">Այլ մասնագիտական ծառայությունների ձեռքբերում_x000D_
     </t>
  </si>
  <si>
    <t>Ընթացիկ նորոգում և պահպանում (ծառայություններ և նյութեր)</t>
  </si>
  <si>
    <t xml:space="preserve">Նյութեր_x000D_
      </t>
  </si>
  <si>
    <t xml:space="preserve">ՏՈԿՈՍԱՎՃԱՐՆԵՐ_x000D_
      </t>
  </si>
  <si>
    <t>Ներքին տոկոսավճարներ</t>
  </si>
  <si>
    <t>Արտաքին տոկոսավճարներ</t>
  </si>
  <si>
    <t xml:space="preserve">ՍՈՒԲՍԻԴԻԱՆԵՐ_x000D_
</t>
  </si>
  <si>
    <t xml:space="preserve">Սուբսիդիաներ պետական կազմակերպություններին_x000D_
    </t>
  </si>
  <si>
    <t xml:space="preserve">Սուբսիդիաներ ոչ պետական կազմակերպություններին_x000D_
    </t>
  </si>
  <si>
    <t xml:space="preserve">ԴՐԱՄԱՇՆՈՐՀՆԵՐ_x000D_
      </t>
  </si>
  <si>
    <t xml:space="preserve">Դրամաշնորհներ միջազգային  կազմակերպություններին_x000D_
     </t>
  </si>
  <si>
    <t>- Ընթացիկ դրամաշնորհներ միջազգային կազմակերպություններին</t>
  </si>
  <si>
    <t xml:space="preserve">Ընթացիկ դրամաշնորհներ պետական հատվածի այլ մակարդակներին_x000D_
     </t>
  </si>
  <si>
    <t>- Ընթացիկ սուբվենցիաներ համայնքներին</t>
  </si>
  <si>
    <t>- Պետական բյուջեից համայնքների բյուջեներին ֆինանսական  համահարթեցման սկզբունքով տրվող դոտացիաներ</t>
  </si>
  <si>
    <t>- Օրենքների կիրարկման արդյունքում համայնքների բյուջեների կորուստների փոխհատուցում</t>
  </si>
  <si>
    <t>- Այլ ընթացիկ դրամաշնորհներ համայնքներին</t>
  </si>
  <si>
    <t>- Ընթացիկ դրամաշնորհներ պետական և համայնքային ոչ առևտրային կազմակերպություններին</t>
  </si>
  <si>
    <t>- Ընթացիկ դրամաշնորհներ պետական և համայնքային  առևտրային կազմակերպություններին</t>
  </si>
  <si>
    <t>- Այլ ընթացիկ դրամաշնորհներ</t>
  </si>
  <si>
    <t>Ծառայողական գործուղումների գծով ծախսեր</t>
  </si>
  <si>
    <t xml:space="preserve">Կապիտալ դրամաշնորհներ պետական հատվածի այլ մակարդակներին_x000D_
    </t>
  </si>
  <si>
    <t>- Կապիտալ սուբվենցիաներ համայնքներին</t>
  </si>
  <si>
    <t xml:space="preserve">ՍՈՑԻԱԼԱԿԱՆ  ՆՊԱՍՏՆԵՐ ԵՎ ԿԵՆՍԱԹՈՇԱԿՆԵՐ_x000D_
     </t>
  </si>
  <si>
    <t xml:space="preserve">Սոցիալական ապահովության նպաստներ_x000D_
   </t>
  </si>
  <si>
    <t xml:space="preserve">Սոցիալական օգնության դրամական արտահայտությամբ նպաստներ (բյուջեից)_x000D_
   </t>
  </si>
  <si>
    <t>- Հիվանդության և հաշմանդամության նպաստներ բյուջեից</t>
  </si>
  <si>
    <t>- Մայրության նպաստներ բյուջեից</t>
  </si>
  <si>
    <t>- Երեխաների կամ ընտանեկան նպաստներ բյուջեից</t>
  </si>
  <si>
    <t>- Կենսաթոշակի անցնելու հետ կապված  և տարիքային նպաստներ բյուջեից</t>
  </si>
  <si>
    <t>- Հուղարկավորության նպաստներ բյուջեից</t>
  </si>
  <si>
    <t>- Կրթական, մշակութային և սպորտային նպաստներ բյուջեից</t>
  </si>
  <si>
    <t>- Բնակարանային նպաստներ բյուջեից</t>
  </si>
  <si>
    <t>- Այլ նպաստներ բյուջեից</t>
  </si>
  <si>
    <t xml:space="preserve">Կենսաթոշակներ_x000D_
      </t>
  </si>
  <si>
    <t>- Կենսաթոշակներ</t>
  </si>
  <si>
    <t xml:space="preserve">ԱՅԼ  ԾԱԽՍԵՐ_x000D_
      </t>
  </si>
  <si>
    <t xml:space="preserve">Նվիրատվություններ ոչ կառավարչական (հասարակական) կազմակերպություններին_x000D_
</t>
  </si>
  <si>
    <t>Հարկեր, պարտադիր վճարներ և տույժեր, որոնք կառավարման տարբեր մակարդակների կողմից կիրառվում են միմյանց նկատմամբ</t>
  </si>
  <si>
    <t>Դատարանների կողմից նշանակված տույժեր և տուգանքներ</t>
  </si>
  <si>
    <t>Այլ ծախսեր</t>
  </si>
  <si>
    <t>Պահուստային միջոցներ</t>
  </si>
  <si>
    <t xml:space="preserve">ՈՉ ՖԻՆԱՆՍԱԿԱՆ ԱԿՏԻՎՆԵՐԻ ՀԵՏ ԳՈՐԾԱՌՆՈՒԹՅՈՒՆՆԵՐ_x000D_
    </t>
  </si>
  <si>
    <t xml:space="preserve">ՈՉ ՖԻՆԱՆՍԱԿԱՆ ԱԿՏԻՎՆԵՐԻ ԳԾՈՎ ԾԱԽՍԵՐ_x000D_
    </t>
  </si>
  <si>
    <t xml:space="preserve">ՀԻՄՆԱԿԱՆ ՄԻՋՈՑՆԵՐ_x000D_
      </t>
  </si>
  <si>
    <t xml:space="preserve">ՇԵՆՔԵՐ ԵՎ ՇԻՆՈՒԹՅՈՒՆՆԵՐ_x000D_
      </t>
  </si>
  <si>
    <t>- Շենքերի և շինությունների ձեռքբերում</t>
  </si>
  <si>
    <t>- Շենքերի և շինությունների շինարարություն</t>
  </si>
  <si>
    <t>- Շենքերի և շինությունների կապիտալ վերանորոգում</t>
  </si>
  <si>
    <t>- Վարչական սարքավորումներ</t>
  </si>
  <si>
    <t>- Այլ մեքենաներ և սարքավորումներ</t>
  </si>
  <si>
    <t>ԱՅԼ ՀԻՄՆԱԿԱՆ ՄԻՋՈՑՆԵՐ</t>
  </si>
  <si>
    <t>- Աճեցվող ակտիվներ</t>
  </si>
  <si>
    <t>- Ոչ նյութական հիմնական միջոցներ</t>
  </si>
  <si>
    <t>- Գեոդեզիական  քարտեզագրական ծախսեր</t>
  </si>
  <si>
    <t>- Նախագծահետազոտական ծախսեր</t>
  </si>
  <si>
    <t xml:space="preserve">ՈՉ ՖԻՆԱՆՍԱԿԱՆ ԱԿՏԻՎՆԵՐԻ ՕՏԱՐՈՒՄԻՑ ՄՈՒՏՔԵՐ_x000D_
      </t>
  </si>
  <si>
    <t>Աղյուսակ N 1</t>
  </si>
  <si>
    <t>Կառավարման մարմինների գործունեության հետևանքով առաջացած  վնասվածքների կամ վնասների վերականգնում</t>
  </si>
  <si>
    <t xml:space="preserve"> - Տրանսպորտային սարքավորումներ</t>
  </si>
  <si>
    <t>Առաջին եռամսյակ</t>
  </si>
  <si>
    <t>Առաջին կիսամյակ</t>
  </si>
  <si>
    <t>Ինն ամիս</t>
  </si>
  <si>
    <t>Տարի</t>
  </si>
  <si>
    <t>Հավելված N 4</t>
  </si>
  <si>
    <t xml:space="preserve"> ՉԱՐՏԱԴՐՎԱԾ ԱԿՏԻՎՆԵՐ     </t>
  </si>
  <si>
    <t xml:space="preserve"> ՀՈՂ</t>
  </si>
  <si>
    <t>Հայաստանի Հանրապետության 2022 թվականի պետական բյուջեով նածատեսված հատկացումների կատարման եռամսյակային (աճողական) համամասնություններն՝  ըստ բյուջետային ծախսերի տնտեսագիտական դասակարգման հոդվածների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</si>
</sst>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#,##0.0;\(##,##0.0\);\-"/>
    <numFmt numFmtId="166" formatCode="#,##0.0_);\(#,##0.0\)"/>
  </numFmts>
  <fonts count="8" x14ac:knownFonts="1">
    <font>
      <sz val="8"/>
      <name val="Arial Armenian"/>
    </font>
    <font>
      <sz val="12"/>
      <name val="Arial Armenian"/>
      <family val="2"/>
    </font>
    <font>
      <b/>
      <sz val="12"/>
      <name val="Arial Armenian"/>
      <family val="2"/>
    </font>
    <font>
      <sz val="8"/>
      <name val="GHEA Grapalat"/>
      <family val="2"/>
    </font>
    <font>
      <sz val="12"/>
      <name val="GHEA Grapalat"/>
      <family val="3"/>
    </font>
    <font>
      <b/>
      <sz val="12"/>
      <name val="GHEA Grapalat"/>
      <family val="3"/>
    </font>
    <font>
      <sz val="12"/>
      <color theme="1"/>
      <name val="Arial Armenian"/>
      <family val="2"/>
    </font>
    <font>
      <sz val="12"/>
      <name val="GHEA Grapala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3" fillId="0" borderId="0" applyFill="0" applyBorder="0" applyProtection="0">
      <alignment horizontal="right" vertical="top"/>
    </xf>
  </cellStyleXfs>
  <cellXfs count="22">
    <xf numFmtId="0" fontId="0" fillId="0" borderId="0" xfId="0"/>
    <xf numFmtId="0" fontId="2" fillId="2" borderId="0" xfId="0" applyFont="1" applyFill="1" applyBorder="1"/>
    <xf numFmtId="0" fontId="1" fillId="2" borderId="0" xfId="0" applyFont="1" applyFill="1" applyBorder="1"/>
    <xf numFmtId="0" fontId="1" fillId="2" borderId="0" xfId="0" applyFont="1" applyFill="1" applyBorder="1" applyAlignment="1">
      <alignment horizontal="left" vertical="top" wrapText="1"/>
    </xf>
    <xf numFmtId="164" fontId="1" fillId="2" borderId="0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 vertical="top"/>
    </xf>
    <xf numFmtId="164" fontId="2" fillId="2" borderId="0" xfId="0" applyNumberFormat="1" applyFont="1" applyFill="1" applyBorder="1"/>
    <xf numFmtId="164" fontId="1" fillId="2" borderId="0" xfId="0" applyNumberFormat="1" applyFont="1" applyFill="1" applyBorder="1"/>
    <xf numFmtId="164" fontId="2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164" fontId="5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>
      <alignment horizontal="left" vertical="top" wrapText="1"/>
    </xf>
    <xf numFmtId="4" fontId="6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left" vertical="top" wrapText="1"/>
    </xf>
    <xf numFmtId="165" fontId="7" fillId="0" borderId="1" xfId="1" applyNumberFormat="1" applyFont="1" applyBorder="1" applyAlignment="1">
      <alignment horizontal="right" vertical="top"/>
    </xf>
    <xf numFmtId="49" fontId="4" fillId="2" borderId="1" xfId="0" applyNumberFormat="1" applyFont="1" applyFill="1" applyBorder="1" applyAlignment="1">
      <alignment horizontal="left" vertical="top" wrapText="1"/>
    </xf>
    <xf numFmtId="166" fontId="2" fillId="2" borderId="1" xfId="0" applyNumberFormat="1" applyFont="1" applyFill="1" applyBorder="1" applyAlignment="1">
      <alignment horizontal="right" vertical="top"/>
    </xf>
    <xf numFmtId="0" fontId="4" fillId="2" borderId="0" xfId="0" applyFont="1" applyFill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2" borderId="0" xfId="0" applyFont="1" applyFill="1" applyBorder="1" applyAlignment="1">
      <alignment horizontal="center" vertical="top" wrapText="1"/>
    </xf>
  </cellXfs>
  <cellStyles count="2">
    <cellStyle name="Normal" xfId="0" builtinId="0"/>
    <cellStyle name="SN_24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abSelected="1" showOutlineSymbols="0" zoomScale="88" zoomScaleNormal="88" workbookViewId="0">
      <selection activeCell="D37" sqref="D37"/>
    </sheetView>
  </sheetViews>
  <sheetFormatPr defaultColWidth="20" defaultRowHeight="12.75" customHeight="1" x14ac:dyDescent="0.2"/>
  <cols>
    <col min="1" max="1" width="106.1640625" style="3" customWidth="1"/>
    <col min="2" max="2" width="27.1640625" style="3" customWidth="1"/>
    <col min="3" max="3" width="29.83203125" style="3" customWidth="1"/>
    <col min="4" max="4" width="29.83203125" style="4" customWidth="1"/>
    <col min="5" max="5" width="26.1640625" style="4" customWidth="1"/>
    <col min="6" max="6" width="25.5" style="2" bestFit="1" customWidth="1"/>
    <col min="7" max="7" width="21.5" style="2" bestFit="1" customWidth="1"/>
    <col min="8" max="16384" width="20" style="2"/>
  </cols>
  <sheetData>
    <row r="1" spans="1:7" ht="21.6" customHeight="1" x14ac:dyDescent="0.2">
      <c r="A1" s="19" t="s">
        <v>76</v>
      </c>
      <c r="B1" s="19"/>
      <c r="C1" s="19"/>
      <c r="D1" s="19"/>
      <c r="E1" s="19"/>
    </row>
    <row r="2" spans="1:7" ht="21.6" customHeight="1" x14ac:dyDescent="0.2">
      <c r="A2" s="19" t="s">
        <v>69</v>
      </c>
      <c r="B2" s="19"/>
      <c r="C2" s="19"/>
      <c r="D2" s="19"/>
      <c r="E2" s="19"/>
    </row>
    <row r="3" spans="1:7" ht="39" customHeight="1" x14ac:dyDescent="0.2">
      <c r="A3" s="21" t="s">
        <v>79</v>
      </c>
      <c r="B3" s="21"/>
      <c r="C3" s="21"/>
      <c r="D3" s="21"/>
      <c r="E3" s="21"/>
    </row>
    <row r="4" spans="1:7" ht="19.899999999999999" customHeight="1" x14ac:dyDescent="0.2">
      <c r="A4" s="20" t="s">
        <v>3</v>
      </c>
      <c r="B4" s="20"/>
      <c r="C4" s="20"/>
      <c r="D4" s="20"/>
      <c r="E4" s="20"/>
    </row>
    <row r="5" spans="1:7" ht="33" customHeight="1" x14ac:dyDescent="0.2">
      <c r="A5" s="9" t="s">
        <v>2</v>
      </c>
      <c r="B5" s="9" t="s">
        <v>72</v>
      </c>
      <c r="C5" s="9" t="s">
        <v>73</v>
      </c>
      <c r="D5" s="9" t="s">
        <v>74</v>
      </c>
      <c r="E5" s="10" t="s">
        <v>75</v>
      </c>
    </row>
    <row r="6" spans="1:7" s="1" customFormat="1" ht="19.899999999999999" customHeight="1" x14ac:dyDescent="0.2">
      <c r="A6" s="11" t="s">
        <v>4</v>
      </c>
      <c r="B6" s="12">
        <f>B8+B70</f>
        <v>480014904.77999997</v>
      </c>
      <c r="C6" s="12">
        <f>C8+C70</f>
        <v>1043021473.5300001</v>
      </c>
      <c r="D6" s="12">
        <f>D8+D70</f>
        <v>1607265365.23</v>
      </c>
      <c r="E6" s="12">
        <f>E8+E70</f>
        <v>2184040185.1000004</v>
      </c>
      <c r="F6" s="6"/>
      <c r="G6" s="6"/>
    </row>
    <row r="7" spans="1:7" ht="17.45" customHeight="1" x14ac:dyDescent="0.2">
      <c r="A7" s="13" t="s">
        <v>5</v>
      </c>
      <c r="B7" s="14"/>
      <c r="C7" s="14"/>
      <c r="D7" s="14"/>
      <c r="E7" s="14"/>
      <c r="F7" s="7"/>
      <c r="G7" s="6"/>
    </row>
    <row r="8" spans="1:7" s="1" customFormat="1" ht="23.45" customHeight="1" x14ac:dyDescent="0.2">
      <c r="A8" s="15" t="s">
        <v>6</v>
      </c>
      <c r="B8" s="12">
        <f>B10+B13+B25+B29+B46+B62+B21</f>
        <v>421236971.79999995</v>
      </c>
      <c r="C8" s="12">
        <f>C10+C13+C25+C29+C46+C62+C21</f>
        <v>903361140.01000011</v>
      </c>
      <c r="D8" s="12">
        <f>D10+D13+D25+D29+D46+D62+D21</f>
        <v>1356884367.4400001</v>
      </c>
      <c r="E8" s="12">
        <f>E10+E13+E25+E29+E46+E62+E21</f>
        <v>1842155368.6000004</v>
      </c>
      <c r="F8" s="6"/>
      <c r="G8" s="6"/>
    </row>
    <row r="9" spans="1:7" ht="17.45" customHeight="1" x14ac:dyDescent="0.2">
      <c r="A9" s="13" t="s">
        <v>5</v>
      </c>
      <c r="B9" s="14"/>
      <c r="C9" s="14"/>
      <c r="D9" s="14"/>
      <c r="E9" s="14"/>
      <c r="G9" s="6"/>
    </row>
    <row r="10" spans="1:7" s="1" customFormat="1" ht="21.6" customHeight="1" x14ac:dyDescent="0.2">
      <c r="A10" s="15" t="s">
        <v>7</v>
      </c>
      <c r="B10" s="8">
        <f>B12</f>
        <v>38610923.700000003</v>
      </c>
      <c r="C10" s="8">
        <f>C12</f>
        <v>83822312.599999994</v>
      </c>
      <c r="D10" s="8">
        <f t="shared" ref="D10:E10" si="0">D12</f>
        <v>131267575.43000001</v>
      </c>
      <c r="E10" s="8">
        <f t="shared" si="0"/>
        <v>184637724.30000001</v>
      </c>
      <c r="G10" s="6"/>
    </row>
    <row r="11" spans="1:7" ht="18" customHeight="1" x14ac:dyDescent="0.2">
      <c r="A11" s="13" t="s">
        <v>5</v>
      </c>
      <c r="B11" s="5"/>
      <c r="C11" s="5"/>
      <c r="D11" s="5"/>
      <c r="E11" s="5"/>
      <c r="F11" s="6"/>
      <c r="G11" s="6"/>
    </row>
    <row r="12" spans="1:7" ht="21" customHeight="1" x14ac:dyDescent="0.2">
      <c r="A12" s="13" t="s">
        <v>8</v>
      </c>
      <c r="B12" s="16">
        <v>38610923.700000003</v>
      </c>
      <c r="C12" s="16">
        <v>83822312.599999994</v>
      </c>
      <c r="D12" s="16">
        <v>131267575.43000001</v>
      </c>
      <c r="E12" s="16">
        <v>184637724.30000001</v>
      </c>
      <c r="F12" s="6"/>
      <c r="G12" s="6"/>
    </row>
    <row r="13" spans="1:7" s="1" customFormat="1" ht="23.45" customHeight="1" x14ac:dyDescent="0.2">
      <c r="A13" s="15" t="s">
        <v>9</v>
      </c>
      <c r="B13" s="8">
        <f t="shared" ref="B13:D13" si="1">B15+B16+B17+B18+B19+B20</f>
        <v>38547178.649999999</v>
      </c>
      <c r="C13" s="8">
        <f t="shared" si="1"/>
        <v>88748125.650000006</v>
      </c>
      <c r="D13" s="8">
        <f t="shared" si="1"/>
        <v>140275387.40000001</v>
      </c>
      <c r="E13" s="8">
        <f>E15+E16+E17+E18+E19+E20</f>
        <v>195905332.10000002</v>
      </c>
      <c r="F13" s="6"/>
      <c r="G13" s="6"/>
    </row>
    <row r="14" spans="1:7" ht="19.899999999999999" customHeight="1" x14ac:dyDescent="0.2">
      <c r="A14" s="13" t="s">
        <v>5</v>
      </c>
      <c r="B14" s="5"/>
      <c r="C14" s="5"/>
      <c r="D14" s="5"/>
      <c r="E14" s="5"/>
      <c r="F14" s="6"/>
      <c r="G14" s="6"/>
    </row>
    <row r="15" spans="1:7" ht="20.45" customHeight="1" x14ac:dyDescent="0.2">
      <c r="A15" s="13" t="s">
        <v>10</v>
      </c>
      <c r="B15" s="16">
        <v>5512522.7000000002</v>
      </c>
      <c r="C15" s="16">
        <v>9583170.8000000007</v>
      </c>
      <c r="D15" s="16">
        <v>13200428.699999999</v>
      </c>
      <c r="E15" s="16">
        <v>16915900.800000001</v>
      </c>
      <c r="F15" s="6"/>
      <c r="G15" s="6"/>
    </row>
    <row r="16" spans="1:7" ht="20.45" customHeight="1" x14ac:dyDescent="0.2">
      <c r="A16" s="13" t="s">
        <v>32</v>
      </c>
      <c r="B16" s="16">
        <v>1294814.5</v>
      </c>
      <c r="C16" s="16">
        <v>2914555.5</v>
      </c>
      <c r="D16" s="16">
        <v>4278144.6500000004</v>
      </c>
      <c r="E16" s="16">
        <v>5723836.7999999998</v>
      </c>
      <c r="F16" s="6"/>
      <c r="G16" s="6"/>
    </row>
    <row r="17" spans="1:7" ht="20.45" customHeight="1" x14ac:dyDescent="0.2">
      <c r="A17" s="13" t="s">
        <v>11</v>
      </c>
      <c r="B17" s="16">
        <v>20513189.800000001</v>
      </c>
      <c r="C17" s="16">
        <v>48237164.509999998</v>
      </c>
      <c r="D17" s="16">
        <v>78127387.200000003</v>
      </c>
      <c r="E17" s="16">
        <v>113577170.7</v>
      </c>
      <c r="F17" s="6"/>
      <c r="G17" s="6"/>
    </row>
    <row r="18" spans="1:7" ht="22.9" customHeight="1" x14ac:dyDescent="0.2">
      <c r="A18" s="13" t="s">
        <v>12</v>
      </c>
      <c r="B18" s="16">
        <v>361663.7</v>
      </c>
      <c r="C18" s="16">
        <v>732765.54</v>
      </c>
      <c r="D18" s="16">
        <v>941528.6</v>
      </c>
      <c r="E18" s="16">
        <v>1154821.5</v>
      </c>
      <c r="F18" s="6"/>
      <c r="G18" s="6"/>
    </row>
    <row r="19" spans="1:7" ht="21" customHeight="1" x14ac:dyDescent="0.2">
      <c r="A19" s="13" t="s">
        <v>13</v>
      </c>
      <c r="B19" s="16">
        <v>2445565.7999999998</v>
      </c>
      <c r="C19" s="16">
        <v>6816346.2000000002</v>
      </c>
      <c r="D19" s="16">
        <v>11911899.9</v>
      </c>
      <c r="E19" s="16">
        <v>17531093.300000001</v>
      </c>
      <c r="F19" s="6"/>
      <c r="G19" s="6"/>
    </row>
    <row r="20" spans="1:7" ht="21.6" customHeight="1" x14ac:dyDescent="0.2">
      <c r="A20" s="13" t="s">
        <v>14</v>
      </c>
      <c r="B20" s="16">
        <v>8419422.1500000004</v>
      </c>
      <c r="C20" s="16">
        <v>20464123.100000001</v>
      </c>
      <c r="D20" s="16">
        <v>31815998.350000001</v>
      </c>
      <c r="E20" s="16">
        <v>41002509</v>
      </c>
      <c r="F20" s="6"/>
      <c r="G20" s="6"/>
    </row>
    <row r="21" spans="1:7" s="1" customFormat="1" ht="20.45" customHeight="1" x14ac:dyDescent="0.2">
      <c r="A21" s="15" t="s">
        <v>15</v>
      </c>
      <c r="B21" s="8">
        <f t="shared" ref="B21:E21" si="2">B23+B24</f>
        <v>40482363</v>
      </c>
      <c r="C21" s="8">
        <f t="shared" si="2"/>
        <v>103137879.59999999</v>
      </c>
      <c r="D21" s="8">
        <f t="shared" si="2"/>
        <v>144776575.19999999</v>
      </c>
      <c r="E21" s="8">
        <f t="shared" si="2"/>
        <v>213845135.10000002</v>
      </c>
      <c r="G21" s="6"/>
    </row>
    <row r="22" spans="1:7" s="1" customFormat="1" ht="18.600000000000001" customHeight="1" x14ac:dyDescent="0.2">
      <c r="A22" s="13" t="s">
        <v>5</v>
      </c>
      <c r="B22" s="5"/>
      <c r="C22" s="5"/>
      <c r="D22" s="5"/>
      <c r="E22" s="5"/>
      <c r="G22" s="6"/>
    </row>
    <row r="23" spans="1:7" ht="21" customHeight="1" x14ac:dyDescent="0.2">
      <c r="A23" s="13" t="s">
        <v>16</v>
      </c>
      <c r="B23" s="16">
        <v>13234768.9</v>
      </c>
      <c r="C23" s="16">
        <v>63097012.799999997</v>
      </c>
      <c r="D23" s="16">
        <v>76635337.099999994</v>
      </c>
      <c r="E23" s="16">
        <v>131789623.2</v>
      </c>
      <c r="G23" s="6"/>
    </row>
    <row r="24" spans="1:7" ht="21.6" customHeight="1" x14ac:dyDescent="0.2">
      <c r="A24" s="13" t="s">
        <v>17</v>
      </c>
      <c r="B24" s="16">
        <v>27247594.100000001</v>
      </c>
      <c r="C24" s="16">
        <v>40040866.799999997</v>
      </c>
      <c r="D24" s="16">
        <v>68141238.099999994</v>
      </c>
      <c r="E24" s="16">
        <v>82055511.900000006</v>
      </c>
      <c r="G24" s="6"/>
    </row>
    <row r="25" spans="1:7" s="1" customFormat="1" ht="22.15" customHeight="1" x14ac:dyDescent="0.2">
      <c r="A25" s="15" t="s">
        <v>18</v>
      </c>
      <c r="B25" s="8">
        <f>B27+B28</f>
        <v>29006436.600000001</v>
      </c>
      <c r="C25" s="8">
        <f>C27+C28</f>
        <v>69384724.400000006</v>
      </c>
      <c r="D25" s="8">
        <f t="shared" ref="D25" si="3">D27+D28</f>
        <v>108688072</v>
      </c>
      <c r="E25" s="8">
        <f t="shared" ref="E25" si="4">E27+E28</f>
        <v>141828320.69999999</v>
      </c>
      <c r="G25" s="6"/>
    </row>
    <row r="26" spans="1:7" ht="17.45" customHeight="1" x14ac:dyDescent="0.2">
      <c r="A26" s="13" t="s">
        <v>5</v>
      </c>
      <c r="B26" s="5"/>
      <c r="C26" s="5"/>
      <c r="D26" s="5"/>
      <c r="E26" s="5"/>
      <c r="G26" s="6"/>
    </row>
    <row r="27" spans="1:7" ht="22.9" customHeight="1" x14ac:dyDescent="0.2">
      <c r="A27" s="13" t="s">
        <v>19</v>
      </c>
      <c r="B27" s="16">
        <v>21307089.199999999</v>
      </c>
      <c r="C27" s="16">
        <v>53044197.399999999</v>
      </c>
      <c r="D27" s="16">
        <v>82476451.200000003</v>
      </c>
      <c r="E27" s="16">
        <v>111688773.5</v>
      </c>
      <c r="G27" s="6"/>
    </row>
    <row r="28" spans="1:7" ht="18" customHeight="1" x14ac:dyDescent="0.2">
      <c r="A28" s="13" t="s">
        <v>20</v>
      </c>
      <c r="B28" s="16">
        <v>7699347.4000000004</v>
      </c>
      <c r="C28" s="16">
        <v>16340527</v>
      </c>
      <c r="D28" s="16">
        <v>26211620.800000001</v>
      </c>
      <c r="E28" s="16">
        <v>30139547.199999999</v>
      </c>
      <c r="G28" s="6"/>
    </row>
    <row r="29" spans="1:7" s="1" customFormat="1" ht="16.899999999999999" customHeight="1" x14ac:dyDescent="0.2">
      <c r="A29" s="15" t="s">
        <v>21</v>
      </c>
      <c r="B29" s="8">
        <f>B31+B34+B43</f>
        <v>51107193.899999991</v>
      </c>
      <c r="C29" s="8">
        <f>C31+C34+C43</f>
        <v>109362879.2</v>
      </c>
      <c r="D29" s="8">
        <f>D31+D34+D43</f>
        <v>165244999.10000002</v>
      </c>
      <c r="E29" s="8">
        <f>E31+E34+E43</f>
        <v>226776815.09999999</v>
      </c>
      <c r="G29" s="6"/>
    </row>
    <row r="30" spans="1:7" ht="24" customHeight="1" x14ac:dyDescent="0.2">
      <c r="A30" s="13" t="s">
        <v>5</v>
      </c>
      <c r="B30" s="5"/>
      <c r="C30" s="5"/>
      <c r="D30" s="5"/>
      <c r="E30" s="5"/>
      <c r="G30" s="6"/>
    </row>
    <row r="31" spans="1:7" ht="19.899999999999999" customHeight="1" x14ac:dyDescent="0.2">
      <c r="A31" s="17" t="s">
        <v>22</v>
      </c>
      <c r="B31" s="5">
        <f t="shared" ref="B31:C31" si="5">B33</f>
        <v>1374352</v>
      </c>
      <c r="C31" s="5">
        <f t="shared" si="5"/>
        <v>2446691.7999999998</v>
      </c>
      <c r="D31" s="5">
        <f>D33</f>
        <v>3314079.9</v>
      </c>
      <c r="E31" s="5">
        <f>E33</f>
        <v>4212827.5999999996</v>
      </c>
      <c r="G31" s="6"/>
    </row>
    <row r="32" spans="1:7" ht="16.899999999999999" customHeight="1" x14ac:dyDescent="0.2">
      <c r="A32" s="13" t="s">
        <v>5</v>
      </c>
      <c r="B32" s="5"/>
      <c r="C32" s="5"/>
      <c r="D32" s="5"/>
      <c r="E32" s="5"/>
      <c r="G32" s="6"/>
    </row>
    <row r="33" spans="1:7" ht="23.45" customHeight="1" x14ac:dyDescent="0.2">
      <c r="A33" s="17" t="s">
        <v>23</v>
      </c>
      <c r="B33" s="16">
        <v>1374352</v>
      </c>
      <c r="C33" s="16">
        <v>2446691.7999999998</v>
      </c>
      <c r="D33" s="16">
        <v>3314079.9</v>
      </c>
      <c r="E33" s="16">
        <v>4212827.5999999996</v>
      </c>
      <c r="G33" s="6"/>
    </row>
    <row r="34" spans="1:7" ht="22.9" customHeight="1" x14ac:dyDescent="0.2">
      <c r="A34" s="13" t="s">
        <v>24</v>
      </c>
      <c r="B34" s="8">
        <f>B36+B37+B38+B39+B40+B41+B42</f>
        <v>45319989.599999994</v>
      </c>
      <c r="C34" s="8">
        <f t="shared" ref="C34:D34" si="6">C36+C37+C38+C39+C40+C41+C42</f>
        <v>97286475.5</v>
      </c>
      <c r="D34" s="8">
        <f t="shared" si="6"/>
        <v>147641503.30000001</v>
      </c>
      <c r="E34" s="8">
        <f>E36+E37+E38+E39+E40+E41+E42</f>
        <v>199122840.5</v>
      </c>
      <c r="G34" s="6"/>
    </row>
    <row r="35" spans="1:7" ht="19.149999999999999" customHeight="1" x14ac:dyDescent="0.2">
      <c r="A35" s="13" t="s">
        <v>5</v>
      </c>
      <c r="B35" s="5"/>
      <c r="C35" s="5"/>
      <c r="D35" s="5"/>
      <c r="E35" s="5"/>
      <c r="G35" s="6"/>
    </row>
    <row r="36" spans="1:7" ht="33" customHeight="1" x14ac:dyDescent="0.2">
      <c r="A36" s="17" t="s">
        <v>25</v>
      </c>
      <c r="B36" s="16">
        <v>1674316.4</v>
      </c>
      <c r="C36" s="16">
        <v>3995886.4</v>
      </c>
      <c r="D36" s="16">
        <v>6404317</v>
      </c>
      <c r="E36" s="16">
        <v>7706322.2000000002</v>
      </c>
      <c r="G36" s="6"/>
    </row>
    <row r="37" spans="1:7" ht="40.15" customHeight="1" x14ac:dyDescent="0.2">
      <c r="A37" s="17" t="s">
        <v>26</v>
      </c>
      <c r="B37" s="16">
        <v>16074718.699999999</v>
      </c>
      <c r="C37" s="16">
        <v>32149437.399999999</v>
      </c>
      <c r="D37" s="16">
        <v>48224156</v>
      </c>
      <c r="E37" s="16">
        <v>64298874.700000003</v>
      </c>
      <c r="G37" s="6"/>
    </row>
    <row r="38" spans="1:7" ht="36" customHeight="1" x14ac:dyDescent="0.2">
      <c r="A38" s="17" t="s">
        <v>27</v>
      </c>
      <c r="B38" s="16">
        <v>12562.1</v>
      </c>
      <c r="C38" s="16">
        <v>25124.2</v>
      </c>
      <c r="D38" s="16">
        <v>37686.199999999997</v>
      </c>
      <c r="E38" s="16">
        <v>50248.3</v>
      </c>
      <c r="G38" s="6"/>
    </row>
    <row r="39" spans="1:7" ht="19.899999999999999" customHeight="1" x14ac:dyDescent="0.2">
      <c r="A39" s="17" t="s">
        <v>28</v>
      </c>
      <c r="B39" s="16">
        <v>198243.20000000001</v>
      </c>
      <c r="C39" s="16">
        <v>240140.3</v>
      </c>
      <c r="D39" s="16">
        <v>251545.7</v>
      </c>
      <c r="E39" s="16">
        <v>265232.3</v>
      </c>
      <c r="G39" s="6"/>
    </row>
    <row r="40" spans="1:7" ht="39.75" customHeight="1" x14ac:dyDescent="0.2">
      <c r="A40" s="17" t="s">
        <v>29</v>
      </c>
      <c r="B40" s="16">
        <v>9673734</v>
      </c>
      <c r="C40" s="16">
        <v>21276111.600000001</v>
      </c>
      <c r="D40" s="16">
        <v>32347864.699999999</v>
      </c>
      <c r="E40" s="16">
        <v>45273158.399999999</v>
      </c>
      <c r="G40" s="6"/>
    </row>
    <row r="41" spans="1:7" ht="34.9" customHeight="1" x14ac:dyDescent="0.2">
      <c r="A41" s="17" t="s">
        <v>30</v>
      </c>
      <c r="B41" s="16">
        <v>300563.7</v>
      </c>
      <c r="C41" s="16">
        <v>609038.5</v>
      </c>
      <c r="D41" s="16">
        <v>915369.1</v>
      </c>
      <c r="E41" s="16">
        <v>1162159.6000000001</v>
      </c>
      <c r="G41" s="6"/>
    </row>
    <row r="42" spans="1:7" ht="18.600000000000001" customHeight="1" x14ac:dyDescent="0.2">
      <c r="A42" s="17" t="s">
        <v>31</v>
      </c>
      <c r="B42" s="16">
        <v>17385851.5</v>
      </c>
      <c r="C42" s="16">
        <v>38990737.100000001</v>
      </c>
      <c r="D42" s="16">
        <v>59460564.600000001</v>
      </c>
      <c r="E42" s="16">
        <v>80366845</v>
      </c>
      <c r="G42" s="6"/>
    </row>
    <row r="43" spans="1:7" ht="18.600000000000001" customHeight="1" x14ac:dyDescent="0.2">
      <c r="A43" s="13" t="s">
        <v>33</v>
      </c>
      <c r="B43" s="16">
        <v>4412852.3</v>
      </c>
      <c r="C43" s="16">
        <v>9629711.9000000004</v>
      </c>
      <c r="D43" s="16">
        <v>14289415.9</v>
      </c>
      <c r="E43" s="16">
        <v>23441147</v>
      </c>
      <c r="G43" s="6"/>
    </row>
    <row r="44" spans="1:7" ht="19.149999999999999" customHeight="1" x14ac:dyDescent="0.2">
      <c r="A44" s="13" t="s">
        <v>0</v>
      </c>
      <c r="B44" s="5"/>
      <c r="C44" s="5"/>
      <c r="D44" s="5"/>
      <c r="E44" s="5"/>
      <c r="G44" s="6"/>
    </row>
    <row r="45" spans="1:7" ht="20.45" customHeight="1" x14ac:dyDescent="0.2">
      <c r="A45" s="17" t="s">
        <v>34</v>
      </c>
      <c r="B45" s="16">
        <v>4105000</v>
      </c>
      <c r="C45" s="16">
        <v>8218360</v>
      </c>
      <c r="D45" s="16">
        <v>12335060</v>
      </c>
      <c r="E45" s="16">
        <v>18448434.300000001</v>
      </c>
      <c r="G45" s="6"/>
    </row>
    <row r="46" spans="1:7" s="1" customFormat="1" ht="22.9" customHeight="1" x14ac:dyDescent="0.2">
      <c r="A46" s="15" t="s">
        <v>35</v>
      </c>
      <c r="B46" s="8">
        <f t="shared" ref="B46:D46" si="7">B48+B59+B49</f>
        <v>154446593.60000002</v>
      </c>
      <c r="C46" s="8">
        <f t="shared" si="7"/>
        <v>302714661.10000002</v>
      </c>
      <c r="D46" s="8">
        <f t="shared" si="7"/>
        <v>442813383.80000001</v>
      </c>
      <c r="E46" s="8">
        <f>E48+E59+E49</f>
        <v>574370583.60000002</v>
      </c>
      <c r="G46" s="6"/>
    </row>
    <row r="47" spans="1:7" ht="18.600000000000001" customHeight="1" x14ac:dyDescent="0.2">
      <c r="A47" s="13" t="s">
        <v>5</v>
      </c>
      <c r="B47" s="5"/>
      <c r="C47" s="5"/>
      <c r="D47" s="5"/>
      <c r="E47" s="5"/>
      <c r="G47" s="6"/>
    </row>
    <row r="48" spans="1:7" ht="21.6" customHeight="1" x14ac:dyDescent="0.2">
      <c r="A48" s="13" t="s">
        <v>36</v>
      </c>
      <c r="B48" s="16">
        <v>503436.7</v>
      </c>
      <c r="C48" s="16">
        <v>1008048.3</v>
      </c>
      <c r="D48" s="16">
        <v>1513835</v>
      </c>
      <c r="E48" s="16">
        <v>2023146.6</v>
      </c>
      <c r="G48" s="6"/>
    </row>
    <row r="49" spans="1:7" ht="21.6" customHeight="1" x14ac:dyDescent="0.2">
      <c r="A49" s="13" t="s">
        <v>37</v>
      </c>
      <c r="B49" s="5">
        <f>B51+B52+B53+B54+B55+B56+B57+B58</f>
        <v>44667272.900000006</v>
      </c>
      <c r="C49" s="5">
        <f>C51+C52+C53+C54+C55+C56+C57+C58</f>
        <v>93774844.799999997</v>
      </c>
      <c r="D49" s="5">
        <f>D51+D52+D53+D54+D55+D56+D57+D58</f>
        <v>140258502.80000001</v>
      </c>
      <c r="E49" s="5">
        <f>E51+E52+E53+E54+E55+E56+E57+E58</f>
        <v>188817113</v>
      </c>
      <c r="G49" s="6"/>
    </row>
    <row r="50" spans="1:7" ht="17.45" customHeight="1" x14ac:dyDescent="0.2">
      <c r="A50" s="13" t="s">
        <v>5</v>
      </c>
      <c r="B50" s="5"/>
      <c r="C50" s="5"/>
      <c r="D50" s="5"/>
      <c r="E50" s="5"/>
      <c r="G50" s="6"/>
    </row>
    <row r="51" spans="1:7" ht="21.6" customHeight="1" x14ac:dyDescent="0.2">
      <c r="A51" s="17" t="s">
        <v>38</v>
      </c>
      <c r="B51" s="16">
        <v>1379766.5</v>
      </c>
      <c r="C51" s="16">
        <v>2759533</v>
      </c>
      <c r="D51" s="16">
        <v>4139299.5</v>
      </c>
      <c r="E51" s="16">
        <v>5519066</v>
      </c>
      <c r="G51" s="6"/>
    </row>
    <row r="52" spans="1:7" ht="21.6" customHeight="1" x14ac:dyDescent="0.2">
      <c r="A52" s="17" t="s">
        <v>39</v>
      </c>
      <c r="B52" s="16">
        <v>6305000</v>
      </c>
      <c r="C52" s="16">
        <v>12751000</v>
      </c>
      <c r="D52" s="16">
        <v>19188000</v>
      </c>
      <c r="E52" s="16">
        <v>22562500</v>
      </c>
      <c r="G52" s="6"/>
    </row>
    <row r="53" spans="1:7" ht="21.6" customHeight="1" x14ac:dyDescent="0.2">
      <c r="A53" s="17" t="s">
        <v>40</v>
      </c>
      <c r="B53" s="16">
        <v>12534892.5</v>
      </c>
      <c r="C53" s="16">
        <v>25444785</v>
      </c>
      <c r="D53" s="16">
        <v>38411725.5</v>
      </c>
      <c r="E53" s="16">
        <v>51550208.5</v>
      </c>
      <c r="G53" s="6"/>
    </row>
    <row r="54" spans="1:7" ht="21.6" customHeight="1" x14ac:dyDescent="0.2">
      <c r="A54" s="17" t="s">
        <v>41</v>
      </c>
      <c r="B54" s="16">
        <v>14397.3</v>
      </c>
      <c r="C54" s="16">
        <v>23035.7</v>
      </c>
      <c r="D54" s="16">
        <v>37433</v>
      </c>
      <c r="E54" s="16">
        <v>57589.3</v>
      </c>
      <c r="G54" s="6"/>
    </row>
    <row r="55" spans="1:7" ht="21.6" customHeight="1" x14ac:dyDescent="0.2">
      <c r="A55" s="17" t="s">
        <v>42</v>
      </c>
      <c r="B55" s="16">
        <v>1501344</v>
      </c>
      <c r="C55" s="16">
        <v>3002688</v>
      </c>
      <c r="D55" s="16">
        <v>4388544</v>
      </c>
      <c r="E55" s="16">
        <v>5774400</v>
      </c>
      <c r="G55" s="6"/>
    </row>
    <row r="56" spans="1:7" ht="20.45" customHeight="1" x14ac:dyDescent="0.2">
      <c r="A56" s="17" t="s">
        <v>43</v>
      </c>
      <c r="B56" s="16">
        <v>669034</v>
      </c>
      <c r="C56" s="16">
        <v>1726756.8</v>
      </c>
      <c r="D56" s="16">
        <v>2345803.4</v>
      </c>
      <c r="E56" s="16">
        <v>3824751.1</v>
      </c>
      <c r="G56" s="6"/>
    </row>
    <row r="57" spans="1:7" ht="22.9" customHeight="1" x14ac:dyDescent="0.2">
      <c r="A57" s="17" t="s">
        <v>44</v>
      </c>
      <c r="B57" s="16">
        <v>7155</v>
      </c>
      <c r="C57" s="16">
        <v>14310</v>
      </c>
      <c r="D57" s="16">
        <v>21465</v>
      </c>
      <c r="E57" s="16">
        <v>28620</v>
      </c>
      <c r="G57" s="6"/>
    </row>
    <row r="58" spans="1:7" ht="19.149999999999999" customHeight="1" x14ac:dyDescent="0.2">
      <c r="A58" s="17" t="s">
        <v>45</v>
      </c>
      <c r="B58" s="16">
        <v>22255683.600000001</v>
      </c>
      <c r="C58" s="16">
        <v>48052736.299999997</v>
      </c>
      <c r="D58" s="16">
        <v>71726232.400000006</v>
      </c>
      <c r="E58" s="16">
        <v>99499978.099999994</v>
      </c>
      <c r="G58" s="6"/>
    </row>
    <row r="59" spans="1:7" ht="18" customHeight="1" x14ac:dyDescent="0.2">
      <c r="A59" s="13" t="s">
        <v>46</v>
      </c>
      <c r="B59" s="5">
        <f>B61</f>
        <v>109275884</v>
      </c>
      <c r="C59" s="5">
        <f t="shared" ref="C59:E59" si="8">C61</f>
        <v>207931768</v>
      </c>
      <c r="D59" s="5">
        <f t="shared" si="8"/>
        <v>301041046</v>
      </c>
      <c r="E59" s="5">
        <f t="shared" si="8"/>
        <v>383530324</v>
      </c>
      <c r="G59" s="6"/>
    </row>
    <row r="60" spans="1:7" ht="18.600000000000001" customHeight="1" x14ac:dyDescent="0.2">
      <c r="A60" s="13" t="s">
        <v>5</v>
      </c>
      <c r="B60" s="5"/>
      <c r="C60" s="5"/>
      <c r="D60" s="5"/>
      <c r="E60" s="5"/>
      <c r="G60" s="6"/>
    </row>
    <row r="61" spans="1:7" ht="18.600000000000001" customHeight="1" x14ac:dyDescent="0.2">
      <c r="A61" s="17" t="s">
        <v>47</v>
      </c>
      <c r="B61" s="16">
        <v>109275884</v>
      </c>
      <c r="C61" s="16">
        <v>207931768</v>
      </c>
      <c r="D61" s="16">
        <v>301041046</v>
      </c>
      <c r="E61" s="16">
        <v>383530324</v>
      </c>
      <c r="G61" s="6"/>
    </row>
    <row r="62" spans="1:7" s="1" customFormat="1" ht="19.899999999999999" customHeight="1" x14ac:dyDescent="0.2">
      <c r="A62" s="15" t="s">
        <v>48</v>
      </c>
      <c r="B62" s="8">
        <f>B64+B65+B66+B68+B69+B67</f>
        <v>69036282.349999994</v>
      </c>
      <c r="C62" s="8">
        <f t="shared" ref="C62:D62" si="9">C64+C65+C66+C68+C69+C67</f>
        <v>146190557.46000001</v>
      </c>
      <c r="D62" s="8">
        <f t="shared" si="9"/>
        <v>223818374.50999999</v>
      </c>
      <c r="E62" s="8">
        <f>E64+E65+E66+E68+E69+E67</f>
        <v>304791457.69999999</v>
      </c>
      <c r="G62" s="6"/>
    </row>
    <row r="63" spans="1:7" ht="21.6" customHeight="1" x14ac:dyDescent="0.2">
      <c r="A63" s="13" t="s">
        <v>5</v>
      </c>
      <c r="B63" s="5"/>
      <c r="C63" s="5"/>
      <c r="D63" s="5"/>
      <c r="E63" s="5"/>
      <c r="G63" s="6"/>
    </row>
    <row r="64" spans="1:7" ht="25.15" customHeight="1" x14ac:dyDescent="0.2">
      <c r="A64" s="13" t="s">
        <v>49</v>
      </c>
      <c r="B64" s="16">
        <v>261556.9</v>
      </c>
      <c r="C64" s="16">
        <v>263306.90000000002</v>
      </c>
      <c r="D64" s="16">
        <v>525423.69999999995</v>
      </c>
      <c r="E64" s="16">
        <v>527733.69999999995</v>
      </c>
      <c r="G64" s="6"/>
    </row>
    <row r="65" spans="1:7" ht="44.25" customHeight="1" x14ac:dyDescent="0.2">
      <c r="A65" s="13" t="s">
        <v>50</v>
      </c>
      <c r="B65" s="16">
        <v>304255.05</v>
      </c>
      <c r="C65" s="16">
        <v>640759.41</v>
      </c>
      <c r="D65" s="16">
        <v>875755.92</v>
      </c>
      <c r="E65" s="16">
        <v>1012610.3</v>
      </c>
      <c r="G65" s="6"/>
    </row>
    <row r="66" spans="1:7" ht="19.899999999999999" customHeight="1" x14ac:dyDescent="0.2">
      <c r="A66" s="13" t="s">
        <v>51</v>
      </c>
      <c r="B66" s="16">
        <v>6823.7</v>
      </c>
      <c r="C66" s="16">
        <v>9014.4500000000007</v>
      </c>
      <c r="D66" s="16">
        <v>11205.17</v>
      </c>
      <c r="E66" s="16">
        <v>13708.7</v>
      </c>
      <c r="G66" s="6"/>
    </row>
    <row r="67" spans="1:7" ht="52.5" customHeight="1" x14ac:dyDescent="0.2">
      <c r="A67" s="13" t="s">
        <v>70</v>
      </c>
      <c r="B67" s="16">
        <v>28675</v>
      </c>
      <c r="C67" s="16">
        <v>41900</v>
      </c>
      <c r="D67" s="16">
        <v>56925</v>
      </c>
      <c r="E67" s="16">
        <v>71000</v>
      </c>
      <c r="G67" s="6"/>
    </row>
    <row r="68" spans="1:7" ht="19.899999999999999" customHeight="1" x14ac:dyDescent="0.2">
      <c r="A68" s="13" t="s">
        <v>52</v>
      </c>
      <c r="B68" s="16">
        <v>58434971.700000003</v>
      </c>
      <c r="C68" s="16">
        <v>125235576.7</v>
      </c>
      <c r="D68" s="16">
        <v>192349064.72</v>
      </c>
      <c r="E68" s="16">
        <v>234791168.90000001</v>
      </c>
      <c r="G68" s="6"/>
    </row>
    <row r="69" spans="1:7" ht="19.899999999999999" customHeight="1" x14ac:dyDescent="0.2">
      <c r="A69" s="13" t="s">
        <v>53</v>
      </c>
      <c r="B69" s="16">
        <v>10000000</v>
      </c>
      <c r="C69" s="16">
        <v>20000000</v>
      </c>
      <c r="D69" s="16">
        <v>30000000</v>
      </c>
      <c r="E69" s="16">
        <v>68375236.099999994</v>
      </c>
      <c r="G69" s="6"/>
    </row>
    <row r="70" spans="1:7" s="1" customFormat="1" ht="35.450000000000003" customHeight="1" x14ac:dyDescent="0.2">
      <c r="A70" s="15" t="s">
        <v>54</v>
      </c>
      <c r="B70" s="8">
        <f>B72+B95</f>
        <v>58777932.980000004</v>
      </c>
      <c r="C70" s="8">
        <f>C72+C95</f>
        <v>139660333.52000001</v>
      </c>
      <c r="D70" s="8">
        <f>D72+D95</f>
        <v>250380997.79000002</v>
      </c>
      <c r="E70" s="8">
        <f>E72+E95</f>
        <v>341884816.5</v>
      </c>
      <c r="F70" s="6"/>
      <c r="G70" s="6"/>
    </row>
    <row r="71" spans="1:7" ht="19.899999999999999" customHeight="1" x14ac:dyDescent="0.2">
      <c r="A71" s="13" t="s">
        <v>5</v>
      </c>
      <c r="B71" s="5"/>
      <c r="C71" s="5"/>
      <c r="D71" s="5"/>
      <c r="E71" s="5"/>
      <c r="G71" s="6"/>
    </row>
    <row r="72" spans="1:7" s="1" customFormat="1" ht="21" customHeight="1" x14ac:dyDescent="0.2">
      <c r="A72" s="15" t="s">
        <v>55</v>
      </c>
      <c r="B72" s="8">
        <f>B74+B92</f>
        <v>59777932.980000004</v>
      </c>
      <c r="C72" s="8">
        <f>C74+C92</f>
        <v>142660333.52000001</v>
      </c>
      <c r="D72" s="8">
        <f t="shared" ref="D72:E72" si="10">D74+D92</f>
        <v>256380997.79000002</v>
      </c>
      <c r="E72" s="8">
        <f t="shared" si="10"/>
        <v>351944082.5</v>
      </c>
      <c r="G72" s="6"/>
    </row>
    <row r="73" spans="1:7" ht="18" customHeight="1" x14ac:dyDescent="0.2">
      <c r="A73" s="13" t="s">
        <v>5</v>
      </c>
      <c r="B73" s="5"/>
      <c r="C73" s="5"/>
      <c r="D73" s="5"/>
      <c r="E73" s="5"/>
      <c r="G73" s="6"/>
    </row>
    <row r="74" spans="1:7" s="1" customFormat="1" ht="20.45" customHeight="1" x14ac:dyDescent="0.2">
      <c r="A74" s="15" t="s">
        <v>56</v>
      </c>
      <c r="B74" s="8">
        <f>B76+B81+B86</f>
        <v>59777932.980000004</v>
      </c>
      <c r="C74" s="8">
        <f t="shared" ref="C74:E74" si="11">C76+C81+C86</f>
        <v>142576948.02000001</v>
      </c>
      <c r="D74" s="8">
        <f t="shared" si="11"/>
        <v>256297612.29000002</v>
      </c>
      <c r="E74" s="8">
        <f t="shared" si="11"/>
        <v>351860697</v>
      </c>
      <c r="G74" s="6"/>
    </row>
    <row r="75" spans="1:7" s="1" customFormat="1" ht="20.45" customHeight="1" x14ac:dyDescent="0.2">
      <c r="A75" s="13" t="s">
        <v>5</v>
      </c>
      <c r="B75" s="5"/>
      <c r="C75" s="5"/>
      <c r="D75" s="5"/>
      <c r="E75" s="5"/>
      <c r="G75" s="6"/>
    </row>
    <row r="76" spans="1:7" s="1" customFormat="1" ht="22.15" customHeight="1" x14ac:dyDescent="0.2">
      <c r="A76" s="15" t="s">
        <v>57</v>
      </c>
      <c r="B76" s="8">
        <f t="shared" ref="B76:E76" si="12">B78+B79+B80</f>
        <v>48291239.740000002</v>
      </c>
      <c r="C76" s="8">
        <f t="shared" si="12"/>
        <v>121845082.56</v>
      </c>
      <c r="D76" s="8">
        <f t="shared" si="12"/>
        <v>219865054.81</v>
      </c>
      <c r="E76" s="8">
        <f t="shared" si="12"/>
        <v>298320836.30000001</v>
      </c>
      <c r="G76" s="6"/>
    </row>
    <row r="77" spans="1:7" s="1" customFormat="1" ht="18.600000000000001" customHeight="1" x14ac:dyDescent="0.2">
      <c r="A77" s="13" t="s">
        <v>5</v>
      </c>
      <c r="B77" s="5"/>
      <c r="C77" s="5"/>
      <c r="D77" s="5"/>
      <c r="E77" s="5"/>
      <c r="G77" s="6"/>
    </row>
    <row r="78" spans="1:7" ht="20.45" customHeight="1" x14ac:dyDescent="0.2">
      <c r="A78" s="17" t="s">
        <v>58</v>
      </c>
      <c r="B78" s="16">
        <v>52200</v>
      </c>
      <c r="C78" s="16">
        <v>52200</v>
      </c>
      <c r="D78" s="16">
        <v>52200</v>
      </c>
      <c r="E78" s="16">
        <v>52200</v>
      </c>
      <c r="G78" s="6"/>
    </row>
    <row r="79" spans="1:7" ht="20.45" customHeight="1" x14ac:dyDescent="0.2">
      <c r="A79" s="17" t="s">
        <v>59</v>
      </c>
      <c r="B79" s="16">
        <v>40650630</v>
      </c>
      <c r="C79" s="16">
        <v>102255250.34999999</v>
      </c>
      <c r="D79" s="16">
        <v>176575331.25999999</v>
      </c>
      <c r="E79" s="16">
        <v>224748602.09999999</v>
      </c>
      <c r="G79" s="6"/>
    </row>
    <row r="80" spans="1:7" ht="22.9" customHeight="1" x14ac:dyDescent="0.2">
      <c r="A80" s="17" t="s">
        <v>60</v>
      </c>
      <c r="B80" s="16">
        <v>7588409.7400000002</v>
      </c>
      <c r="C80" s="16">
        <v>19537632.210000001</v>
      </c>
      <c r="D80" s="16">
        <v>43237523.549999997</v>
      </c>
      <c r="E80" s="16">
        <v>73520034.200000003</v>
      </c>
      <c r="G80" s="6"/>
    </row>
    <row r="81" spans="1:7" s="1" customFormat="1" ht="33" customHeight="1" x14ac:dyDescent="0.2">
      <c r="A81" s="15" t="s">
        <v>1</v>
      </c>
      <c r="B81" s="8">
        <f t="shared" ref="B81:D81" si="13">B83+B84+B85</f>
        <v>10277178.550000001</v>
      </c>
      <c r="C81" s="8">
        <f t="shared" si="13"/>
        <v>17552120.359999999</v>
      </c>
      <c r="D81" s="8">
        <f t="shared" si="13"/>
        <v>31499285.43</v>
      </c>
      <c r="E81" s="8">
        <f>E83+E84+E85</f>
        <v>42461665.299999997</v>
      </c>
      <c r="G81" s="6"/>
    </row>
    <row r="82" spans="1:7" s="1" customFormat="1" ht="19.899999999999999" customHeight="1" x14ac:dyDescent="0.2">
      <c r="A82" s="13" t="s">
        <v>5</v>
      </c>
      <c r="B82" s="5"/>
      <c r="C82" s="5"/>
      <c r="D82" s="5"/>
      <c r="E82" s="5"/>
      <c r="G82" s="6"/>
    </row>
    <row r="83" spans="1:7" s="1" customFormat="1" ht="19.899999999999999" customHeight="1" x14ac:dyDescent="0.2">
      <c r="A83" s="13" t="s">
        <v>71</v>
      </c>
      <c r="B83" s="16">
        <v>5242311</v>
      </c>
      <c r="C83" s="16">
        <v>7491507.7000000002</v>
      </c>
      <c r="D83" s="16">
        <v>14140004.4</v>
      </c>
      <c r="E83" s="16">
        <v>17804816</v>
      </c>
      <c r="G83" s="6"/>
    </row>
    <row r="84" spans="1:7" ht="22.15" customHeight="1" x14ac:dyDescent="0.2">
      <c r="A84" s="17" t="s">
        <v>61</v>
      </c>
      <c r="B84" s="16">
        <v>765783.25</v>
      </c>
      <c r="C84" s="16">
        <v>3118160.67</v>
      </c>
      <c r="D84" s="16">
        <v>6369762.3899999997</v>
      </c>
      <c r="E84" s="16">
        <v>9153919</v>
      </c>
      <c r="G84" s="6"/>
    </row>
    <row r="85" spans="1:7" ht="20.45" customHeight="1" x14ac:dyDescent="0.2">
      <c r="A85" s="17" t="s">
        <v>62</v>
      </c>
      <c r="B85" s="16">
        <v>4269084.3</v>
      </c>
      <c r="C85" s="16">
        <v>6942451.9900000002</v>
      </c>
      <c r="D85" s="16">
        <v>10989518.640000001</v>
      </c>
      <c r="E85" s="16">
        <v>15502930.300000001</v>
      </c>
      <c r="G85" s="6"/>
    </row>
    <row r="86" spans="1:7" s="1" customFormat="1" ht="21" customHeight="1" x14ac:dyDescent="0.2">
      <c r="A86" s="15" t="s">
        <v>63</v>
      </c>
      <c r="B86" s="8">
        <f>B89+B88+B90+B91</f>
        <v>1209514.69</v>
      </c>
      <c r="C86" s="8">
        <f t="shared" ref="C86:E86" si="14">C89+C88+C90+C91</f>
        <v>3179745.0999999996</v>
      </c>
      <c r="D86" s="8">
        <f t="shared" si="14"/>
        <v>4933272.05</v>
      </c>
      <c r="E86" s="8">
        <f t="shared" si="14"/>
        <v>11078195.4</v>
      </c>
      <c r="G86" s="6"/>
    </row>
    <row r="87" spans="1:7" ht="21" customHeight="1" x14ac:dyDescent="0.2">
      <c r="A87" s="13" t="s">
        <v>5</v>
      </c>
      <c r="B87" s="5"/>
      <c r="C87" s="5"/>
      <c r="D87" s="5"/>
      <c r="E87" s="5"/>
      <c r="G87" s="6"/>
    </row>
    <row r="88" spans="1:7" ht="21" customHeight="1" x14ac:dyDescent="0.2">
      <c r="A88" s="17" t="s">
        <v>64</v>
      </c>
      <c r="B88" s="16">
        <v>70820</v>
      </c>
      <c r="C88" s="16">
        <v>215982.2</v>
      </c>
      <c r="D88" s="16">
        <v>352884.1</v>
      </c>
      <c r="E88" s="16">
        <v>663251.4</v>
      </c>
      <c r="G88" s="6"/>
    </row>
    <row r="89" spans="1:7" ht="19.899999999999999" customHeight="1" x14ac:dyDescent="0.2">
      <c r="A89" s="17" t="s">
        <v>65</v>
      </c>
      <c r="B89" s="16">
        <v>129078.7</v>
      </c>
      <c r="C89" s="16">
        <v>371152.3</v>
      </c>
      <c r="D89" s="16">
        <v>629087.6</v>
      </c>
      <c r="E89" s="16">
        <v>694877</v>
      </c>
      <c r="G89" s="6"/>
    </row>
    <row r="90" spans="1:7" ht="21.6" customHeight="1" x14ac:dyDescent="0.2">
      <c r="A90" s="17" t="s">
        <v>66</v>
      </c>
      <c r="B90" s="16">
        <v>12820.24</v>
      </c>
      <c r="C90" s="16">
        <v>43803.199999999997</v>
      </c>
      <c r="D90" s="16">
        <v>92819.6</v>
      </c>
      <c r="E90" s="16">
        <v>251981.2</v>
      </c>
      <c r="G90" s="6"/>
    </row>
    <row r="91" spans="1:7" ht="22.9" customHeight="1" x14ac:dyDescent="0.2">
      <c r="A91" s="17" t="s">
        <v>67</v>
      </c>
      <c r="B91" s="16">
        <v>996795.75</v>
      </c>
      <c r="C91" s="16">
        <v>2548807.4</v>
      </c>
      <c r="D91" s="16">
        <v>3858480.75</v>
      </c>
      <c r="E91" s="16">
        <v>9468085.8000000007</v>
      </c>
      <c r="G91" s="6"/>
    </row>
    <row r="92" spans="1:7" s="1" customFormat="1" ht="22.9" customHeight="1" x14ac:dyDescent="0.2">
      <c r="A92" s="15" t="s">
        <v>77</v>
      </c>
      <c r="B92" s="8">
        <f t="shared" ref="B92" si="15">+B94</f>
        <v>0</v>
      </c>
      <c r="C92" s="8">
        <f t="shared" ref="C92:E92" si="16">+C94</f>
        <v>83385.5</v>
      </c>
      <c r="D92" s="8">
        <f t="shared" si="16"/>
        <v>83385.5</v>
      </c>
      <c r="E92" s="8">
        <f t="shared" si="16"/>
        <v>83385.5</v>
      </c>
      <c r="G92" s="6"/>
    </row>
    <row r="93" spans="1:7" ht="21" customHeight="1" x14ac:dyDescent="0.2">
      <c r="A93" s="13" t="s">
        <v>5</v>
      </c>
      <c r="B93" s="5"/>
      <c r="C93" s="5"/>
      <c r="D93" s="5"/>
      <c r="E93" s="5"/>
      <c r="G93" s="6"/>
    </row>
    <row r="94" spans="1:7" ht="22.9" customHeight="1" x14ac:dyDescent="0.2">
      <c r="A94" s="17" t="s">
        <v>78</v>
      </c>
      <c r="B94" s="16">
        <v>0</v>
      </c>
      <c r="C94" s="16">
        <v>83385.5</v>
      </c>
      <c r="D94" s="16">
        <v>83385.5</v>
      </c>
      <c r="E94" s="16">
        <v>83385.5</v>
      </c>
      <c r="G94" s="6"/>
    </row>
    <row r="95" spans="1:7" s="1" customFormat="1" ht="30.6" customHeight="1" x14ac:dyDescent="0.2">
      <c r="A95" s="15" t="s">
        <v>68</v>
      </c>
      <c r="B95" s="18">
        <v>-1000000</v>
      </c>
      <c r="C95" s="18">
        <v>-3000000</v>
      </c>
      <c r="D95" s="18">
        <v>-6000000</v>
      </c>
      <c r="E95" s="18">
        <v>-10059266</v>
      </c>
      <c r="G95" s="6"/>
    </row>
    <row r="96" spans="1:7" ht="55.15" customHeight="1" x14ac:dyDescent="0.2"/>
    <row r="97" spans="1:5" ht="55.15" customHeight="1" x14ac:dyDescent="0.2">
      <c r="A97" s="2"/>
      <c r="B97" s="2"/>
      <c r="C97" s="2"/>
      <c r="D97" s="2"/>
      <c r="E97" s="2"/>
    </row>
    <row r="98" spans="1:5" ht="55.15" customHeight="1" x14ac:dyDescent="0.2">
      <c r="A98" s="2"/>
      <c r="B98" s="2"/>
      <c r="C98" s="2"/>
      <c r="D98" s="2"/>
      <c r="E98" s="2"/>
    </row>
    <row r="99" spans="1:5" ht="55.15" customHeight="1" x14ac:dyDescent="0.2">
      <c r="A99" s="2"/>
      <c r="B99" s="2"/>
      <c r="C99" s="2"/>
      <c r="D99" s="2"/>
      <c r="E99" s="2"/>
    </row>
    <row r="100" spans="1:5" ht="55.15" customHeight="1" x14ac:dyDescent="0.2">
      <c r="A100" s="2"/>
      <c r="B100" s="2"/>
      <c r="C100" s="2"/>
      <c r="D100" s="2"/>
      <c r="E100" s="2"/>
    </row>
    <row r="101" spans="1:5" ht="55.15" customHeight="1" x14ac:dyDescent="0.2">
      <c r="A101" s="2"/>
      <c r="B101" s="2"/>
      <c r="C101" s="2"/>
      <c r="D101" s="2"/>
      <c r="E101" s="2"/>
    </row>
    <row r="102" spans="1:5" ht="55.15" customHeight="1" x14ac:dyDescent="0.2">
      <c r="A102" s="2"/>
      <c r="B102" s="2"/>
      <c r="C102" s="2"/>
      <c r="D102" s="2"/>
      <c r="E102" s="2"/>
    </row>
    <row r="103" spans="1:5" ht="55.15" customHeight="1" x14ac:dyDescent="0.2">
      <c r="A103" s="2"/>
      <c r="B103" s="2"/>
      <c r="C103" s="2"/>
      <c r="D103" s="2"/>
      <c r="E103" s="2"/>
    </row>
    <row r="104" spans="1:5" ht="55.15" customHeight="1" x14ac:dyDescent="0.2">
      <c r="A104" s="2"/>
      <c r="B104" s="2"/>
      <c r="C104" s="2"/>
      <c r="D104" s="2"/>
      <c r="E104" s="2"/>
    </row>
    <row r="105" spans="1:5" ht="55.15" customHeight="1" x14ac:dyDescent="0.2">
      <c r="A105" s="2"/>
      <c r="B105" s="2"/>
      <c r="C105" s="2"/>
      <c r="D105" s="2"/>
      <c r="E105" s="2"/>
    </row>
    <row r="106" spans="1:5" ht="55.15" customHeight="1" x14ac:dyDescent="0.2">
      <c r="A106" s="2"/>
      <c r="B106" s="2"/>
      <c r="C106" s="2"/>
      <c r="D106" s="2"/>
      <c r="E106" s="2"/>
    </row>
    <row r="107" spans="1:5" ht="55.15" customHeight="1" x14ac:dyDescent="0.2">
      <c r="A107" s="2"/>
      <c r="B107" s="2"/>
      <c r="C107" s="2"/>
      <c r="D107" s="2"/>
      <c r="E107" s="2"/>
    </row>
    <row r="108" spans="1:5" ht="55.15" customHeight="1" x14ac:dyDescent="0.2">
      <c r="A108" s="2"/>
      <c r="B108" s="2"/>
      <c r="C108" s="2"/>
      <c r="D108" s="2"/>
      <c r="E108" s="2"/>
    </row>
    <row r="109" spans="1:5" ht="55.15" customHeight="1" x14ac:dyDescent="0.2">
      <c r="A109" s="2"/>
      <c r="B109" s="2"/>
      <c r="C109" s="2"/>
      <c r="D109" s="2"/>
      <c r="E109" s="2"/>
    </row>
    <row r="110" spans="1:5" ht="55.15" customHeight="1" x14ac:dyDescent="0.2">
      <c r="A110" s="2"/>
      <c r="B110" s="2"/>
      <c r="C110" s="2"/>
      <c r="D110" s="2"/>
      <c r="E110" s="2"/>
    </row>
    <row r="111" spans="1:5" ht="55.15" customHeight="1" x14ac:dyDescent="0.2">
      <c r="A111" s="2"/>
      <c r="B111" s="2"/>
      <c r="C111" s="2"/>
      <c r="D111" s="2"/>
      <c r="E111" s="2"/>
    </row>
    <row r="112" spans="1:5" ht="55.15" customHeight="1" x14ac:dyDescent="0.2">
      <c r="A112" s="2"/>
      <c r="B112" s="2"/>
      <c r="C112" s="2"/>
      <c r="D112" s="2"/>
      <c r="E112" s="2"/>
    </row>
    <row r="113" spans="1:5" ht="55.15" customHeight="1" x14ac:dyDescent="0.2">
      <c r="A113" s="2"/>
      <c r="B113" s="2"/>
      <c r="C113" s="2"/>
      <c r="D113" s="2"/>
      <c r="E113" s="2"/>
    </row>
    <row r="114" spans="1:5" ht="55.15" customHeight="1" x14ac:dyDescent="0.2">
      <c r="A114" s="2"/>
      <c r="B114" s="2"/>
      <c r="C114" s="2"/>
      <c r="D114" s="2"/>
      <c r="E114" s="2"/>
    </row>
    <row r="115" spans="1:5" ht="55.15" customHeight="1" x14ac:dyDescent="0.2">
      <c r="A115" s="2"/>
      <c r="B115" s="2"/>
      <c r="C115" s="2"/>
      <c r="D115" s="2"/>
      <c r="E115" s="2"/>
    </row>
    <row r="116" spans="1:5" ht="55.15" customHeight="1" x14ac:dyDescent="0.2">
      <c r="A116" s="2"/>
      <c r="B116" s="2"/>
      <c r="C116" s="2"/>
      <c r="D116" s="2"/>
      <c r="E116" s="2"/>
    </row>
    <row r="117" spans="1:5" ht="55.15" customHeight="1" x14ac:dyDescent="0.2">
      <c r="A117" s="2"/>
      <c r="B117" s="2"/>
      <c r="C117" s="2"/>
      <c r="D117" s="2"/>
      <c r="E117" s="2"/>
    </row>
  </sheetData>
  <mergeCells count="4">
    <mergeCell ref="A1:E1"/>
    <mergeCell ref="A2:E2"/>
    <mergeCell ref="A4:E4"/>
    <mergeCell ref="A3:E3"/>
  </mergeCells>
  <printOptions gridLines="1"/>
  <pageMargins left="0.74803149606299213" right="0.74803149606299213" top="0.51181102362204722" bottom="0.74803149606299213" header="0.51181102362204722" footer="0.51181102362204722"/>
  <pageSetup scale="70" firstPageNumber="682" orientation="landscape" useFirstPageNumber="1" horizontalDpi="4294967294" verticalDpi="4294967294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Lamara Gozalyan</dc:creator>
  <cp:lastModifiedBy>Marine Gochumyan</cp:lastModifiedBy>
  <cp:lastPrinted>2020-01-09T12:45:12Z</cp:lastPrinted>
  <dcterms:created xsi:type="dcterms:W3CDTF">2018-09-26T12:39:00Z</dcterms:created>
  <dcterms:modified xsi:type="dcterms:W3CDTF">2021-12-28T12:36:31Z</dcterms:modified>
</cp:coreProperties>
</file>