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840" windowHeight="11565" tabRatio="609"/>
  </bookViews>
  <sheets>
    <sheet name="hav. 3-1" sheetId="24" r:id="rId1"/>
    <sheet name="hav. 3-1.1" sheetId="26" r:id="rId2"/>
    <sheet name="hav3-1.1.1" sheetId="25" r:id="rId3"/>
    <sheet name="hav 3-1.1.1.1" sheetId="27" r:id="rId4"/>
  </sheets>
  <externalReferences>
    <externalReference r:id="rId5"/>
  </externalReference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44525"/>
  <customWorkbookViews>
    <customWorkbookView name="Ruzanna Gabrielyan - Personal View" guid="{7DC48BE1-46DF-4852-90F0-C5EC3EE8E643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Ani Mirzoyan - Personal View" guid="{C54F9C0E-39F6-41BE-ACA3-D66F274E6229}" mergeInterval="0" personalView="1" maximized="1" xWindow="-8" yWindow="-8" windowWidth="1936" windowHeight="1056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Angelina Atayan - Personal View" guid="{C63B5708-9D70-4A3B-B0E6-91FD62F7678E}" mergeInterval="0" personalView="1" maximized="1" windowWidth="1677" windowHeight="744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Vardan Avetisyan - Personal View" guid="{4669A452-B49C-4E66-BCF4-3205BEE853C9}" mergeInterval="0" personalView="1" maximized="1" xWindow="-8" yWindow="-8" windowWidth="1936" windowHeight="1056" activeSheetId="1"/>
    <customWorkbookView name="Haykuhi Kamendatyan - Personal View" guid="{91DAA1B8-3B54-4756-95BF-A0A50DD34341}" mergeInterval="0" personalView="1" maximized="1" windowWidth="1916" windowHeight="854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User - Personal View" guid="{8657F7B9-B475-474C-AFC3-99318488A4D6}" mergeInterval="0" personalView="1" maximized="1" xWindow="1" yWindow="1" windowWidth="1362" windowHeight="538" activeSheetId="1"/>
  </customWorkbookViews>
</workbook>
</file>

<file path=xl/calcChain.xml><?xml version="1.0" encoding="utf-8"?>
<calcChain xmlns="http://schemas.openxmlformats.org/spreadsheetml/2006/main">
  <c r="C20" i="24" l="1"/>
  <c r="B20" i="24"/>
  <c r="B25" i="24"/>
  <c r="E75" i="26" l="1"/>
  <c r="E91" i="26"/>
  <c r="E108" i="26"/>
  <c r="E103" i="26"/>
  <c r="E99" i="26"/>
  <c r="E95" i="26"/>
  <c r="E83" i="26"/>
  <c r="E87" i="26"/>
  <c r="E79" i="26"/>
  <c r="E71" i="26"/>
  <c r="E67" i="26"/>
  <c r="E63" i="26"/>
  <c r="E54" i="26"/>
  <c r="E50" i="26" s="1"/>
  <c r="E37" i="26"/>
  <c r="E31" i="26"/>
  <c r="B32" i="24" l="1"/>
  <c r="E18" i="26"/>
  <c r="B47" i="24"/>
  <c r="B48" i="24" s="1"/>
  <c r="B44" i="24"/>
  <c r="B38" i="24" s="1"/>
  <c r="B40" i="24"/>
  <c r="B34" i="24"/>
  <c r="B23" i="24"/>
  <c r="B14" i="24"/>
  <c r="B13" i="24" s="1"/>
  <c r="B11" i="24" s="1"/>
  <c r="B18" i="24" l="1"/>
  <c r="B41" i="24"/>
  <c r="B30" i="24"/>
  <c r="B9" i="24" l="1"/>
  <c r="B28" i="24"/>
  <c r="B7" i="24" l="1"/>
  <c r="E43" i="26"/>
  <c r="E24" i="26" s="1"/>
  <c r="E11" i="26"/>
  <c r="E9" i="26" l="1"/>
  <c r="E59" i="26"/>
  <c r="D18" i="27" l="1"/>
  <c r="D17" i="27" s="1"/>
  <c r="D16" i="27" s="1"/>
  <c r="D12" i="27" s="1"/>
  <c r="D11" i="27" l="1"/>
  <c r="D10" i="27" s="1"/>
  <c r="D8" i="27" s="1"/>
  <c r="D14" i="27"/>
</calcChain>
</file>

<file path=xl/sharedStrings.xml><?xml version="1.0" encoding="utf-8"?>
<sst xmlns="http://schemas.openxmlformats.org/spreadsheetml/2006/main" count="288" uniqueCount="152">
  <si>
    <t xml:space="preserve">  ԸՆԴԱՄԵՆԸ</t>
  </si>
  <si>
    <t>Ա.Ներքին աղբյուրներ-ընդամենը</t>
  </si>
  <si>
    <t>1. Փոխառու զուտ միջոցներ</t>
  </si>
  <si>
    <t>գանձապետական պարտատոմսեր</t>
  </si>
  <si>
    <t xml:space="preserve">մուրհակների մարում </t>
  </si>
  <si>
    <t>2. Ֆինանսական զուտ ակտիվներ</t>
  </si>
  <si>
    <t>Բ. Արտաքին աղբյուրներ - ընդամենը</t>
  </si>
  <si>
    <t>2.Ֆինանսական զուտ ակտիվներ</t>
  </si>
  <si>
    <t>Պետական  բյուջեի  դեֆիցիտի ֆինանսավորման աղբյուրներն ու դրանց տարրերի անվանումները</t>
  </si>
  <si>
    <t>այդ թվում՝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</si>
  <si>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</si>
  <si>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</si>
  <si>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</si>
  <si>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</si>
  <si>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</si>
  <si>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</si>
  <si>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</si>
  <si>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</si>
  <si>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</si>
  <si>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</si>
  <si>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</si>
  <si>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2.1.Վարկերի և փոխատվությունների տրամադրում</t>
  </si>
  <si>
    <t>Միջպետական վարկ Արցախի Հանրապետությանը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</si>
  <si>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</si>
  <si>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</si>
  <si>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</si>
  <si>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</si>
  <si>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</si>
  <si>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>արտաբյուջետային հաշվի ելքերի ֆինանսավորմանն ուղղվող արտաբյուջետային միջոցների տարեսկզբի ազատ մնացորդի միջոցներ</t>
  </si>
  <si>
    <t>Արտաբյուջետային հաշվի միջոցների փոփոխություն</t>
  </si>
  <si>
    <t>կայունացման դեպոզիտային հաշվի համալրում</t>
  </si>
  <si>
    <t>Բյուջեի նախագծի նախնական տարբերակ</t>
  </si>
  <si>
    <t>Աղյուսակ N 1.1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</si>
  <si>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</si>
  <si>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</si>
  <si>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</si>
  <si>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</si>
  <si>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</si>
  <si>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t>Ֆինանսական ակտիվների կառավարման միջոցառումներ</t>
  </si>
  <si>
    <t>42001</t>
  </si>
  <si>
    <t xml:space="preserve">Միջոցառման տեսակը՝ </t>
  </si>
  <si>
    <t>Վարկերի տրամադրում</t>
  </si>
  <si>
    <t>ՀՀ էկոնոմիկայի նախարարություն</t>
  </si>
  <si>
    <t>1134</t>
  </si>
  <si>
    <t xml:space="preserve">ՀՀ տարածքային կառավարման և ենթակառուցվածքների նախարարություն </t>
  </si>
  <si>
    <t>1040</t>
  </si>
  <si>
    <t>42002</t>
  </si>
  <si>
    <t>42003</t>
  </si>
  <si>
    <t>1157</t>
  </si>
  <si>
    <t>1167</t>
  </si>
  <si>
    <t>42005</t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</si>
  <si>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</si>
  <si>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</si>
  <si>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</si>
  <si>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42009</t>
  </si>
  <si>
    <t>Միջոցառման անվանումը՝ 
«Հայկական ատոմային էլեկտրակայան» ՓԲԸ-ին տրամադրվող բյուջետային վարկ</t>
  </si>
  <si>
    <t>Միջոցառման նկարագրությունը՝
Բյուջետային վարկի տրամադրում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</si>
  <si>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Ենթակառուցվածքների և գյուղական ֆինանսավորման աջակցություն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</si>
  <si>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Բարելավել գյուղական ազգաբնակչության տնտեսական ու սոցիալական կարգավիճակը, ստեղծել զբաղվածության ապահովման կայուն մեխանիզմներ, զարգացնել արտադրական համակարգերը և կապը ապրանքային մշակաբույսերի արտադրության արժեշղթայի օղակների միջև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</si>
  <si>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Գյուղական տարածքներում տնտեսական ակտիվության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</si>
  <si>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</si>
  <si>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Գյուղատնտեսական վարկերի տրամադրում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</si>
  <si>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</si>
  <si>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</si>
  <si>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</si>
  <si>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</si>
  <si>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</si>
  <si>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</si>
  <si>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</si>
  <si>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</si>
  <si>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</si>
  <si>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</si>
  <si>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</si>
  <si>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</si>
  <si>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</si>
  <si>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</si>
  <si>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Երևանի մետրոպոլիտենի վերակառուցում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</si>
  <si>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</si>
  <si>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</si>
  <si>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</si>
  <si>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</si>
  <si>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</si>
  <si>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</si>
  <si>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</si>
  <si>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Աղյուսակ N 1.1.1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</si>
  <si>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</si>
  <si>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</si>
  <si>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</si>
  <si>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</si>
  <si>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ՀՀ ԷԿՈՆՈՄԻԿԱՅԻ ՆԱԽԱՐԱՐՈՒԹՅՈՒՆ</t>
  </si>
  <si>
    <t>Ենթակառուցվածքների և գյուղական ֆինանսավորման աջակցություն</t>
  </si>
  <si>
    <t>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</si>
  <si>
    <t xml:space="preserve">ՀՀ ՏԱՐԱԾՔԱՅԻՆ ԿԱՌԱՎԱՐՄԱՆ ԵՎ ԵՆԹԱԿԱՌՈՒՑՎԱԾՔՆԵՐԻ ՆԱԽԱՐԱՐՈՒԹՅՈՒՆ
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</si>
  <si>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</si>
  <si>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</si>
  <si>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</si>
  <si>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</si>
  <si>
    <t>Քաղաքային զարգացում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</si>
  <si>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0"/>
        <color rgb="FFFF0000"/>
        <rFont val="GHEA Grapalat"/>
        <family val="3"/>
      </rPr>
      <t xml:space="preserve"> </t>
    </r>
    <r>
      <rPr>
        <sz val="10"/>
        <rFont val="GHEA Grapalat"/>
        <family val="3"/>
      </rPr>
      <t xml:space="preserve">«Երքաղլույս» ՓԲԸ-ին </t>
    </r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</si>
  <si>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</si>
  <si>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</si>
  <si>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</si>
  <si>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Վերակառուցման և զարգացման միջազգային բանկի աջակցությամբ իրականացվող «Աշնակ»_x000D_ և «Արարատ» ենթակայանների վերակառուցման ծրագրի շրջանակներում ենթավարկի տրամադրում «Բարձրավոլտ էլեկտրացանցեր» ՓԲԸ- 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</si>
  <si>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</si>
  <si>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Աղյուսակ N 1.1.1.1</t>
  </si>
  <si>
    <t>հազար դրամ</t>
  </si>
  <si>
    <t xml:space="preserve"> ՀՀ տարածքային կառավարման և ենթակառուցվածքների նախարարություն</t>
  </si>
  <si>
    <t>«Հայկական ատոմային էլեկտրակայան» ՓԲԸ-ին տրամադրվող բյուջետային վարկ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</si>
  <si>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</si>
  <si>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</si>
  <si>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</si>
  <si>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</si>
  <si>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</si>
  <si>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</si>
  <si>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բյուջեի նախագծի նախնական տարբերակ</t>
  </si>
  <si>
    <t>ՀԱՎԵԼՎԱԾ N 3</t>
  </si>
  <si>
    <t>Աղյուսակ N 1</t>
  </si>
  <si>
    <t>Հավելված N 3</t>
  </si>
  <si>
    <t xml:space="preserve">2021 թ. 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</si>
  <si>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</si>
  <si>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</si>
  <si>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</si>
  <si>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</si>
  <si>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</si>
  <si>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</si>
  <si>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</si>
  <si>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</si>
  <si>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</si>
  <si>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</si>
  <si>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</si>
  <si>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</si>
  <si>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</si>
  <si>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</si>
  <si>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</si>
  <si>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</si>
  <si>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</si>
  <si>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>ՀՀ 2022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</si>
  <si>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Ծրագրային դասիչը</t>
  </si>
  <si>
    <t xml:space="preserve">2022 թ. 
</t>
  </si>
  <si>
    <t>Միջոց_x000D_
առում</t>
  </si>
  <si>
    <t xml:space="preserve">ԸՆԴԱՄԵՆԸ 
</t>
  </si>
  <si>
    <t xml:space="preserve">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</si>
  <si>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2022թ.</t>
  </si>
  <si>
    <t>ՀՀ ՊԵՏԱԿԱՆ ԲՅՈՒՋԵԻՑ  2022 Թ ԲՅՈՒՋԵՏԱՅԻՆ ՎԱՐԿԵՐԻ ՏՐԱՄԱԴՐՄԱՆՆ ՈՒՂՂՎՈՂ ՄԻՋՈՑՆԵՐ</t>
  </si>
  <si>
    <t>ՕՏԱՐԵՐԿՐՅԱ ՊԵՏՈՒԹՅՈՒՆՆԵՐԻ ԵՎ ՄԻՋԱԶԳԱՅԻՆ ԿԱԶՄԱԿԵՐՊՈՒԹՅՈՒՆՆԵՐԻ ԱՋԱԿՑՈՒԹՅԱՄԲ 2022Թ ԻՐԱԿԱՆԱՑՎՈՂ ՎԱՐԿԱՅԻՆ ԾՐԱԳՐԵՐԻ ԵՎ ՄԻՋՈՑԱՌՈՒՄՆԵՐԻ ՇՐՋԱՆԱԿՆԵՐՈՒՄ ՎԱՐԿԵՐԻ ՏՐԱՄԱԴՐՄԱՆՆ ՈՒՂՂՎՈՂ ՄԻՋՈՑՆԵՐ</t>
  </si>
  <si>
    <t>2022 թ.</t>
  </si>
  <si>
    <t>Արտարժութային պետական պարտատոմսերի տեղաբխումից մուտք</t>
  </si>
  <si>
    <t>Արտարժութային պետական պարտատոմսերի մարում/հետգնում</t>
  </si>
  <si>
    <t>Հայաստանի Հանրապետության 2022 թվականի պետական բյուջեի դեֆիցիտի (պակասուրդի) ֆինանսավորման աղբյուրներն` ըստ առանձին տարրերի</t>
  </si>
  <si>
    <t>Նպատակային վարկերի գծով՝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</si>
  <si>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</si>
  <si>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(Վերակառուցման և զարգացման միջազգային բանկ)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</si>
</sst>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-* #,##0.00\ _ _-;\-* #,##0.00\ _ _-;_-* &quot;-&quot;??\ _ _-;_-@_-"/>
    <numFmt numFmtId="167" formatCode="_(* #,##0.0_);_(* \(#,##0.0\);_(* &quot;-&quot;?_);_(@_)"/>
    <numFmt numFmtId="168" formatCode="_(* #,##0_);_(* \(#,##0\);_(* &quot;-&quot;??_);_(@_)"/>
    <numFmt numFmtId="169" formatCode="#,##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rgb="FFC00000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name val="GHEA Grapalat"/>
      <family val="3"/>
    </font>
    <font>
      <i/>
      <sz val="11"/>
      <name val="GHEA Grapalat"/>
      <family val="3"/>
    </font>
    <font>
      <b/>
      <i/>
      <sz val="12"/>
      <name val="GHEA Grapalat"/>
      <family val="3"/>
    </font>
    <font>
      <sz val="10"/>
      <color rgb="FFFF0000"/>
      <name val="GHEA Grapalat"/>
      <family val="3"/>
    </font>
    <font>
      <sz val="12"/>
      <name val="GHEA Grapalat"/>
      <family val="3"/>
    </font>
    <font>
      <sz val="11"/>
      <name val="Arial Armenian"/>
      <family val="2"/>
    </font>
    <font>
      <sz val="11"/>
      <color rgb="FF000000"/>
      <name val="GHEA Grapalat"/>
      <family val="3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i/>
      <sz val="10"/>
      <name val="GHEA Grapalat"/>
      <family val="3"/>
    </font>
    <font>
      <sz val="10"/>
      <color rgb="FFFF0000"/>
      <name val="Arial Armenian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1" fillId="0" borderId="0" applyFont="0" applyFill="0" applyBorder="0" applyAlignment="0" applyProtection="0"/>
    <xf numFmtId="164" fontId="2" fillId="0" borderId="0" applyFill="0" applyBorder="0" applyProtection="0">
      <alignment horizontal="right" vertical="top"/>
    </xf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>
      <alignment horizontal="left" vertical="top" wrapText="1"/>
    </xf>
    <xf numFmtId="0" fontId="3" fillId="0" borderId="0"/>
    <xf numFmtId="0" fontId="3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5" fillId="0" borderId="0"/>
    <xf numFmtId="0" fontId="19" fillId="0" borderId="0"/>
    <xf numFmtId="44" fontId="1" fillId="0" borderId="0" applyFont="0" applyFill="0" applyBorder="0" applyAlignment="0" applyProtection="0"/>
  </cellStyleXfs>
  <cellXfs count="237">
    <xf numFmtId="0" fontId="0" fillId="0" borderId="0" xfId="0"/>
    <xf numFmtId="0" fontId="10" fillId="0" borderId="0" xfId="0" applyFont="1" applyFill="1" applyAlignment="1">
      <alignment wrapText="1"/>
    </xf>
    <xf numFmtId="0" fontId="10" fillId="0" borderId="0" xfId="0" applyFont="1" applyFill="1" applyBorder="1"/>
    <xf numFmtId="0" fontId="10" fillId="0" borderId="0" xfId="0" applyFont="1" applyFill="1"/>
    <xf numFmtId="43" fontId="10" fillId="0" borderId="0" xfId="0" applyNumberFormat="1" applyFont="1" applyFill="1" applyBorder="1"/>
    <xf numFmtId="0" fontId="10" fillId="0" borderId="0" xfId="0" applyFont="1" applyFill="1" applyAlignment="1">
      <alignment horizont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66" fontId="10" fillId="0" borderId="0" xfId="0" applyNumberFormat="1" applyFont="1" applyFill="1" applyBorder="1"/>
    <xf numFmtId="43" fontId="10" fillId="0" borderId="0" xfId="1" applyFont="1" applyFill="1" applyBorder="1"/>
    <xf numFmtId="165" fontId="10" fillId="0" borderId="0" xfId="0" applyNumberFormat="1" applyFont="1" applyFill="1" applyBorder="1"/>
    <xf numFmtId="167" fontId="10" fillId="0" borderId="0" xfId="0" applyNumberFormat="1" applyFont="1" applyFill="1" applyBorder="1"/>
    <xf numFmtId="165" fontId="10" fillId="0" borderId="0" xfId="1" applyNumberFormat="1" applyFont="1" applyFill="1" applyBorder="1"/>
    <xf numFmtId="0" fontId="10" fillId="0" borderId="1" xfId="0" applyFont="1" applyFill="1" applyBorder="1"/>
    <xf numFmtId="168" fontId="10" fillId="0" borderId="0" xfId="1" applyNumberFormat="1" applyFont="1" applyFill="1" applyBorder="1" applyAlignment="1">
      <alignment wrapText="1"/>
    </xf>
    <xf numFmtId="168" fontId="10" fillId="0" borderId="0" xfId="1" applyNumberFormat="1" applyFont="1" applyFill="1" applyBorder="1"/>
    <xf numFmtId="168" fontId="10" fillId="0" borderId="0" xfId="1" applyNumberFormat="1" applyFont="1" applyFill="1"/>
    <xf numFmtId="0" fontId="10" fillId="0" borderId="0" xfId="0" applyFont="1" applyFill="1" applyBorder="1" applyAlignment="1">
      <alignment wrapText="1"/>
    </xf>
    <xf numFmtId="0" fontId="13" fillId="0" borderId="0" xfId="15" applyFont="1" applyFill="1" applyBorder="1"/>
    <xf numFmtId="0" fontId="13" fillId="0" borderId="0" xfId="15" applyFont="1" applyFill="1"/>
    <xf numFmtId="167" fontId="14" fillId="0" borderId="0" xfId="16" applyNumberFormat="1" applyFont="1" applyFill="1" applyBorder="1"/>
    <xf numFmtId="0" fontId="14" fillId="0" borderId="0" xfId="15" applyFont="1" applyFill="1"/>
    <xf numFmtId="0" fontId="15" fillId="0" borderId="0" xfId="15" applyFont="1" applyFill="1"/>
    <xf numFmtId="0" fontId="16" fillId="0" borderId="0" xfId="15" applyFont="1" applyFill="1" applyBorder="1" applyAlignment="1">
      <alignment horizontal="right" vertical="center"/>
    </xf>
    <xf numFmtId="165" fontId="13" fillId="0" borderId="0" xfId="15" applyNumberFormat="1" applyFont="1" applyFill="1" applyAlignment="1">
      <alignment horizontal="right"/>
    </xf>
    <xf numFmtId="0" fontId="17" fillId="0" borderId="6" xfId="15" applyFont="1" applyFill="1" applyBorder="1" applyAlignment="1">
      <alignment horizontal="center" vertical="center" wrapText="1"/>
    </xf>
    <xf numFmtId="0" fontId="17" fillId="0" borderId="16" xfId="15" applyFont="1" applyFill="1" applyBorder="1" applyAlignment="1">
      <alignment horizontal="center" vertical="center" wrapText="1"/>
    </xf>
    <xf numFmtId="0" fontId="18" fillId="0" borderId="0" xfId="15" applyFont="1" applyFill="1"/>
    <xf numFmtId="0" fontId="13" fillId="0" borderId="18" xfId="15" applyFont="1" applyFill="1" applyBorder="1" applyAlignment="1">
      <alignment wrapText="1"/>
    </xf>
    <xf numFmtId="0" fontId="13" fillId="0" borderId="19" xfId="15" applyFont="1" applyFill="1" applyBorder="1" applyAlignment="1">
      <alignment wrapText="1"/>
    </xf>
    <xf numFmtId="167" fontId="9" fillId="0" borderId="20" xfId="5" applyNumberFormat="1" applyFont="1" applyFill="1" applyBorder="1" applyAlignment="1">
      <alignment horizontal="center" vertical="center" wrapText="1"/>
    </xf>
    <xf numFmtId="165" fontId="17" fillId="0" borderId="8" xfId="15" applyNumberFormat="1" applyFont="1" applyFill="1" applyBorder="1" applyAlignment="1">
      <alignment horizontal="center" vertical="center" wrapText="1"/>
    </xf>
    <xf numFmtId="43" fontId="18" fillId="0" borderId="0" xfId="15" applyNumberFormat="1" applyFont="1" applyFill="1"/>
    <xf numFmtId="165" fontId="18" fillId="0" borderId="0" xfId="15" applyNumberFormat="1" applyFont="1" applyFill="1"/>
    <xf numFmtId="167" fontId="14" fillId="0" borderId="0" xfId="15" applyNumberFormat="1" applyFont="1" applyFill="1" applyBorder="1"/>
    <xf numFmtId="167" fontId="16" fillId="0" borderId="0" xfId="28" applyNumberFormat="1" applyFont="1" applyFill="1" applyBorder="1" applyAlignment="1">
      <alignment vertical="center" wrapText="1"/>
    </xf>
    <xf numFmtId="167" fontId="9" fillId="0" borderId="0" xfId="28" applyNumberFormat="1" applyFont="1" applyFill="1" applyBorder="1" applyAlignment="1">
      <alignment vertical="center" wrapText="1"/>
    </xf>
    <xf numFmtId="167" fontId="18" fillId="0" borderId="0" xfId="15" applyNumberFormat="1" applyFont="1" applyFill="1" applyBorder="1"/>
    <xf numFmtId="49" fontId="14" fillId="0" borderId="1" xfId="28" applyNumberFormat="1" applyFont="1" applyFill="1" applyBorder="1" applyAlignment="1">
      <alignment horizontal="left" vertical="center" wrapText="1"/>
    </xf>
    <xf numFmtId="49" fontId="14" fillId="0" borderId="29" xfId="28" applyNumberFormat="1" applyFont="1" applyFill="1" applyBorder="1" applyAlignment="1">
      <alignment horizontal="left" vertical="center" wrapText="1"/>
    </xf>
    <xf numFmtId="49" fontId="20" fillId="0" borderId="29" xfId="28" applyNumberFormat="1" applyFont="1" applyFill="1" applyBorder="1" applyAlignment="1">
      <alignment horizontal="left" vertical="center" wrapText="1"/>
    </xf>
    <xf numFmtId="49" fontId="14" fillId="0" borderId="31" xfId="28" applyNumberFormat="1" applyFont="1" applyFill="1" applyBorder="1" applyAlignment="1">
      <alignment horizontal="left" vertical="center" wrapText="1"/>
    </xf>
    <xf numFmtId="49" fontId="14" fillId="0" borderId="21" xfId="28" applyNumberFormat="1" applyFont="1" applyFill="1" applyBorder="1" applyAlignment="1">
      <alignment horizontal="left" vertical="center" wrapText="1"/>
    </xf>
    <xf numFmtId="49" fontId="14" fillId="0" borderId="25" xfId="28" applyNumberFormat="1" applyFont="1" applyFill="1" applyBorder="1" applyAlignment="1">
      <alignment horizontal="left" vertical="center" wrapText="1"/>
    </xf>
    <xf numFmtId="167" fontId="16" fillId="0" borderId="32" xfId="28" applyNumberFormat="1" applyFont="1" applyFill="1" applyBorder="1" applyAlignment="1">
      <alignment vertical="center" wrapText="1"/>
    </xf>
    <xf numFmtId="167" fontId="9" fillId="0" borderId="32" xfId="6" applyNumberFormat="1" applyFont="1" applyFill="1" applyBorder="1" applyAlignment="1">
      <alignment horizontal="center" vertical="center" wrapText="1"/>
    </xf>
    <xf numFmtId="49" fontId="9" fillId="0" borderId="29" xfId="28" applyNumberFormat="1" applyFont="1" applyFill="1" applyBorder="1" applyAlignment="1">
      <alignment horizontal="left" vertical="center" wrapText="1"/>
    </xf>
    <xf numFmtId="167" fontId="19" fillId="0" borderId="0" xfId="15" applyNumberFormat="1" applyFont="1" applyFill="1" applyBorder="1"/>
    <xf numFmtId="167" fontId="14" fillId="0" borderId="0" xfId="16" applyNumberFormat="1" applyFont="1" applyFill="1" applyBorder="1" applyAlignment="1">
      <alignment vertical="center" wrapText="1"/>
    </xf>
    <xf numFmtId="167" fontId="9" fillId="0" borderId="0" xfId="16" applyNumberFormat="1" applyFont="1" applyFill="1" applyBorder="1" applyAlignment="1">
      <alignment horizontal="center" vertical="center" wrapText="1"/>
    </xf>
    <xf numFmtId="167" fontId="18" fillId="0" borderId="0" xfId="16" applyNumberFormat="1" applyFont="1" applyFill="1" applyBorder="1" applyAlignment="1">
      <alignment vertical="center" wrapText="1"/>
    </xf>
    <xf numFmtId="167" fontId="9" fillId="0" borderId="0" xfId="16" applyNumberFormat="1" applyFont="1" applyFill="1" applyBorder="1"/>
    <xf numFmtId="0" fontId="10" fillId="0" borderId="1" xfId="0" applyFont="1" applyFill="1" applyBorder="1" applyAlignment="1">
      <alignment horizontal="center" vertical="center"/>
    </xf>
    <xf numFmtId="167" fontId="10" fillId="0" borderId="1" xfId="7" applyNumberFormat="1" applyFont="1" applyFill="1" applyBorder="1" applyAlignment="1">
      <alignment horizontal="left" vertical="center" wrapText="1"/>
    </xf>
    <xf numFmtId="49" fontId="14" fillId="0" borderId="1" xfId="16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28" applyNumberFormat="1" applyFont="1" applyFill="1" applyBorder="1" applyAlignment="1">
      <alignment horizontal="center" vertical="center" wrapText="1"/>
    </xf>
    <xf numFmtId="167" fontId="16" fillId="0" borderId="0" xfId="16" applyNumberFormat="1" applyFont="1" applyFill="1" applyBorder="1" applyAlignment="1">
      <alignment vertical="center"/>
    </xf>
    <xf numFmtId="167" fontId="11" fillId="0" borderId="0" xfId="0" applyNumberFormat="1" applyFont="1" applyFill="1" applyBorder="1" applyAlignment="1">
      <alignment vertical="center" wrapText="1"/>
    </xf>
    <xf numFmtId="167" fontId="9" fillId="0" borderId="29" xfId="16" applyNumberFormat="1" applyFont="1" applyFill="1" applyBorder="1" applyAlignment="1">
      <alignment vertical="center" wrapText="1"/>
    </xf>
    <xf numFmtId="167" fontId="14" fillId="0" borderId="20" xfId="14" applyNumberFormat="1" applyFont="1" applyFill="1" applyBorder="1" applyAlignment="1">
      <alignment horizontal="center" vertical="center" wrapText="1"/>
    </xf>
    <xf numFmtId="167" fontId="9" fillId="0" borderId="0" xfId="16" applyNumberFormat="1" applyFont="1" applyFill="1" applyBorder="1" applyAlignment="1">
      <alignment vertical="center" wrapText="1"/>
    </xf>
    <xf numFmtId="167" fontId="14" fillId="0" borderId="0" xfId="16" applyNumberFormat="1" applyFont="1" applyFill="1" applyBorder="1" applyAlignment="1">
      <alignment horizontal="center"/>
    </xf>
    <xf numFmtId="0" fontId="30" fillId="0" borderId="0" xfId="15" applyFont="1" applyFill="1" applyBorder="1"/>
    <xf numFmtId="0" fontId="31" fillId="0" borderId="0" xfId="15" applyFont="1" applyFill="1"/>
    <xf numFmtId="0" fontId="30" fillId="0" borderId="0" xfId="15" applyFont="1" applyFill="1"/>
    <xf numFmtId="0" fontId="9" fillId="2" borderId="1" xfId="0" applyFont="1" applyFill="1" applyBorder="1" applyAlignment="1">
      <alignment horizontal="center" vertical="center" wrapText="1"/>
    </xf>
    <xf numFmtId="167" fontId="9" fillId="0" borderId="1" xfId="14" applyNumberFormat="1" applyFont="1" applyFill="1" applyBorder="1" applyAlignment="1">
      <alignment horizontal="center" vertical="center" wrapText="1"/>
    </xf>
    <xf numFmtId="167" fontId="16" fillId="0" borderId="1" xfId="16" applyNumberFormat="1" applyFont="1" applyFill="1" applyBorder="1" applyAlignment="1">
      <alignment vertical="center" wrapText="1"/>
    </xf>
    <xf numFmtId="167" fontId="22" fillId="0" borderId="1" xfId="13" applyNumberFormat="1" applyFont="1" applyFill="1" applyBorder="1" applyAlignment="1">
      <alignment horizontal="center" vertical="center" wrapText="1"/>
    </xf>
    <xf numFmtId="43" fontId="16" fillId="0" borderId="1" xfId="14" applyNumberFormat="1" applyFont="1" applyFill="1" applyBorder="1" applyAlignment="1">
      <alignment horizontal="center" vertical="center" wrapText="1"/>
    </xf>
    <xf numFmtId="167" fontId="33" fillId="0" borderId="1" xfId="7" applyNumberFormat="1" applyFont="1" applyFill="1" applyBorder="1" applyAlignment="1">
      <alignment horizontal="left" vertical="center" wrapText="1"/>
    </xf>
    <xf numFmtId="165" fontId="34" fillId="0" borderId="1" xfId="0" applyNumberFormat="1" applyFont="1" applyFill="1" applyBorder="1"/>
    <xf numFmtId="49" fontId="14" fillId="0" borderId="1" xfId="16" applyNumberFormat="1" applyFont="1" applyFill="1" applyBorder="1" applyAlignment="1"/>
    <xf numFmtId="167" fontId="14" fillId="0" borderId="1" xfId="16" applyNumberFormat="1" applyFont="1" applyFill="1" applyBorder="1" applyAlignment="1"/>
    <xf numFmtId="167" fontId="9" fillId="0" borderId="1" xfId="28" applyNumberFormat="1" applyFont="1" applyFill="1" applyBorder="1" applyAlignment="1">
      <alignment horizontal="left" vertical="center" wrapText="1"/>
    </xf>
    <xf numFmtId="49" fontId="9" fillId="0" borderId="1" xfId="16" applyNumberFormat="1" applyFont="1" applyFill="1" applyBorder="1" applyAlignment="1" applyProtection="1">
      <alignment horizontal="center" vertical="top" wrapText="1"/>
      <protection locked="0"/>
    </xf>
    <xf numFmtId="167" fontId="9" fillId="0" borderId="1" xfId="16" applyNumberFormat="1" applyFont="1" applyFill="1" applyBorder="1" applyAlignment="1">
      <alignment horizontal="center"/>
    </xf>
    <xf numFmtId="167" fontId="9" fillId="0" borderId="1" xfId="16" applyNumberFormat="1" applyFont="1" applyFill="1" applyBorder="1" applyAlignment="1">
      <alignment vertical="center" wrapText="1"/>
    </xf>
    <xf numFmtId="49" fontId="14" fillId="0" borderId="1" xfId="16" applyNumberFormat="1" applyFont="1" applyFill="1" applyBorder="1" applyAlignment="1" applyProtection="1">
      <alignment horizontal="center" vertical="top" wrapText="1"/>
      <protection locked="0"/>
    </xf>
    <xf numFmtId="165" fontId="10" fillId="0" borderId="1" xfId="14" applyNumberFormat="1" applyFont="1" applyFill="1" applyBorder="1" applyAlignment="1">
      <alignment horizontal="center" vertical="center" wrapText="1"/>
    </xf>
    <xf numFmtId="167" fontId="10" fillId="0" borderId="1" xfId="7" applyNumberFormat="1" applyFont="1" applyFill="1" applyBorder="1" applyAlignment="1">
      <alignment horizontal="left" vertical="center"/>
    </xf>
    <xf numFmtId="165" fontId="33" fillId="0" borderId="1" xfId="14" applyNumberFormat="1" applyFont="1" applyFill="1" applyBorder="1" applyAlignment="1">
      <alignment horizontal="center" vertical="center" wrapText="1"/>
    </xf>
    <xf numFmtId="49" fontId="9" fillId="0" borderId="1" xfId="16" applyNumberFormat="1" applyFont="1" applyFill="1" applyBorder="1" applyAlignment="1"/>
    <xf numFmtId="167" fontId="9" fillId="0" borderId="1" xfId="16" applyNumberFormat="1" applyFont="1" applyFill="1" applyBorder="1" applyAlignment="1"/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167" fontId="9" fillId="0" borderId="6" xfId="16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65" fontId="9" fillId="0" borderId="1" xfId="5" applyNumberFormat="1" applyFont="1" applyFill="1" applyBorder="1" applyAlignment="1">
      <alignment horizontal="center" vertical="center"/>
    </xf>
    <xf numFmtId="167" fontId="20" fillId="0" borderId="25" xfId="7" applyNumberFormat="1" applyFont="1" applyFill="1" applyBorder="1" applyAlignment="1">
      <alignment horizontal="left" vertical="center" wrapText="1"/>
    </xf>
    <xf numFmtId="0" fontId="25" fillId="0" borderId="25" xfId="0" applyFont="1" applyFill="1" applyBorder="1"/>
    <xf numFmtId="0" fontId="0" fillId="0" borderId="0" xfId="0" applyFill="1"/>
    <xf numFmtId="167" fontId="20" fillId="0" borderId="1" xfId="7" applyNumberFormat="1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167" fontId="9" fillId="0" borderId="33" xfId="14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167" fontId="14" fillId="0" borderId="1" xfId="7" applyNumberFormat="1" applyFont="1" applyFill="1" applyBorder="1" applyAlignment="1">
      <alignment horizontal="left" vertical="center"/>
    </xf>
    <xf numFmtId="167" fontId="14" fillId="0" borderId="1" xfId="14" applyNumberFormat="1" applyFont="1" applyFill="1" applyBorder="1" applyAlignment="1">
      <alignment horizontal="center" vertical="center" wrapText="1"/>
    </xf>
    <xf numFmtId="167" fontId="20" fillId="0" borderId="1" xfId="14" applyNumberFormat="1" applyFont="1" applyFill="1" applyBorder="1" applyAlignment="1">
      <alignment horizontal="center" vertical="center" wrapText="1"/>
    </xf>
    <xf numFmtId="167" fontId="14" fillId="0" borderId="1" xfId="7" applyNumberFormat="1" applyFont="1" applyFill="1" applyBorder="1" applyAlignment="1">
      <alignment horizontal="left" vertical="center" wrapText="1"/>
    </xf>
    <xf numFmtId="167" fontId="14" fillId="0" borderId="20" xfId="7" applyNumberFormat="1" applyFont="1" applyFill="1" applyBorder="1" applyAlignment="1">
      <alignment horizontal="left" vertical="center" wrapText="1"/>
    </xf>
    <xf numFmtId="169" fontId="24" fillId="0" borderId="0" xfId="0" applyNumberFormat="1" applyFont="1" applyFill="1" applyAlignment="1">
      <alignment vertical="center" wrapText="1"/>
    </xf>
    <xf numFmtId="165" fontId="14" fillId="0" borderId="0" xfId="15" applyNumberFormat="1" applyFont="1" applyFill="1"/>
    <xf numFmtId="167" fontId="14" fillId="0" borderId="0" xfId="15" applyNumberFormat="1" applyFont="1" applyFill="1"/>
    <xf numFmtId="0" fontId="10" fillId="2" borderId="43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49" fontId="14" fillId="0" borderId="25" xfId="15" applyNumberFormat="1" applyFont="1" applyFill="1" applyBorder="1" applyAlignment="1">
      <alignment horizontal="left" vertical="center" wrapText="1"/>
    </xf>
    <xf numFmtId="49" fontId="14" fillId="0" borderId="29" xfId="15" applyNumberFormat="1" applyFont="1" applyFill="1" applyBorder="1" applyAlignment="1">
      <alignment horizontal="left" vertical="center" wrapText="1"/>
    </xf>
    <xf numFmtId="167" fontId="14" fillId="0" borderId="7" xfId="6" applyNumberFormat="1" applyFont="1" applyFill="1" applyBorder="1" applyAlignment="1">
      <alignment horizontal="center" vertical="center" wrapText="1"/>
    </xf>
    <xf numFmtId="167" fontId="14" fillId="0" borderId="11" xfId="6" applyNumberFormat="1" applyFont="1" applyFill="1" applyBorder="1" applyAlignment="1">
      <alignment horizontal="center" vertical="center" wrapText="1"/>
    </xf>
    <xf numFmtId="167" fontId="14" fillId="0" borderId="10" xfId="6" applyNumberFormat="1" applyFont="1" applyFill="1" applyBorder="1" applyAlignment="1">
      <alignment horizontal="center" vertical="center" wrapText="1"/>
    </xf>
    <xf numFmtId="49" fontId="14" fillId="0" borderId="6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18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35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36" xfId="15" applyNumberFormat="1" applyFont="1" applyFill="1" applyBorder="1" applyAlignment="1" applyProtection="1">
      <alignment horizontal="center" vertical="center" wrapText="1"/>
      <protection locked="0"/>
    </xf>
    <xf numFmtId="167" fontId="14" fillId="0" borderId="25" xfId="15" applyNumberFormat="1" applyFont="1" applyFill="1" applyBorder="1" applyAlignment="1">
      <alignment horizontal="left" vertical="center" wrapText="1"/>
    </xf>
    <xf numFmtId="167" fontId="14" fillId="0" borderId="29" xfId="15" applyNumberFormat="1" applyFont="1" applyFill="1" applyBorder="1" applyAlignment="1">
      <alignment horizontal="left" vertical="center" wrapText="1"/>
    </xf>
    <xf numFmtId="49" fontId="14" fillId="0" borderId="28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23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33" xfId="15" applyNumberFormat="1" applyFont="1" applyFill="1" applyBorder="1" applyAlignment="1" applyProtection="1">
      <alignment horizontal="center" vertical="center" wrapText="1"/>
      <protection locked="0"/>
    </xf>
    <xf numFmtId="167" fontId="14" fillId="0" borderId="4" xfId="6" applyNumberFormat="1" applyFont="1" applyFill="1" applyBorder="1" applyAlignment="1">
      <alignment horizontal="center" vertical="center" wrapText="1"/>
    </xf>
    <xf numFmtId="49" fontId="14" fillId="0" borderId="6" xfId="28" applyNumberFormat="1" applyFont="1" applyFill="1" applyBorder="1" applyAlignment="1">
      <alignment horizontal="center" vertical="center" wrapText="1"/>
    </xf>
    <xf numFmtId="49" fontId="14" fillId="0" borderId="26" xfId="28" applyNumberFormat="1" applyFont="1" applyFill="1" applyBorder="1" applyAlignment="1">
      <alignment horizontal="center" vertical="center" wrapText="1"/>
    </xf>
    <xf numFmtId="49" fontId="14" fillId="0" borderId="27" xfId="28" applyNumberFormat="1" applyFont="1" applyFill="1" applyBorder="1" applyAlignment="1">
      <alignment horizontal="center" vertical="center" wrapText="1"/>
    </xf>
    <xf numFmtId="49" fontId="14" fillId="0" borderId="34" xfId="15" applyNumberFormat="1" applyFont="1" applyFill="1" applyBorder="1" applyAlignment="1" applyProtection="1">
      <alignment horizontal="center" vertical="center" wrapText="1"/>
      <protection locked="0"/>
    </xf>
    <xf numFmtId="0" fontId="30" fillId="0" borderId="6" xfId="15" applyFont="1" applyFill="1" applyBorder="1" applyAlignment="1">
      <alignment horizontal="center" vertical="center" wrapText="1"/>
    </xf>
    <xf numFmtId="0" fontId="13" fillId="0" borderId="34" xfId="15" applyFont="1" applyFill="1" applyBorder="1" applyAlignment="1">
      <alignment horizontal="center" vertical="center" wrapText="1"/>
    </xf>
    <xf numFmtId="0" fontId="13" fillId="0" borderId="23" xfId="15" applyFont="1" applyFill="1" applyBorder="1" applyAlignment="1">
      <alignment horizontal="center" vertical="center" wrapText="1"/>
    </xf>
    <xf numFmtId="0" fontId="13" fillId="0" borderId="33" xfId="15" applyFont="1" applyFill="1" applyBorder="1" applyAlignment="1">
      <alignment horizontal="center" vertical="center" wrapText="1"/>
    </xf>
    <xf numFmtId="167" fontId="9" fillId="0" borderId="0" xfId="28" applyNumberFormat="1" applyFont="1" applyFill="1" applyBorder="1" applyAlignment="1">
      <alignment horizontal="center" vertical="center" wrapText="1"/>
    </xf>
    <xf numFmtId="49" fontId="14" fillId="0" borderId="12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24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13" xfId="15" applyNumberFormat="1" applyFont="1" applyFill="1" applyBorder="1" applyAlignment="1" applyProtection="1">
      <alignment horizontal="center" vertical="center" wrapText="1"/>
      <protection locked="0"/>
    </xf>
    <xf numFmtId="167" fontId="14" fillId="0" borderId="22" xfId="6" applyNumberFormat="1" applyFont="1" applyFill="1" applyBorder="1" applyAlignment="1">
      <alignment horizontal="center" vertical="center" wrapText="1"/>
    </xf>
    <xf numFmtId="49" fontId="14" fillId="0" borderId="30" xfId="15" applyNumberFormat="1" applyFont="1" applyFill="1" applyBorder="1" applyAlignment="1" applyProtection="1">
      <alignment horizontal="center" vertical="center" wrapText="1"/>
      <protection locked="0"/>
    </xf>
    <xf numFmtId="49" fontId="14" fillId="0" borderId="32" xfId="15" applyNumberFormat="1" applyFont="1" applyFill="1" applyBorder="1" applyAlignment="1">
      <alignment horizontal="center"/>
    </xf>
    <xf numFmtId="0" fontId="13" fillId="0" borderId="25" xfId="15" applyFont="1" applyFill="1" applyBorder="1" applyAlignment="1">
      <alignment horizontal="left" vertical="center" wrapText="1"/>
    </xf>
    <xf numFmtId="0" fontId="13" fillId="0" borderId="29" xfId="15" applyFont="1" applyFill="1" applyBorder="1" applyAlignment="1">
      <alignment horizontal="left" vertical="center" wrapText="1"/>
    </xf>
    <xf numFmtId="0" fontId="13" fillId="0" borderId="6" xfId="15" applyFont="1" applyFill="1" applyBorder="1" applyAlignment="1">
      <alignment horizontal="center" vertical="center" wrapText="1"/>
    </xf>
    <xf numFmtId="0" fontId="13" fillId="0" borderId="1" xfId="15" applyFont="1" applyFill="1" applyBorder="1" applyAlignment="1">
      <alignment horizontal="center" wrapText="1"/>
    </xf>
    <xf numFmtId="49" fontId="29" fillId="0" borderId="1" xfId="28" applyNumberFormat="1" applyFont="1" applyFill="1" applyBorder="1" applyAlignment="1">
      <alignment horizontal="left" vertical="center" wrapText="1"/>
    </xf>
    <xf numFmtId="49" fontId="21" fillId="0" borderId="1" xfId="28" applyNumberFormat="1" applyFont="1" applyFill="1" applyBorder="1" applyAlignment="1">
      <alignment horizontal="left" vertical="center" wrapText="1"/>
    </xf>
    <xf numFmtId="165" fontId="13" fillId="0" borderId="7" xfId="15" applyNumberFormat="1" applyFont="1" applyFill="1" applyBorder="1" applyAlignment="1">
      <alignment horizontal="center" vertical="center" wrapText="1"/>
    </xf>
    <xf numFmtId="165" fontId="13" fillId="0" borderId="11" xfId="15" applyNumberFormat="1" applyFont="1" applyFill="1" applyBorder="1" applyAlignment="1">
      <alignment horizontal="center" vertical="center" wrapText="1"/>
    </xf>
    <xf numFmtId="165" fontId="13" fillId="0" borderId="4" xfId="15" applyNumberFormat="1" applyFont="1" applyFill="1" applyBorder="1" applyAlignment="1">
      <alignment horizontal="center" vertical="center" wrapText="1"/>
    </xf>
    <xf numFmtId="0" fontId="13" fillId="0" borderId="41" xfId="15" applyFont="1" applyFill="1" applyBorder="1" applyAlignment="1">
      <alignment horizontal="left" vertical="center" wrapText="1"/>
    </xf>
    <xf numFmtId="165" fontId="13" fillId="0" borderId="7" xfId="6" applyNumberFormat="1" applyFont="1" applyFill="1" applyBorder="1" applyAlignment="1">
      <alignment horizontal="center" vertical="center" wrapText="1"/>
    </xf>
    <xf numFmtId="165" fontId="13" fillId="0" borderId="11" xfId="6" applyNumberFormat="1" applyFont="1" applyFill="1" applyBorder="1" applyAlignment="1">
      <alignment horizontal="center" vertical="center" wrapText="1"/>
    </xf>
    <xf numFmtId="49" fontId="21" fillId="0" borderId="25" xfId="28" applyNumberFormat="1" applyFont="1" applyFill="1" applyBorder="1" applyAlignment="1">
      <alignment horizontal="left" vertical="center" wrapText="1"/>
    </xf>
    <xf numFmtId="49" fontId="21" fillId="0" borderId="41" xfId="28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right" vertical="center" wrapText="1"/>
    </xf>
    <xf numFmtId="0" fontId="13" fillId="0" borderId="12" xfId="15" applyFont="1" applyFill="1" applyBorder="1" applyAlignment="1">
      <alignment horizontal="center" vertical="center" wrapText="1"/>
    </xf>
    <xf numFmtId="0" fontId="13" fillId="0" borderId="13" xfId="15" applyFont="1" applyFill="1" applyBorder="1" applyAlignment="1">
      <alignment horizontal="center" wrapText="1"/>
    </xf>
    <xf numFmtId="0" fontId="13" fillId="0" borderId="23" xfId="15" applyFont="1" applyFill="1" applyBorder="1" applyAlignment="1">
      <alignment horizontal="center" wrapText="1"/>
    </xf>
    <xf numFmtId="0" fontId="13" fillId="0" borderId="33" xfId="15" applyFont="1" applyFill="1" applyBorder="1" applyAlignment="1">
      <alignment horizontal="center" wrapText="1"/>
    </xf>
    <xf numFmtId="0" fontId="13" fillId="0" borderId="42" xfId="15" applyFont="1" applyFill="1" applyBorder="1" applyAlignment="1">
      <alignment horizontal="left" vertical="center" wrapText="1"/>
    </xf>
    <xf numFmtId="165" fontId="13" fillId="0" borderId="22" xfId="15" applyNumberFormat="1" applyFont="1" applyFill="1" applyBorder="1" applyAlignment="1">
      <alignment horizontal="center" vertical="center" wrapText="1"/>
    </xf>
    <xf numFmtId="0" fontId="17" fillId="0" borderId="0" xfId="15" applyFont="1" applyFill="1" applyAlignment="1">
      <alignment horizontal="center" vertical="center" wrapText="1"/>
    </xf>
    <xf numFmtId="0" fontId="17" fillId="0" borderId="12" xfId="15" applyFont="1" applyFill="1" applyBorder="1" applyAlignment="1">
      <alignment horizontal="center" vertical="center" wrapText="1"/>
    </xf>
    <xf numFmtId="0" fontId="17" fillId="0" borderId="13" xfId="15" applyFont="1" applyFill="1" applyBorder="1" applyAlignment="1">
      <alignment horizontal="center" vertical="center" wrapText="1"/>
    </xf>
    <xf numFmtId="0" fontId="17" fillId="0" borderId="14" xfId="15" applyFont="1" applyFill="1" applyBorder="1" applyAlignment="1">
      <alignment horizontal="center" vertical="center" wrapText="1"/>
    </xf>
    <xf numFmtId="0" fontId="17" fillId="0" borderId="17" xfId="15" applyFont="1" applyFill="1" applyBorder="1" applyAlignment="1">
      <alignment horizontal="center" vertical="center" wrapText="1"/>
    </xf>
    <xf numFmtId="0" fontId="17" fillId="0" borderId="15" xfId="15" applyFont="1" applyFill="1" applyBorder="1" applyAlignment="1">
      <alignment horizontal="center" vertical="center" wrapText="1"/>
    </xf>
    <xf numFmtId="0" fontId="17" fillId="0" borderId="5" xfId="15" applyFont="1" applyFill="1" applyBorder="1" applyAlignment="1">
      <alignment horizontal="center" vertical="center" wrapText="1"/>
    </xf>
    <xf numFmtId="0" fontId="13" fillId="0" borderId="40" xfId="15" applyFont="1" applyFill="1" applyBorder="1" applyAlignment="1">
      <alignment horizontal="center" vertical="center" wrapText="1"/>
    </xf>
    <xf numFmtId="0" fontId="13" fillId="0" borderId="28" xfId="15" applyFont="1" applyFill="1" applyBorder="1" applyAlignment="1">
      <alignment horizontal="center" vertical="center" wrapText="1"/>
    </xf>
    <xf numFmtId="0" fontId="13" fillId="0" borderId="41" xfId="15" applyFont="1" applyFill="1" applyBorder="1" applyAlignment="1">
      <alignment horizontal="center" vertical="center" wrapText="1"/>
    </xf>
    <xf numFmtId="0" fontId="13" fillId="0" borderId="29" xfId="15" applyFont="1" applyFill="1" applyBorder="1" applyAlignment="1">
      <alignment horizontal="center" vertical="center" wrapText="1"/>
    </xf>
    <xf numFmtId="165" fontId="13" fillId="0" borderId="4" xfId="6" applyNumberFormat="1" applyFont="1" applyFill="1" applyBorder="1" applyAlignment="1">
      <alignment horizontal="center" vertical="center" wrapText="1"/>
    </xf>
    <xf numFmtId="0" fontId="28" fillId="0" borderId="25" xfId="15" applyFont="1" applyFill="1" applyBorder="1" applyAlignment="1">
      <alignment horizontal="left" vertical="center" wrapText="1"/>
    </xf>
    <xf numFmtId="0" fontId="13" fillId="0" borderId="24" xfId="15" applyFont="1" applyFill="1" applyBorder="1" applyAlignment="1">
      <alignment horizontal="center" vertical="center" wrapText="1"/>
    </xf>
    <xf numFmtId="0" fontId="13" fillId="0" borderId="9" xfId="15" applyFont="1" applyFill="1" applyBorder="1" applyAlignment="1">
      <alignment horizontal="center" vertical="center" wrapText="1"/>
    </xf>
    <xf numFmtId="0" fontId="13" fillId="0" borderId="25" xfId="15" applyFont="1" applyFill="1" applyBorder="1" applyAlignment="1">
      <alignment horizontal="center" vertical="center" wrapText="1"/>
    </xf>
    <xf numFmtId="0" fontId="13" fillId="0" borderId="31" xfId="15" applyFont="1" applyFill="1" applyBorder="1" applyAlignment="1">
      <alignment horizontal="center" vertical="center" wrapText="1"/>
    </xf>
    <xf numFmtId="165" fontId="13" fillId="0" borderId="10" xfId="6" applyNumberFormat="1" applyFont="1" applyFill="1" applyBorder="1" applyAlignment="1">
      <alignment horizontal="center" vertical="center" wrapText="1"/>
    </xf>
    <xf numFmtId="0" fontId="13" fillId="0" borderId="31" xfId="15" applyFont="1" applyFill="1" applyBorder="1" applyAlignment="1">
      <alignment horizontal="left" vertical="center" wrapText="1"/>
    </xf>
    <xf numFmtId="49" fontId="14" fillId="0" borderId="23" xfId="16" applyNumberFormat="1" applyFont="1" applyFill="1" applyBorder="1" applyAlignment="1" applyProtection="1">
      <alignment horizontal="center" vertical="top" wrapText="1"/>
      <protection locked="0"/>
    </xf>
    <xf numFmtId="49" fontId="14" fillId="0" borderId="33" xfId="16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67" fontId="16" fillId="0" borderId="0" xfId="16" applyNumberFormat="1" applyFont="1" applyFill="1" applyBorder="1" applyAlignment="1">
      <alignment horizontal="right" vertical="center"/>
    </xf>
    <xf numFmtId="167" fontId="9" fillId="0" borderId="0" xfId="16" applyNumberFormat="1" applyFont="1" applyFill="1" applyBorder="1" applyAlignment="1">
      <alignment horizontal="center" vertical="center" wrapText="1"/>
    </xf>
    <xf numFmtId="167" fontId="21" fillId="0" borderId="0" xfId="16" applyNumberFormat="1" applyFont="1" applyFill="1" applyBorder="1" applyAlignment="1">
      <alignment horizontal="right" vertical="center" wrapText="1"/>
    </xf>
    <xf numFmtId="167" fontId="9" fillId="0" borderId="1" xfId="13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top" wrapText="1"/>
    </xf>
    <xf numFmtId="167" fontId="9" fillId="0" borderId="1" xfId="14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167" fontId="9" fillId="0" borderId="37" xfId="16" applyNumberFormat="1" applyFont="1" applyFill="1" applyBorder="1" applyAlignment="1">
      <alignment horizontal="center" vertical="center" wrapText="1"/>
    </xf>
    <xf numFmtId="167" fontId="9" fillId="0" borderId="13" xfId="16" applyNumberFormat="1" applyFont="1" applyFill="1" applyBorder="1" applyAlignment="1">
      <alignment horizontal="center" vertical="center" wrapText="1"/>
    </xf>
    <xf numFmtId="167" fontId="9" fillId="0" borderId="3" xfId="16" applyNumberFormat="1" applyFont="1" applyFill="1" applyBorder="1" applyAlignment="1">
      <alignment horizontal="center" vertical="center" wrapText="1"/>
    </xf>
    <xf numFmtId="167" fontId="9" fillId="0" borderId="33" xfId="16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/>
    </xf>
    <xf numFmtId="0" fontId="14" fillId="0" borderId="4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right"/>
    </xf>
    <xf numFmtId="43" fontId="13" fillId="0" borderId="0" xfId="15" applyNumberFormat="1" applyFont="1" applyFill="1" applyAlignment="1">
      <alignment horizontal="right"/>
    </xf>
    <xf numFmtId="43" fontId="9" fillId="2" borderId="1" xfId="0" applyNumberFormat="1" applyFont="1" applyFill="1" applyBorder="1" applyAlignment="1">
      <alignment horizontal="center" vertical="center"/>
    </xf>
    <xf numFmtId="43" fontId="11" fillId="2" borderId="1" xfId="1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right" vertical="top"/>
    </xf>
    <xf numFmtId="43" fontId="10" fillId="2" borderId="1" xfId="1" applyNumberFormat="1" applyFont="1" applyFill="1" applyBorder="1" applyAlignment="1">
      <alignment horizontal="center" vertical="center"/>
    </xf>
    <xf numFmtId="43" fontId="11" fillId="2" borderId="1" xfId="1" applyNumberFormat="1" applyFont="1" applyFill="1" applyBorder="1" applyAlignment="1">
      <alignment horizontal="left" vertical="center"/>
    </xf>
    <xf numFmtId="43" fontId="10" fillId="2" borderId="1" xfId="1" applyNumberFormat="1" applyFont="1" applyFill="1" applyBorder="1" applyAlignment="1">
      <alignment horizontal="left" vertical="center"/>
    </xf>
    <xf numFmtId="43" fontId="10" fillId="2" borderId="1" xfId="1" applyNumberFormat="1" applyFont="1" applyFill="1" applyBorder="1" applyAlignment="1">
      <alignment horizontal="left" vertical="center" wrapText="1"/>
    </xf>
    <xf numFmtId="43" fontId="24" fillId="2" borderId="1" xfId="0" applyNumberFormat="1" applyFont="1" applyFill="1" applyBorder="1" applyAlignment="1">
      <alignment vertical="center" wrapText="1"/>
    </xf>
    <xf numFmtId="43" fontId="10" fillId="0" borderId="1" xfId="1" applyNumberFormat="1" applyFont="1" applyFill="1" applyBorder="1" applyAlignment="1">
      <alignment horizontal="left" vertical="center"/>
    </xf>
    <xf numFmtId="43" fontId="10" fillId="0" borderId="0" xfId="1" applyNumberFormat="1" applyFont="1" applyFill="1" applyBorder="1"/>
    <xf numFmtId="44" fontId="11" fillId="2" borderId="1" xfId="29" applyFont="1" applyFill="1" applyBorder="1" applyAlignment="1">
      <alignment vertical="center" wrapText="1"/>
    </xf>
    <xf numFmtId="44" fontId="11" fillId="2" borderId="1" xfId="29" applyFont="1" applyFill="1" applyBorder="1" applyAlignment="1">
      <alignment horizontal="left" vertical="center"/>
    </xf>
    <xf numFmtId="44" fontId="10" fillId="0" borderId="0" xfId="29" applyFont="1" applyFill="1" applyBorder="1"/>
    <xf numFmtId="44" fontId="10" fillId="0" borderId="0" xfId="29" applyFont="1" applyFill="1"/>
    <xf numFmtId="43" fontId="11" fillId="2" borderId="1" xfId="1" applyNumberFormat="1" applyFont="1" applyFill="1" applyBorder="1" applyAlignment="1">
      <alignment horizontal="left" vertical="center" wrapText="1"/>
    </xf>
    <xf numFmtId="43" fontId="11" fillId="2" borderId="1" xfId="0" applyNumberFormat="1" applyFont="1" applyFill="1" applyBorder="1"/>
  </cellXfs>
  <cellStyles count="30">
    <cellStyle name="Comma" xfId="1" builtinId="3"/>
    <cellStyle name="Comma 15" xfId="4"/>
    <cellStyle name="Comma 2" xfId="6"/>
    <cellStyle name="Comma 2 2" xfId="5"/>
    <cellStyle name="Comma 2 3" xfId="13"/>
    <cellStyle name="Comma 3" xfId="14"/>
    <cellStyle name="Comma 4" xfId="19"/>
    <cellStyle name="Comma 5" xfId="26"/>
    <cellStyle name="Currency" xfId="29" builtinId="4"/>
    <cellStyle name="Normal" xfId="0" builtinId="0"/>
    <cellStyle name="Normal 10" xfId="25"/>
    <cellStyle name="Normal 2" xfId="3"/>
    <cellStyle name="Normal 2 2" xfId="15"/>
    <cellStyle name="Normal 3" xfId="7"/>
    <cellStyle name="Normal 4" xfId="8"/>
    <cellStyle name="Normal 5" xfId="9"/>
    <cellStyle name="Normal 5 2" xfId="16"/>
    <cellStyle name="Normal 6" xfId="10"/>
    <cellStyle name="Normal 7" xfId="12"/>
    <cellStyle name="Normal 8" xfId="18"/>
    <cellStyle name="Normal 8 2" xfId="27"/>
    <cellStyle name="Normal 88" xfId="22"/>
    <cellStyle name="Normal 89" xfId="24"/>
    <cellStyle name="Normal 9" xfId="21"/>
    <cellStyle name="Normal 90" xfId="23"/>
    <cellStyle name="Normal_Book2" xfId="28"/>
    <cellStyle name="Percent 2" xfId="11"/>
    <cellStyle name="Percent 3" xfId="17"/>
    <cellStyle name="Percent 4" xfId="20"/>
    <cellStyle name="SN_24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&#1344;&#1377;&#1406;&#1381;&#1388;&#1406;&#1377;&#1390;_N4_&#1380;&#1381;&#1414;&#1387;&#1409;&#1387;&#1407;%2021-23%20&#1392;&#1377;&#1406;&#1381;&#1388;&#1406;&#1377;&#1390;%20&#1348;&#1338;&#1342;&#1342;%2014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v. 4"/>
    </sheetNames>
    <sheetDataSet>
      <sheetData sheetId="0">
        <row r="18">
          <cell r="B18">
            <v>29384556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005"/>
  <sheetViews>
    <sheetView tabSelected="1" workbookViewId="0">
      <selection activeCell="D46" sqref="D46"/>
    </sheetView>
  </sheetViews>
  <sheetFormatPr defaultRowHeight="13.5" x14ac:dyDescent="0.25"/>
  <cols>
    <col min="1" max="1" width="64.42578125" style="1" customWidth="1"/>
    <col min="2" max="2" width="21.7109375" style="4" customWidth="1"/>
    <col min="3" max="3" width="17.5703125" style="2" customWidth="1"/>
    <col min="4" max="4" width="19" style="2" customWidth="1"/>
    <col min="5" max="5" width="20.140625" style="2" customWidth="1"/>
    <col min="6" max="6" width="20.5703125" style="2" customWidth="1"/>
    <col min="7" max="30" width="9.140625" style="2"/>
    <col min="31" max="252" width="9.140625" style="3"/>
    <col min="253" max="253" width="64.42578125" style="3" customWidth="1"/>
    <col min="254" max="255" width="21.7109375" style="3" customWidth="1"/>
    <col min="256" max="256" width="22" style="3" customWidth="1"/>
    <col min="257" max="257" width="18.7109375" style="3" customWidth="1"/>
    <col min="258" max="258" width="15.85546875" style="3" customWidth="1"/>
    <col min="259" max="259" width="17.5703125" style="3" customWidth="1"/>
    <col min="260" max="260" width="19" style="3" customWidth="1"/>
    <col min="261" max="261" width="20.140625" style="3" customWidth="1"/>
    <col min="262" max="262" width="20.5703125" style="3" customWidth="1"/>
    <col min="263" max="508" width="9.140625" style="3"/>
    <col min="509" max="509" width="64.42578125" style="3" customWidth="1"/>
    <col min="510" max="511" width="21.7109375" style="3" customWidth="1"/>
    <col min="512" max="512" width="22" style="3" customWidth="1"/>
    <col min="513" max="513" width="18.7109375" style="3" customWidth="1"/>
    <col min="514" max="514" width="15.85546875" style="3" customWidth="1"/>
    <col min="515" max="515" width="17.5703125" style="3" customWidth="1"/>
    <col min="516" max="516" width="19" style="3" customWidth="1"/>
    <col min="517" max="517" width="20.140625" style="3" customWidth="1"/>
    <col min="518" max="518" width="20.5703125" style="3" customWidth="1"/>
    <col min="519" max="764" width="9.140625" style="3"/>
    <col min="765" max="765" width="64.42578125" style="3" customWidth="1"/>
    <col min="766" max="767" width="21.7109375" style="3" customWidth="1"/>
    <col min="768" max="768" width="22" style="3" customWidth="1"/>
    <col min="769" max="769" width="18.7109375" style="3" customWidth="1"/>
    <col min="770" max="770" width="15.85546875" style="3" customWidth="1"/>
    <col min="771" max="771" width="17.5703125" style="3" customWidth="1"/>
    <col min="772" max="772" width="19" style="3" customWidth="1"/>
    <col min="773" max="773" width="20.140625" style="3" customWidth="1"/>
    <col min="774" max="774" width="20.5703125" style="3" customWidth="1"/>
    <col min="775" max="1020" width="9.140625" style="3"/>
    <col min="1021" max="1021" width="64.42578125" style="3" customWidth="1"/>
    <col min="1022" max="1023" width="21.7109375" style="3" customWidth="1"/>
    <col min="1024" max="1024" width="22" style="3" customWidth="1"/>
    <col min="1025" max="1025" width="18.7109375" style="3" customWidth="1"/>
    <col min="1026" max="1026" width="15.85546875" style="3" customWidth="1"/>
    <col min="1027" max="1027" width="17.5703125" style="3" customWidth="1"/>
    <col min="1028" max="1028" width="19" style="3" customWidth="1"/>
    <col min="1029" max="1029" width="20.140625" style="3" customWidth="1"/>
    <col min="1030" max="1030" width="20.5703125" style="3" customWidth="1"/>
    <col min="1031" max="1276" width="9.140625" style="3"/>
    <col min="1277" max="1277" width="64.42578125" style="3" customWidth="1"/>
    <col min="1278" max="1279" width="21.7109375" style="3" customWidth="1"/>
    <col min="1280" max="1280" width="22" style="3" customWidth="1"/>
    <col min="1281" max="1281" width="18.7109375" style="3" customWidth="1"/>
    <col min="1282" max="1282" width="15.85546875" style="3" customWidth="1"/>
    <col min="1283" max="1283" width="17.5703125" style="3" customWidth="1"/>
    <col min="1284" max="1284" width="19" style="3" customWidth="1"/>
    <col min="1285" max="1285" width="20.140625" style="3" customWidth="1"/>
    <col min="1286" max="1286" width="20.5703125" style="3" customWidth="1"/>
    <col min="1287" max="1532" width="9.140625" style="3"/>
    <col min="1533" max="1533" width="64.42578125" style="3" customWidth="1"/>
    <col min="1534" max="1535" width="21.7109375" style="3" customWidth="1"/>
    <col min="1536" max="1536" width="22" style="3" customWidth="1"/>
    <col min="1537" max="1537" width="18.7109375" style="3" customWidth="1"/>
    <col min="1538" max="1538" width="15.85546875" style="3" customWidth="1"/>
    <col min="1539" max="1539" width="17.5703125" style="3" customWidth="1"/>
    <col min="1540" max="1540" width="19" style="3" customWidth="1"/>
    <col min="1541" max="1541" width="20.140625" style="3" customWidth="1"/>
    <col min="1542" max="1542" width="20.5703125" style="3" customWidth="1"/>
    <col min="1543" max="1788" width="9.140625" style="3"/>
    <col min="1789" max="1789" width="64.42578125" style="3" customWidth="1"/>
    <col min="1790" max="1791" width="21.7109375" style="3" customWidth="1"/>
    <col min="1792" max="1792" width="22" style="3" customWidth="1"/>
    <col min="1793" max="1793" width="18.7109375" style="3" customWidth="1"/>
    <col min="1794" max="1794" width="15.85546875" style="3" customWidth="1"/>
    <col min="1795" max="1795" width="17.5703125" style="3" customWidth="1"/>
    <col min="1796" max="1796" width="19" style="3" customWidth="1"/>
    <col min="1797" max="1797" width="20.140625" style="3" customWidth="1"/>
    <col min="1798" max="1798" width="20.5703125" style="3" customWidth="1"/>
    <col min="1799" max="2044" width="9.140625" style="3"/>
    <col min="2045" max="2045" width="64.42578125" style="3" customWidth="1"/>
    <col min="2046" max="2047" width="21.7109375" style="3" customWidth="1"/>
    <col min="2048" max="2048" width="22" style="3" customWidth="1"/>
    <col min="2049" max="2049" width="18.7109375" style="3" customWidth="1"/>
    <col min="2050" max="2050" width="15.85546875" style="3" customWidth="1"/>
    <col min="2051" max="2051" width="17.5703125" style="3" customWidth="1"/>
    <col min="2052" max="2052" width="19" style="3" customWidth="1"/>
    <col min="2053" max="2053" width="20.140625" style="3" customWidth="1"/>
    <col min="2054" max="2054" width="20.5703125" style="3" customWidth="1"/>
    <col min="2055" max="2300" width="9.140625" style="3"/>
    <col min="2301" max="2301" width="64.42578125" style="3" customWidth="1"/>
    <col min="2302" max="2303" width="21.7109375" style="3" customWidth="1"/>
    <col min="2304" max="2304" width="22" style="3" customWidth="1"/>
    <col min="2305" max="2305" width="18.7109375" style="3" customWidth="1"/>
    <col min="2306" max="2306" width="15.85546875" style="3" customWidth="1"/>
    <col min="2307" max="2307" width="17.5703125" style="3" customWidth="1"/>
    <col min="2308" max="2308" width="19" style="3" customWidth="1"/>
    <col min="2309" max="2309" width="20.140625" style="3" customWidth="1"/>
    <col min="2310" max="2310" width="20.5703125" style="3" customWidth="1"/>
    <col min="2311" max="2556" width="9.140625" style="3"/>
    <col min="2557" max="2557" width="64.42578125" style="3" customWidth="1"/>
    <col min="2558" max="2559" width="21.7109375" style="3" customWidth="1"/>
    <col min="2560" max="2560" width="22" style="3" customWidth="1"/>
    <col min="2561" max="2561" width="18.7109375" style="3" customWidth="1"/>
    <col min="2562" max="2562" width="15.85546875" style="3" customWidth="1"/>
    <col min="2563" max="2563" width="17.5703125" style="3" customWidth="1"/>
    <col min="2564" max="2564" width="19" style="3" customWidth="1"/>
    <col min="2565" max="2565" width="20.140625" style="3" customWidth="1"/>
    <col min="2566" max="2566" width="20.5703125" style="3" customWidth="1"/>
    <col min="2567" max="2812" width="9.140625" style="3"/>
    <col min="2813" max="2813" width="64.42578125" style="3" customWidth="1"/>
    <col min="2814" max="2815" width="21.7109375" style="3" customWidth="1"/>
    <col min="2816" max="2816" width="22" style="3" customWidth="1"/>
    <col min="2817" max="2817" width="18.7109375" style="3" customWidth="1"/>
    <col min="2818" max="2818" width="15.85546875" style="3" customWidth="1"/>
    <col min="2819" max="2819" width="17.5703125" style="3" customWidth="1"/>
    <col min="2820" max="2820" width="19" style="3" customWidth="1"/>
    <col min="2821" max="2821" width="20.140625" style="3" customWidth="1"/>
    <col min="2822" max="2822" width="20.5703125" style="3" customWidth="1"/>
    <col min="2823" max="3068" width="9.140625" style="3"/>
    <col min="3069" max="3069" width="64.42578125" style="3" customWidth="1"/>
    <col min="3070" max="3071" width="21.7109375" style="3" customWidth="1"/>
    <col min="3072" max="3072" width="22" style="3" customWidth="1"/>
    <col min="3073" max="3073" width="18.7109375" style="3" customWidth="1"/>
    <col min="3074" max="3074" width="15.85546875" style="3" customWidth="1"/>
    <col min="3075" max="3075" width="17.5703125" style="3" customWidth="1"/>
    <col min="3076" max="3076" width="19" style="3" customWidth="1"/>
    <col min="3077" max="3077" width="20.140625" style="3" customWidth="1"/>
    <col min="3078" max="3078" width="20.5703125" style="3" customWidth="1"/>
    <col min="3079" max="3324" width="9.140625" style="3"/>
    <col min="3325" max="3325" width="64.42578125" style="3" customWidth="1"/>
    <col min="3326" max="3327" width="21.7109375" style="3" customWidth="1"/>
    <col min="3328" max="3328" width="22" style="3" customWidth="1"/>
    <col min="3329" max="3329" width="18.7109375" style="3" customWidth="1"/>
    <col min="3330" max="3330" width="15.85546875" style="3" customWidth="1"/>
    <col min="3331" max="3331" width="17.5703125" style="3" customWidth="1"/>
    <col min="3332" max="3332" width="19" style="3" customWidth="1"/>
    <col min="3333" max="3333" width="20.140625" style="3" customWidth="1"/>
    <col min="3334" max="3334" width="20.5703125" style="3" customWidth="1"/>
    <col min="3335" max="3580" width="9.140625" style="3"/>
    <col min="3581" max="3581" width="64.42578125" style="3" customWidth="1"/>
    <col min="3582" max="3583" width="21.7109375" style="3" customWidth="1"/>
    <col min="3584" max="3584" width="22" style="3" customWidth="1"/>
    <col min="3585" max="3585" width="18.7109375" style="3" customWidth="1"/>
    <col min="3586" max="3586" width="15.85546875" style="3" customWidth="1"/>
    <col min="3587" max="3587" width="17.5703125" style="3" customWidth="1"/>
    <col min="3588" max="3588" width="19" style="3" customWidth="1"/>
    <col min="3589" max="3589" width="20.140625" style="3" customWidth="1"/>
    <col min="3590" max="3590" width="20.5703125" style="3" customWidth="1"/>
    <col min="3591" max="3836" width="9.140625" style="3"/>
    <col min="3837" max="3837" width="64.42578125" style="3" customWidth="1"/>
    <col min="3838" max="3839" width="21.7109375" style="3" customWidth="1"/>
    <col min="3840" max="3840" width="22" style="3" customWidth="1"/>
    <col min="3841" max="3841" width="18.7109375" style="3" customWidth="1"/>
    <col min="3842" max="3842" width="15.85546875" style="3" customWidth="1"/>
    <col min="3843" max="3843" width="17.5703125" style="3" customWidth="1"/>
    <col min="3844" max="3844" width="19" style="3" customWidth="1"/>
    <col min="3845" max="3845" width="20.140625" style="3" customWidth="1"/>
    <col min="3846" max="3846" width="20.5703125" style="3" customWidth="1"/>
    <col min="3847" max="4092" width="9.140625" style="3"/>
    <col min="4093" max="4093" width="64.42578125" style="3" customWidth="1"/>
    <col min="4094" max="4095" width="21.7109375" style="3" customWidth="1"/>
    <col min="4096" max="4096" width="22" style="3" customWidth="1"/>
    <col min="4097" max="4097" width="18.7109375" style="3" customWidth="1"/>
    <col min="4098" max="4098" width="15.85546875" style="3" customWidth="1"/>
    <col min="4099" max="4099" width="17.5703125" style="3" customWidth="1"/>
    <col min="4100" max="4100" width="19" style="3" customWidth="1"/>
    <col min="4101" max="4101" width="20.140625" style="3" customWidth="1"/>
    <col min="4102" max="4102" width="20.5703125" style="3" customWidth="1"/>
    <col min="4103" max="4348" width="9.140625" style="3"/>
    <col min="4349" max="4349" width="64.42578125" style="3" customWidth="1"/>
    <col min="4350" max="4351" width="21.7109375" style="3" customWidth="1"/>
    <col min="4352" max="4352" width="22" style="3" customWidth="1"/>
    <col min="4353" max="4353" width="18.7109375" style="3" customWidth="1"/>
    <col min="4354" max="4354" width="15.85546875" style="3" customWidth="1"/>
    <col min="4355" max="4355" width="17.5703125" style="3" customWidth="1"/>
    <col min="4356" max="4356" width="19" style="3" customWidth="1"/>
    <col min="4357" max="4357" width="20.140625" style="3" customWidth="1"/>
    <col min="4358" max="4358" width="20.5703125" style="3" customWidth="1"/>
    <col min="4359" max="4604" width="9.140625" style="3"/>
    <col min="4605" max="4605" width="64.42578125" style="3" customWidth="1"/>
    <col min="4606" max="4607" width="21.7109375" style="3" customWidth="1"/>
    <col min="4608" max="4608" width="22" style="3" customWidth="1"/>
    <col min="4609" max="4609" width="18.7109375" style="3" customWidth="1"/>
    <col min="4610" max="4610" width="15.85546875" style="3" customWidth="1"/>
    <col min="4611" max="4611" width="17.5703125" style="3" customWidth="1"/>
    <col min="4612" max="4612" width="19" style="3" customWidth="1"/>
    <col min="4613" max="4613" width="20.140625" style="3" customWidth="1"/>
    <col min="4614" max="4614" width="20.5703125" style="3" customWidth="1"/>
    <col min="4615" max="4860" width="9.140625" style="3"/>
    <col min="4861" max="4861" width="64.42578125" style="3" customWidth="1"/>
    <col min="4862" max="4863" width="21.7109375" style="3" customWidth="1"/>
    <col min="4864" max="4864" width="22" style="3" customWidth="1"/>
    <col min="4865" max="4865" width="18.7109375" style="3" customWidth="1"/>
    <col min="4866" max="4866" width="15.85546875" style="3" customWidth="1"/>
    <col min="4867" max="4867" width="17.5703125" style="3" customWidth="1"/>
    <col min="4868" max="4868" width="19" style="3" customWidth="1"/>
    <col min="4869" max="4869" width="20.140625" style="3" customWidth="1"/>
    <col min="4870" max="4870" width="20.5703125" style="3" customWidth="1"/>
    <col min="4871" max="5116" width="9.140625" style="3"/>
    <col min="5117" max="5117" width="64.42578125" style="3" customWidth="1"/>
    <col min="5118" max="5119" width="21.7109375" style="3" customWidth="1"/>
    <col min="5120" max="5120" width="22" style="3" customWidth="1"/>
    <col min="5121" max="5121" width="18.7109375" style="3" customWidth="1"/>
    <col min="5122" max="5122" width="15.85546875" style="3" customWidth="1"/>
    <col min="5123" max="5123" width="17.5703125" style="3" customWidth="1"/>
    <col min="5124" max="5124" width="19" style="3" customWidth="1"/>
    <col min="5125" max="5125" width="20.140625" style="3" customWidth="1"/>
    <col min="5126" max="5126" width="20.5703125" style="3" customWidth="1"/>
    <col min="5127" max="5372" width="9.140625" style="3"/>
    <col min="5373" max="5373" width="64.42578125" style="3" customWidth="1"/>
    <col min="5374" max="5375" width="21.7109375" style="3" customWidth="1"/>
    <col min="5376" max="5376" width="22" style="3" customWidth="1"/>
    <col min="5377" max="5377" width="18.7109375" style="3" customWidth="1"/>
    <col min="5378" max="5378" width="15.85546875" style="3" customWidth="1"/>
    <col min="5379" max="5379" width="17.5703125" style="3" customWidth="1"/>
    <col min="5380" max="5380" width="19" style="3" customWidth="1"/>
    <col min="5381" max="5381" width="20.140625" style="3" customWidth="1"/>
    <col min="5382" max="5382" width="20.5703125" style="3" customWidth="1"/>
    <col min="5383" max="5628" width="9.140625" style="3"/>
    <col min="5629" max="5629" width="64.42578125" style="3" customWidth="1"/>
    <col min="5630" max="5631" width="21.7109375" style="3" customWidth="1"/>
    <col min="5632" max="5632" width="22" style="3" customWidth="1"/>
    <col min="5633" max="5633" width="18.7109375" style="3" customWidth="1"/>
    <col min="5634" max="5634" width="15.85546875" style="3" customWidth="1"/>
    <col min="5635" max="5635" width="17.5703125" style="3" customWidth="1"/>
    <col min="5636" max="5636" width="19" style="3" customWidth="1"/>
    <col min="5637" max="5637" width="20.140625" style="3" customWidth="1"/>
    <col min="5638" max="5638" width="20.5703125" style="3" customWidth="1"/>
    <col min="5639" max="5884" width="9.140625" style="3"/>
    <col min="5885" max="5885" width="64.42578125" style="3" customWidth="1"/>
    <col min="5886" max="5887" width="21.7109375" style="3" customWidth="1"/>
    <col min="5888" max="5888" width="22" style="3" customWidth="1"/>
    <col min="5889" max="5889" width="18.7109375" style="3" customWidth="1"/>
    <col min="5890" max="5890" width="15.85546875" style="3" customWidth="1"/>
    <col min="5891" max="5891" width="17.5703125" style="3" customWidth="1"/>
    <col min="5892" max="5892" width="19" style="3" customWidth="1"/>
    <col min="5893" max="5893" width="20.140625" style="3" customWidth="1"/>
    <col min="5894" max="5894" width="20.5703125" style="3" customWidth="1"/>
    <col min="5895" max="6140" width="9.140625" style="3"/>
    <col min="6141" max="6141" width="64.42578125" style="3" customWidth="1"/>
    <col min="6142" max="6143" width="21.7109375" style="3" customWidth="1"/>
    <col min="6144" max="6144" width="22" style="3" customWidth="1"/>
    <col min="6145" max="6145" width="18.7109375" style="3" customWidth="1"/>
    <col min="6146" max="6146" width="15.85546875" style="3" customWidth="1"/>
    <col min="6147" max="6147" width="17.5703125" style="3" customWidth="1"/>
    <col min="6148" max="6148" width="19" style="3" customWidth="1"/>
    <col min="6149" max="6149" width="20.140625" style="3" customWidth="1"/>
    <col min="6150" max="6150" width="20.5703125" style="3" customWidth="1"/>
    <col min="6151" max="6396" width="9.140625" style="3"/>
    <col min="6397" max="6397" width="64.42578125" style="3" customWidth="1"/>
    <col min="6398" max="6399" width="21.7109375" style="3" customWidth="1"/>
    <col min="6400" max="6400" width="22" style="3" customWidth="1"/>
    <col min="6401" max="6401" width="18.7109375" style="3" customWidth="1"/>
    <col min="6402" max="6402" width="15.85546875" style="3" customWidth="1"/>
    <col min="6403" max="6403" width="17.5703125" style="3" customWidth="1"/>
    <col min="6404" max="6404" width="19" style="3" customWidth="1"/>
    <col min="6405" max="6405" width="20.140625" style="3" customWidth="1"/>
    <col min="6406" max="6406" width="20.5703125" style="3" customWidth="1"/>
    <col min="6407" max="6652" width="9.140625" style="3"/>
    <col min="6653" max="6653" width="64.42578125" style="3" customWidth="1"/>
    <col min="6654" max="6655" width="21.7109375" style="3" customWidth="1"/>
    <col min="6656" max="6656" width="22" style="3" customWidth="1"/>
    <col min="6657" max="6657" width="18.7109375" style="3" customWidth="1"/>
    <col min="6658" max="6658" width="15.85546875" style="3" customWidth="1"/>
    <col min="6659" max="6659" width="17.5703125" style="3" customWidth="1"/>
    <col min="6660" max="6660" width="19" style="3" customWidth="1"/>
    <col min="6661" max="6661" width="20.140625" style="3" customWidth="1"/>
    <col min="6662" max="6662" width="20.5703125" style="3" customWidth="1"/>
    <col min="6663" max="6908" width="9.140625" style="3"/>
    <col min="6909" max="6909" width="64.42578125" style="3" customWidth="1"/>
    <col min="6910" max="6911" width="21.7109375" style="3" customWidth="1"/>
    <col min="6912" max="6912" width="22" style="3" customWidth="1"/>
    <col min="6913" max="6913" width="18.7109375" style="3" customWidth="1"/>
    <col min="6914" max="6914" width="15.85546875" style="3" customWidth="1"/>
    <col min="6915" max="6915" width="17.5703125" style="3" customWidth="1"/>
    <col min="6916" max="6916" width="19" style="3" customWidth="1"/>
    <col min="6917" max="6917" width="20.140625" style="3" customWidth="1"/>
    <col min="6918" max="6918" width="20.5703125" style="3" customWidth="1"/>
    <col min="6919" max="7164" width="9.140625" style="3"/>
    <col min="7165" max="7165" width="64.42578125" style="3" customWidth="1"/>
    <col min="7166" max="7167" width="21.7109375" style="3" customWidth="1"/>
    <col min="7168" max="7168" width="22" style="3" customWidth="1"/>
    <col min="7169" max="7169" width="18.7109375" style="3" customWidth="1"/>
    <col min="7170" max="7170" width="15.85546875" style="3" customWidth="1"/>
    <col min="7171" max="7171" width="17.5703125" style="3" customWidth="1"/>
    <col min="7172" max="7172" width="19" style="3" customWidth="1"/>
    <col min="7173" max="7173" width="20.140625" style="3" customWidth="1"/>
    <col min="7174" max="7174" width="20.5703125" style="3" customWidth="1"/>
    <col min="7175" max="7420" width="9.140625" style="3"/>
    <col min="7421" max="7421" width="64.42578125" style="3" customWidth="1"/>
    <col min="7422" max="7423" width="21.7109375" style="3" customWidth="1"/>
    <col min="7424" max="7424" width="22" style="3" customWidth="1"/>
    <col min="7425" max="7425" width="18.7109375" style="3" customWidth="1"/>
    <col min="7426" max="7426" width="15.85546875" style="3" customWidth="1"/>
    <col min="7427" max="7427" width="17.5703125" style="3" customWidth="1"/>
    <col min="7428" max="7428" width="19" style="3" customWidth="1"/>
    <col min="7429" max="7429" width="20.140625" style="3" customWidth="1"/>
    <col min="7430" max="7430" width="20.5703125" style="3" customWidth="1"/>
    <col min="7431" max="7676" width="9.140625" style="3"/>
    <col min="7677" max="7677" width="64.42578125" style="3" customWidth="1"/>
    <col min="7678" max="7679" width="21.7109375" style="3" customWidth="1"/>
    <col min="7680" max="7680" width="22" style="3" customWidth="1"/>
    <col min="7681" max="7681" width="18.7109375" style="3" customWidth="1"/>
    <col min="7682" max="7682" width="15.85546875" style="3" customWidth="1"/>
    <col min="7683" max="7683" width="17.5703125" style="3" customWidth="1"/>
    <col min="7684" max="7684" width="19" style="3" customWidth="1"/>
    <col min="7685" max="7685" width="20.140625" style="3" customWidth="1"/>
    <col min="7686" max="7686" width="20.5703125" style="3" customWidth="1"/>
    <col min="7687" max="7932" width="9.140625" style="3"/>
    <col min="7933" max="7933" width="64.42578125" style="3" customWidth="1"/>
    <col min="7934" max="7935" width="21.7109375" style="3" customWidth="1"/>
    <col min="7936" max="7936" width="22" style="3" customWidth="1"/>
    <col min="7937" max="7937" width="18.7109375" style="3" customWidth="1"/>
    <col min="7938" max="7938" width="15.85546875" style="3" customWidth="1"/>
    <col min="7939" max="7939" width="17.5703125" style="3" customWidth="1"/>
    <col min="7940" max="7940" width="19" style="3" customWidth="1"/>
    <col min="7941" max="7941" width="20.140625" style="3" customWidth="1"/>
    <col min="7942" max="7942" width="20.5703125" style="3" customWidth="1"/>
    <col min="7943" max="8188" width="9.140625" style="3"/>
    <col min="8189" max="8189" width="64.42578125" style="3" customWidth="1"/>
    <col min="8190" max="8191" width="21.7109375" style="3" customWidth="1"/>
    <col min="8192" max="8192" width="22" style="3" customWidth="1"/>
    <col min="8193" max="8193" width="18.7109375" style="3" customWidth="1"/>
    <col min="8194" max="8194" width="15.85546875" style="3" customWidth="1"/>
    <col min="8195" max="8195" width="17.5703125" style="3" customWidth="1"/>
    <col min="8196" max="8196" width="19" style="3" customWidth="1"/>
    <col min="8197" max="8197" width="20.140625" style="3" customWidth="1"/>
    <col min="8198" max="8198" width="20.5703125" style="3" customWidth="1"/>
    <col min="8199" max="8444" width="9.140625" style="3"/>
    <col min="8445" max="8445" width="64.42578125" style="3" customWidth="1"/>
    <col min="8446" max="8447" width="21.7109375" style="3" customWidth="1"/>
    <col min="8448" max="8448" width="22" style="3" customWidth="1"/>
    <col min="8449" max="8449" width="18.7109375" style="3" customWidth="1"/>
    <col min="8450" max="8450" width="15.85546875" style="3" customWidth="1"/>
    <col min="8451" max="8451" width="17.5703125" style="3" customWidth="1"/>
    <col min="8452" max="8452" width="19" style="3" customWidth="1"/>
    <col min="8453" max="8453" width="20.140625" style="3" customWidth="1"/>
    <col min="8454" max="8454" width="20.5703125" style="3" customWidth="1"/>
    <col min="8455" max="8700" width="9.140625" style="3"/>
    <col min="8701" max="8701" width="64.42578125" style="3" customWidth="1"/>
    <col min="8702" max="8703" width="21.7109375" style="3" customWidth="1"/>
    <col min="8704" max="8704" width="22" style="3" customWidth="1"/>
    <col min="8705" max="8705" width="18.7109375" style="3" customWidth="1"/>
    <col min="8706" max="8706" width="15.85546875" style="3" customWidth="1"/>
    <col min="8707" max="8707" width="17.5703125" style="3" customWidth="1"/>
    <col min="8708" max="8708" width="19" style="3" customWidth="1"/>
    <col min="8709" max="8709" width="20.140625" style="3" customWidth="1"/>
    <col min="8710" max="8710" width="20.5703125" style="3" customWidth="1"/>
    <col min="8711" max="8956" width="9.140625" style="3"/>
    <col min="8957" max="8957" width="64.42578125" style="3" customWidth="1"/>
    <col min="8958" max="8959" width="21.7109375" style="3" customWidth="1"/>
    <col min="8960" max="8960" width="22" style="3" customWidth="1"/>
    <col min="8961" max="8961" width="18.7109375" style="3" customWidth="1"/>
    <col min="8962" max="8962" width="15.85546875" style="3" customWidth="1"/>
    <col min="8963" max="8963" width="17.5703125" style="3" customWidth="1"/>
    <col min="8964" max="8964" width="19" style="3" customWidth="1"/>
    <col min="8965" max="8965" width="20.140625" style="3" customWidth="1"/>
    <col min="8966" max="8966" width="20.5703125" style="3" customWidth="1"/>
    <col min="8967" max="9212" width="9.140625" style="3"/>
    <col min="9213" max="9213" width="64.42578125" style="3" customWidth="1"/>
    <col min="9214" max="9215" width="21.7109375" style="3" customWidth="1"/>
    <col min="9216" max="9216" width="22" style="3" customWidth="1"/>
    <col min="9217" max="9217" width="18.7109375" style="3" customWidth="1"/>
    <col min="9218" max="9218" width="15.85546875" style="3" customWidth="1"/>
    <col min="9219" max="9219" width="17.5703125" style="3" customWidth="1"/>
    <col min="9220" max="9220" width="19" style="3" customWidth="1"/>
    <col min="9221" max="9221" width="20.140625" style="3" customWidth="1"/>
    <col min="9222" max="9222" width="20.5703125" style="3" customWidth="1"/>
    <col min="9223" max="9468" width="9.140625" style="3"/>
    <col min="9469" max="9469" width="64.42578125" style="3" customWidth="1"/>
    <col min="9470" max="9471" width="21.7109375" style="3" customWidth="1"/>
    <col min="9472" max="9472" width="22" style="3" customWidth="1"/>
    <col min="9473" max="9473" width="18.7109375" style="3" customWidth="1"/>
    <col min="9474" max="9474" width="15.85546875" style="3" customWidth="1"/>
    <col min="9475" max="9475" width="17.5703125" style="3" customWidth="1"/>
    <col min="9476" max="9476" width="19" style="3" customWidth="1"/>
    <col min="9477" max="9477" width="20.140625" style="3" customWidth="1"/>
    <col min="9478" max="9478" width="20.5703125" style="3" customWidth="1"/>
    <col min="9479" max="9724" width="9.140625" style="3"/>
    <col min="9725" max="9725" width="64.42578125" style="3" customWidth="1"/>
    <col min="9726" max="9727" width="21.7109375" style="3" customWidth="1"/>
    <col min="9728" max="9728" width="22" style="3" customWidth="1"/>
    <col min="9729" max="9729" width="18.7109375" style="3" customWidth="1"/>
    <col min="9730" max="9730" width="15.85546875" style="3" customWidth="1"/>
    <col min="9731" max="9731" width="17.5703125" style="3" customWidth="1"/>
    <col min="9732" max="9732" width="19" style="3" customWidth="1"/>
    <col min="9733" max="9733" width="20.140625" style="3" customWidth="1"/>
    <col min="9734" max="9734" width="20.5703125" style="3" customWidth="1"/>
    <col min="9735" max="9980" width="9.140625" style="3"/>
    <col min="9981" max="9981" width="64.42578125" style="3" customWidth="1"/>
    <col min="9982" max="9983" width="21.7109375" style="3" customWidth="1"/>
    <col min="9984" max="9984" width="22" style="3" customWidth="1"/>
    <col min="9985" max="9985" width="18.7109375" style="3" customWidth="1"/>
    <col min="9986" max="9986" width="15.85546875" style="3" customWidth="1"/>
    <col min="9987" max="9987" width="17.5703125" style="3" customWidth="1"/>
    <col min="9988" max="9988" width="19" style="3" customWidth="1"/>
    <col min="9989" max="9989" width="20.140625" style="3" customWidth="1"/>
    <col min="9990" max="9990" width="20.5703125" style="3" customWidth="1"/>
    <col min="9991" max="10236" width="9.140625" style="3"/>
    <col min="10237" max="10237" width="64.42578125" style="3" customWidth="1"/>
    <col min="10238" max="10239" width="21.7109375" style="3" customWidth="1"/>
    <col min="10240" max="10240" width="22" style="3" customWidth="1"/>
    <col min="10241" max="10241" width="18.7109375" style="3" customWidth="1"/>
    <col min="10242" max="10242" width="15.85546875" style="3" customWidth="1"/>
    <col min="10243" max="10243" width="17.5703125" style="3" customWidth="1"/>
    <col min="10244" max="10244" width="19" style="3" customWidth="1"/>
    <col min="10245" max="10245" width="20.140625" style="3" customWidth="1"/>
    <col min="10246" max="10246" width="20.5703125" style="3" customWidth="1"/>
    <col min="10247" max="10492" width="9.140625" style="3"/>
    <col min="10493" max="10493" width="64.42578125" style="3" customWidth="1"/>
    <col min="10494" max="10495" width="21.7109375" style="3" customWidth="1"/>
    <col min="10496" max="10496" width="22" style="3" customWidth="1"/>
    <col min="10497" max="10497" width="18.7109375" style="3" customWidth="1"/>
    <col min="10498" max="10498" width="15.85546875" style="3" customWidth="1"/>
    <col min="10499" max="10499" width="17.5703125" style="3" customWidth="1"/>
    <col min="10500" max="10500" width="19" style="3" customWidth="1"/>
    <col min="10501" max="10501" width="20.140625" style="3" customWidth="1"/>
    <col min="10502" max="10502" width="20.5703125" style="3" customWidth="1"/>
    <col min="10503" max="10748" width="9.140625" style="3"/>
    <col min="10749" max="10749" width="64.42578125" style="3" customWidth="1"/>
    <col min="10750" max="10751" width="21.7109375" style="3" customWidth="1"/>
    <col min="10752" max="10752" width="22" style="3" customWidth="1"/>
    <col min="10753" max="10753" width="18.7109375" style="3" customWidth="1"/>
    <col min="10754" max="10754" width="15.85546875" style="3" customWidth="1"/>
    <col min="10755" max="10755" width="17.5703125" style="3" customWidth="1"/>
    <col min="10756" max="10756" width="19" style="3" customWidth="1"/>
    <col min="10757" max="10757" width="20.140625" style="3" customWidth="1"/>
    <col min="10758" max="10758" width="20.5703125" style="3" customWidth="1"/>
    <col min="10759" max="11004" width="9.140625" style="3"/>
    <col min="11005" max="11005" width="64.42578125" style="3" customWidth="1"/>
    <col min="11006" max="11007" width="21.7109375" style="3" customWidth="1"/>
    <col min="11008" max="11008" width="22" style="3" customWidth="1"/>
    <col min="11009" max="11009" width="18.7109375" style="3" customWidth="1"/>
    <col min="11010" max="11010" width="15.85546875" style="3" customWidth="1"/>
    <col min="11011" max="11011" width="17.5703125" style="3" customWidth="1"/>
    <col min="11012" max="11012" width="19" style="3" customWidth="1"/>
    <col min="11013" max="11013" width="20.140625" style="3" customWidth="1"/>
    <col min="11014" max="11014" width="20.5703125" style="3" customWidth="1"/>
    <col min="11015" max="11260" width="9.140625" style="3"/>
    <col min="11261" max="11261" width="64.42578125" style="3" customWidth="1"/>
    <col min="11262" max="11263" width="21.7109375" style="3" customWidth="1"/>
    <col min="11264" max="11264" width="22" style="3" customWidth="1"/>
    <col min="11265" max="11265" width="18.7109375" style="3" customWidth="1"/>
    <col min="11266" max="11266" width="15.85546875" style="3" customWidth="1"/>
    <col min="11267" max="11267" width="17.5703125" style="3" customWidth="1"/>
    <col min="11268" max="11268" width="19" style="3" customWidth="1"/>
    <col min="11269" max="11269" width="20.140625" style="3" customWidth="1"/>
    <col min="11270" max="11270" width="20.5703125" style="3" customWidth="1"/>
    <col min="11271" max="11516" width="9.140625" style="3"/>
    <col min="11517" max="11517" width="64.42578125" style="3" customWidth="1"/>
    <col min="11518" max="11519" width="21.7109375" style="3" customWidth="1"/>
    <col min="11520" max="11520" width="22" style="3" customWidth="1"/>
    <col min="11521" max="11521" width="18.7109375" style="3" customWidth="1"/>
    <col min="11522" max="11522" width="15.85546875" style="3" customWidth="1"/>
    <col min="11523" max="11523" width="17.5703125" style="3" customWidth="1"/>
    <col min="11524" max="11524" width="19" style="3" customWidth="1"/>
    <col min="11525" max="11525" width="20.140625" style="3" customWidth="1"/>
    <col min="11526" max="11526" width="20.5703125" style="3" customWidth="1"/>
    <col min="11527" max="11772" width="9.140625" style="3"/>
    <col min="11773" max="11773" width="64.42578125" style="3" customWidth="1"/>
    <col min="11774" max="11775" width="21.7109375" style="3" customWidth="1"/>
    <col min="11776" max="11776" width="22" style="3" customWidth="1"/>
    <col min="11777" max="11777" width="18.7109375" style="3" customWidth="1"/>
    <col min="11778" max="11778" width="15.85546875" style="3" customWidth="1"/>
    <col min="11779" max="11779" width="17.5703125" style="3" customWidth="1"/>
    <col min="11780" max="11780" width="19" style="3" customWidth="1"/>
    <col min="11781" max="11781" width="20.140625" style="3" customWidth="1"/>
    <col min="11782" max="11782" width="20.5703125" style="3" customWidth="1"/>
    <col min="11783" max="12028" width="9.140625" style="3"/>
    <col min="12029" max="12029" width="64.42578125" style="3" customWidth="1"/>
    <col min="12030" max="12031" width="21.7109375" style="3" customWidth="1"/>
    <col min="12032" max="12032" width="22" style="3" customWidth="1"/>
    <col min="12033" max="12033" width="18.7109375" style="3" customWidth="1"/>
    <col min="12034" max="12034" width="15.85546875" style="3" customWidth="1"/>
    <col min="12035" max="12035" width="17.5703125" style="3" customWidth="1"/>
    <col min="12036" max="12036" width="19" style="3" customWidth="1"/>
    <col min="12037" max="12037" width="20.140625" style="3" customWidth="1"/>
    <col min="12038" max="12038" width="20.5703125" style="3" customWidth="1"/>
    <col min="12039" max="12284" width="9.140625" style="3"/>
    <col min="12285" max="12285" width="64.42578125" style="3" customWidth="1"/>
    <col min="12286" max="12287" width="21.7109375" style="3" customWidth="1"/>
    <col min="12288" max="12288" width="22" style="3" customWidth="1"/>
    <col min="12289" max="12289" width="18.7109375" style="3" customWidth="1"/>
    <col min="12290" max="12290" width="15.85546875" style="3" customWidth="1"/>
    <col min="12291" max="12291" width="17.5703125" style="3" customWidth="1"/>
    <col min="12292" max="12292" width="19" style="3" customWidth="1"/>
    <col min="12293" max="12293" width="20.140625" style="3" customWidth="1"/>
    <col min="12294" max="12294" width="20.5703125" style="3" customWidth="1"/>
    <col min="12295" max="12540" width="9.140625" style="3"/>
    <col min="12541" max="12541" width="64.42578125" style="3" customWidth="1"/>
    <col min="12542" max="12543" width="21.7109375" style="3" customWidth="1"/>
    <col min="12544" max="12544" width="22" style="3" customWidth="1"/>
    <col min="12545" max="12545" width="18.7109375" style="3" customWidth="1"/>
    <col min="12546" max="12546" width="15.85546875" style="3" customWidth="1"/>
    <col min="12547" max="12547" width="17.5703125" style="3" customWidth="1"/>
    <col min="12548" max="12548" width="19" style="3" customWidth="1"/>
    <col min="12549" max="12549" width="20.140625" style="3" customWidth="1"/>
    <col min="12550" max="12550" width="20.5703125" style="3" customWidth="1"/>
    <col min="12551" max="12796" width="9.140625" style="3"/>
    <col min="12797" max="12797" width="64.42578125" style="3" customWidth="1"/>
    <col min="12798" max="12799" width="21.7109375" style="3" customWidth="1"/>
    <col min="12800" max="12800" width="22" style="3" customWidth="1"/>
    <col min="12801" max="12801" width="18.7109375" style="3" customWidth="1"/>
    <col min="12802" max="12802" width="15.85546875" style="3" customWidth="1"/>
    <col min="12803" max="12803" width="17.5703125" style="3" customWidth="1"/>
    <col min="12804" max="12804" width="19" style="3" customWidth="1"/>
    <col min="12805" max="12805" width="20.140625" style="3" customWidth="1"/>
    <col min="12806" max="12806" width="20.5703125" style="3" customWidth="1"/>
    <col min="12807" max="13052" width="9.140625" style="3"/>
    <col min="13053" max="13053" width="64.42578125" style="3" customWidth="1"/>
    <col min="13054" max="13055" width="21.7109375" style="3" customWidth="1"/>
    <col min="13056" max="13056" width="22" style="3" customWidth="1"/>
    <col min="13057" max="13057" width="18.7109375" style="3" customWidth="1"/>
    <col min="13058" max="13058" width="15.85546875" style="3" customWidth="1"/>
    <col min="13059" max="13059" width="17.5703125" style="3" customWidth="1"/>
    <col min="13060" max="13060" width="19" style="3" customWidth="1"/>
    <col min="13061" max="13061" width="20.140625" style="3" customWidth="1"/>
    <col min="13062" max="13062" width="20.5703125" style="3" customWidth="1"/>
    <col min="13063" max="13308" width="9.140625" style="3"/>
    <col min="13309" max="13309" width="64.42578125" style="3" customWidth="1"/>
    <col min="13310" max="13311" width="21.7109375" style="3" customWidth="1"/>
    <col min="13312" max="13312" width="22" style="3" customWidth="1"/>
    <col min="13313" max="13313" width="18.7109375" style="3" customWidth="1"/>
    <col min="13314" max="13314" width="15.85546875" style="3" customWidth="1"/>
    <col min="13315" max="13315" width="17.5703125" style="3" customWidth="1"/>
    <col min="13316" max="13316" width="19" style="3" customWidth="1"/>
    <col min="13317" max="13317" width="20.140625" style="3" customWidth="1"/>
    <col min="13318" max="13318" width="20.5703125" style="3" customWidth="1"/>
    <col min="13319" max="13564" width="9.140625" style="3"/>
    <col min="13565" max="13565" width="64.42578125" style="3" customWidth="1"/>
    <col min="13566" max="13567" width="21.7109375" style="3" customWidth="1"/>
    <col min="13568" max="13568" width="22" style="3" customWidth="1"/>
    <col min="13569" max="13569" width="18.7109375" style="3" customWidth="1"/>
    <col min="13570" max="13570" width="15.85546875" style="3" customWidth="1"/>
    <col min="13571" max="13571" width="17.5703125" style="3" customWidth="1"/>
    <col min="13572" max="13572" width="19" style="3" customWidth="1"/>
    <col min="13573" max="13573" width="20.140625" style="3" customWidth="1"/>
    <col min="13574" max="13574" width="20.5703125" style="3" customWidth="1"/>
    <col min="13575" max="13820" width="9.140625" style="3"/>
    <col min="13821" max="13821" width="64.42578125" style="3" customWidth="1"/>
    <col min="13822" max="13823" width="21.7109375" style="3" customWidth="1"/>
    <col min="13824" max="13824" width="22" style="3" customWidth="1"/>
    <col min="13825" max="13825" width="18.7109375" style="3" customWidth="1"/>
    <col min="13826" max="13826" width="15.85546875" style="3" customWidth="1"/>
    <col min="13827" max="13827" width="17.5703125" style="3" customWidth="1"/>
    <col min="13828" max="13828" width="19" style="3" customWidth="1"/>
    <col min="13829" max="13829" width="20.140625" style="3" customWidth="1"/>
    <col min="13830" max="13830" width="20.5703125" style="3" customWidth="1"/>
    <col min="13831" max="14076" width="9.140625" style="3"/>
    <col min="14077" max="14077" width="64.42578125" style="3" customWidth="1"/>
    <col min="14078" max="14079" width="21.7109375" style="3" customWidth="1"/>
    <col min="14080" max="14080" width="22" style="3" customWidth="1"/>
    <col min="14081" max="14081" width="18.7109375" style="3" customWidth="1"/>
    <col min="14082" max="14082" width="15.85546875" style="3" customWidth="1"/>
    <col min="14083" max="14083" width="17.5703125" style="3" customWidth="1"/>
    <col min="14084" max="14084" width="19" style="3" customWidth="1"/>
    <col min="14085" max="14085" width="20.140625" style="3" customWidth="1"/>
    <col min="14086" max="14086" width="20.5703125" style="3" customWidth="1"/>
    <col min="14087" max="14332" width="9.140625" style="3"/>
    <col min="14333" max="14333" width="64.42578125" style="3" customWidth="1"/>
    <col min="14334" max="14335" width="21.7109375" style="3" customWidth="1"/>
    <col min="14336" max="14336" width="22" style="3" customWidth="1"/>
    <col min="14337" max="14337" width="18.7109375" style="3" customWidth="1"/>
    <col min="14338" max="14338" width="15.85546875" style="3" customWidth="1"/>
    <col min="14339" max="14339" width="17.5703125" style="3" customWidth="1"/>
    <col min="14340" max="14340" width="19" style="3" customWidth="1"/>
    <col min="14341" max="14341" width="20.140625" style="3" customWidth="1"/>
    <col min="14342" max="14342" width="20.5703125" style="3" customWidth="1"/>
    <col min="14343" max="14588" width="9.140625" style="3"/>
    <col min="14589" max="14589" width="64.42578125" style="3" customWidth="1"/>
    <col min="14590" max="14591" width="21.7109375" style="3" customWidth="1"/>
    <col min="14592" max="14592" width="22" style="3" customWidth="1"/>
    <col min="14593" max="14593" width="18.7109375" style="3" customWidth="1"/>
    <col min="14594" max="14594" width="15.85546875" style="3" customWidth="1"/>
    <col min="14595" max="14595" width="17.5703125" style="3" customWidth="1"/>
    <col min="14596" max="14596" width="19" style="3" customWidth="1"/>
    <col min="14597" max="14597" width="20.140625" style="3" customWidth="1"/>
    <col min="14598" max="14598" width="20.5703125" style="3" customWidth="1"/>
    <col min="14599" max="14844" width="9.140625" style="3"/>
    <col min="14845" max="14845" width="64.42578125" style="3" customWidth="1"/>
    <col min="14846" max="14847" width="21.7109375" style="3" customWidth="1"/>
    <col min="14848" max="14848" width="22" style="3" customWidth="1"/>
    <col min="14849" max="14849" width="18.7109375" style="3" customWidth="1"/>
    <col min="14850" max="14850" width="15.85546875" style="3" customWidth="1"/>
    <col min="14851" max="14851" width="17.5703125" style="3" customWidth="1"/>
    <col min="14852" max="14852" width="19" style="3" customWidth="1"/>
    <col min="14853" max="14853" width="20.140625" style="3" customWidth="1"/>
    <col min="14854" max="14854" width="20.5703125" style="3" customWidth="1"/>
    <col min="14855" max="15100" width="9.140625" style="3"/>
    <col min="15101" max="15101" width="64.42578125" style="3" customWidth="1"/>
    <col min="15102" max="15103" width="21.7109375" style="3" customWidth="1"/>
    <col min="15104" max="15104" width="22" style="3" customWidth="1"/>
    <col min="15105" max="15105" width="18.7109375" style="3" customWidth="1"/>
    <col min="15106" max="15106" width="15.85546875" style="3" customWidth="1"/>
    <col min="15107" max="15107" width="17.5703125" style="3" customWidth="1"/>
    <col min="15108" max="15108" width="19" style="3" customWidth="1"/>
    <col min="15109" max="15109" width="20.140625" style="3" customWidth="1"/>
    <col min="15110" max="15110" width="20.5703125" style="3" customWidth="1"/>
    <col min="15111" max="15356" width="9.140625" style="3"/>
    <col min="15357" max="15357" width="64.42578125" style="3" customWidth="1"/>
    <col min="15358" max="15359" width="21.7109375" style="3" customWidth="1"/>
    <col min="15360" max="15360" width="22" style="3" customWidth="1"/>
    <col min="15361" max="15361" width="18.7109375" style="3" customWidth="1"/>
    <col min="15362" max="15362" width="15.85546875" style="3" customWidth="1"/>
    <col min="15363" max="15363" width="17.5703125" style="3" customWidth="1"/>
    <col min="15364" max="15364" width="19" style="3" customWidth="1"/>
    <col min="15365" max="15365" width="20.140625" style="3" customWidth="1"/>
    <col min="15366" max="15366" width="20.5703125" style="3" customWidth="1"/>
    <col min="15367" max="15612" width="9.140625" style="3"/>
    <col min="15613" max="15613" width="64.42578125" style="3" customWidth="1"/>
    <col min="15614" max="15615" width="21.7109375" style="3" customWidth="1"/>
    <col min="15616" max="15616" width="22" style="3" customWidth="1"/>
    <col min="15617" max="15617" width="18.7109375" style="3" customWidth="1"/>
    <col min="15618" max="15618" width="15.85546875" style="3" customWidth="1"/>
    <col min="15619" max="15619" width="17.5703125" style="3" customWidth="1"/>
    <col min="15620" max="15620" width="19" style="3" customWidth="1"/>
    <col min="15621" max="15621" width="20.140625" style="3" customWidth="1"/>
    <col min="15622" max="15622" width="20.5703125" style="3" customWidth="1"/>
    <col min="15623" max="15868" width="9.140625" style="3"/>
    <col min="15869" max="15869" width="64.42578125" style="3" customWidth="1"/>
    <col min="15870" max="15871" width="21.7109375" style="3" customWidth="1"/>
    <col min="15872" max="15872" width="22" style="3" customWidth="1"/>
    <col min="15873" max="15873" width="18.7109375" style="3" customWidth="1"/>
    <col min="15874" max="15874" width="15.85546875" style="3" customWidth="1"/>
    <col min="15875" max="15875" width="17.5703125" style="3" customWidth="1"/>
    <col min="15876" max="15876" width="19" style="3" customWidth="1"/>
    <col min="15877" max="15877" width="20.140625" style="3" customWidth="1"/>
    <col min="15878" max="15878" width="20.5703125" style="3" customWidth="1"/>
    <col min="15879" max="16124" width="9.140625" style="3"/>
    <col min="16125" max="16125" width="64.42578125" style="3" customWidth="1"/>
    <col min="16126" max="16127" width="21.7109375" style="3" customWidth="1"/>
    <col min="16128" max="16128" width="22" style="3" customWidth="1"/>
    <col min="16129" max="16129" width="18.7109375" style="3" customWidth="1"/>
    <col min="16130" max="16130" width="15.85546875" style="3" customWidth="1"/>
    <col min="16131" max="16131" width="17.5703125" style="3" customWidth="1"/>
    <col min="16132" max="16132" width="19" style="3" customWidth="1"/>
    <col min="16133" max="16133" width="20.140625" style="3" customWidth="1"/>
    <col min="16134" max="16134" width="20.5703125" style="3" customWidth="1"/>
    <col min="16135" max="16384" width="9.140625" style="3"/>
  </cols>
  <sheetData>
    <row r="1" spans="1:30" ht="18" customHeight="1" x14ac:dyDescent="0.3">
      <c r="A1" s="116"/>
      <c r="B1" s="116"/>
    </row>
    <row r="2" spans="1:30" ht="21" customHeight="1" x14ac:dyDescent="0.3">
      <c r="B2" s="219" t="s">
        <v>115</v>
      </c>
    </row>
    <row r="3" spans="1:30" ht="21" customHeight="1" x14ac:dyDescent="0.3">
      <c r="B3" s="219" t="s">
        <v>116</v>
      </c>
    </row>
    <row r="4" spans="1:30" s="1" customFormat="1" ht="57" customHeight="1" x14ac:dyDescent="0.25">
      <c r="A4" s="115" t="s">
        <v>148</v>
      </c>
      <c r="B4" s="115"/>
    </row>
    <row r="5" spans="1:30" ht="17.25" customHeight="1" x14ac:dyDescent="0.3">
      <c r="A5" s="5"/>
      <c r="B5" s="220" t="s">
        <v>105</v>
      </c>
    </row>
    <row r="6" spans="1:30" s="7" customFormat="1" ht="40.5" customHeight="1" x14ac:dyDescent="0.25">
      <c r="A6" s="65" t="s">
        <v>8</v>
      </c>
      <c r="B6" s="221" t="s">
        <v>145</v>
      </c>
      <c r="C6" s="2"/>
      <c r="D6" s="2"/>
      <c r="E6" s="2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3.25" customHeight="1" x14ac:dyDescent="0.3">
      <c r="A7" s="87" t="s">
        <v>0</v>
      </c>
      <c r="B7" s="222">
        <f>B9+B28</f>
        <v>181699057.79999995</v>
      </c>
      <c r="C7" s="8"/>
      <c r="D7" s="9"/>
      <c r="E7" s="9"/>
    </row>
    <row r="8" spans="1:30" ht="20.25" customHeight="1" x14ac:dyDescent="0.25">
      <c r="A8" s="85" t="s">
        <v>9</v>
      </c>
      <c r="B8" s="223"/>
      <c r="C8" s="4"/>
      <c r="D8" s="4"/>
      <c r="E8" s="4"/>
    </row>
    <row r="9" spans="1:30" ht="18.75" customHeight="1" x14ac:dyDescent="0.25">
      <c r="A9" s="84" t="s">
        <v>1</v>
      </c>
      <c r="B9" s="222">
        <f>B11+B18</f>
        <v>298878874.39999998</v>
      </c>
      <c r="C9" s="10"/>
    </row>
    <row r="10" spans="1:30" ht="14.25" x14ac:dyDescent="0.25">
      <c r="A10" s="85" t="s">
        <v>9</v>
      </c>
      <c r="B10" s="222"/>
    </row>
    <row r="11" spans="1:30" ht="23.25" customHeight="1" x14ac:dyDescent="0.25">
      <c r="A11" s="84" t="s">
        <v>2</v>
      </c>
      <c r="B11" s="222">
        <f>B13</f>
        <v>220000000</v>
      </c>
    </row>
    <row r="12" spans="1:30" x14ac:dyDescent="0.25">
      <c r="A12" s="85" t="s">
        <v>9</v>
      </c>
      <c r="B12" s="224"/>
    </row>
    <row r="13" spans="1:30" ht="46.5" customHeight="1" x14ac:dyDescent="0.25">
      <c r="A13" s="84" t="s">
        <v>10</v>
      </c>
      <c r="B13" s="225">
        <f>B14</f>
        <v>220000000</v>
      </c>
    </row>
    <row r="14" spans="1:30" ht="21" customHeight="1" x14ac:dyDescent="0.25">
      <c r="A14" s="85" t="s">
        <v>11</v>
      </c>
      <c r="B14" s="226">
        <f>B16+B17</f>
        <v>220000000</v>
      </c>
    </row>
    <row r="15" spans="1:30" ht="15.75" customHeight="1" x14ac:dyDescent="0.25">
      <c r="A15" s="85" t="s">
        <v>12</v>
      </c>
      <c r="B15" s="226"/>
    </row>
    <row r="16" spans="1:30" ht="21" customHeight="1" x14ac:dyDescent="0.25">
      <c r="A16" s="86" t="s">
        <v>3</v>
      </c>
      <c r="B16" s="226">
        <v>220000000</v>
      </c>
      <c r="C16" s="11"/>
      <c r="D16" s="11"/>
    </row>
    <row r="17" spans="1:89" ht="21" hidden="1" customHeight="1" x14ac:dyDescent="0.25">
      <c r="A17" s="86" t="s">
        <v>4</v>
      </c>
      <c r="B17" s="226"/>
      <c r="C17" s="4"/>
      <c r="D17" s="4"/>
    </row>
    <row r="18" spans="1:89" ht="20.25" customHeight="1" x14ac:dyDescent="0.25">
      <c r="A18" s="84" t="s">
        <v>5</v>
      </c>
      <c r="B18" s="225">
        <f>B20+B21+B22+B23</f>
        <v>78878874.399999991</v>
      </c>
      <c r="C18" s="4"/>
      <c r="D18" s="4"/>
    </row>
    <row r="19" spans="1:89" ht="14.25" x14ac:dyDescent="0.25">
      <c r="A19" s="85" t="s">
        <v>9</v>
      </c>
      <c r="B19" s="225"/>
      <c r="E19" s="9"/>
    </row>
    <row r="20" spans="1:89" ht="39" customHeight="1" x14ac:dyDescent="0.25">
      <c r="A20" s="84" t="s">
        <v>13</v>
      </c>
      <c r="B20" s="235">
        <f>19380000+10004556</f>
        <v>29384556</v>
      </c>
      <c r="C20" s="10">
        <f>+B20-'[1]hav. 4'!$B$18</f>
        <v>0</v>
      </c>
    </row>
    <row r="21" spans="1:89" ht="24" customHeight="1" x14ac:dyDescent="0.25">
      <c r="A21" s="84" t="s">
        <v>14</v>
      </c>
      <c r="B21" s="225">
        <v>-60746762.600000001</v>
      </c>
      <c r="D21" s="10"/>
      <c r="E21" s="9"/>
      <c r="F21" s="10"/>
    </row>
    <row r="22" spans="1:89" ht="36" customHeight="1" x14ac:dyDescent="0.25">
      <c r="A22" s="84" t="s">
        <v>15</v>
      </c>
      <c r="B22" s="235">
        <v>36762790.399999999</v>
      </c>
      <c r="C22" s="4"/>
      <c r="D22" s="4"/>
      <c r="E22" s="4"/>
    </row>
    <row r="23" spans="1:89" ht="18.75" customHeight="1" x14ac:dyDescent="0.25">
      <c r="A23" s="84" t="s">
        <v>16</v>
      </c>
      <c r="B23" s="225">
        <f>SUM(B24:B27)</f>
        <v>73478290.599999994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89" ht="19.5" hidden="1" customHeight="1" x14ac:dyDescent="0.25">
      <c r="A24" s="85" t="s">
        <v>30</v>
      </c>
      <c r="B24" s="227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</row>
    <row r="25" spans="1:89" ht="19.5" customHeight="1" x14ac:dyDescent="0.25">
      <c r="A25" s="85" t="s">
        <v>17</v>
      </c>
      <c r="B25" s="227">
        <f>73679713.3-201422.7</f>
        <v>73478290.599999994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</row>
    <row r="26" spans="1:89" ht="36" hidden="1" customHeight="1" x14ac:dyDescent="0.25">
      <c r="A26" s="86" t="s">
        <v>28</v>
      </c>
      <c r="B26" s="227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</row>
    <row r="27" spans="1:89" ht="19.5" hidden="1" customHeight="1" x14ac:dyDescent="0.25">
      <c r="A27" s="86" t="s">
        <v>29</v>
      </c>
      <c r="B27" s="22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</row>
    <row r="28" spans="1:89" ht="20.25" customHeight="1" x14ac:dyDescent="0.25">
      <c r="A28" s="84" t="s">
        <v>6</v>
      </c>
      <c r="B28" s="225">
        <f>B30+B38+B51</f>
        <v>-117179816.60000002</v>
      </c>
    </row>
    <row r="29" spans="1:89" ht="15.75" customHeight="1" x14ac:dyDescent="0.25">
      <c r="A29" s="85" t="s">
        <v>18</v>
      </c>
      <c r="B29" s="226"/>
      <c r="C29" s="11"/>
      <c r="D29" s="11"/>
    </row>
    <row r="30" spans="1:89" ht="21" customHeight="1" x14ac:dyDescent="0.25">
      <c r="A30" s="84" t="s">
        <v>2</v>
      </c>
      <c r="B30" s="225">
        <f>B32+B34</f>
        <v>-46649647.300000012</v>
      </c>
    </row>
    <row r="31" spans="1:89" ht="18" customHeight="1" x14ac:dyDescent="0.25">
      <c r="A31" s="85" t="s">
        <v>9</v>
      </c>
      <c r="B31" s="226"/>
    </row>
    <row r="32" spans="1:89" ht="22.5" customHeight="1" x14ac:dyDescent="0.25">
      <c r="A32" s="84" t="s">
        <v>19</v>
      </c>
      <c r="B32" s="236">
        <f>+B33</f>
        <v>80015021.099999994</v>
      </c>
    </row>
    <row r="33" spans="1:30" ht="24.75" customHeight="1" x14ac:dyDescent="0.25">
      <c r="A33" s="85" t="s">
        <v>149</v>
      </c>
      <c r="B33" s="226">
        <v>80015021.099999994</v>
      </c>
    </row>
    <row r="34" spans="1:30" ht="23.25" customHeight="1" x14ac:dyDescent="0.25">
      <c r="A34" s="84" t="s">
        <v>20</v>
      </c>
      <c r="B34" s="225">
        <f>B35</f>
        <v>-126664668.40000001</v>
      </c>
    </row>
    <row r="35" spans="1:30" ht="19.5" customHeight="1" x14ac:dyDescent="0.25">
      <c r="A35" s="85" t="s">
        <v>11</v>
      </c>
      <c r="B35" s="226">
        <v>-126664668.40000001</v>
      </c>
      <c r="C35" s="11"/>
      <c r="D35" s="11"/>
    </row>
    <row r="36" spans="1:30" ht="24" hidden="1" customHeight="1" x14ac:dyDescent="0.25">
      <c r="A36" s="85" t="s">
        <v>146</v>
      </c>
      <c r="B36" s="228"/>
    </row>
    <row r="37" spans="1:30" ht="22.5" hidden="1" customHeight="1" x14ac:dyDescent="0.25">
      <c r="A37" s="85" t="s">
        <v>147</v>
      </c>
      <c r="B37" s="228"/>
    </row>
    <row r="38" spans="1:30" ht="18" customHeight="1" x14ac:dyDescent="0.25">
      <c r="A38" s="84" t="s">
        <v>7</v>
      </c>
      <c r="B38" s="225">
        <f>B40+B44+B47</f>
        <v>-70530169.300000012</v>
      </c>
    </row>
    <row r="39" spans="1:30" ht="19.5" customHeight="1" x14ac:dyDescent="0.25">
      <c r="A39" s="85" t="s">
        <v>9</v>
      </c>
      <c r="B39" s="226"/>
      <c r="C39" s="4"/>
      <c r="D39" s="4"/>
      <c r="E39" s="4"/>
    </row>
    <row r="40" spans="1:30" ht="30" customHeight="1" x14ac:dyDescent="0.25">
      <c r="A40" s="84" t="s">
        <v>21</v>
      </c>
      <c r="B40" s="225">
        <f>B43</f>
        <v>-70031891.700000003</v>
      </c>
    </row>
    <row r="41" spans="1:30" x14ac:dyDescent="0.25">
      <c r="A41" s="85" t="s">
        <v>11</v>
      </c>
      <c r="B41" s="226">
        <f>B40</f>
        <v>-70031891.700000003</v>
      </c>
    </row>
    <row r="42" spans="1:30" ht="18" customHeight="1" x14ac:dyDescent="0.25">
      <c r="A42" s="85" t="s">
        <v>12</v>
      </c>
      <c r="B42" s="226"/>
    </row>
    <row r="43" spans="1:30" ht="22.5" customHeight="1" x14ac:dyDescent="0.25">
      <c r="A43" s="114" t="s">
        <v>22</v>
      </c>
      <c r="B43" s="229">
        <v>-70031891.700000003</v>
      </c>
      <c r="D43" s="9"/>
    </row>
    <row r="44" spans="1:30" ht="33" customHeight="1" x14ac:dyDescent="0.25">
      <c r="A44" s="84" t="s">
        <v>23</v>
      </c>
      <c r="B44" s="225">
        <f>B46</f>
        <v>429733.8</v>
      </c>
    </row>
    <row r="45" spans="1:30" x14ac:dyDescent="0.25">
      <c r="A45" s="85" t="s">
        <v>12</v>
      </c>
      <c r="B45" s="226"/>
    </row>
    <row r="46" spans="1:30" ht="19.5" customHeight="1" x14ac:dyDescent="0.25">
      <c r="A46" s="86" t="s">
        <v>24</v>
      </c>
      <c r="B46" s="226">
        <v>429733.8</v>
      </c>
    </row>
    <row r="47" spans="1:30" s="13" customFormat="1" ht="21" customHeight="1" x14ac:dyDescent="0.25">
      <c r="A47" s="84" t="s">
        <v>25</v>
      </c>
      <c r="B47" s="225">
        <f>B50</f>
        <v>-928011.4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s="16" customFormat="1" x14ac:dyDescent="0.25">
      <c r="A48" s="85" t="s">
        <v>11</v>
      </c>
      <c r="B48" s="226">
        <f>B47</f>
        <v>-928011.4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s="16" customFormat="1" x14ac:dyDescent="0.25">
      <c r="A49" s="85" t="s">
        <v>12</v>
      </c>
      <c r="B49" s="226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s="16" customFormat="1" ht="27" x14ac:dyDescent="0.25">
      <c r="A50" s="86" t="s">
        <v>26</v>
      </c>
      <c r="B50" s="226">
        <v>-928011.4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s="234" customFormat="1" ht="14.25" hidden="1" x14ac:dyDescent="0.25">
      <c r="A51" s="231" t="s">
        <v>27</v>
      </c>
      <c r="B51" s="232">
        <v>0</v>
      </c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</row>
    <row r="52" spans="1:30" s="16" customFormat="1" x14ac:dyDescent="0.25">
      <c r="A52" s="14"/>
      <c r="B52" s="230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s="16" customFormat="1" x14ac:dyDescent="0.25">
      <c r="A53" s="14"/>
      <c r="B53" s="230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s="16" customFormat="1" x14ac:dyDescent="0.25">
      <c r="A54" s="14"/>
      <c r="B54" s="230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s="16" customFormat="1" x14ac:dyDescent="0.25">
      <c r="A55" s="14"/>
      <c r="B55" s="230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s="16" customFormat="1" x14ac:dyDescent="0.25">
      <c r="A56" s="14"/>
      <c r="B56" s="230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s="16" customFormat="1" x14ac:dyDescent="0.25">
      <c r="A57" s="14"/>
      <c r="B57" s="230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s="16" customFormat="1" x14ac:dyDescent="0.25">
      <c r="A58" s="14"/>
      <c r="B58" s="230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s="16" customFormat="1" x14ac:dyDescent="0.25">
      <c r="A59" s="14"/>
      <c r="B59" s="23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25">
      <c r="A60" s="17"/>
    </row>
    <row r="61" spans="1:30" x14ac:dyDescent="0.25">
      <c r="A61" s="17"/>
    </row>
    <row r="62" spans="1:30" x14ac:dyDescent="0.25">
      <c r="A62" s="17"/>
    </row>
    <row r="63" spans="1:30" x14ac:dyDescent="0.25">
      <c r="A63" s="17"/>
    </row>
    <row r="64" spans="1:30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  <row r="68" spans="1:1" x14ac:dyDescent="0.25">
      <c r="A68" s="17"/>
    </row>
    <row r="69" spans="1:1" x14ac:dyDescent="0.25">
      <c r="A69" s="17"/>
    </row>
    <row r="70" spans="1:1" x14ac:dyDescent="0.25">
      <c r="A70" s="17"/>
    </row>
    <row r="71" spans="1:1" x14ac:dyDescent="0.25">
      <c r="A71" s="17"/>
    </row>
    <row r="72" spans="1:1" x14ac:dyDescent="0.25">
      <c r="A72" s="17"/>
    </row>
    <row r="73" spans="1:1" x14ac:dyDescent="0.25">
      <c r="A73" s="17"/>
    </row>
    <row r="74" spans="1:1" x14ac:dyDescent="0.25">
      <c r="A74" s="17"/>
    </row>
    <row r="75" spans="1:1" x14ac:dyDescent="0.25">
      <c r="A75" s="17"/>
    </row>
    <row r="76" spans="1:1" x14ac:dyDescent="0.25">
      <c r="A76" s="17"/>
    </row>
    <row r="77" spans="1:1" x14ac:dyDescent="0.25">
      <c r="A77" s="17"/>
    </row>
    <row r="78" spans="1:1" x14ac:dyDescent="0.25">
      <c r="A78" s="17"/>
    </row>
    <row r="79" spans="1:1" x14ac:dyDescent="0.25">
      <c r="A79" s="17"/>
    </row>
    <row r="80" spans="1:1" x14ac:dyDescent="0.25">
      <c r="A80" s="17"/>
    </row>
    <row r="81" spans="1:1" x14ac:dyDescent="0.25">
      <c r="A81" s="17"/>
    </row>
    <row r="82" spans="1:1" x14ac:dyDescent="0.25">
      <c r="A82" s="17"/>
    </row>
    <row r="83" spans="1:1" x14ac:dyDescent="0.25">
      <c r="A83" s="17"/>
    </row>
    <row r="84" spans="1:1" x14ac:dyDescent="0.25">
      <c r="A84" s="17"/>
    </row>
    <row r="85" spans="1:1" x14ac:dyDescent="0.25">
      <c r="A85" s="17"/>
    </row>
    <row r="86" spans="1:1" x14ac:dyDescent="0.25">
      <c r="A86" s="17"/>
    </row>
    <row r="87" spans="1:1" x14ac:dyDescent="0.25">
      <c r="A87" s="17"/>
    </row>
    <row r="88" spans="1:1" x14ac:dyDescent="0.25">
      <c r="A88" s="17"/>
    </row>
    <row r="89" spans="1:1" x14ac:dyDescent="0.25">
      <c r="A89" s="17"/>
    </row>
    <row r="90" spans="1:1" x14ac:dyDescent="0.25">
      <c r="A90" s="17"/>
    </row>
    <row r="91" spans="1:1" x14ac:dyDescent="0.25">
      <c r="A91" s="17"/>
    </row>
    <row r="92" spans="1:1" x14ac:dyDescent="0.25">
      <c r="A92" s="17"/>
    </row>
    <row r="93" spans="1:1" x14ac:dyDescent="0.25">
      <c r="A93" s="17"/>
    </row>
    <row r="94" spans="1:1" x14ac:dyDescent="0.25">
      <c r="A94" s="17"/>
    </row>
    <row r="95" spans="1:1" x14ac:dyDescent="0.25">
      <c r="A95" s="17"/>
    </row>
    <row r="96" spans="1:1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  <row r="101" spans="1:1" x14ac:dyDescent="0.25">
      <c r="A101" s="17"/>
    </row>
    <row r="102" spans="1:1" x14ac:dyDescent="0.25">
      <c r="A102" s="17"/>
    </row>
    <row r="103" spans="1:1" x14ac:dyDescent="0.25">
      <c r="A103" s="17"/>
    </row>
    <row r="104" spans="1:1" x14ac:dyDescent="0.25">
      <c r="A104" s="17"/>
    </row>
    <row r="105" spans="1:1" x14ac:dyDescent="0.25">
      <c r="A105" s="17"/>
    </row>
    <row r="106" spans="1:1" x14ac:dyDescent="0.25">
      <c r="A106" s="17"/>
    </row>
    <row r="107" spans="1:1" x14ac:dyDescent="0.25">
      <c r="A107" s="17"/>
    </row>
    <row r="108" spans="1:1" x14ac:dyDescent="0.25">
      <c r="A108" s="17"/>
    </row>
    <row r="109" spans="1:1" x14ac:dyDescent="0.25">
      <c r="A109" s="17"/>
    </row>
    <row r="110" spans="1:1" x14ac:dyDescent="0.25">
      <c r="A110" s="17"/>
    </row>
    <row r="111" spans="1:1" x14ac:dyDescent="0.25">
      <c r="A111" s="17"/>
    </row>
    <row r="112" spans="1:1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  <row r="118" spans="1:1" x14ac:dyDescent="0.25">
      <c r="A118" s="17"/>
    </row>
    <row r="119" spans="1:1" x14ac:dyDescent="0.25">
      <c r="A119" s="17"/>
    </row>
    <row r="120" spans="1:1" x14ac:dyDescent="0.25">
      <c r="A120" s="17"/>
    </row>
    <row r="121" spans="1:1" x14ac:dyDescent="0.25">
      <c r="A121" s="17"/>
    </row>
    <row r="122" spans="1:1" x14ac:dyDescent="0.25">
      <c r="A122" s="17"/>
    </row>
    <row r="123" spans="1:1" x14ac:dyDescent="0.25">
      <c r="A123" s="17"/>
    </row>
    <row r="124" spans="1:1" x14ac:dyDescent="0.25">
      <c r="A124" s="17"/>
    </row>
    <row r="125" spans="1:1" x14ac:dyDescent="0.25">
      <c r="A125" s="17"/>
    </row>
    <row r="126" spans="1:1" x14ac:dyDescent="0.25">
      <c r="A126" s="17"/>
    </row>
    <row r="127" spans="1:1" x14ac:dyDescent="0.25">
      <c r="A127" s="17"/>
    </row>
    <row r="128" spans="1:1" x14ac:dyDescent="0.25">
      <c r="A128" s="17"/>
    </row>
    <row r="129" spans="1:1" x14ac:dyDescent="0.25">
      <c r="A129" s="17"/>
    </row>
    <row r="130" spans="1:1" x14ac:dyDescent="0.25">
      <c r="A130" s="17"/>
    </row>
    <row r="131" spans="1:1" x14ac:dyDescent="0.25">
      <c r="A131" s="17"/>
    </row>
    <row r="132" spans="1:1" x14ac:dyDescent="0.25">
      <c r="A132" s="17"/>
    </row>
    <row r="133" spans="1:1" x14ac:dyDescent="0.25">
      <c r="A133" s="17"/>
    </row>
    <row r="134" spans="1:1" x14ac:dyDescent="0.25">
      <c r="A134" s="17"/>
    </row>
    <row r="135" spans="1:1" x14ac:dyDescent="0.25">
      <c r="A135" s="17"/>
    </row>
    <row r="136" spans="1:1" x14ac:dyDescent="0.25">
      <c r="A136" s="17"/>
    </row>
    <row r="137" spans="1:1" x14ac:dyDescent="0.25">
      <c r="A137" s="17"/>
    </row>
    <row r="138" spans="1:1" x14ac:dyDescent="0.25">
      <c r="A138" s="17"/>
    </row>
    <row r="139" spans="1:1" x14ac:dyDescent="0.25">
      <c r="A139" s="17"/>
    </row>
    <row r="140" spans="1:1" x14ac:dyDescent="0.25">
      <c r="A140" s="17"/>
    </row>
    <row r="141" spans="1:1" x14ac:dyDescent="0.25">
      <c r="A141" s="17"/>
    </row>
    <row r="142" spans="1:1" x14ac:dyDescent="0.25">
      <c r="A142" s="17"/>
    </row>
    <row r="143" spans="1:1" x14ac:dyDescent="0.25">
      <c r="A143" s="17"/>
    </row>
    <row r="144" spans="1:1" x14ac:dyDescent="0.25">
      <c r="A144" s="17"/>
    </row>
    <row r="145" spans="1:1" x14ac:dyDescent="0.25">
      <c r="A145" s="17"/>
    </row>
    <row r="146" spans="1:1" x14ac:dyDescent="0.25">
      <c r="A146" s="17"/>
    </row>
    <row r="147" spans="1:1" x14ac:dyDescent="0.25">
      <c r="A147" s="17"/>
    </row>
    <row r="148" spans="1:1" x14ac:dyDescent="0.25">
      <c r="A148" s="17"/>
    </row>
    <row r="149" spans="1:1" x14ac:dyDescent="0.25">
      <c r="A149" s="17"/>
    </row>
    <row r="150" spans="1:1" x14ac:dyDescent="0.25">
      <c r="A150" s="17"/>
    </row>
    <row r="151" spans="1:1" x14ac:dyDescent="0.25">
      <c r="A151" s="17"/>
    </row>
    <row r="152" spans="1:1" x14ac:dyDescent="0.25">
      <c r="A152" s="17"/>
    </row>
    <row r="153" spans="1:1" x14ac:dyDescent="0.25">
      <c r="A153" s="17"/>
    </row>
    <row r="154" spans="1:1" x14ac:dyDescent="0.25">
      <c r="A154" s="17"/>
    </row>
    <row r="155" spans="1:1" x14ac:dyDescent="0.25">
      <c r="A155" s="17"/>
    </row>
    <row r="156" spans="1:1" x14ac:dyDescent="0.25">
      <c r="A156" s="17"/>
    </row>
    <row r="157" spans="1:1" x14ac:dyDescent="0.25">
      <c r="A157" s="17"/>
    </row>
    <row r="158" spans="1:1" x14ac:dyDescent="0.25">
      <c r="A158" s="17"/>
    </row>
    <row r="159" spans="1:1" x14ac:dyDescent="0.25">
      <c r="A159" s="17"/>
    </row>
    <row r="160" spans="1:1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  <row r="169" spans="1:1" x14ac:dyDescent="0.25">
      <c r="A169" s="17"/>
    </row>
    <row r="170" spans="1:1" x14ac:dyDescent="0.25">
      <c r="A170" s="17"/>
    </row>
    <row r="171" spans="1:1" x14ac:dyDescent="0.25">
      <c r="A171" s="17"/>
    </row>
    <row r="172" spans="1:1" x14ac:dyDescent="0.25">
      <c r="A172" s="17"/>
    </row>
    <row r="173" spans="1:1" x14ac:dyDescent="0.25">
      <c r="A173" s="17"/>
    </row>
    <row r="174" spans="1:1" x14ac:dyDescent="0.25">
      <c r="A174" s="17"/>
    </row>
    <row r="175" spans="1:1" x14ac:dyDescent="0.25">
      <c r="A175" s="17"/>
    </row>
    <row r="176" spans="1:1" x14ac:dyDescent="0.25">
      <c r="A176" s="17"/>
    </row>
    <row r="177" spans="1:1" x14ac:dyDescent="0.25">
      <c r="A177" s="17"/>
    </row>
    <row r="178" spans="1:1" x14ac:dyDescent="0.25">
      <c r="A178" s="17"/>
    </row>
    <row r="179" spans="1:1" x14ac:dyDescent="0.25">
      <c r="A179" s="17"/>
    </row>
    <row r="180" spans="1:1" x14ac:dyDescent="0.25">
      <c r="A180" s="17"/>
    </row>
    <row r="181" spans="1:1" x14ac:dyDescent="0.25">
      <c r="A181" s="17"/>
    </row>
    <row r="182" spans="1:1" x14ac:dyDescent="0.25">
      <c r="A182" s="17"/>
    </row>
    <row r="183" spans="1:1" x14ac:dyDescent="0.25">
      <c r="A183" s="17"/>
    </row>
    <row r="184" spans="1:1" x14ac:dyDescent="0.25">
      <c r="A184" s="17"/>
    </row>
    <row r="185" spans="1:1" x14ac:dyDescent="0.25">
      <c r="A185" s="17"/>
    </row>
    <row r="186" spans="1:1" x14ac:dyDescent="0.25">
      <c r="A186" s="17"/>
    </row>
    <row r="187" spans="1:1" x14ac:dyDescent="0.25">
      <c r="A187" s="17"/>
    </row>
    <row r="188" spans="1:1" x14ac:dyDescent="0.25">
      <c r="A188" s="17"/>
    </row>
    <row r="189" spans="1:1" x14ac:dyDescent="0.25">
      <c r="A189" s="17"/>
    </row>
    <row r="190" spans="1:1" x14ac:dyDescent="0.25">
      <c r="A190" s="17"/>
    </row>
    <row r="191" spans="1:1" x14ac:dyDescent="0.25">
      <c r="A191" s="17"/>
    </row>
    <row r="192" spans="1:1" x14ac:dyDescent="0.25">
      <c r="A192" s="17"/>
    </row>
    <row r="193" spans="1:1" x14ac:dyDescent="0.25">
      <c r="A193" s="17"/>
    </row>
    <row r="194" spans="1:1" x14ac:dyDescent="0.25">
      <c r="A194" s="17"/>
    </row>
    <row r="195" spans="1:1" x14ac:dyDescent="0.25">
      <c r="A195" s="17"/>
    </row>
    <row r="196" spans="1:1" x14ac:dyDescent="0.25">
      <c r="A196" s="17"/>
    </row>
    <row r="197" spans="1:1" x14ac:dyDescent="0.25">
      <c r="A197" s="17"/>
    </row>
    <row r="198" spans="1:1" x14ac:dyDescent="0.25">
      <c r="A198" s="17"/>
    </row>
    <row r="199" spans="1:1" x14ac:dyDescent="0.25">
      <c r="A199" s="17"/>
    </row>
    <row r="200" spans="1:1" x14ac:dyDescent="0.25">
      <c r="A200" s="17"/>
    </row>
    <row r="201" spans="1:1" x14ac:dyDescent="0.25">
      <c r="A201" s="17"/>
    </row>
    <row r="202" spans="1:1" x14ac:dyDescent="0.25">
      <c r="A202" s="17"/>
    </row>
    <row r="203" spans="1:1" x14ac:dyDescent="0.25">
      <c r="A203" s="17"/>
    </row>
    <row r="204" spans="1:1" x14ac:dyDescent="0.25">
      <c r="A204" s="17"/>
    </row>
    <row r="205" spans="1:1" x14ac:dyDescent="0.25">
      <c r="A205" s="17"/>
    </row>
    <row r="206" spans="1:1" x14ac:dyDescent="0.25">
      <c r="A206" s="17"/>
    </row>
    <row r="207" spans="1:1" x14ac:dyDescent="0.25">
      <c r="A207" s="17"/>
    </row>
    <row r="208" spans="1:1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  <row r="378" spans="1:1" x14ac:dyDescent="0.25">
      <c r="A378" s="17"/>
    </row>
    <row r="379" spans="1:1" x14ac:dyDescent="0.25">
      <c r="A379" s="17"/>
    </row>
    <row r="380" spans="1:1" x14ac:dyDescent="0.25">
      <c r="A380" s="17"/>
    </row>
    <row r="381" spans="1:1" x14ac:dyDescent="0.25">
      <c r="A381" s="17"/>
    </row>
    <row r="382" spans="1:1" x14ac:dyDescent="0.25">
      <c r="A382" s="17"/>
    </row>
    <row r="383" spans="1:1" x14ac:dyDescent="0.25">
      <c r="A383" s="17"/>
    </row>
    <row r="384" spans="1:1" x14ac:dyDescent="0.25">
      <c r="A384" s="17"/>
    </row>
    <row r="385" spans="1:1" x14ac:dyDescent="0.25">
      <c r="A385" s="17"/>
    </row>
    <row r="386" spans="1:1" x14ac:dyDescent="0.25">
      <c r="A386" s="17"/>
    </row>
    <row r="387" spans="1:1" x14ac:dyDescent="0.25">
      <c r="A387" s="17"/>
    </row>
    <row r="388" spans="1:1" x14ac:dyDescent="0.25">
      <c r="A388" s="17"/>
    </row>
    <row r="389" spans="1:1" x14ac:dyDescent="0.25">
      <c r="A389" s="17"/>
    </row>
    <row r="390" spans="1:1" x14ac:dyDescent="0.25">
      <c r="A390" s="17"/>
    </row>
    <row r="391" spans="1:1" x14ac:dyDescent="0.25">
      <c r="A391" s="17"/>
    </row>
    <row r="392" spans="1:1" x14ac:dyDescent="0.25">
      <c r="A392" s="17"/>
    </row>
    <row r="393" spans="1:1" x14ac:dyDescent="0.25">
      <c r="A393" s="17"/>
    </row>
    <row r="394" spans="1:1" x14ac:dyDescent="0.25">
      <c r="A394" s="17"/>
    </row>
    <row r="395" spans="1:1" x14ac:dyDescent="0.25">
      <c r="A395" s="17"/>
    </row>
    <row r="396" spans="1:1" x14ac:dyDescent="0.25">
      <c r="A396" s="17"/>
    </row>
    <row r="397" spans="1:1" x14ac:dyDescent="0.25">
      <c r="A397" s="17"/>
    </row>
    <row r="398" spans="1:1" x14ac:dyDescent="0.25">
      <c r="A398" s="17"/>
    </row>
    <row r="399" spans="1:1" x14ac:dyDescent="0.25">
      <c r="A399" s="17"/>
    </row>
    <row r="400" spans="1:1" x14ac:dyDescent="0.25">
      <c r="A400" s="17"/>
    </row>
    <row r="401" spans="1:1" x14ac:dyDescent="0.25">
      <c r="A401" s="17"/>
    </row>
    <row r="402" spans="1:1" x14ac:dyDescent="0.25">
      <c r="A402" s="17"/>
    </row>
    <row r="403" spans="1:1" x14ac:dyDescent="0.25">
      <c r="A403" s="17"/>
    </row>
    <row r="404" spans="1:1" x14ac:dyDescent="0.25">
      <c r="A404" s="17"/>
    </row>
    <row r="405" spans="1:1" x14ac:dyDescent="0.25">
      <c r="A405" s="17"/>
    </row>
    <row r="406" spans="1:1" x14ac:dyDescent="0.25">
      <c r="A406" s="17"/>
    </row>
    <row r="407" spans="1:1" x14ac:dyDescent="0.25">
      <c r="A407" s="17"/>
    </row>
    <row r="408" spans="1:1" x14ac:dyDescent="0.25">
      <c r="A408" s="17"/>
    </row>
    <row r="409" spans="1:1" x14ac:dyDescent="0.25">
      <c r="A409" s="17"/>
    </row>
    <row r="410" spans="1:1" x14ac:dyDescent="0.25">
      <c r="A410" s="17"/>
    </row>
    <row r="411" spans="1:1" x14ac:dyDescent="0.25">
      <c r="A411" s="17"/>
    </row>
    <row r="412" spans="1:1" x14ac:dyDescent="0.25">
      <c r="A412" s="17"/>
    </row>
    <row r="413" spans="1:1" x14ac:dyDescent="0.25">
      <c r="A413" s="17"/>
    </row>
    <row r="414" spans="1:1" x14ac:dyDescent="0.25">
      <c r="A414" s="17"/>
    </row>
    <row r="415" spans="1:1" x14ac:dyDescent="0.25">
      <c r="A415" s="17"/>
    </row>
    <row r="416" spans="1:1" x14ac:dyDescent="0.25">
      <c r="A416" s="17"/>
    </row>
    <row r="417" spans="1:1" x14ac:dyDescent="0.25">
      <c r="A417" s="17"/>
    </row>
    <row r="418" spans="1:1" x14ac:dyDescent="0.25">
      <c r="A418" s="17"/>
    </row>
    <row r="419" spans="1:1" x14ac:dyDescent="0.25">
      <c r="A419" s="17"/>
    </row>
    <row r="420" spans="1:1" x14ac:dyDescent="0.25">
      <c r="A420" s="17"/>
    </row>
    <row r="421" spans="1:1" x14ac:dyDescent="0.25">
      <c r="A421" s="17"/>
    </row>
    <row r="422" spans="1:1" x14ac:dyDescent="0.25">
      <c r="A422" s="17"/>
    </row>
    <row r="423" spans="1:1" x14ac:dyDescent="0.25">
      <c r="A423" s="17"/>
    </row>
    <row r="424" spans="1:1" x14ac:dyDescent="0.25">
      <c r="A424" s="17"/>
    </row>
    <row r="425" spans="1:1" x14ac:dyDescent="0.25">
      <c r="A425" s="17"/>
    </row>
    <row r="426" spans="1:1" x14ac:dyDescent="0.25">
      <c r="A426" s="17"/>
    </row>
    <row r="427" spans="1:1" x14ac:dyDescent="0.25">
      <c r="A427" s="17"/>
    </row>
    <row r="428" spans="1:1" x14ac:dyDescent="0.25">
      <c r="A428" s="17"/>
    </row>
    <row r="429" spans="1:1" x14ac:dyDescent="0.25">
      <c r="A429" s="17"/>
    </row>
    <row r="430" spans="1:1" x14ac:dyDescent="0.25">
      <c r="A430" s="17"/>
    </row>
    <row r="431" spans="1:1" x14ac:dyDescent="0.25">
      <c r="A431" s="17"/>
    </row>
    <row r="432" spans="1:1" x14ac:dyDescent="0.25">
      <c r="A432" s="17"/>
    </row>
    <row r="433" spans="1:1" x14ac:dyDescent="0.25">
      <c r="A433" s="17"/>
    </row>
    <row r="434" spans="1:1" x14ac:dyDescent="0.25">
      <c r="A434" s="17"/>
    </row>
    <row r="435" spans="1:1" x14ac:dyDescent="0.25">
      <c r="A435" s="17"/>
    </row>
    <row r="436" spans="1:1" x14ac:dyDescent="0.25">
      <c r="A436" s="17"/>
    </row>
    <row r="437" spans="1:1" x14ac:dyDescent="0.25">
      <c r="A437" s="17"/>
    </row>
    <row r="438" spans="1:1" x14ac:dyDescent="0.25">
      <c r="A438" s="17"/>
    </row>
    <row r="439" spans="1:1" x14ac:dyDescent="0.25">
      <c r="A439" s="17"/>
    </row>
    <row r="440" spans="1:1" x14ac:dyDescent="0.25">
      <c r="A440" s="17"/>
    </row>
    <row r="441" spans="1:1" x14ac:dyDescent="0.25">
      <c r="A441" s="17"/>
    </row>
    <row r="442" spans="1:1" x14ac:dyDescent="0.25">
      <c r="A442" s="17"/>
    </row>
    <row r="443" spans="1:1" x14ac:dyDescent="0.25">
      <c r="A443" s="17"/>
    </row>
    <row r="444" spans="1:1" x14ac:dyDescent="0.25">
      <c r="A444" s="17"/>
    </row>
    <row r="445" spans="1:1" x14ac:dyDescent="0.25">
      <c r="A445" s="17"/>
    </row>
    <row r="446" spans="1:1" x14ac:dyDescent="0.25">
      <c r="A446" s="17"/>
    </row>
    <row r="447" spans="1:1" x14ac:dyDescent="0.25">
      <c r="A447" s="17"/>
    </row>
    <row r="448" spans="1:1" x14ac:dyDescent="0.25">
      <c r="A448" s="17"/>
    </row>
    <row r="449" spans="1:1" x14ac:dyDescent="0.25">
      <c r="A449" s="17"/>
    </row>
    <row r="450" spans="1:1" x14ac:dyDescent="0.25">
      <c r="A450" s="17"/>
    </row>
    <row r="451" spans="1:1" x14ac:dyDescent="0.25">
      <c r="A451" s="17"/>
    </row>
    <row r="452" spans="1:1" x14ac:dyDescent="0.25">
      <c r="A452" s="17"/>
    </row>
    <row r="453" spans="1:1" x14ac:dyDescent="0.25">
      <c r="A453" s="17"/>
    </row>
    <row r="454" spans="1:1" x14ac:dyDescent="0.25">
      <c r="A454" s="17"/>
    </row>
    <row r="455" spans="1:1" x14ac:dyDescent="0.25">
      <c r="A455" s="17"/>
    </row>
    <row r="456" spans="1:1" x14ac:dyDescent="0.25">
      <c r="A456" s="17"/>
    </row>
    <row r="457" spans="1:1" x14ac:dyDescent="0.25">
      <c r="A457" s="17"/>
    </row>
    <row r="458" spans="1:1" x14ac:dyDescent="0.25">
      <c r="A458" s="17"/>
    </row>
    <row r="459" spans="1:1" x14ac:dyDescent="0.25">
      <c r="A459" s="17"/>
    </row>
    <row r="460" spans="1:1" x14ac:dyDescent="0.25">
      <c r="A460" s="17"/>
    </row>
    <row r="461" spans="1:1" x14ac:dyDescent="0.25">
      <c r="A461" s="17"/>
    </row>
    <row r="462" spans="1:1" x14ac:dyDescent="0.25">
      <c r="A462" s="17"/>
    </row>
    <row r="463" spans="1:1" x14ac:dyDescent="0.25">
      <c r="A463" s="17"/>
    </row>
    <row r="464" spans="1:1" x14ac:dyDescent="0.25">
      <c r="A464" s="17"/>
    </row>
    <row r="465" spans="1:1" x14ac:dyDescent="0.25">
      <c r="A465" s="17"/>
    </row>
    <row r="466" spans="1:1" x14ac:dyDescent="0.25">
      <c r="A466" s="17"/>
    </row>
    <row r="467" spans="1:1" x14ac:dyDescent="0.25">
      <c r="A467" s="17"/>
    </row>
    <row r="468" spans="1:1" x14ac:dyDescent="0.25">
      <c r="A468" s="17"/>
    </row>
    <row r="469" spans="1:1" x14ac:dyDescent="0.25">
      <c r="A469" s="17"/>
    </row>
    <row r="470" spans="1:1" x14ac:dyDescent="0.25">
      <c r="A470" s="17"/>
    </row>
    <row r="471" spans="1:1" x14ac:dyDescent="0.25">
      <c r="A471" s="17"/>
    </row>
    <row r="472" spans="1:1" x14ac:dyDescent="0.25">
      <c r="A472" s="17"/>
    </row>
    <row r="473" spans="1:1" x14ac:dyDescent="0.25">
      <c r="A473" s="17"/>
    </row>
    <row r="474" spans="1:1" x14ac:dyDescent="0.25">
      <c r="A474" s="17"/>
    </row>
    <row r="475" spans="1:1" x14ac:dyDescent="0.25">
      <c r="A475" s="17"/>
    </row>
    <row r="476" spans="1:1" x14ac:dyDescent="0.25">
      <c r="A476" s="17"/>
    </row>
    <row r="477" spans="1:1" x14ac:dyDescent="0.25">
      <c r="A477" s="17"/>
    </row>
    <row r="478" spans="1:1" x14ac:dyDescent="0.25">
      <c r="A478" s="17"/>
    </row>
    <row r="479" spans="1:1" x14ac:dyDescent="0.25">
      <c r="A479" s="17"/>
    </row>
    <row r="480" spans="1:1" x14ac:dyDescent="0.25">
      <c r="A480" s="17"/>
    </row>
    <row r="481" spans="1:1" x14ac:dyDescent="0.25">
      <c r="A481" s="17"/>
    </row>
    <row r="482" spans="1:1" x14ac:dyDescent="0.25">
      <c r="A482" s="17"/>
    </row>
    <row r="483" spans="1:1" x14ac:dyDescent="0.25">
      <c r="A483" s="17"/>
    </row>
    <row r="484" spans="1:1" x14ac:dyDescent="0.25">
      <c r="A484" s="17"/>
    </row>
    <row r="485" spans="1:1" x14ac:dyDescent="0.25">
      <c r="A485" s="17"/>
    </row>
    <row r="486" spans="1:1" x14ac:dyDescent="0.25">
      <c r="A486" s="17"/>
    </row>
    <row r="487" spans="1:1" x14ac:dyDescent="0.25">
      <c r="A487" s="17"/>
    </row>
    <row r="488" spans="1:1" x14ac:dyDescent="0.25">
      <c r="A488" s="17"/>
    </row>
    <row r="489" spans="1:1" x14ac:dyDescent="0.25">
      <c r="A489" s="17"/>
    </row>
    <row r="490" spans="1:1" x14ac:dyDescent="0.25">
      <c r="A490" s="17"/>
    </row>
    <row r="491" spans="1:1" x14ac:dyDescent="0.25">
      <c r="A491" s="17"/>
    </row>
    <row r="492" spans="1:1" x14ac:dyDescent="0.25">
      <c r="A492" s="17"/>
    </row>
    <row r="493" spans="1:1" x14ac:dyDescent="0.25">
      <c r="A493" s="17"/>
    </row>
    <row r="494" spans="1:1" x14ac:dyDescent="0.25">
      <c r="A494" s="17"/>
    </row>
    <row r="495" spans="1:1" x14ac:dyDescent="0.25">
      <c r="A495" s="17"/>
    </row>
    <row r="496" spans="1:1" x14ac:dyDescent="0.25">
      <c r="A496" s="17"/>
    </row>
    <row r="497" spans="1:1" x14ac:dyDescent="0.25">
      <c r="A497" s="17"/>
    </row>
    <row r="498" spans="1:1" x14ac:dyDescent="0.25">
      <c r="A498" s="17"/>
    </row>
    <row r="499" spans="1:1" x14ac:dyDescent="0.25">
      <c r="A499" s="17"/>
    </row>
    <row r="500" spans="1:1" x14ac:dyDescent="0.25">
      <c r="A500" s="17"/>
    </row>
    <row r="501" spans="1:1" x14ac:dyDescent="0.25">
      <c r="A501" s="17"/>
    </row>
    <row r="502" spans="1:1" x14ac:dyDescent="0.25">
      <c r="A502" s="17"/>
    </row>
    <row r="503" spans="1:1" x14ac:dyDescent="0.25">
      <c r="A503" s="17"/>
    </row>
    <row r="504" spans="1:1" x14ac:dyDescent="0.25">
      <c r="A504" s="17"/>
    </row>
    <row r="505" spans="1:1" x14ac:dyDescent="0.25">
      <c r="A505" s="17"/>
    </row>
    <row r="506" spans="1:1" x14ac:dyDescent="0.25">
      <c r="A506" s="17"/>
    </row>
    <row r="507" spans="1:1" x14ac:dyDescent="0.25">
      <c r="A507" s="17"/>
    </row>
    <row r="508" spans="1:1" x14ac:dyDescent="0.25">
      <c r="A508" s="17"/>
    </row>
    <row r="509" spans="1:1" x14ac:dyDescent="0.25">
      <c r="A509" s="17"/>
    </row>
    <row r="510" spans="1:1" x14ac:dyDescent="0.25">
      <c r="A510" s="17"/>
    </row>
    <row r="511" spans="1:1" x14ac:dyDescent="0.25">
      <c r="A511" s="17"/>
    </row>
    <row r="512" spans="1:1" x14ac:dyDescent="0.25">
      <c r="A512" s="17"/>
    </row>
    <row r="513" spans="1:1" x14ac:dyDescent="0.25">
      <c r="A513" s="17"/>
    </row>
    <row r="514" spans="1:1" x14ac:dyDescent="0.25">
      <c r="A514" s="17"/>
    </row>
    <row r="515" spans="1:1" x14ac:dyDescent="0.25">
      <c r="A515" s="17"/>
    </row>
    <row r="516" spans="1:1" x14ac:dyDescent="0.25">
      <c r="A516" s="17"/>
    </row>
    <row r="517" spans="1:1" x14ac:dyDescent="0.25">
      <c r="A517" s="17"/>
    </row>
    <row r="518" spans="1:1" x14ac:dyDescent="0.25">
      <c r="A518" s="17"/>
    </row>
    <row r="519" spans="1:1" x14ac:dyDescent="0.25">
      <c r="A519" s="17"/>
    </row>
    <row r="520" spans="1:1" x14ac:dyDescent="0.25">
      <c r="A520" s="17"/>
    </row>
    <row r="521" spans="1:1" x14ac:dyDescent="0.25">
      <c r="A521" s="17"/>
    </row>
    <row r="522" spans="1:1" x14ac:dyDescent="0.25">
      <c r="A522" s="17"/>
    </row>
    <row r="523" spans="1:1" x14ac:dyDescent="0.25">
      <c r="A523" s="17"/>
    </row>
    <row r="524" spans="1:1" x14ac:dyDescent="0.25">
      <c r="A524" s="17"/>
    </row>
    <row r="525" spans="1:1" x14ac:dyDescent="0.25">
      <c r="A525" s="17"/>
    </row>
    <row r="526" spans="1:1" x14ac:dyDescent="0.25">
      <c r="A526" s="17"/>
    </row>
    <row r="527" spans="1:1" x14ac:dyDescent="0.25">
      <c r="A527" s="17"/>
    </row>
    <row r="528" spans="1:1" x14ac:dyDescent="0.25">
      <c r="A528" s="17"/>
    </row>
    <row r="529" spans="1:1" x14ac:dyDescent="0.25">
      <c r="A529" s="17"/>
    </row>
    <row r="530" spans="1:1" x14ac:dyDescent="0.25">
      <c r="A530" s="17"/>
    </row>
    <row r="531" spans="1:1" x14ac:dyDescent="0.25">
      <c r="A531" s="17"/>
    </row>
    <row r="532" spans="1:1" x14ac:dyDescent="0.25">
      <c r="A532" s="17"/>
    </row>
    <row r="533" spans="1:1" x14ac:dyDescent="0.25">
      <c r="A533" s="17"/>
    </row>
    <row r="534" spans="1:1" x14ac:dyDescent="0.25">
      <c r="A534" s="17"/>
    </row>
    <row r="535" spans="1:1" x14ac:dyDescent="0.25">
      <c r="A535" s="17"/>
    </row>
    <row r="536" spans="1:1" x14ac:dyDescent="0.25">
      <c r="A536" s="17"/>
    </row>
    <row r="537" spans="1:1" x14ac:dyDescent="0.25">
      <c r="A537" s="17"/>
    </row>
    <row r="538" spans="1:1" x14ac:dyDescent="0.25">
      <c r="A538" s="17"/>
    </row>
    <row r="539" spans="1:1" x14ac:dyDescent="0.25">
      <c r="A539" s="17"/>
    </row>
    <row r="540" spans="1:1" x14ac:dyDescent="0.25">
      <c r="A540" s="17"/>
    </row>
    <row r="541" spans="1:1" x14ac:dyDescent="0.25">
      <c r="A541" s="17"/>
    </row>
    <row r="542" spans="1:1" x14ac:dyDescent="0.25">
      <c r="A542" s="17"/>
    </row>
    <row r="543" spans="1:1" x14ac:dyDescent="0.25">
      <c r="A543" s="17"/>
    </row>
    <row r="544" spans="1:1" x14ac:dyDescent="0.25">
      <c r="A544" s="17"/>
    </row>
    <row r="545" spans="1:1" x14ac:dyDescent="0.25">
      <c r="A545" s="17"/>
    </row>
    <row r="546" spans="1:1" x14ac:dyDescent="0.25">
      <c r="A546" s="17"/>
    </row>
    <row r="547" spans="1:1" x14ac:dyDescent="0.25">
      <c r="A547" s="17"/>
    </row>
    <row r="548" spans="1:1" x14ac:dyDescent="0.25">
      <c r="A548" s="17"/>
    </row>
    <row r="549" spans="1:1" x14ac:dyDescent="0.25">
      <c r="A549" s="17"/>
    </row>
    <row r="550" spans="1:1" x14ac:dyDescent="0.25">
      <c r="A550" s="17"/>
    </row>
    <row r="551" spans="1:1" x14ac:dyDescent="0.25">
      <c r="A551" s="17"/>
    </row>
    <row r="552" spans="1:1" x14ac:dyDescent="0.25">
      <c r="A552" s="17"/>
    </row>
    <row r="553" spans="1:1" x14ac:dyDescent="0.25">
      <c r="A553" s="17"/>
    </row>
    <row r="554" spans="1:1" x14ac:dyDescent="0.25">
      <c r="A554" s="17"/>
    </row>
    <row r="555" spans="1:1" x14ac:dyDescent="0.25">
      <c r="A555" s="17"/>
    </row>
    <row r="556" spans="1:1" x14ac:dyDescent="0.25">
      <c r="A556" s="17"/>
    </row>
    <row r="557" spans="1:1" x14ac:dyDescent="0.25">
      <c r="A557" s="17"/>
    </row>
    <row r="558" spans="1:1" x14ac:dyDescent="0.25">
      <c r="A558" s="17"/>
    </row>
    <row r="559" spans="1:1" x14ac:dyDescent="0.25">
      <c r="A559" s="17"/>
    </row>
    <row r="560" spans="1:1" x14ac:dyDescent="0.25">
      <c r="A560" s="17"/>
    </row>
    <row r="561" spans="1:1" x14ac:dyDescent="0.25">
      <c r="A561" s="17"/>
    </row>
    <row r="562" spans="1:1" x14ac:dyDescent="0.25">
      <c r="A562" s="17"/>
    </row>
    <row r="563" spans="1:1" x14ac:dyDescent="0.25">
      <c r="A563" s="17"/>
    </row>
    <row r="564" spans="1:1" x14ac:dyDescent="0.25">
      <c r="A564" s="17"/>
    </row>
    <row r="565" spans="1:1" x14ac:dyDescent="0.25">
      <c r="A565" s="17"/>
    </row>
    <row r="566" spans="1:1" x14ac:dyDescent="0.25">
      <c r="A566" s="17"/>
    </row>
    <row r="567" spans="1:1" x14ac:dyDescent="0.25">
      <c r="A567" s="17"/>
    </row>
    <row r="568" spans="1:1" x14ac:dyDescent="0.25">
      <c r="A568" s="17"/>
    </row>
    <row r="569" spans="1:1" x14ac:dyDescent="0.25">
      <c r="A569" s="17"/>
    </row>
    <row r="570" spans="1:1" x14ac:dyDescent="0.25">
      <c r="A570" s="17"/>
    </row>
    <row r="571" spans="1:1" x14ac:dyDescent="0.25">
      <c r="A571" s="17"/>
    </row>
    <row r="572" spans="1:1" x14ac:dyDescent="0.25">
      <c r="A572" s="17"/>
    </row>
    <row r="573" spans="1:1" x14ac:dyDescent="0.25">
      <c r="A573" s="17"/>
    </row>
    <row r="574" spans="1:1" x14ac:dyDescent="0.25">
      <c r="A574" s="17"/>
    </row>
    <row r="575" spans="1:1" x14ac:dyDescent="0.25">
      <c r="A575" s="17"/>
    </row>
    <row r="576" spans="1:1" x14ac:dyDescent="0.25">
      <c r="A576" s="17"/>
    </row>
    <row r="577" spans="1:1" x14ac:dyDescent="0.25">
      <c r="A577" s="17"/>
    </row>
    <row r="578" spans="1:1" x14ac:dyDescent="0.25">
      <c r="A578" s="17"/>
    </row>
    <row r="579" spans="1:1" x14ac:dyDescent="0.25">
      <c r="A579" s="17"/>
    </row>
    <row r="580" spans="1:1" x14ac:dyDescent="0.25">
      <c r="A580" s="17"/>
    </row>
    <row r="581" spans="1:1" x14ac:dyDescent="0.25">
      <c r="A581" s="17"/>
    </row>
    <row r="582" spans="1:1" x14ac:dyDescent="0.25">
      <c r="A582" s="17"/>
    </row>
    <row r="583" spans="1:1" x14ac:dyDescent="0.25">
      <c r="A583" s="17"/>
    </row>
    <row r="584" spans="1:1" x14ac:dyDescent="0.25">
      <c r="A584" s="17"/>
    </row>
    <row r="585" spans="1:1" x14ac:dyDescent="0.25">
      <c r="A585" s="17"/>
    </row>
    <row r="586" spans="1:1" x14ac:dyDescent="0.25">
      <c r="A586" s="17"/>
    </row>
    <row r="587" spans="1:1" x14ac:dyDescent="0.25">
      <c r="A587" s="17"/>
    </row>
    <row r="588" spans="1:1" x14ac:dyDescent="0.25">
      <c r="A588" s="17"/>
    </row>
    <row r="589" spans="1:1" x14ac:dyDescent="0.25">
      <c r="A589" s="17"/>
    </row>
    <row r="590" spans="1:1" x14ac:dyDescent="0.25">
      <c r="A590" s="17"/>
    </row>
    <row r="591" spans="1:1" x14ac:dyDescent="0.25">
      <c r="A591" s="17"/>
    </row>
    <row r="592" spans="1:1" x14ac:dyDescent="0.25">
      <c r="A592" s="17"/>
    </row>
    <row r="593" spans="1:1" x14ac:dyDescent="0.25">
      <c r="A593" s="17"/>
    </row>
    <row r="594" spans="1:1" x14ac:dyDescent="0.25">
      <c r="A594" s="17"/>
    </row>
    <row r="595" spans="1:1" x14ac:dyDescent="0.25">
      <c r="A595" s="17"/>
    </row>
    <row r="596" spans="1:1" x14ac:dyDescent="0.25">
      <c r="A596" s="17"/>
    </row>
    <row r="597" spans="1:1" x14ac:dyDescent="0.25">
      <c r="A597" s="17"/>
    </row>
    <row r="598" spans="1:1" x14ac:dyDescent="0.25">
      <c r="A598" s="17"/>
    </row>
    <row r="599" spans="1:1" x14ac:dyDescent="0.25">
      <c r="A599" s="17"/>
    </row>
    <row r="600" spans="1:1" x14ac:dyDescent="0.25">
      <c r="A600" s="17"/>
    </row>
    <row r="601" spans="1:1" x14ac:dyDescent="0.25">
      <c r="A601" s="17"/>
    </row>
    <row r="602" spans="1:1" x14ac:dyDescent="0.25">
      <c r="A602" s="17"/>
    </row>
    <row r="603" spans="1:1" x14ac:dyDescent="0.25">
      <c r="A603" s="17"/>
    </row>
    <row r="604" spans="1:1" x14ac:dyDescent="0.25">
      <c r="A604" s="17"/>
    </row>
    <row r="605" spans="1:1" x14ac:dyDescent="0.25">
      <c r="A605" s="17"/>
    </row>
    <row r="606" spans="1:1" x14ac:dyDescent="0.25">
      <c r="A606" s="17"/>
    </row>
    <row r="607" spans="1:1" x14ac:dyDescent="0.25">
      <c r="A607" s="17"/>
    </row>
    <row r="608" spans="1:1" x14ac:dyDescent="0.25">
      <c r="A608" s="17"/>
    </row>
    <row r="609" spans="1:1" x14ac:dyDescent="0.25">
      <c r="A609" s="17"/>
    </row>
    <row r="610" spans="1:1" x14ac:dyDescent="0.25">
      <c r="A610" s="17"/>
    </row>
    <row r="611" spans="1:1" x14ac:dyDescent="0.25">
      <c r="A611" s="17"/>
    </row>
    <row r="612" spans="1:1" x14ac:dyDescent="0.25">
      <c r="A612" s="17"/>
    </row>
    <row r="613" spans="1:1" x14ac:dyDescent="0.25">
      <c r="A613" s="17"/>
    </row>
    <row r="614" spans="1:1" x14ac:dyDescent="0.25">
      <c r="A614" s="17"/>
    </row>
    <row r="615" spans="1:1" x14ac:dyDescent="0.25">
      <c r="A615" s="17"/>
    </row>
    <row r="616" spans="1:1" x14ac:dyDescent="0.25">
      <c r="A616" s="17"/>
    </row>
    <row r="617" spans="1:1" x14ac:dyDescent="0.25">
      <c r="A617" s="17"/>
    </row>
    <row r="618" spans="1:1" x14ac:dyDescent="0.25">
      <c r="A618" s="17"/>
    </row>
    <row r="619" spans="1:1" x14ac:dyDescent="0.25">
      <c r="A619" s="17"/>
    </row>
    <row r="620" spans="1:1" x14ac:dyDescent="0.25">
      <c r="A620" s="17"/>
    </row>
    <row r="621" spans="1:1" x14ac:dyDescent="0.25">
      <c r="A621" s="17"/>
    </row>
    <row r="622" spans="1:1" x14ac:dyDescent="0.25">
      <c r="A622" s="17"/>
    </row>
    <row r="623" spans="1:1" x14ac:dyDescent="0.25">
      <c r="A623" s="17"/>
    </row>
    <row r="624" spans="1:1" x14ac:dyDescent="0.25">
      <c r="A624" s="17"/>
    </row>
    <row r="625" spans="1:1" x14ac:dyDescent="0.25">
      <c r="A625" s="17"/>
    </row>
    <row r="626" spans="1:1" x14ac:dyDescent="0.25">
      <c r="A626" s="17"/>
    </row>
    <row r="627" spans="1:1" x14ac:dyDescent="0.25">
      <c r="A627" s="17"/>
    </row>
    <row r="628" spans="1:1" x14ac:dyDescent="0.25">
      <c r="A628" s="17"/>
    </row>
    <row r="629" spans="1:1" x14ac:dyDescent="0.25">
      <c r="A629" s="17"/>
    </row>
    <row r="630" spans="1:1" x14ac:dyDescent="0.25">
      <c r="A630" s="17"/>
    </row>
    <row r="631" spans="1:1" x14ac:dyDescent="0.25">
      <c r="A631" s="17"/>
    </row>
    <row r="632" spans="1:1" x14ac:dyDescent="0.25">
      <c r="A632" s="17"/>
    </row>
    <row r="633" spans="1:1" x14ac:dyDescent="0.25">
      <c r="A633" s="17"/>
    </row>
    <row r="634" spans="1:1" x14ac:dyDescent="0.25">
      <c r="A634" s="17"/>
    </row>
    <row r="635" spans="1:1" x14ac:dyDescent="0.25">
      <c r="A635" s="17"/>
    </row>
    <row r="636" spans="1:1" x14ac:dyDescent="0.25">
      <c r="A636" s="17"/>
    </row>
    <row r="637" spans="1:1" x14ac:dyDescent="0.25">
      <c r="A637" s="17"/>
    </row>
    <row r="638" spans="1:1" x14ac:dyDescent="0.25">
      <c r="A638" s="17"/>
    </row>
    <row r="639" spans="1:1" x14ac:dyDescent="0.25">
      <c r="A639" s="17"/>
    </row>
    <row r="640" spans="1:1" x14ac:dyDescent="0.25">
      <c r="A640" s="17"/>
    </row>
    <row r="641" spans="1:1" x14ac:dyDescent="0.25">
      <c r="A641" s="17"/>
    </row>
    <row r="642" spans="1:1" x14ac:dyDescent="0.25">
      <c r="A642" s="17"/>
    </row>
    <row r="643" spans="1:1" x14ac:dyDescent="0.25">
      <c r="A643" s="17"/>
    </row>
    <row r="644" spans="1:1" x14ac:dyDescent="0.25">
      <c r="A644" s="17"/>
    </row>
    <row r="645" spans="1:1" x14ac:dyDescent="0.25">
      <c r="A645" s="17"/>
    </row>
    <row r="646" spans="1:1" x14ac:dyDescent="0.25">
      <c r="A646" s="17"/>
    </row>
    <row r="647" spans="1:1" x14ac:dyDescent="0.25">
      <c r="A647" s="17"/>
    </row>
    <row r="648" spans="1:1" x14ac:dyDescent="0.25">
      <c r="A648" s="17"/>
    </row>
    <row r="649" spans="1:1" x14ac:dyDescent="0.25">
      <c r="A649" s="17"/>
    </row>
    <row r="650" spans="1:1" x14ac:dyDescent="0.25">
      <c r="A650" s="17"/>
    </row>
    <row r="651" spans="1:1" x14ac:dyDescent="0.25">
      <c r="A651" s="17"/>
    </row>
    <row r="652" spans="1:1" x14ac:dyDescent="0.25">
      <c r="A652" s="17"/>
    </row>
    <row r="653" spans="1:1" x14ac:dyDescent="0.25">
      <c r="A653" s="17"/>
    </row>
    <row r="654" spans="1:1" x14ac:dyDescent="0.25">
      <c r="A654" s="17"/>
    </row>
    <row r="655" spans="1:1" x14ac:dyDescent="0.25">
      <c r="A655" s="17"/>
    </row>
    <row r="656" spans="1:1" x14ac:dyDescent="0.25">
      <c r="A656" s="17"/>
    </row>
    <row r="657" spans="1:1" x14ac:dyDescent="0.25">
      <c r="A657" s="17"/>
    </row>
    <row r="658" spans="1:1" x14ac:dyDescent="0.25">
      <c r="A658" s="17"/>
    </row>
    <row r="659" spans="1:1" x14ac:dyDescent="0.25">
      <c r="A659" s="17"/>
    </row>
    <row r="660" spans="1:1" x14ac:dyDescent="0.25">
      <c r="A660" s="17"/>
    </row>
    <row r="661" spans="1:1" x14ac:dyDescent="0.25">
      <c r="A661" s="17"/>
    </row>
    <row r="662" spans="1:1" x14ac:dyDescent="0.25">
      <c r="A662" s="17"/>
    </row>
    <row r="663" spans="1:1" x14ac:dyDescent="0.25">
      <c r="A663" s="17"/>
    </row>
    <row r="664" spans="1:1" x14ac:dyDescent="0.25">
      <c r="A664" s="17"/>
    </row>
    <row r="665" spans="1:1" x14ac:dyDescent="0.25">
      <c r="A665" s="17"/>
    </row>
    <row r="666" spans="1:1" x14ac:dyDescent="0.25">
      <c r="A666" s="17"/>
    </row>
    <row r="667" spans="1:1" x14ac:dyDescent="0.25">
      <c r="A667" s="17"/>
    </row>
    <row r="668" spans="1:1" x14ac:dyDescent="0.25">
      <c r="A668" s="17"/>
    </row>
    <row r="669" spans="1:1" x14ac:dyDescent="0.25">
      <c r="A669" s="17"/>
    </row>
    <row r="670" spans="1:1" x14ac:dyDescent="0.25">
      <c r="A670" s="17"/>
    </row>
    <row r="671" spans="1:1" x14ac:dyDescent="0.25">
      <c r="A671" s="17"/>
    </row>
    <row r="672" spans="1:1" x14ac:dyDescent="0.25">
      <c r="A672" s="17"/>
    </row>
    <row r="673" spans="1:1" x14ac:dyDescent="0.25">
      <c r="A673" s="17"/>
    </row>
    <row r="674" spans="1:1" x14ac:dyDescent="0.25">
      <c r="A674" s="17"/>
    </row>
    <row r="675" spans="1:1" x14ac:dyDescent="0.25">
      <c r="A675" s="17"/>
    </row>
    <row r="676" spans="1:1" x14ac:dyDescent="0.25">
      <c r="A676" s="17"/>
    </row>
    <row r="677" spans="1:1" x14ac:dyDescent="0.25">
      <c r="A677" s="17"/>
    </row>
    <row r="678" spans="1:1" x14ac:dyDescent="0.25">
      <c r="A678" s="17"/>
    </row>
    <row r="679" spans="1:1" x14ac:dyDescent="0.25">
      <c r="A679" s="17"/>
    </row>
    <row r="680" spans="1:1" x14ac:dyDescent="0.25">
      <c r="A680" s="17"/>
    </row>
    <row r="681" spans="1:1" x14ac:dyDescent="0.25">
      <c r="A681" s="17"/>
    </row>
    <row r="682" spans="1:1" x14ac:dyDescent="0.25">
      <c r="A682" s="17"/>
    </row>
    <row r="683" spans="1:1" x14ac:dyDescent="0.25">
      <c r="A683" s="17"/>
    </row>
    <row r="684" spans="1:1" x14ac:dyDescent="0.25">
      <c r="A684" s="17"/>
    </row>
    <row r="685" spans="1:1" x14ac:dyDescent="0.25">
      <c r="A685" s="17"/>
    </row>
    <row r="686" spans="1:1" x14ac:dyDescent="0.25">
      <c r="A686" s="17"/>
    </row>
    <row r="687" spans="1:1" x14ac:dyDescent="0.25">
      <c r="A687" s="17"/>
    </row>
    <row r="688" spans="1:1" x14ac:dyDescent="0.25">
      <c r="A688" s="17"/>
    </row>
    <row r="689" spans="1:1" x14ac:dyDescent="0.25">
      <c r="A689" s="17"/>
    </row>
    <row r="690" spans="1:1" x14ac:dyDescent="0.25">
      <c r="A690" s="17"/>
    </row>
    <row r="691" spans="1:1" x14ac:dyDescent="0.25">
      <c r="A691" s="17"/>
    </row>
    <row r="692" spans="1:1" x14ac:dyDescent="0.25">
      <c r="A692" s="17"/>
    </row>
    <row r="693" spans="1:1" x14ac:dyDescent="0.25">
      <c r="A693" s="17"/>
    </row>
    <row r="694" spans="1:1" x14ac:dyDescent="0.25">
      <c r="A694" s="17"/>
    </row>
    <row r="695" spans="1:1" x14ac:dyDescent="0.25">
      <c r="A695" s="17"/>
    </row>
    <row r="696" spans="1:1" x14ac:dyDescent="0.25">
      <c r="A696" s="17"/>
    </row>
    <row r="697" spans="1:1" x14ac:dyDescent="0.25">
      <c r="A697" s="17"/>
    </row>
    <row r="698" spans="1:1" x14ac:dyDescent="0.25">
      <c r="A698" s="17"/>
    </row>
    <row r="699" spans="1:1" x14ac:dyDescent="0.25">
      <c r="A699" s="17"/>
    </row>
    <row r="700" spans="1:1" x14ac:dyDescent="0.25">
      <c r="A700" s="17"/>
    </row>
    <row r="701" spans="1:1" x14ac:dyDescent="0.25">
      <c r="A701" s="17"/>
    </row>
    <row r="702" spans="1:1" x14ac:dyDescent="0.25">
      <c r="A702" s="17"/>
    </row>
    <row r="703" spans="1:1" x14ac:dyDescent="0.25">
      <c r="A703" s="17"/>
    </row>
    <row r="704" spans="1:1" x14ac:dyDescent="0.25">
      <c r="A704" s="17"/>
    </row>
    <row r="705" spans="1:1" x14ac:dyDescent="0.25">
      <c r="A705" s="17"/>
    </row>
    <row r="706" spans="1:1" x14ac:dyDescent="0.25">
      <c r="A706" s="17"/>
    </row>
    <row r="707" spans="1:1" x14ac:dyDescent="0.25">
      <c r="A707" s="17"/>
    </row>
    <row r="708" spans="1:1" x14ac:dyDescent="0.25">
      <c r="A708" s="17"/>
    </row>
    <row r="709" spans="1:1" x14ac:dyDescent="0.25">
      <c r="A709" s="17"/>
    </row>
    <row r="710" spans="1:1" x14ac:dyDescent="0.25">
      <c r="A710" s="17"/>
    </row>
    <row r="711" spans="1:1" x14ac:dyDescent="0.25">
      <c r="A711" s="17"/>
    </row>
    <row r="712" spans="1:1" x14ac:dyDescent="0.25">
      <c r="A712" s="17"/>
    </row>
    <row r="713" spans="1:1" x14ac:dyDescent="0.25">
      <c r="A713" s="17"/>
    </row>
    <row r="714" spans="1:1" x14ac:dyDescent="0.25">
      <c r="A714" s="17"/>
    </row>
    <row r="715" spans="1:1" x14ac:dyDescent="0.25">
      <c r="A715" s="17"/>
    </row>
    <row r="716" spans="1:1" x14ac:dyDescent="0.25">
      <c r="A716" s="17"/>
    </row>
    <row r="717" spans="1:1" x14ac:dyDescent="0.25">
      <c r="A717" s="17"/>
    </row>
    <row r="718" spans="1:1" x14ac:dyDescent="0.25">
      <c r="A718" s="17"/>
    </row>
    <row r="719" spans="1:1" x14ac:dyDescent="0.25">
      <c r="A719" s="17"/>
    </row>
    <row r="720" spans="1:1" x14ac:dyDescent="0.25">
      <c r="A720" s="17"/>
    </row>
    <row r="721" spans="1:1" x14ac:dyDescent="0.25">
      <c r="A721" s="17"/>
    </row>
    <row r="722" spans="1:1" x14ac:dyDescent="0.25">
      <c r="A722" s="17"/>
    </row>
    <row r="723" spans="1:1" x14ac:dyDescent="0.25">
      <c r="A723" s="17"/>
    </row>
    <row r="724" spans="1:1" x14ac:dyDescent="0.25">
      <c r="A724" s="17"/>
    </row>
    <row r="725" spans="1:1" x14ac:dyDescent="0.25">
      <c r="A725" s="17"/>
    </row>
    <row r="726" spans="1:1" x14ac:dyDescent="0.25">
      <c r="A726" s="17"/>
    </row>
    <row r="727" spans="1:1" x14ac:dyDescent="0.25">
      <c r="A727" s="17"/>
    </row>
    <row r="728" spans="1:1" x14ac:dyDescent="0.25">
      <c r="A728" s="17"/>
    </row>
    <row r="729" spans="1:1" x14ac:dyDescent="0.25">
      <c r="A729" s="17"/>
    </row>
    <row r="730" spans="1:1" x14ac:dyDescent="0.25">
      <c r="A730" s="17"/>
    </row>
    <row r="731" spans="1:1" x14ac:dyDescent="0.25">
      <c r="A731" s="17"/>
    </row>
    <row r="732" spans="1:1" x14ac:dyDescent="0.25">
      <c r="A732" s="17"/>
    </row>
    <row r="733" spans="1:1" x14ac:dyDescent="0.25">
      <c r="A733" s="17"/>
    </row>
    <row r="734" spans="1:1" x14ac:dyDescent="0.25">
      <c r="A734" s="17"/>
    </row>
    <row r="735" spans="1:1" x14ac:dyDescent="0.25">
      <c r="A735" s="17"/>
    </row>
    <row r="736" spans="1:1" x14ac:dyDescent="0.25">
      <c r="A736" s="17"/>
    </row>
    <row r="737" spans="1:1" x14ac:dyDescent="0.25">
      <c r="A737" s="17"/>
    </row>
    <row r="738" spans="1:1" x14ac:dyDescent="0.25">
      <c r="A738" s="17"/>
    </row>
    <row r="739" spans="1:1" x14ac:dyDescent="0.25">
      <c r="A739" s="17"/>
    </row>
    <row r="740" spans="1:1" x14ac:dyDescent="0.25">
      <c r="A740" s="17"/>
    </row>
    <row r="741" spans="1:1" x14ac:dyDescent="0.25">
      <c r="A741" s="17"/>
    </row>
    <row r="742" spans="1:1" x14ac:dyDescent="0.25">
      <c r="A742" s="17"/>
    </row>
    <row r="743" spans="1:1" x14ac:dyDescent="0.25">
      <c r="A743" s="17"/>
    </row>
    <row r="744" spans="1:1" x14ac:dyDescent="0.25">
      <c r="A744" s="17"/>
    </row>
    <row r="745" spans="1:1" x14ac:dyDescent="0.25">
      <c r="A745" s="17"/>
    </row>
    <row r="746" spans="1:1" x14ac:dyDescent="0.25">
      <c r="A746" s="17"/>
    </row>
    <row r="747" spans="1:1" x14ac:dyDescent="0.25">
      <c r="A747" s="17"/>
    </row>
    <row r="748" spans="1:1" x14ac:dyDescent="0.25">
      <c r="A748" s="17"/>
    </row>
    <row r="749" spans="1:1" x14ac:dyDescent="0.25">
      <c r="A749" s="17"/>
    </row>
    <row r="750" spans="1:1" x14ac:dyDescent="0.25">
      <c r="A750" s="17"/>
    </row>
    <row r="751" spans="1:1" x14ac:dyDescent="0.25">
      <c r="A751" s="17"/>
    </row>
    <row r="752" spans="1:1" x14ac:dyDescent="0.25">
      <c r="A752" s="17"/>
    </row>
    <row r="753" spans="1:1" x14ac:dyDescent="0.25">
      <c r="A753" s="17"/>
    </row>
    <row r="754" spans="1:1" x14ac:dyDescent="0.25">
      <c r="A754" s="17"/>
    </row>
    <row r="755" spans="1:1" x14ac:dyDescent="0.25">
      <c r="A755" s="17"/>
    </row>
    <row r="756" spans="1:1" x14ac:dyDescent="0.25">
      <c r="A756" s="17"/>
    </row>
    <row r="757" spans="1:1" x14ac:dyDescent="0.25">
      <c r="A757" s="17"/>
    </row>
    <row r="758" spans="1:1" x14ac:dyDescent="0.25">
      <c r="A758" s="17"/>
    </row>
    <row r="759" spans="1:1" x14ac:dyDescent="0.25">
      <c r="A759" s="17"/>
    </row>
    <row r="760" spans="1:1" x14ac:dyDescent="0.25">
      <c r="A760" s="17"/>
    </row>
    <row r="761" spans="1:1" x14ac:dyDescent="0.25">
      <c r="A761" s="17"/>
    </row>
    <row r="762" spans="1:1" x14ac:dyDescent="0.25">
      <c r="A762" s="17"/>
    </row>
    <row r="763" spans="1:1" x14ac:dyDescent="0.25">
      <c r="A763" s="17"/>
    </row>
    <row r="764" spans="1:1" x14ac:dyDescent="0.25">
      <c r="A764" s="17"/>
    </row>
    <row r="765" spans="1:1" x14ac:dyDescent="0.25">
      <c r="A765" s="17"/>
    </row>
    <row r="766" spans="1:1" x14ac:dyDescent="0.25">
      <c r="A766" s="17"/>
    </row>
    <row r="767" spans="1:1" x14ac:dyDescent="0.25">
      <c r="A767" s="17"/>
    </row>
    <row r="768" spans="1:1" x14ac:dyDescent="0.25">
      <c r="A768" s="17"/>
    </row>
    <row r="769" spans="1:1" x14ac:dyDescent="0.25">
      <c r="A769" s="17"/>
    </row>
    <row r="770" spans="1:1" x14ac:dyDescent="0.25">
      <c r="A770" s="17"/>
    </row>
    <row r="771" spans="1:1" x14ac:dyDescent="0.25">
      <c r="A771" s="17"/>
    </row>
    <row r="772" spans="1:1" x14ac:dyDescent="0.25">
      <c r="A772" s="17"/>
    </row>
    <row r="773" spans="1:1" x14ac:dyDescent="0.25">
      <c r="A773" s="17"/>
    </row>
    <row r="774" spans="1:1" x14ac:dyDescent="0.25">
      <c r="A774" s="17"/>
    </row>
    <row r="775" spans="1:1" x14ac:dyDescent="0.25">
      <c r="A775" s="17"/>
    </row>
    <row r="776" spans="1:1" x14ac:dyDescent="0.25">
      <c r="A776" s="17"/>
    </row>
    <row r="777" spans="1:1" x14ac:dyDescent="0.25">
      <c r="A777" s="17"/>
    </row>
    <row r="778" spans="1:1" x14ac:dyDescent="0.25">
      <c r="A778" s="17"/>
    </row>
    <row r="779" spans="1:1" x14ac:dyDescent="0.25">
      <c r="A779" s="17"/>
    </row>
    <row r="780" spans="1:1" x14ac:dyDescent="0.25">
      <c r="A780" s="17"/>
    </row>
    <row r="781" spans="1:1" x14ac:dyDescent="0.25">
      <c r="A781" s="17"/>
    </row>
    <row r="782" spans="1:1" x14ac:dyDescent="0.25">
      <c r="A782" s="17"/>
    </row>
    <row r="783" spans="1:1" x14ac:dyDescent="0.25">
      <c r="A783" s="17"/>
    </row>
    <row r="784" spans="1:1" x14ac:dyDescent="0.25">
      <c r="A784" s="17"/>
    </row>
    <row r="785" spans="1:1" x14ac:dyDescent="0.25">
      <c r="A785" s="17"/>
    </row>
    <row r="786" spans="1:1" x14ac:dyDescent="0.25">
      <c r="A786" s="17"/>
    </row>
    <row r="787" spans="1:1" x14ac:dyDescent="0.25">
      <c r="A787" s="17"/>
    </row>
    <row r="788" spans="1:1" x14ac:dyDescent="0.25">
      <c r="A788" s="17"/>
    </row>
    <row r="789" spans="1:1" x14ac:dyDescent="0.25">
      <c r="A789" s="17"/>
    </row>
    <row r="790" spans="1:1" x14ac:dyDescent="0.25">
      <c r="A790" s="17"/>
    </row>
    <row r="791" spans="1:1" x14ac:dyDescent="0.25">
      <c r="A791" s="17"/>
    </row>
    <row r="792" spans="1:1" x14ac:dyDescent="0.25">
      <c r="A792" s="17"/>
    </row>
    <row r="793" spans="1:1" x14ac:dyDescent="0.25">
      <c r="A793" s="17"/>
    </row>
    <row r="794" spans="1:1" x14ac:dyDescent="0.25">
      <c r="A794" s="17"/>
    </row>
    <row r="795" spans="1:1" x14ac:dyDescent="0.25">
      <c r="A795" s="17"/>
    </row>
    <row r="796" spans="1:1" x14ac:dyDescent="0.25">
      <c r="A796" s="17"/>
    </row>
    <row r="797" spans="1:1" x14ac:dyDescent="0.25">
      <c r="A797" s="17"/>
    </row>
    <row r="798" spans="1:1" x14ac:dyDescent="0.25">
      <c r="A798" s="17"/>
    </row>
    <row r="799" spans="1:1" x14ac:dyDescent="0.25">
      <c r="A799" s="17"/>
    </row>
    <row r="800" spans="1:1" x14ac:dyDescent="0.25">
      <c r="A800" s="17"/>
    </row>
    <row r="801" spans="1:1" x14ac:dyDescent="0.25">
      <c r="A801" s="17"/>
    </row>
    <row r="802" spans="1:1" x14ac:dyDescent="0.25">
      <c r="A802" s="17"/>
    </row>
    <row r="803" spans="1:1" x14ac:dyDescent="0.25">
      <c r="A803" s="17"/>
    </row>
    <row r="804" spans="1:1" x14ac:dyDescent="0.25">
      <c r="A804" s="17"/>
    </row>
    <row r="805" spans="1:1" x14ac:dyDescent="0.25">
      <c r="A805" s="17"/>
    </row>
    <row r="806" spans="1:1" x14ac:dyDescent="0.25">
      <c r="A806" s="17"/>
    </row>
    <row r="807" spans="1:1" x14ac:dyDescent="0.25">
      <c r="A807" s="17"/>
    </row>
    <row r="808" spans="1:1" x14ac:dyDescent="0.25">
      <c r="A808" s="17"/>
    </row>
    <row r="809" spans="1:1" x14ac:dyDescent="0.25">
      <c r="A809" s="17"/>
    </row>
    <row r="810" spans="1:1" x14ac:dyDescent="0.25">
      <c r="A810" s="17"/>
    </row>
    <row r="811" spans="1:1" x14ac:dyDescent="0.25">
      <c r="A811" s="17"/>
    </row>
    <row r="812" spans="1:1" x14ac:dyDescent="0.25">
      <c r="A812" s="17"/>
    </row>
    <row r="813" spans="1:1" x14ac:dyDescent="0.25">
      <c r="A813" s="17"/>
    </row>
    <row r="814" spans="1:1" x14ac:dyDescent="0.25">
      <c r="A814" s="17"/>
    </row>
    <row r="815" spans="1:1" x14ac:dyDescent="0.25">
      <c r="A815" s="17"/>
    </row>
    <row r="816" spans="1:1" x14ac:dyDescent="0.25">
      <c r="A816" s="17"/>
    </row>
    <row r="817" spans="1:1" x14ac:dyDescent="0.25">
      <c r="A817" s="17"/>
    </row>
    <row r="818" spans="1:1" x14ac:dyDescent="0.25">
      <c r="A818" s="17"/>
    </row>
    <row r="819" spans="1:1" x14ac:dyDescent="0.25">
      <c r="A819" s="17"/>
    </row>
    <row r="820" spans="1:1" x14ac:dyDescent="0.25">
      <c r="A820" s="17"/>
    </row>
    <row r="821" spans="1:1" x14ac:dyDescent="0.25">
      <c r="A821" s="17"/>
    </row>
    <row r="822" spans="1:1" x14ac:dyDescent="0.25">
      <c r="A822" s="17"/>
    </row>
    <row r="823" spans="1:1" x14ac:dyDescent="0.25">
      <c r="A823" s="17"/>
    </row>
    <row r="824" spans="1:1" x14ac:dyDescent="0.25">
      <c r="A824" s="17"/>
    </row>
    <row r="825" spans="1:1" x14ac:dyDescent="0.25">
      <c r="A825" s="17"/>
    </row>
    <row r="826" spans="1:1" x14ac:dyDescent="0.25">
      <c r="A826" s="17"/>
    </row>
    <row r="827" spans="1:1" x14ac:dyDescent="0.25">
      <c r="A827" s="17"/>
    </row>
    <row r="828" spans="1:1" x14ac:dyDescent="0.25">
      <c r="A828" s="17"/>
    </row>
    <row r="829" spans="1:1" x14ac:dyDescent="0.25">
      <c r="A829" s="17"/>
    </row>
    <row r="830" spans="1:1" x14ac:dyDescent="0.25">
      <c r="A830" s="17"/>
    </row>
    <row r="831" spans="1:1" x14ac:dyDescent="0.25">
      <c r="A831" s="17"/>
    </row>
    <row r="832" spans="1:1" x14ac:dyDescent="0.25">
      <c r="A832" s="17"/>
    </row>
    <row r="833" spans="1:1" x14ac:dyDescent="0.25">
      <c r="A833" s="17"/>
    </row>
    <row r="834" spans="1:1" x14ac:dyDescent="0.25">
      <c r="A834" s="17"/>
    </row>
    <row r="835" spans="1:1" x14ac:dyDescent="0.25">
      <c r="A835" s="17"/>
    </row>
    <row r="836" spans="1:1" x14ac:dyDescent="0.25">
      <c r="A836" s="17"/>
    </row>
    <row r="837" spans="1:1" x14ac:dyDescent="0.25">
      <c r="A837" s="17"/>
    </row>
    <row r="838" spans="1:1" x14ac:dyDescent="0.25">
      <c r="A838" s="17"/>
    </row>
    <row r="839" spans="1:1" x14ac:dyDescent="0.25">
      <c r="A839" s="17"/>
    </row>
    <row r="840" spans="1:1" x14ac:dyDescent="0.25">
      <c r="A840" s="17"/>
    </row>
    <row r="841" spans="1:1" x14ac:dyDescent="0.25">
      <c r="A841" s="17"/>
    </row>
    <row r="842" spans="1:1" x14ac:dyDescent="0.25">
      <c r="A842" s="17"/>
    </row>
    <row r="843" spans="1:1" x14ac:dyDescent="0.25">
      <c r="A843" s="17"/>
    </row>
    <row r="844" spans="1:1" x14ac:dyDescent="0.25">
      <c r="A844" s="17"/>
    </row>
    <row r="845" spans="1:1" x14ac:dyDescent="0.25">
      <c r="A845" s="17"/>
    </row>
    <row r="846" spans="1:1" x14ac:dyDescent="0.25">
      <c r="A846" s="17"/>
    </row>
    <row r="847" spans="1:1" x14ac:dyDescent="0.25">
      <c r="A847" s="17"/>
    </row>
    <row r="848" spans="1:1" x14ac:dyDescent="0.25">
      <c r="A848" s="17"/>
    </row>
    <row r="849" spans="1:1" x14ac:dyDescent="0.25">
      <c r="A849" s="17"/>
    </row>
    <row r="850" spans="1:1" x14ac:dyDescent="0.25">
      <c r="A850" s="17"/>
    </row>
    <row r="851" spans="1:1" x14ac:dyDescent="0.25">
      <c r="A851" s="17"/>
    </row>
    <row r="852" spans="1:1" x14ac:dyDescent="0.25">
      <c r="A852" s="17"/>
    </row>
    <row r="853" spans="1:1" x14ac:dyDescent="0.25">
      <c r="A853" s="17"/>
    </row>
    <row r="854" spans="1:1" x14ac:dyDescent="0.25">
      <c r="A854" s="17"/>
    </row>
    <row r="855" spans="1:1" x14ac:dyDescent="0.25">
      <c r="A855" s="17"/>
    </row>
    <row r="856" spans="1:1" x14ac:dyDescent="0.25">
      <c r="A856" s="17"/>
    </row>
    <row r="857" spans="1:1" x14ac:dyDescent="0.25">
      <c r="A857" s="17"/>
    </row>
    <row r="858" spans="1:1" x14ac:dyDescent="0.25">
      <c r="A858" s="17"/>
    </row>
    <row r="859" spans="1:1" x14ac:dyDescent="0.25">
      <c r="A859" s="17"/>
    </row>
    <row r="860" spans="1:1" x14ac:dyDescent="0.25">
      <c r="A860" s="17"/>
    </row>
    <row r="861" spans="1:1" x14ac:dyDescent="0.25">
      <c r="A861" s="17"/>
    </row>
    <row r="862" spans="1:1" x14ac:dyDescent="0.25">
      <c r="A862" s="17"/>
    </row>
    <row r="863" spans="1:1" x14ac:dyDescent="0.25">
      <c r="A863" s="17"/>
    </row>
    <row r="864" spans="1:1" x14ac:dyDescent="0.25">
      <c r="A864" s="17"/>
    </row>
    <row r="865" spans="1:1" x14ac:dyDescent="0.25">
      <c r="A865" s="17"/>
    </row>
    <row r="866" spans="1:1" x14ac:dyDescent="0.25">
      <c r="A866" s="17"/>
    </row>
    <row r="867" spans="1:1" x14ac:dyDescent="0.25">
      <c r="A867" s="17"/>
    </row>
    <row r="868" spans="1:1" x14ac:dyDescent="0.25">
      <c r="A868" s="17"/>
    </row>
    <row r="869" spans="1:1" x14ac:dyDescent="0.25">
      <c r="A869" s="17"/>
    </row>
    <row r="870" spans="1:1" x14ac:dyDescent="0.25">
      <c r="A870" s="17"/>
    </row>
    <row r="871" spans="1:1" x14ac:dyDescent="0.25">
      <c r="A871" s="17"/>
    </row>
    <row r="872" spans="1:1" x14ac:dyDescent="0.25">
      <c r="A872" s="17"/>
    </row>
    <row r="873" spans="1:1" x14ac:dyDescent="0.25">
      <c r="A873" s="17"/>
    </row>
    <row r="874" spans="1:1" x14ac:dyDescent="0.25">
      <c r="A874" s="17"/>
    </row>
    <row r="875" spans="1:1" x14ac:dyDescent="0.25">
      <c r="A875" s="17"/>
    </row>
    <row r="876" spans="1:1" x14ac:dyDescent="0.25">
      <c r="A876" s="17"/>
    </row>
    <row r="877" spans="1:1" x14ac:dyDescent="0.25">
      <c r="A877" s="17"/>
    </row>
    <row r="878" spans="1:1" x14ac:dyDescent="0.25">
      <c r="A878" s="17"/>
    </row>
    <row r="879" spans="1:1" x14ac:dyDescent="0.25">
      <c r="A879" s="17"/>
    </row>
    <row r="880" spans="1:1" x14ac:dyDescent="0.25">
      <c r="A880" s="17"/>
    </row>
    <row r="881" spans="1:1" x14ac:dyDescent="0.25">
      <c r="A881" s="17"/>
    </row>
    <row r="882" spans="1:1" x14ac:dyDescent="0.25">
      <c r="A882" s="17"/>
    </row>
    <row r="883" spans="1:1" x14ac:dyDescent="0.25">
      <c r="A883" s="17"/>
    </row>
    <row r="884" spans="1:1" x14ac:dyDescent="0.25">
      <c r="A884" s="17"/>
    </row>
    <row r="885" spans="1:1" x14ac:dyDescent="0.25">
      <c r="A885" s="17"/>
    </row>
    <row r="886" spans="1:1" x14ac:dyDescent="0.25">
      <c r="A886" s="17"/>
    </row>
    <row r="887" spans="1:1" x14ac:dyDescent="0.25">
      <c r="A887" s="17"/>
    </row>
    <row r="888" spans="1:1" x14ac:dyDescent="0.25">
      <c r="A888" s="17"/>
    </row>
    <row r="889" spans="1:1" x14ac:dyDescent="0.25">
      <c r="A889" s="17"/>
    </row>
    <row r="890" spans="1:1" x14ac:dyDescent="0.25">
      <c r="A890" s="17"/>
    </row>
    <row r="891" spans="1:1" x14ac:dyDescent="0.25">
      <c r="A891" s="17"/>
    </row>
    <row r="892" spans="1:1" x14ac:dyDescent="0.25">
      <c r="A892" s="17"/>
    </row>
    <row r="893" spans="1:1" x14ac:dyDescent="0.25">
      <c r="A893" s="17"/>
    </row>
    <row r="894" spans="1:1" x14ac:dyDescent="0.25">
      <c r="A894" s="17"/>
    </row>
    <row r="895" spans="1:1" x14ac:dyDescent="0.25">
      <c r="A895" s="17"/>
    </row>
    <row r="896" spans="1:1" x14ac:dyDescent="0.25">
      <c r="A896" s="17"/>
    </row>
    <row r="897" spans="1:1" x14ac:dyDescent="0.25">
      <c r="A897" s="17"/>
    </row>
    <row r="898" spans="1:1" x14ac:dyDescent="0.25">
      <c r="A898" s="17"/>
    </row>
    <row r="899" spans="1:1" x14ac:dyDescent="0.25">
      <c r="A899" s="17"/>
    </row>
    <row r="900" spans="1:1" x14ac:dyDescent="0.25">
      <c r="A900" s="17"/>
    </row>
    <row r="901" spans="1:1" x14ac:dyDescent="0.25">
      <c r="A901" s="17"/>
    </row>
    <row r="902" spans="1:1" x14ac:dyDescent="0.25">
      <c r="A902" s="17"/>
    </row>
    <row r="903" spans="1:1" x14ac:dyDescent="0.25">
      <c r="A903" s="17"/>
    </row>
    <row r="904" spans="1:1" x14ac:dyDescent="0.25">
      <c r="A904" s="17"/>
    </row>
    <row r="905" spans="1:1" x14ac:dyDescent="0.25">
      <c r="A905" s="17"/>
    </row>
    <row r="906" spans="1:1" x14ac:dyDescent="0.25">
      <c r="A906" s="17"/>
    </row>
    <row r="907" spans="1:1" x14ac:dyDescent="0.25">
      <c r="A907" s="17"/>
    </row>
    <row r="908" spans="1:1" x14ac:dyDescent="0.25">
      <c r="A908" s="17"/>
    </row>
    <row r="909" spans="1:1" x14ac:dyDescent="0.25">
      <c r="A909" s="17"/>
    </row>
    <row r="910" spans="1:1" x14ac:dyDescent="0.25">
      <c r="A910" s="17"/>
    </row>
    <row r="911" spans="1:1" x14ac:dyDescent="0.25">
      <c r="A911" s="17"/>
    </row>
    <row r="912" spans="1:1" x14ac:dyDescent="0.25">
      <c r="A912" s="17"/>
    </row>
    <row r="913" spans="1:1" x14ac:dyDescent="0.25">
      <c r="A913" s="17"/>
    </row>
    <row r="914" spans="1:1" x14ac:dyDescent="0.25">
      <c r="A914" s="17"/>
    </row>
    <row r="915" spans="1:1" x14ac:dyDescent="0.25">
      <c r="A915" s="17"/>
    </row>
    <row r="916" spans="1:1" x14ac:dyDescent="0.25">
      <c r="A916" s="17"/>
    </row>
    <row r="917" spans="1:1" x14ac:dyDescent="0.25">
      <c r="A917" s="17"/>
    </row>
    <row r="918" spans="1:1" x14ac:dyDescent="0.25">
      <c r="A918" s="17"/>
    </row>
    <row r="919" spans="1:1" x14ac:dyDescent="0.25">
      <c r="A919" s="17"/>
    </row>
    <row r="920" spans="1:1" x14ac:dyDescent="0.25">
      <c r="A920" s="17"/>
    </row>
    <row r="921" spans="1:1" x14ac:dyDescent="0.25">
      <c r="A921" s="17"/>
    </row>
    <row r="922" spans="1:1" x14ac:dyDescent="0.25">
      <c r="A922" s="17"/>
    </row>
    <row r="923" spans="1:1" x14ac:dyDescent="0.25">
      <c r="A923" s="17"/>
    </row>
    <row r="924" spans="1:1" x14ac:dyDescent="0.25">
      <c r="A924" s="17"/>
    </row>
    <row r="925" spans="1:1" x14ac:dyDescent="0.25">
      <c r="A925" s="17"/>
    </row>
    <row r="926" spans="1:1" x14ac:dyDescent="0.25">
      <c r="A926" s="17"/>
    </row>
    <row r="927" spans="1:1" x14ac:dyDescent="0.25">
      <c r="A927" s="17"/>
    </row>
    <row r="928" spans="1:1" x14ac:dyDescent="0.25">
      <c r="A928" s="17"/>
    </row>
    <row r="929" spans="1:1" x14ac:dyDescent="0.25">
      <c r="A929" s="17"/>
    </row>
    <row r="930" spans="1:1" x14ac:dyDescent="0.25">
      <c r="A930" s="17"/>
    </row>
    <row r="931" spans="1:1" x14ac:dyDescent="0.25">
      <c r="A931" s="17"/>
    </row>
    <row r="932" spans="1:1" x14ac:dyDescent="0.25">
      <c r="A932" s="17"/>
    </row>
    <row r="933" spans="1:1" x14ac:dyDescent="0.25">
      <c r="A933" s="17"/>
    </row>
    <row r="934" spans="1:1" x14ac:dyDescent="0.25">
      <c r="A934" s="17"/>
    </row>
    <row r="935" spans="1:1" x14ac:dyDescent="0.25">
      <c r="A935" s="17"/>
    </row>
    <row r="936" spans="1:1" x14ac:dyDescent="0.25">
      <c r="A936" s="17"/>
    </row>
    <row r="937" spans="1:1" x14ac:dyDescent="0.25">
      <c r="A937" s="17"/>
    </row>
    <row r="938" spans="1:1" x14ac:dyDescent="0.25">
      <c r="A938" s="17"/>
    </row>
    <row r="939" spans="1:1" x14ac:dyDescent="0.25">
      <c r="A939" s="17"/>
    </row>
    <row r="940" spans="1:1" x14ac:dyDescent="0.25">
      <c r="A940" s="17"/>
    </row>
    <row r="941" spans="1:1" x14ac:dyDescent="0.25">
      <c r="A941" s="17"/>
    </row>
    <row r="942" spans="1:1" x14ac:dyDescent="0.25">
      <c r="A942" s="17"/>
    </row>
    <row r="943" spans="1:1" x14ac:dyDescent="0.25">
      <c r="A943" s="17"/>
    </row>
    <row r="944" spans="1:1" x14ac:dyDescent="0.25">
      <c r="A944" s="17"/>
    </row>
    <row r="945" spans="1:1" x14ac:dyDescent="0.25">
      <c r="A945" s="17"/>
    </row>
    <row r="946" spans="1:1" x14ac:dyDescent="0.25">
      <c r="A946" s="17"/>
    </row>
    <row r="947" spans="1:1" x14ac:dyDescent="0.25">
      <c r="A947" s="17"/>
    </row>
    <row r="948" spans="1:1" x14ac:dyDescent="0.25">
      <c r="A948" s="17"/>
    </row>
    <row r="949" spans="1:1" x14ac:dyDescent="0.25">
      <c r="A949" s="17"/>
    </row>
    <row r="950" spans="1:1" x14ac:dyDescent="0.25">
      <c r="A950" s="17"/>
    </row>
    <row r="951" spans="1:1" x14ac:dyDescent="0.25">
      <c r="A951" s="17"/>
    </row>
    <row r="952" spans="1:1" x14ac:dyDescent="0.25">
      <c r="A952" s="17"/>
    </row>
    <row r="953" spans="1:1" x14ac:dyDescent="0.25">
      <c r="A953" s="17"/>
    </row>
    <row r="954" spans="1:1" x14ac:dyDescent="0.25">
      <c r="A954" s="17"/>
    </row>
    <row r="955" spans="1:1" x14ac:dyDescent="0.25">
      <c r="A955" s="17"/>
    </row>
    <row r="956" spans="1:1" x14ac:dyDescent="0.25">
      <c r="A956" s="17"/>
    </row>
    <row r="957" spans="1:1" x14ac:dyDescent="0.25">
      <c r="A957" s="17"/>
    </row>
    <row r="958" spans="1:1" x14ac:dyDescent="0.25">
      <c r="A958" s="17"/>
    </row>
    <row r="959" spans="1:1" x14ac:dyDescent="0.25">
      <c r="A959" s="17"/>
    </row>
    <row r="960" spans="1:1" x14ac:dyDescent="0.25">
      <c r="A960" s="17"/>
    </row>
    <row r="961" spans="1:1" x14ac:dyDescent="0.25">
      <c r="A961" s="17"/>
    </row>
    <row r="962" spans="1:1" x14ac:dyDescent="0.25">
      <c r="A962" s="17"/>
    </row>
    <row r="963" spans="1:1" x14ac:dyDescent="0.25">
      <c r="A963" s="17"/>
    </row>
    <row r="964" spans="1:1" x14ac:dyDescent="0.25">
      <c r="A964" s="17"/>
    </row>
    <row r="965" spans="1:1" x14ac:dyDescent="0.25">
      <c r="A965" s="17"/>
    </row>
    <row r="966" spans="1:1" x14ac:dyDescent="0.25">
      <c r="A966" s="17"/>
    </row>
    <row r="967" spans="1:1" x14ac:dyDescent="0.25">
      <c r="A967" s="17"/>
    </row>
    <row r="968" spans="1:1" x14ac:dyDescent="0.25">
      <c r="A968" s="17"/>
    </row>
    <row r="969" spans="1:1" x14ac:dyDescent="0.25">
      <c r="A969" s="17"/>
    </row>
    <row r="970" spans="1:1" x14ac:dyDescent="0.25">
      <c r="A970" s="17"/>
    </row>
    <row r="971" spans="1:1" x14ac:dyDescent="0.25">
      <c r="A971" s="17"/>
    </row>
    <row r="972" spans="1:1" x14ac:dyDescent="0.25">
      <c r="A972" s="17"/>
    </row>
    <row r="973" spans="1:1" x14ac:dyDescent="0.25">
      <c r="A973" s="17"/>
    </row>
    <row r="974" spans="1:1" x14ac:dyDescent="0.25">
      <c r="A974" s="17"/>
    </row>
    <row r="975" spans="1:1" x14ac:dyDescent="0.25">
      <c r="A975" s="17"/>
    </row>
    <row r="976" spans="1:1" x14ac:dyDescent="0.25">
      <c r="A976" s="17"/>
    </row>
    <row r="977" spans="1:1" x14ac:dyDescent="0.25">
      <c r="A977" s="17"/>
    </row>
    <row r="978" spans="1:1" x14ac:dyDescent="0.25">
      <c r="A978" s="17"/>
    </row>
    <row r="979" spans="1:1" x14ac:dyDescent="0.25">
      <c r="A979" s="17"/>
    </row>
    <row r="980" spans="1:1" x14ac:dyDescent="0.25">
      <c r="A980" s="17"/>
    </row>
    <row r="981" spans="1:1" x14ac:dyDescent="0.25">
      <c r="A981" s="17"/>
    </row>
    <row r="982" spans="1:1" x14ac:dyDescent="0.25">
      <c r="A982" s="17"/>
    </row>
    <row r="983" spans="1:1" x14ac:dyDescent="0.25">
      <c r="A983" s="17"/>
    </row>
    <row r="984" spans="1:1" x14ac:dyDescent="0.25">
      <c r="A984" s="17"/>
    </row>
    <row r="985" spans="1:1" x14ac:dyDescent="0.25">
      <c r="A985" s="17"/>
    </row>
    <row r="986" spans="1:1" x14ac:dyDescent="0.25">
      <c r="A986" s="17"/>
    </row>
    <row r="987" spans="1:1" x14ac:dyDescent="0.25">
      <c r="A987" s="17"/>
    </row>
    <row r="988" spans="1:1" x14ac:dyDescent="0.25">
      <c r="A988" s="17"/>
    </row>
    <row r="989" spans="1:1" x14ac:dyDescent="0.25">
      <c r="A989" s="17"/>
    </row>
    <row r="990" spans="1:1" x14ac:dyDescent="0.25">
      <c r="A990" s="17"/>
    </row>
    <row r="991" spans="1:1" x14ac:dyDescent="0.25">
      <c r="A991" s="17"/>
    </row>
    <row r="992" spans="1:1" x14ac:dyDescent="0.25">
      <c r="A992" s="17"/>
    </row>
    <row r="993" spans="1:1" x14ac:dyDescent="0.25">
      <c r="A993" s="17"/>
    </row>
    <row r="994" spans="1:1" x14ac:dyDescent="0.25">
      <c r="A994" s="17"/>
    </row>
    <row r="995" spans="1:1" x14ac:dyDescent="0.25">
      <c r="A995" s="17"/>
    </row>
    <row r="996" spans="1:1" x14ac:dyDescent="0.25">
      <c r="A996" s="17"/>
    </row>
    <row r="997" spans="1:1" x14ac:dyDescent="0.25">
      <c r="A997" s="17"/>
    </row>
    <row r="998" spans="1:1" x14ac:dyDescent="0.25">
      <c r="A998" s="17"/>
    </row>
    <row r="999" spans="1:1" x14ac:dyDescent="0.25">
      <c r="A999" s="17"/>
    </row>
    <row r="1000" spans="1:1" x14ac:dyDescent="0.25">
      <c r="A1000" s="17"/>
    </row>
    <row r="1001" spans="1:1" x14ac:dyDescent="0.25">
      <c r="A1001" s="17"/>
    </row>
    <row r="1002" spans="1:1" x14ac:dyDescent="0.25">
      <c r="A1002" s="17"/>
    </row>
    <row r="1003" spans="1:1" x14ac:dyDescent="0.25">
      <c r="A1003" s="17"/>
    </row>
    <row r="1004" spans="1:1" x14ac:dyDescent="0.25">
      <c r="A1004" s="17"/>
    </row>
    <row r="1005" spans="1:1" x14ac:dyDescent="0.25">
      <c r="A1005" s="17"/>
    </row>
    <row r="1006" spans="1:1" x14ac:dyDescent="0.25">
      <c r="A1006" s="17"/>
    </row>
    <row r="1007" spans="1:1" x14ac:dyDescent="0.25">
      <c r="A1007" s="17"/>
    </row>
    <row r="1008" spans="1:1" x14ac:dyDescent="0.25">
      <c r="A1008" s="17"/>
    </row>
    <row r="1009" spans="1:1" x14ac:dyDescent="0.25">
      <c r="A1009" s="17"/>
    </row>
    <row r="1010" spans="1:1" x14ac:dyDescent="0.25">
      <c r="A1010" s="17"/>
    </row>
    <row r="1011" spans="1:1" x14ac:dyDescent="0.25">
      <c r="A1011" s="17"/>
    </row>
    <row r="1012" spans="1:1" x14ac:dyDescent="0.25">
      <c r="A1012" s="17"/>
    </row>
    <row r="1013" spans="1:1" x14ac:dyDescent="0.25">
      <c r="A1013" s="17"/>
    </row>
    <row r="1014" spans="1:1" x14ac:dyDescent="0.25">
      <c r="A1014" s="17"/>
    </row>
    <row r="1015" spans="1:1" x14ac:dyDescent="0.25">
      <c r="A1015" s="17"/>
    </row>
    <row r="1016" spans="1:1" x14ac:dyDescent="0.25">
      <c r="A1016" s="17"/>
    </row>
    <row r="1017" spans="1:1" x14ac:dyDescent="0.25">
      <c r="A1017" s="17"/>
    </row>
    <row r="1018" spans="1:1" x14ac:dyDescent="0.25">
      <c r="A1018" s="17"/>
    </row>
    <row r="1019" spans="1:1" x14ac:dyDescent="0.25">
      <c r="A1019" s="17"/>
    </row>
    <row r="1020" spans="1:1" x14ac:dyDescent="0.25">
      <c r="A1020" s="17"/>
    </row>
    <row r="1021" spans="1:1" x14ac:dyDescent="0.25">
      <c r="A1021" s="17"/>
    </row>
    <row r="1022" spans="1:1" x14ac:dyDescent="0.25">
      <c r="A1022" s="17"/>
    </row>
    <row r="1023" spans="1:1" x14ac:dyDescent="0.25">
      <c r="A1023" s="17"/>
    </row>
    <row r="1024" spans="1:1" x14ac:dyDescent="0.25">
      <c r="A1024" s="17"/>
    </row>
    <row r="1025" spans="1:1" x14ac:dyDescent="0.25">
      <c r="A1025" s="17"/>
    </row>
    <row r="1026" spans="1:1" x14ac:dyDescent="0.25">
      <c r="A1026" s="17"/>
    </row>
    <row r="1027" spans="1:1" x14ac:dyDescent="0.25">
      <c r="A1027" s="17"/>
    </row>
    <row r="1028" spans="1:1" x14ac:dyDescent="0.25">
      <c r="A1028" s="17"/>
    </row>
    <row r="1029" spans="1:1" x14ac:dyDescent="0.25">
      <c r="A1029" s="17"/>
    </row>
    <row r="1030" spans="1:1" x14ac:dyDescent="0.25">
      <c r="A1030" s="17"/>
    </row>
    <row r="1031" spans="1:1" x14ac:dyDescent="0.25">
      <c r="A1031" s="17"/>
    </row>
    <row r="1032" spans="1:1" x14ac:dyDescent="0.25">
      <c r="A1032" s="17"/>
    </row>
    <row r="1033" spans="1:1" x14ac:dyDescent="0.25">
      <c r="A1033" s="17"/>
    </row>
    <row r="1034" spans="1:1" x14ac:dyDescent="0.25">
      <c r="A1034" s="17"/>
    </row>
    <row r="1035" spans="1:1" x14ac:dyDescent="0.25">
      <c r="A1035" s="17"/>
    </row>
    <row r="1036" spans="1:1" x14ac:dyDescent="0.25">
      <c r="A1036" s="17"/>
    </row>
    <row r="1037" spans="1:1" x14ac:dyDescent="0.25">
      <c r="A1037" s="17"/>
    </row>
    <row r="1038" spans="1:1" x14ac:dyDescent="0.25">
      <c r="A1038" s="17"/>
    </row>
    <row r="1039" spans="1:1" x14ac:dyDescent="0.25">
      <c r="A1039" s="17"/>
    </row>
    <row r="1040" spans="1:1" x14ac:dyDescent="0.25">
      <c r="A1040" s="17"/>
    </row>
    <row r="1041" spans="1:1" x14ac:dyDescent="0.25">
      <c r="A1041" s="17"/>
    </row>
    <row r="1042" spans="1:1" x14ac:dyDescent="0.25">
      <c r="A1042" s="17"/>
    </row>
    <row r="1043" spans="1:1" x14ac:dyDescent="0.25">
      <c r="A1043" s="17"/>
    </row>
    <row r="1044" spans="1:1" x14ac:dyDescent="0.25">
      <c r="A1044" s="17"/>
    </row>
    <row r="1045" spans="1:1" x14ac:dyDescent="0.25">
      <c r="A1045" s="17"/>
    </row>
    <row r="1046" spans="1:1" x14ac:dyDescent="0.25">
      <c r="A1046" s="17"/>
    </row>
    <row r="1047" spans="1:1" x14ac:dyDescent="0.25">
      <c r="A1047" s="17"/>
    </row>
    <row r="1048" spans="1:1" x14ac:dyDescent="0.25">
      <c r="A1048" s="17"/>
    </row>
    <row r="1049" spans="1:1" x14ac:dyDescent="0.25">
      <c r="A1049" s="17"/>
    </row>
    <row r="1050" spans="1:1" x14ac:dyDescent="0.25">
      <c r="A1050" s="17"/>
    </row>
    <row r="1051" spans="1:1" x14ac:dyDescent="0.25">
      <c r="A1051" s="17"/>
    </row>
    <row r="1052" spans="1:1" x14ac:dyDescent="0.25">
      <c r="A1052" s="17"/>
    </row>
    <row r="1053" spans="1:1" x14ac:dyDescent="0.25">
      <c r="A1053" s="17"/>
    </row>
    <row r="1054" spans="1:1" x14ac:dyDescent="0.25">
      <c r="A1054" s="17"/>
    </row>
    <row r="1055" spans="1:1" x14ac:dyDescent="0.25">
      <c r="A1055" s="17"/>
    </row>
    <row r="1056" spans="1:1" x14ac:dyDescent="0.25">
      <c r="A1056" s="17"/>
    </row>
    <row r="1057" spans="1:1" x14ac:dyDescent="0.25">
      <c r="A1057" s="17"/>
    </row>
    <row r="1058" spans="1:1" x14ac:dyDescent="0.25">
      <c r="A1058" s="17"/>
    </row>
    <row r="1059" spans="1:1" x14ac:dyDescent="0.25">
      <c r="A1059" s="17"/>
    </row>
    <row r="1060" spans="1:1" x14ac:dyDescent="0.25">
      <c r="A1060" s="17"/>
    </row>
    <row r="1061" spans="1:1" x14ac:dyDescent="0.25">
      <c r="A1061" s="17"/>
    </row>
    <row r="1062" spans="1:1" x14ac:dyDescent="0.25">
      <c r="A1062" s="17"/>
    </row>
    <row r="1063" spans="1:1" x14ac:dyDescent="0.25">
      <c r="A1063" s="17"/>
    </row>
    <row r="1064" spans="1:1" x14ac:dyDescent="0.25">
      <c r="A1064" s="17"/>
    </row>
    <row r="1065" spans="1:1" x14ac:dyDescent="0.25">
      <c r="A1065" s="17"/>
    </row>
    <row r="1066" spans="1:1" x14ac:dyDescent="0.25">
      <c r="A1066" s="17"/>
    </row>
    <row r="1067" spans="1:1" x14ac:dyDescent="0.25">
      <c r="A1067" s="17"/>
    </row>
    <row r="1068" spans="1:1" x14ac:dyDescent="0.25">
      <c r="A1068" s="17"/>
    </row>
    <row r="1069" spans="1:1" x14ac:dyDescent="0.25">
      <c r="A1069" s="17"/>
    </row>
    <row r="1070" spans="1:1" x14ac:dyDescent="0.25">
      <c r="A1070" s="17"/>
    </row>
    <row r="1071" spans="1:1" x14ac:dyDescent="0.25">
      <c r="A1071" s="17"/>
    </row>
    <row r="1072" spans="1:1" x14ac:dyDescent="0.25">
      <c r="A1072" s="17"/>
    </row>
    <row r="1073" spans="1:1" x14ac:dyDescent="0.25">
      <c r="A1073" s="17"/>
    </row>
    <row r="1074" spans="1:1" x14ac:dyDescent="0.25">
      <c r="A1074" s="17"/>
    </row>
    <row r="1075" spans="1:1" x14ac:dyDescent="0.25">
      <c r="A1075" s="17"/>
    </row>
    <row r="1076" spans="1:1" x14ac:dyDescent="0.25">
      <c r="A1076" s="17"/>
    </row>
    <row r="1077" spans="1:1" x14ac:dyDescent="0.25">
      <c r="A1077" s="17"/>
    </row>
    <row r="1078" spans="1:1" x14ac:dyDescent="0.25">
      <c r="A1078" s="17"/>
    </row>
    <row r="1079" spans="1:1" x14ac:dyDescent="0.25">
      <c r="A1079" s="17"/>
    </row>
    <row r="1080" spans="1:1" x14ac:dyDescent="0.25">
      <c r="A1080" s="17"/>
    </row>
    <row r="1081" spans="1:1" x14ac:dyDescent="0.25">
      <c r="A1081" s="17"/>
    </row>
    <row r="1082" spans="1:1" x14ac:dyDescent="0.25">
      <c r="A1082" s="17"/>
    </row>
    <row r="1083" spans="1:1" x14ac:dyDescent="0.25">
      <c r="A1083" s="17"/>
    </row>
    <row r="1084" spans="1:1" x14ac:dyDescent="0.25">
      <c r="A1084" s="17"/>
    </row>
    <row r="1085" spans="1:1" x14ac:dyDescent="0.25">
      <c r="A1085" s="17"/>
    </row>
    <row r="1086" spans="1:1" x14ac:dyDescent="0.25">
      <c r="A1086" s="17"/>
    </row>
    <row r="1087" spans="1:1" x14ac:dyDescent="0.25">
      <c r="A1087" s="17"/>
    </row>
    <row r="1088" spans="1:1" x14ac:dyDescent="0.25">
      <c r="A1088" s="17"/>
    </row>
    <row r="1089" spans="1:1" x14ac:dyDescent="0.25">
      <c r="A1089" s="17"/>
    </row>
    <row r="1090" spans="1:1" x14ac:dyDescent="0.25">
      <c r="A1090" s="17"/>
    </row>
    <row r="1091" spans="1:1" x14ac:dyDescent="0.25">
      <c r="A1091" s="17"/>
    </row>
    <row r="1092" spans="1:1" x14ac:dyDescent="0.25">
      <c r="A1092" s="17"/>
    </row>
    <row r="1093" spans="1:1" x14ac:dyDescent="0.25">
      <c r="A1093" s="17"/>
    </row>
    <row r="1094" spans="1:1" x14ac:dyDescent="0.25">
      <c r="A1094" s="17"/>
    </row>
    <row r="1095" spans="1:1" x14ac:dyDescent="0.25">
      <c r="A1095" s="17"/>
    </row>
    <row r="1096" spans="1:1" x14ac:dyDescent="0.25">
      <c r="A1096" s="17"/>
    </row>
    <row r="1097" spans="1:1" x14ac:dyDescent="0.25">
      <c r="A1097" s="17"/>
    </row>
    <row r="1098" spans="1:1" x14ac:dyDescent="0.25">
      <c r="A1098" s="17"/>
    </row>
    <row r="1099" spans="1:1" x14ac:dyDescent="0.25">
      <c r="A1099" s="17"/>
    </row>
    <row r="1100" spans="1:1" x14ac:dyDescent="0.25">
      <c r="A1100" s="17"/>
    </row>
    <row r="1101" spans="1:1" x14ac:dyDescent="0.25">
      <c r="A1101" s="17"/>
    </row>
    <row r="1102" spans="1:1" x14ac:dyDescent="0.25">
      <c r="A1102" s="17"/>
    </row>
    <row r="1103" spans="1:1" x14ac:dyDescent="0.25">
      <c r="A1103" s="17"/>
    </row>
    <row r="1104" spans="1:1" x14ac:dyDescent="0.25">
      <c r="A1104" s="17"/>
    </row>
    <row r="1105" spans="1:1" x14ac:dyDescent="0.25">
      <c r="A1105" s="17"/>
    </row>
    <row r="1106" spans="1:1" x14ac:dyDescent="0.25">
      <c r="A1106" s="17"/>
    </row>
    <row r="1107" spans="1:1" x14ac:dyDescent="0.25">
      <c r="A1107" s="17"/>
    </row>
    <row r="1108" spans="1:1" x14ac:dyDescent="0.25">
      <c r="A1108" s="17"/>
    </row>
    <row r="1109" spans="1:1" x14ac:dyDescent="0.25">
      <c r="A1109" s="17"/>
    </row>
    <row r="1110" spans="1:1" x14ac:dyDescent="0.25">
      <c r="A1110" s="17"/>
    </row>
    <row r="1111" spans="1:1" x14ac:dyDescent="0.25">
      <c r="A1111" s="17"/>
    </row>
    <row r="1112" spans="1:1" x14ac:dyDescent="0.25">
      <c r="A1112" s="17"/>
    </row>
    <row r="1113" spans="1:1" x14ac:dyDescent="0.25">
      <c r="A1113" s="17"/>
    </row>
    <row r="1114" spans="1:1" x14ac:dyDescent="0.25">
      <c r="A1114" s="17"/>
    </row>
    <row r="1115" spans="1:1" x14ac:dyDescent="0.25">
      <c r="A1115" s="17"/>
    </row>
    <row r="1116" spans="1:1" x14ac:dyDescent="0.25">
      <c r="A1116" s="17"/>
    </row>
    <row r="1117" spans="1:1" x14ac:dyDescent="0.25">
      <c r="A1117" s="17"/>
    </row>
    <row r="1118" spans="1:1" x14ac:dyDescent="0.25">
      <c r="A1118" s="17"/>
    </row>
    <row r="1119" spans="1:1" x14ac:dyDescent="0.25">
      <c r="A1119" s="17"/>
    </row>
    <row r="1120" spans="1:1" x14ac:dyDescent="0.25">
      <c r="A1120" s="17"/>
    </row>
    <row r="1121" spans="1:1" x14ac:dyDescent="0.25">
      <c r="A1121" s="17"/>
    </row>
    <row r="1122" spans="1:1" x14ac:dyDescent="0.25">
      <c r="A1122" s="17"/>
    </row>
    <row r="1123" spans="1:1" x14ac:dyDescent="0.25">
      <c r="A1123" s="17"/>
    </row>
    <row r="1124" spans="1:1" x14ac:dyDescent="0.25">
      <c r="A1124" s="17"/>
    </row>
    <row r="1125" spans="1:1" x14ac:dyDescent="0.25">
      <c r="A1125" s="17"/>
    </row>
    <row r="1126" spans="1:1" x14ac:dyDescent="0.25">
      <c r="A1126" s="17"/>
    </row>
    <row r="1127" spans="1:1" x14ac:dyDescent="0.25">
      <c r="A1127" s="17"/>
    </row>
    <row r="1128" spans="1:1" x14ac:dyDescent="0.25">
      <c r="A1128" s="17"/>
    </row>
    <row r="1129" spans="1:1" x14ac:dyDescent="0.25">
      <c r="A1129" s="17"/>
    </row>
    <row r="1130" spans="1:1" x14ac:dyDescent="0.25">
      <c r="A1130" s="17"/>
    </row>
    <row r="1131" spans="1:1" x14ac:dyDescent="0.25">
      <c r="A1131" s="17"/>
    </row>
    <row r="1132" spans="1:1" x14ac:dyDescent="0.25">
      <c r="A1132" s="17"/>
    </row>
    <row r="1133" spans="1:1" x14ac:dyDescent="0.25">
      <c r="A1133" s="17"/>
    </row>
    <row r="1134" spans="1:1" x14ac:dyDescent="0.25">
      <c r="A1134" s="17"/>
    </row>
    <row r="1135" spans="1:1" x14ac:dyDescent="0.25">
      <c r="A1135" s="17"/>
    </row>
    <row r="1136" spans="1:1" x14ac:dyDescent="0.25">
      <c r="A1136" s="17"/>
    </row>
    <row r="1137" spans="1:1" x14ac:dyDescent="0.25">
      <c r="A1137" s="17"/>
    </row>
    <row r="1138" spans="1:1" x14ac:dyDescent="0.25">
      <c r="A1138" s="17"/>
    </row>
    <row r="1139" spans="1:1" x14ac:dyDescent="0.25">
      <c r="A1139" s="17"/>
    </row>
    <row r="1140" spans="1:1" x14ac:dyDescent="0.25">
      <c r="A1140" s="17"/>
    </row>
    <row r="1141" spans="1:1" x14ac:dyDescent="0.25">
      <c r="A1141" s="17"/>
    </row>
    <row r="1142" spans="1:1" x14ac:dyDescent="0.25">
      <c r="A1142" s="17"/>
    </row>
    <row r="1143" spans="1:1" x14ac:dyDescent="0.25">
      <c r="A1143" s="17"/>
    </row>
    <row r="1144" spans="1:1" x14ac:dyDescent="0.25">
      <c r="A1144" s="17"/>
    </row>
    <row r="1145" spans="1:1" x14ac:dyDescent="0.25">
      <c r="A1145" s="17"/>
    </row>
    <row r="1146" spans="1:1" x14ac:dyDescent="0.25">
      <c r="A1146" s="17"/>
    </row>
    <row r="1147" spans="1:1" x14ac:dyDescent="0.25">
      <c r="A1147" s="17"/>
    </row>
    <row r="1148" spans="1:1" x14ac:dyDescent="0.25">
      <c r="A1148" s="17"/>
    </row>
    <row r="1149" spans="1:1" x14ac:dyDescent="0.25">
      <c r="A1149" s="17"/>
    </row>
    <row r="1150" spans="1:1" x14ac:dyDescent="0.25">
      <c r="A1150" s="17"/>
    </row>
    <row r="1151" spans="1:1" x14ac:dyDescent="0.25">
      <c r="A1151" s="17"/>
    </row>
    <row r="1152" spans="1:1" x14ac:dyDescent="0.25">
      <c r="A1152" s="17"/>
    </row>
    <row r="1153" spans="1:1" x14ac:dyDescent="0.25">
      <c r="A1153" s="17"/>
    </row>
    <row r="1154" spans="1:1" x14ac:dyDescent="0.25">
      <c r="A1154" s="17"/>
    </row>
    <row r="1155" spans="1:1" x14ac:dyDescent="0.25">
      <c r="A1155" s="17"/>
    </row>
    <row r="1156" spans="1:1" x14ac:dyDescent="0.25">
      <c r="A1156" s="17"/>
    </row>
    <row r="1157" spans="1:1" x14ac:dyDescent="0.25">
      <c r="A1157" s="17"/>
    </row>
    <row r="1158" spans="1:1" x14ac:dyDescent="0.25">
      <c r="A1158" s="17"/>
    </row>
    <row r="1159" spans="1:1" x14ac:dyDescent="0.25">
      <c r="A1159" s="17"/>
    </row>
    <row r="1160" spans="1:1" x14ac:dyDescent="0.25">
      <c r="A1160" s="17"/>
    </row>
    <row r="1161" spans="1:1" x14ac:dyDescent="0.25">
      <c r="A1161" s="17"/>
    </row>
    <row r="1162" spans="1:1" x14ac:dyDescent="0.25">
      <c r="A1162" s="17"/>
    </row>
    <row r="1163" spans="1:1" x14ac:dyDescent="0.25">
      <c r="A1163" s="17"/>
    </row>
    <row r="1164" spans="1:1" x14ac:dyDescent="0.25">
      <c r="A1164" s="17"/>
    </row>
    <row r="1165" spans="1:1" x14ac:dyDescent="0.25">
      <c r="A1165" s="17"/>
    </row>
    <row r="1166" spans="1:1" x14ac:dyDescent="0.25">
      <c r="A1166" s="17"/>
    </row>
    <row r="1167" spans="1:1" x14ac:dyDescent="0.25">
      <c r="A1167" s="17"/>
    </row>
    <row r="1168" spans="1:1" x14ac:dyDescent="0.25">
      <c r="A1168" s="17"/>
    </row>
    <row r="1169" spans="1:1" x14ac:dyDescent="0.25">
      <c r="A1169" s="17"/>
    </row>
    <row r="1170" spans="1:1" x14ac:dyDescent="0.25">
      <c r="A1170" s="17"/>
    </row>
    <row r="1171" spans="1:1" x14ac:dyDescent="0.25">
      <c r="A1171" s="17"/>
    </row>
    <row r="1172" spans="1:1" x14ac:dyDescent="0.25">
      <c r="A1172" s="17"/>
    </row>
    <row r="1173" spans="1:1" x14ac:dyDescent="0.25">
      <c r="A1173" s="17"/>
    </row>
    <row r="1174" spans="1:1" x14ac:dyDescent="0.25">
      <c r="A1174" s="17"/>
    </row>
    <row r="1175" spans="1:1" x14ac:dyDescent="0.25">
      <c r="A1175" s="17"/>
    </row>
    <row r="1176" spans="1:1" x14ac:dyDescent="0.25">
      <c r="A1176" s="17"/>
    </row>
    <row r="1177" spans="1:1" x14ac:dyDescent="0.25">
      <c r="A1177" s="17"/>
    </row>
    <row r="1178" spans="1:1" x14ac:dyDescent="0.25">
      <c r="A1178" s="17"/>
    </row>
    <row r="1179" spans="1:1" x14ac:dyDescent="0.25">
      <c r="A1179" s="17"/>
    </row>
    <row r="1180" spans="1:1" x14ac:dyDescent="0.25">
      <c r="A1180" s="17"/>
    </row>
    <row r="1181" spans="1:1" x14ac:dyDescent="0.25">
      <c r="A1181" s="17"/>
    </row>
    <row r="1182" spans="1:1" x14ac:dyDescent="0.25">
      <c r="A1182" s="17"/>
    </row>
    <row r="1183" spans="1:1" x14ac:dyDescent="0.25">
      <c r="A1183" s="17"/>
    </row>
    <row r="1184" spans="1:1" x14ac:dyDescent="0.25">
      <c r="A1184" s="17"/>
    </row>
    <row r="1185" spans="1:1" x14ac:dyDescent="0.25">
      <c r="A1185" s="17"/>
    </row>
    <row r="1186" spans="1:1" x14ac:dyDescent="0.25">
      <c r="A1186" s="17"/>
    </row>
    <row r="1187" spans="1:1" x14ac:dyDescent="0.25">
      <c r="A1187" s="17"/>
    </row>
    <row r="1188" spans="1:1" x14ac:dyDescent="0.25">
      <c r="A1188" s="17"/>
    </row>
    <row r="1189" spans="1:1" x14ac:dyDescent="0.25">
      <c r="A1189" s="17"/>
    </row>
    <row r="1190" spans="1:1" x14ac:dyDescent="0.25">
      <c r="A1190" s="17"/>
    </row>
    <row r="1191" spans="1:1" x14ac:dyDescent="0.25">
      <c r="A1191" s="17"/>
    </row>
    <row r="1192" spans="1:1" x14ac:dyDescent="0.25">
      <c r="A1192" s="17"/>
    </row>
    <row r="1193" spans="1:1" x14ac:dyDescent="0.25">
      <c r="A1193" s="17"/>
    </row>
    <row r="1194" spans="1:1" x14ac:dyDescent="0.25">
      <c r="A1194" s="17"/>
    </row>
    <row r="1195" spans="1:1" x14ac:dyDescent="0.25">
      <c r="A1195" s="17"/>
    </row>
    <row r="1196" spans="1:1" x14ac:dyDescent="0.25">
      <c r="A1196" s="17"/>
    </row>
    <row r="1197" spans="1:1" x14ac:dyDescent="0.25">
      <c r="A1197" s="17"/>
    </row>
    <row r="1198" spans="1:1" x14ac:dyDescent="0.25">
      <c r="A1198" s="17"/>
    </row>
    <row r="1199" spans="1:1" x14ac:dyDescent="0.25">
      <c r="A1199" s="17"/>
    </row>
    <row r="1200" spans="1:1" x14ac:dyDescent="0.25">
      <c r="A1200" s="17"/>
    </row>
    <row r="1201" spans="1:1" x14ac:dyDescent="0.25">
      <c r="A1201" s="17"/>
    </row>
    <row r="1202" spans="1:1" x14ac:dyDescent="0.25">
      <c r="A1202" s="17"/>
    </row>
    <row r="1203" spans="1:1" x14ac:dyDescent="0.25">
      <c r="A1203" s="17"/>
    </row>
    <row r="1204" spans="1:1" x14ac:dyDescent="0.25">
      <c r="A1204" s="17"/>
    </row>
    <row r="1205" spans="1:1" x14ac:dyDescent="0.25">
      <c r="A1205" s="17"/>
    </row>
    <row r="1206" spans="1:1" x14ac:dyDescent="0.25">
      <c r="A1206" s="17"/>
    </row>
    <row r="1207" spans="1:1" x14ac:dyDescent="0.25">
      <c r="A1207" s="17"/>
    </row>
    <row r="1208" spans="1:1" x14ac:dyDescent="0.25">
      <c r="A1208" s="17"/>
    </row>
    <row r="1209" spans="1:1" x14ac:dyDescent="0.25">
      <c r="A1209" s="17"/>
    </row>
    <row r="1210" spans="1:1" x14ac:dyDescent="0.25">
      <c r="A1210" s="17"/>
    </row>
    <row r="1211" spans="1:1" x14ac:dyDescent="0.25">
      <c r="A1211" s="17"/>
    </row>
    <row r="1212" spans="1:1" x14ac:dyDescent="0.25">
      <c r="A1212" s="17"/>
    </row>
    <row r="1213" spans="1:1" x14ac:dyDescent="0.25">
      <c r="A1213" s="17"/>
    </row>
    <row r="1214" spans="1:1" x14ac:dyDescent="0.25">
      <c r="A1214" s="17"/>
    </row>
    <row r="1215" spans="1:1" x14ac:dyDescent="0.25">
      <c r="A1215" s="17"/>
    </row>
    <row r="1216" spans="1:1" x14ac:dyDescent="0.25">
      <c r="A1216" s="17"/>
    </row>
    <row r="1217" spans="1:1" x14ac:dyDescent="0.25">
      <c r="A1217" s="17"/>
    </row>
    <row r="1218" spans="1:1" x14ac:dyDescent="0.25">
      <c r="A1218" s="17"/>
    </row>
    <row r="1219" spans="1:1" x14ac:dyDescent="0.25">
      <c r="A1219" s="17"/>
    </row>
    <row r="1220" spans="1:1" x14ac:dyDescent="0.25">
      <c r="A1220" s="17"/>
    </row>
    <row r="1221" spans="1:1" x14ac:dyDescent="0.25">
      <c r="A1221" s="17"/>
    </row>
    <row r="1222" spans="1:1" x14ac:dyDescent="0.25">
      <c r="A1222" s="17"/>
    </row>
    <row r="1223" spans="1:1" x14ac:dyDescent="0.25">
      <c r="A1223" s="17"/>
    </row>
    <row r="1224" spans="1:1" x14ac:dyDescent="0.25">
      <c r="A1224" s="17"/>
    </row>
    <row r="1225" spans="1:1" x14ac:dyDescent="0.25">
      <c r="A1225" s="17"/>
    </row>
    <row r="1226" spans="1:1" x14ac:dyDescent="0.25">
      <c r="A1226" s="17"/>
    </row>
    <row r="1227" spans="1:1" x14ac:dyDescent="0.25">
      <c r="A1227" s="17"/>
    </row>
    <row r="1228" spans="1:1" x14ac:dyDescent="0.25">
      <c r="A1228" s="17"/>
    </row>
    <row r="1229" spans="1:1" x14ac:dyDescent="0.25">
      <c r="A1229" s="17"/>
    </row>
    <row r="1230" spans="1:1" x14ac:dyDescent="0.25">
      <c r="A1230" s="17"/>
    </row>
    <row r="1231" spans="1:1" x14ac:dyDescent="0.25">
      <c r="A1231" s="17"/>
    </row>
    <row r="1232" spans="1:1" x14ac:dyDescent="0.25">
      <c r="A1232" s="17"/>
    </row>
    <row r="1233" spans="1:1" x14ac:dyDescent="0.25">
      <c r="A1233" s="17"/>
    </row>
    <row r="1234" spans="1:1" x14ac:dyDescent="0.25">
      <c r="A1234" s="17"/>
    </row>
    <row r="1235" spans="1:1" x14ac:dyDescent="0.25">
      <c r="A1235" s="17"/>
    </row>
    <row r="1236" spans="1:1" x14ac:dyDescent="0.25">
      <c r="A1236" s="17"/>
    </row>
    <row r="1237" spans="1:1" x14ac:dyDescent="0.25">
      <c r="A1237" s="17"/>
    </row>
    <row r="1238" spans="1:1" x14ac:dyDescent="0.25">
      <c r="A1238" s="17"/>
    </row>
    <row r="1239" spans="1:1" x14ac:dyDescent="0.25">
      <c r="A1239" s="17"/>
    </row>
    <row r="1240" spans="1:1" x14ac:dyDescent="0.25">
      <c r="A1240" s="17"/>
    </row>
    <row r="1241" spans="1:1" x14ac:dyDescent="0.25">
      <c r="A1241" s="17"/>
    </row>
    <row r="1242" spans="1:1" x14ac:dyDescent="0.25">
      <c r="A1242" s="17"/>
    </row>
    <row r="1243" spans="1:1" x14ac:dyDescent="0.25">
      <c r="A1243" s="17"/>
    </row>
    <row r="1244" spans="1:1" x14ac:dyDescent="0.25">
      <c r="A1244" s="17"/>
    </row>
    <row r="1245" spans="1:1" x14ac:dyDescent="0.25">
      <c r="A1245" s="17"/>
    </row>
    <row r="1246" spans="1:1" x14ac:dyDescent="0.25">
      <c r="A1246" s="17"/>
    </row>
    <row r="1247" spans="1:1" x14ac:dyDescent="0.25">
      <c r="A1247" s="17"/>
    </row>
    <row r="1248" spans="1:1" x14ac:dyDescent="0.25">
      <c r="A1248" s="17"/>
    </row>
    <row r="1249" spans="1:1" x14ac:dyDescent="0.25">
      <c r="A1249" s="17"/>
    </row>
    <row r="1250" spans="1:1" x14ac:dyDescent="0.25">
      <c r="A1250" s="17"/>
    </row>
    <row r="1251" spans="1:1" x14ac:dyDescent="0.25">
      <c r="A1251" s="17"/>
    </row>
    <row r="1252" spans="1:1" x14ac:dyDescent="0.25">
      <c r="A1252" s="17"/>
    </row>
    <row r="1253" spans="1:1" x14ac:dyDescent="0.25">
      <c r="A1253" s="17"/>
    </row>
    <row r="1254" spans="1:1" x14ac:dyDescent="0.25">
      <c r="A1254" s="17"/>
    </row>
    <row r="1255" spans="1:1" x14ac:dyDescent="0.25">
      <c r="A1255" s="17"/>
    </row>
    <row r="1256" spans="1:1" x14ac:dyDescent="0.25">
      <c r="A1256" s="17"/>
    </row>
    <row r="1257" spans="1:1" x14ac:dyDescent="0.25">
      <c r="A1257" s="17"/>
    </row>
    <row r="1258" spans="1:1" x14ac:dyDescent="0.25">
      <c r="A1258" s="17"/>
    </row>
    <row r="1259" spans="1:1" x14ac:dyDescent="0.25">
      <c r="A1259" s="17"/>
    </row>
    <row r="1260" spans="1:1" x14ac:dyDescent="0.25">
      <c r="A1260" s="17"/>
    </row>
    <row r="1261" spans="1:1" x14ac:dyDescent="0.25">
      <c r="A1261" s="17"/>
    </row>
    <row r="1262" spans="1:1" x14ac:dyDescent="0.25">
      <c r="A1262" s="17"/>
    </row>
    <row r="1263" spans="1:1" x14ac:dyDescent="0.25">
      <c r="A1263" s="17"/>
    </row>
    <row r="1264" spans="1:1" x14ac:dyDescent="0.25">
      <c r="A1264" s="17"/>
    </row>
    <row r="1265" spans="1:1" x14ac:dyDescent="0.25">
      <c r="A1265" s="17"/>
    </row>
    <row r="1266" spans="1:1" x14ac:dyDescent="0.25">
      <c r="A1266" s="17"/>
    </row>
    <row r="1267" spans="1:1" x14ac:dyDescent="0.25">
      <c r="A1267" s="17"/>
    </row>
    <row r="1268" spans="1:1" x14ac:dyDescent="0.25">
      <c r="A1268" s="17"/>
    </row>
    <row r="1269" spans="1:1" x14ac:dyDescent="0.25">
      <c r="A1269" s="17"/>
    </row>
    <row r="1270" spans="1:1" x14ac:dyDescent="0.25">
      <c r="A1270" s="17"/>
    </row>
    <row r="1271" spans="1:1" x14ac:dyDescent="0.25">
      <c r="A1271" s="17"/>
    </row>
    <row r="1272" spans="1:1" x14ac:dyDescent="0.25">
      <c r="A1272" s="17"/>
    </row>
    <row r="1273" spans="1:1" x14ac:dyDescent="0.25">
      <c r="A1273" s="17"/>
    </row>
    <row r="1274" spans="1:1" x14ac:dyDescent="0.25">
      <c r="A1274" s="17"/>
    </row>
    <row r="1275" spans="1:1" x14ac:dyDescent="0.25">
      <c r="A1275" s="17"/>
    </row>
    <row r="1276" spans="1:1" x14ac:dyDescent="0.25">
      <c r="A1276" s="17"/>
    </row>
    <row r="1277" spans="1:1" x14ac:dyDescent="0.25">
      <c r="A1277" s="17"/>
    </row>
    <row r="1278" spans="1:1" x14ac:dyDescent="0.25">
      <c r="A1278" s="17"/>
    </row>
    <row r="1279" spans="1:1" x14ac:dyDescent="0.25">
      <c r="A1279" s="17"/>
    </row>
    <row r="1280" spans="1:1" x14ac:dyDescent="0.25">
      <c r="A1280" s="17"/>
    </row>
    <row r="1281" spans="1:1" x14ac:dyDescent="0.25">
      <c r="A1281" s="17"/>
    </row>
    <row r="1282" spans="1:1" x14ac:dyDescent="0.25">
      <c r="A1282" s="17"/>
    </row>
    <row r="1283" spans="1:1" x14ac:dyDescent="0.25">
      <c r="A1283" s="17"/>
    </row>
    <row r="1284" spans="1:1" x14ac:dyDescent="0.25">
      <c r="A1284" s="17"/>
    </row>
    <row r="1285" spans="1:1" x14ac:dyDescent="0.25">
      <c r="A1285" s="17"/>
    </row>
    <row r="1286" spans="1:1" x14ac:dyDescent="0.25">
      <c r="A1286" s="17"/>
    </row>
    <row r="1287" spans="1:1" x14ac:dyDescent="0.25">
      <c r="A1287" s="17"/>
    </row>
    <row r="1288" spans="1:1" x14ac:dyDescent="0.25">
      <c r="A1288" s="17"/>
    </row>
    <row r="1289" spans="1:1" x14ac:dyDescent="0.25">
      <c r="A1289" s="17"/>
    </row>
    <row r="1290" spans="1:1" x14ac:dyDescent="0.25">
      <c r="A1290" s="17"/>
    </row>
    <row r="1291" spans="1:1" x14ac:dyDescent="0.25">
      <c r="A1291" s="17"/>
    </row>
    <row r="1292" spans="1:1" x14ac:dyDescent="0.25">
      <c r="A1292" s="17"/>
    </row>
    <row r="1293" spans="1:1" x14ac:dyDescent="0.25">
      <c r="A1293" s="17"/>
    </row>
    <row r="1294" spans="1:1" x14ac:dyDescent="0.25">
      <c r="A1294" s="17"/>
    </row>
    <row r="1295" spans="1:1" x14ac:dyDescent="0.25">
      <c r="A1295" s="17"/>
    </row>
    <row r="1296" spans="1:1" x14ac:dyDescent="0.25">
      <c r="A1296" s="17"/>
    </row>
    <row r="1297" spans="1:1" x14ac:dyDescent="0.25">
      <c r="A1297" s="17"/>
    </row>
    <row r="1298" spans="1:1" x14ac:dyDescent="0.25">
      <c r="A1298" s="17"/>
    </row>
    <row r="1299" spans="1:1" x14ac:dyDescent="0.25">
      <c r="A1299" s="17"/>
    </row>
    <row r="1300" spans="1:1" x14ac:dyDescent="0.25">
      <c r="A1300" s="17"/>
    </row>
    <row r="1301" spans="1:1" x14ac:dyDescent="0.25">
      <c r="A1301" s="17"/>
    </row>
    <row r="1302" spans="1:1" x14ac:dyDescent="0.25">
      <c r="A1302" s="17"/>
    </row>
    <row r="1303" spans="1:1" x14ac:dyDescent="0.25">
      <c r="A1303" s="17"/>
    </row>
    <row r="1304" spans="1:1" x14ac:dyDescent="0.25">
      <c r="A1304" s="17"/>
    </row>
    <row r="1305" spans="1:1" x14ac:dyDescent="0.25">
      <c r="A1305" s="17"/>
    </row>
    <row r="1306" spans="1:1" x14ac:dyDescent="0.25">
      <c r="A1306" s="17"/>
    </row>
    <row r="1307" spans="1:1" x14ac:dyDescent="0.25">
      <c r="A1307" s="17"/>
    </row>
    <row r="1308" spans="1:1" x14ac:dyDescent="0.25">
      <c r="A1308" s="17"/>
    </row>
    <row r="1309" spans="1:1" x14ac:dyDescent="0.25">
      <c r="A1309" s="17"/>
    </row>
    <row r="1310" spans="1:1" x14ac:dyDescent="0.25">
      <c r="A1310" s="17"/>
    </row>
    <row r="1311" spans="1:1" x14ac:dyDescent="0.25">
      <c r="A1311" s="17"/>
    </row>
    <row r="1312" spans="1:1" x14ac:dyDescent="0.25">
      <c r="A1312" s="17"/>
    </row>
    <row r="1313" spans="1:1" x14ac:dyDescent="0.25">
      <c r="A1313" s="17"/>
    </row>
    <row r="1314" spans="1:1" x14ac:dyDescent="0.25">
      <c r="A1314" s="17"/>
    </row>
    <row r="1315" spans="1:1" x14ac:dyDescent="0.25">
      <c r="A1315" s="17"/>
    </row>
    <row r="1316" spans="1:1" x14ac:dyDescent="0.25">
      <c r="A1316" s="17"/>
    </row>
    <row r="1317" spans="1:1" x14ac:dyDescent="0.25">
      <c r="A1317" s="17"/>
    </row>
    <row r="1318" spans="1:1" x14ac:dyDescent="0.25">
      <c r="A1318" s="17"/>
    </row>
    <row r="1319" spans="1:1" x14ac:dyDescent="0.25">
      <c r="A1319" s="17"/>
    </row>
    <row r="1320" spans="1:1" x14ac:dyDescent="0.25">
      <c r="A1320" s="17"/>
    </row>
    <row r="1321" spans="1:1" x14ac:dyDescent="0.25">
      <c r="A1321" s="17"/>
    </row>
    <row r="1322" spans="1:1" x14ac:dyDescent="0.25">
      <c r="A1322" s="17"/>
    </row>
    <row r="1323" spans="1:1" x14ac:dyDescent="0.25">
      <c r="A1323" s="17"/>
    </row>
    <row r="1324" spans="1:1" x14ac:dyDescent="0.25">
      <c r="A1324" s="17"/>
    </row>
    <row r="1325" spans="1:1" x14ac:dyDescent="0.25">
      <c r="A1325" s="17"/>
    </row>
    <row r="1326" spans="1:1" x14ac:dyDescent="0.25">
      <c r="A1326" s="17"/>
    </row>
    <row r="1327" spans="1:1" x14ac:dyDescent="0.25">
      <c r="A1327" s="17"/>
    </row>
    <row r="1328" spans="1:1" x14ac:dyDescent="0.25">
      <c r="A1328" s="17"/>
    </row>
    <row r="1329" spans="1:1" x14ac:dyDescent="0.25">
      <c r="A1329" s="17"/>
    </row>
    <row r="1330" spans="1:1" x14ac:dyDescent="0.25">
      <c r="A1330" s="17"/>
    </row>
    <row r="1331" spans="1:1" x14ac:dyDescent="0.25">
      <c r="A1331" s="17"/>
    </row>
    <row r="1332" spans="1:1" x14ac:dyDescent="0.25">
      <c r="A1332" s="17"/>
    </row>
    <row r="1333" spans="1:1" x14ac:dyDescent="0.25">
      <c r="A1333" s="17"/>
    </row>
    <row r="1334" spans="1:1" x14ac:dyDescent="0.25">
      <c r="A1334" s="17"/>
    </row>
    <row r="1335" spans="1:1" x14ac:dyDescent="0.25">
      <c r="A1335" s="17"/>
    </row>
    <row r="1336" spans="1:1" x14ac:dyDescent="0.25">
      <c r="A1336" s="17"/>
    </row>
    <row r="1337" spans="1:1" x14ac:dyDescent="0.25">
      <c r="A1337" s="17"/>
    </row>
    <row r="1338" spans="1:1" x14ac:dyDescent="0.25">
      <c r="A1338" s="17"/>
    </row>
    <row r="1339" spans="1:1" x14ac:dyDescent="0.25">
      <c r="A1339" s="17"/>
    </row>
    <row r="1340" spans="1:1" x14ac:dyDescent="0.25">
      <c r="A1340" s="17"/>
    </row>
    <row r="1341" spans="1:1" x14ac:dyDescent="0.25">
      <c r="A1341" s="17"/>
    </row>
    <row r="1342" spans="1:1" x14ac:dyDescent="0.25">
      <c r="A1342" s="17"/>
    </row>
    <row r="1343" spans="1:1" x14ac:dyDescent="0.25">
      <c r="A1343" s="17"/>
    </row>
    <row r="1344" spans="1:1" x14ac:dyDescent="0.25">
      <c r="A1344" s="17"/>
    </row>
    <row r="1345" spans="1:1" x14ac:dyDescent="0.25">
      <c r="A1345" s="17"/>
    </row>
    <row r="1346" spans="1:1" x14ac:dyDescent="0.25">
      <c r="A1346" s="17"/>
    </row>
    <row r="1347" spans="1:1" x14ac:dyDescent="0.25">
      <c r="A1347" s="17"/>
    </row>
    <row r="1348" spans="1:1" x14ac:dyDescent="0.25">
      <c r="A1348" s="17"/>
    </row>
    <row r="1349" spans="1:1" x14ac:dyDescent="0.25">
      <c r="A1349" s="17"/>
    </row>
    <row r="1350" spans="1:1" x14ac:dyDescent="0.25">
      <c r="A1350" s="17"/>
    </row>
    <row r="1351" spans="1:1" x14ac:dyDescent="0.25">
      <c r="A1351" s="17"/>
    </row>
    <row r="1352" spans="1:1" x14ac:dyDescent="0.25">
      <c r="A1352" s="17"/>
    </row>
    <row r="1353" spans="1:1" x14ac:dyDescent="0.25">
      <c r="A1353" s="17"/>
    </row>
    <row r="1354" spans="1:1" x14ac:dyDescent="0.25">
      <c r="A1354" s="17"/>
    </row>
    <row r="1355" spans="1:1" x14ac:dyDescent="0.25">
      <c r="A1355" s="17"/>
    </row>
    <row r="1356" spans="1:1" x14ac:dyDescent="0.25">
      <c r="A1356" s="17"/>
    </row>
    <row r="1357" spans="1:1" x14ac:dyDescent="0.25">
      <c r="A1357" s="17"/>
    </row>
    <row r="1358" spans="1:1" x14ac:dyDescent="0.25">
      <c r="A1358" s="17"/>
    </row>
    <row r="1359" spans="1:1" x14ac:dyDescent="0.25">
      <c r="A1359" s="17"/>
    </row>
    <row r="1360" spans="1:1" x14ac:dyDescent="0.25">
      <c r="A1360" s="17"/>
    </row>
    <row r="1361" spans="1:1" x14ac:dyDescent="0.25">
      <c r="A1361" s="17"/>
    </row>
    <row r="1362" spans="1:1" x14ac:dyDescent="0.25">
      <c r="A1362" s="17"/>
    </row>
    <row r="1363" spans="1:1" x14ac:dyDescent="0.25">
      <c r="A1363" s="17"/>
    </row>
    <row r="1364" spans="1:1" x14ac:dyDescent="0.25">
      <c r="A1364" s="17"/>
    </row>
    <row r="1365" spans="1:1" x14ac:dyDescent="0.25">
      <c r="A1365" s="17"/>
    </row>
    <row r="1366" spans="1:1" x14ac:dyDescent="0.25">
      <c r="A1366" s="17"/>
    </row>
    <row r="1367" spans="1:1" x14ac:dyDescent="0.25">
      <c r="A1367" s="17"/>
    </row>
    <row r="1368" spans="1:1" x14ac:dyDescent="0.25">
      <c r="A1368" s="17"/>
    </row>
    <row r="1369" spans="1:1" x14ac:dyDescent="0.25">
      <c r="A1369" s="17"/>
    </row>
    <row r="1370" spans="1:1" x14ac:dyDescent="0.25">
      <c r="A1370" s="17"/>
    </row>
    <row r="1371" spans="1:1" x14ac:dyDescent="0.25">
      <c r="A1371" s="17"/>
    </row>
    <row r="1372" spans="1:1" x14ac:dyDescent="0.25">
      <c r="A1372" s="17"/>
    </row>
    <row r="1373" spans="1:1" x14ac:dyDescent="0.25">
      <c r="A1373" s="17"/>
    </row>
    <row r="1374" spans="1:1" x14ac:dyDescent="0.25">
      <c r="A1374" s="17"/>
    </row>
    <row r="1375" spans="1:1" x14ac:dyDescent="0.25">
      <c r="A1375" s="17"/>
    </row>
    <row r="1376" spans="1:1" x14ac:dyDescent="0.25">
      <c r="A1376" s="17"/>
    </row>
    <row r="1377" spans="1:1" x14ac:dyDescent="0.25">
      <c r="A1377" s="17"/>
    </row>
    <row r="1378" spans="1:1" x14ac:dyDescent="0.25">
      <c r="A1378" s="17"/>
    </row>
    <row r="1379" spans="1:1" x14ac:dyDescent="0.25">
      <c r="A1379" s="17"/>
    </row>
    <row r="1380" spans="1:1" x14ac:dyDescent="0.25">
      <c r="A1380" s="17"/>
    </row>
    <row r="1381" spans="1:1" x14ac:dyDescent="0.25">
      <c r="A1381" s="17"/>
    </row>
    <row r="1382" spans="1:1" x14ac:dyDescent="0.25">
      <c r="A1382" s="17"/>
    </row>
    <row r="1383" spans="1:1" x14ac:dyDescent="0.25">
      <c r="A1383" s="17"/>
    </row>
    <row r="1384" spans="1:1" x14ac:dyDescent="0.25">
      <c r="A1384" s="17"/>
    </row>
    <row r="1385" spans="1:1" x14ac:dyDescent="0.25">
      <c r="A1385" s="17"/>
    </row>
    <row r="1386" spans="1:1" x14ac:dyDescent="0.25">
      <c r="A1386" s="17"/>
    </row>
    <row r="1387" spans="1:1" x14ac:dyDescent="0.25">
      <c r="A1387" s="17"/>
    </row>
    <row r="1388" spans="1:1" x14ac:dyDescent="0.25">
      <c r="A1388" s="17"/>
    </row>
    <row r="1389" spans="1:1" x14ac:dyDescent="0.25">
      <c r="A1389" s="17"/>
    </row>
    <row r="1390" spans="1:1" x14ac:dyDescent="0.25">
      <c r="A1390" s="17"/>
    </row>
    <row r="1391" spans="1:1" x14ac:dyDescent="0.25">
      <c r="A1391" s="17"/>
    </row>
    <row r="1392" spans="1:1" x14ac:dyDescent="0.25">
      <c r="A1392" s="17"/>
    </row>
    <row r="1393" spans="1:1" x14ac:dyDescent="0.25">
      <c r="A1393" s="17"/>
    </row>
    <row r="1394" spans="1:1" x14ac:dyDescent="0.25">
      <c r="A1394" s="17"/>
    </row>
    <row r="1395" spans="1:1" x14ac:dyDescent="0.25">
      <c r="A1395" s="17"/>
    </row>
    <row r="1396" spans="1:1" x14ac:dyDescent="0.25">
      <c r="A1396" s="17"/>
    </row>
    <row r="1397" spans="1:1" x14ac:dyDescent="0.25">
      <c r="A1397" s="17"/>
    </row>
    <row r="1398" spans="1:1" x14ac:dyDescent="0.25">
      <c r="A1398" s="17"/>
    </row>
    <row r="1399" spans="1:1" x14ac:dyDescent="0.25">
      <c r="A1399" s="17"/>
    </row>
    <row r="1400" spans="1:1" x14ac:dyDescent="0.25">
      <c r="A1400" s="17"/>
    </row>
    <row r="1401" spans="1:1" x14ac:dyDescent="0.25">
      <c r="A1401" s="17"/>
    </row>
    <row r="1402" spans="1:1" x14ac:dyDescent="0.25">
      <c r="A1402" s="17"/>
    </row>
    <row r="1403" spans="1:1" x14ac:dyDescent="0.25">
      <c r="A1403" s="17"/>
    </row>
    <row r="1404" spans="1:1" x14ac:dyDescent="0.25">
      <c r="A1404" s="17"/>
    </row>
    <row r="1405" spans="1:1" x14ac:dyDescent="0.25">
      <c r="A1405" s="17"/>
    </row>
    <row r="1406" spans="1:1" x14ac:dyDescent="0.25">
      <c r="A1406" s="17"/>
    </row>
    <row r="1407" spans="1:1" x14ac:dyDescent="0.25">
      <c r="A1407" s="17"/>
    </row>
    <row r="1408" spans="1:1" x14ac:dyDescent="0.25">
      <c r="A1408" s="17"/>
    </row>
    <row r="1409" spans="1:1" x14ac:dyDescent="0.25">
      <c r="A1409" s="17"/>
    </row>
    <row r="1410" spans="1:1" x14ac:dyDescent="0.25">
      <c r="A1410" s="17"/>
    </row>
    <row r="1411" spans="1:1" x14ac:dyDescent="0.25">
      <c r="A1411" s="17"/>
    </row>
    <row r="1412" spans="1:1" x14ac:dyDescent="0.25">
      <c r="A1412" s="17"/>
    </row>
    <row r="1413" spans="1:1" x14ac:dyDescent="0.25">
      <c r="A1413" s="17"/>
    </row>
    <row r="1414" spans="1:1" x14ac:dyDescent="0.25">
      <c r="A1414" s="17"/>
    </row>
    <row r="1415" spans="1:1" x14ac:dyDescent="0.25">
      <c r="A1415" s="17"/>
    </row>
    <row r="1416" spans="1:1" x14ac:dyDescent="0.25">
      <c r="A1416" s="17"/>
    </row>
    <row r="1417" spans="1:1" x14ac:dyDescent="0.25">
      <c r="A1417" s="17"/>
    </row>
    <row r="1418" spans="1:1" x14ac:dyDescent="0.25">
      <c r="A1418" s="17"/>
    </row>
    <row r="1419" spans="1:1" x14ac:dyDescent="0.25">
      <c r="A1419" s="17"/>
    </row>
    <row r="1420" spans="1:1" x14ac:dyDescent="0.25">
      <c r="A1420" s="17"/>
    </row>
    <row r="1421" spans="1:1" x14ac:dyDescent="0.25">
      <c r="A1421" s="17"/>
    </row>
    <row r="1422" spans="1:1" x14ac:dyDescent="0.25">
      <c r="A1422" s="17"/>
    </row>
    <row r="1423" spans="1:1" x14ac:dyDescent="0.25">
      <c r="A1423" s="17"/>
    </row>
    <row r="1424" spans="1:1" x14ac:dyDescent="0.25">
      <c r="A1424" s="17"/>
    </row>
    <row r="1425" spans="1:1" x14ac:dyDescent="0.25">
      <c r="A1425" s="17"/>
    </row>
    <row r="1426" spans="1:1" x14ac:dyDescent="0.25">
      <c r="A1426" s="17"/>
    </row>
    <row r="1427" spans="1:1" x14ac:dyDescent="0.25">
      <c r="A1427" s="17"/>
    </row>
    <row r="1428" spans="1:1" x14ac:dyDescent="0.25">
      <c r="A1428" s="17"/>
    </row>
    <row r="1429" spans="1:1" x14ac:dyDescent="0.25">
      <c r="A1429" s="17"/>
    </row>
    <row r="1430" spans="1:1" x14ac:dyDescent="0.25">
      <c r="A1430" s="17"/>
    </row>
    <row r="1431" spans="1:1" x14ac:dyDescent="0.25">
      <c r="A1431" s="17"/>
    </row>
    <row r="1432" spans="1:1" x14ac:dyDescent="0.25">
      <c r="A1432" s="17"/>
    </row>
    <row r="1433" spans="1:1" x14ac:dyDescent="0.25">
      <c r="A1433" s="17"/>
    </row>
    <row r="1434" spans="1:1" x14ac:dyDescent="0.25">
      <c r="A1434" s="17"/>
    </row>
    <row r="1435" spans="1:1" x14ac:dyDescent="0.25">
      <c r="A1435" s="17"/>
    </row>
    <row r="1436" spans="1:1" x14ac:dyDescent="0.25">
      <c r="A1436" s="17"/>
    </row>
    <row r="1437" spans="1:1" x14ac:dyDescent="0.25">
      <c r="A1437" s="17"/>
    </row>
    <row r="1438" spans="1:1" x14ac:dyDescent="0.25">
      <c r="A1438" s="17"/>
    </row>
    <row r="1439" spans="1:1" x14ac:dyDescent="0.25">
      <c r="A1439" s="17"/>
    </row>
    <row r="1440" spans="1:1" x14ac:dyDescent="0.25">
      <c r="A1440" s="17"/>
    </row>
    <row r="1441" spans="1:1" x14ac:dyDescent="0.25">
      <c r="A1441" s="17"/>
    </row>
    <row r="1442" spans="1:1" x14ac:dyDescent="0.25">
      <c r="A1442" s="17"/>
    </row>
    <row r="1443" spans="1:1" x14ac:dyDescent="0.25">
      <c r="A1443" s="17"/>
    </row>
    <row r="1444" spans="1:1" x14ac:dyDescent="0.25">
      <c r="A1444" s="17"/>
    </row>
    <row r="1445" spans="1:1" x14ac:dyDescent="0.25">
      <c r="A1445" s="17"/>
    </row>
    <row r="1446" spans="1:1" x14ac:dyDescent="0.25">
      <c r="A1446" s="17"/>
    </row>
    <row r="1447" spans="1:1" x14ac:dyDescent="0.25">
      <c r="A1447" s="17"/>
    </row>
    <row r="1448" spans="1:1" x14ac:dyDescent="0.25">
      <c r="A1448" s="17"/>
    </row>
    <row r="1449" spans="1:1" x14ac:dyDescent="0.25">
      <c r="A1449" s="17"/>
    </row>
    <row r="1450" spans="1:1" x14ac:dyDescent="0.25">
      <c r="A1450" s="17"/>
    </row>
    <row r="1451" spans="1:1" x14ac:dyDescent="0.25">
      <c r="A1451" s="17"/>
    </row>
    <row r="1452" spans="1:1" x14ac:dyDescent="0.25">
      <c r="A1452" s="17"/>
    </row>
    <row r="1453" spans="1:1" x14ac:dyDescent="0.25">
      <c r="A1453" s="17"/>
    </row>
    <row r="1454" spans="1:1" x14ac:dyDescent="0.25">
      <c r="A1454" s="17"/>
    </row>
    <row r="1455" spans="1:1" x14ac:dyDescent="0.25">
      <c r="A1455" s="17"/>
    </row>
    <row r="1456" spans="1:1" x14ac:dyDescent="0.25">
      <c r="A1456" s="17"/>
    </row>
    <row r="1457" spans="1:1" x14ac:dyDescent="0.25">
      <c r="A1457" s="17"/>
    </row>
    <row r="1458" spans="1:1" x14ac:dyDescent="0.25">
      <c r="A1458" s="17"/>
    </row>
    <row r="1459" spans="1:1" x14ac:dyDescent="0.25">
      <c r="A1459" s="17"/>
    </row>
    <row r="1460" spans="1:1" x14ac:dyDescent="0.25">
      <c r="A1460" s="17"/>
    </row>
    <row r="1461" spans="1:1" x14ac:dyDescent="0.25">
      <c r="A1461" s="17"/>
    </row>
    <row r="1462" spans="1:1" x14ac:dyDescent="0.25">
      <c r="A1462" s="17"/>
    </row>
    <row r="1463" spans="1:1" x14ac:dyDescent="0.25">
      <c r="A1463" s="17"/>
    </row>
    <row r="1464" spans="1:1" x14ac:dyDescent="0.25">
      <c r="A1464" s="17"/>
    </row>
    <row r="1465" spans="1:1" x14ac:dyDescent="0.25">
      <c r="A1465" s="17"/>
    </row>
    <row r="1466" spans="1:1" x14ac:dyDescent="0.25">
      <c r="A1466" s="17"/>
    </row>
    <row r="1467" spans="1:1" x14ac:dyDescent="0.25">
      <c r="A1467" s="17"/>
    </row>
    <row r="1468" spans="1:1" x14ac:dyDescent="0.25">
      <c r="A1468" s="17"/>
    </row>
    <row r="1469" spans="1:1" x14ac:dyDescent="0.25">
      <c r="A1469" s="17"/>
    </row>
    <row r="1470" spans="1:1" x14ac:dyDescent="0.25">
      <c r="A1470" s="17"/>
    </row>
    <row r="1471" spans="1:1" x14ac:dyDescent="0.25">
      <c r="A1471" s="17"/>
    </row>
    <row r="1472" spans="1:1" x14ac:dyDescent="0.25">
      <c r="A1472" s="17"/>
    </row>
    <row r="1473" spans="1:1" x14ac:dyDescent="0.25">
      <c r="A1473" s="17"/>
    </row>
    <row r="1474" spans="1:1" x14ac:dyDescent="0.25">
      <c r="A1474" s="17"/>
    </row>
    <row r="1475" spans="1:1" x14ac:dyDescent="0.25">
      <c r="A1475" s="17"/>
    </row>
    <row r="1476" spans="1:1" x14ac:dyDescent="0.25">
      <c r="A1476" s="17"/>
    </row>
    <row r="1477" spans="1:1" x14ac:dyDescent="0.25">
      <c r="A1477" s="17"/>
    </row>
    <row r="1478" spans="1:1" x14ac:dyDescent="0.25">
      <c r="A1478" s="17"/>
    </row>
    <row r="1479" spans="1:1" x14ac:dyDescent="0.25">
      <c r="A1479" s="17"/>
    </row>
    <row r="1480" spans="1:1" x14ac:dyDescent="0.25">
      <c r="A1480" s="17"/>
    </row>
    <row r="1481" spans="1:1" x14ac:dyDescent="0.25">
      <c r="A1481" s="17"/>
    </row>
    <row r="1482" spans="1:1" x14ac:dyDescent="0.25">
      <c r="A1482" s="17"/>
    </row>
    <row r="1483" spans="1:1" x14ac:dyDescent="0.25">
      <c r="A1483" s="17"/>
    </row>
    <row r="1484" spans="1:1" x14ac:dyDescent="0.25">
      <c r="A1484" s="17"/>
    </row>
    <row r="1485" spans="1:1" x14ac:dyDescent="0.25">
      <c r="A1485" s="17"/>
    </row>
    <row r="1486" spans="1:1" x14ac:dyDescent="0.25">
      <c r="A1486" s="17"/>
    </row>
    <row r="1487" spans="1:1" x14ac:dyDescent="0.25">
      <c r="A1487" s="17"/>
    </row>
    <row r="1488" spans="1:1" x14ac:dyDescent="0.25">
      <c r="A1488" s="17"/>
    </row>
    <row r="1489" spans="1:1" x14ac:dyDescent="0.25">
      <c r="A1489" s="17"/>
    </row>
    <row r="1490" spans="1:1" x14ac:dyDescent="0.25">
      <c r="A1490" s="17"/>
    </row>
    <row r="1491" spans="1:1" x14ac:dyDescent="0.25">
      <c r="A1491" s="17"/>
    </row>
    <row r="1492" spans="1:1" x14ac:dyDescent="0.25">
      <c r="A1492" s="17"/>
    </row>
    <row r="1493" spans="1:1" x14ac:dyDescent="0.25">
      <c r="A1493" s="17"/>
    </row>
    <row r="1494" spans="1:1" x14ac:dyDescent="0.25">
      <c r="A1494" s="17"/>
    </row>
    <row r="1495" spans="1:1" x14ac:dyDescent="0.25">
      <c r="A1495" s="17"/>
    </row>
    <row r="1496" spans="1:1" x14ac:dyDescent="0.25">
      <c r="A1496" s="17"/>
    </row>
    <row r="1497" spans="1:1" x14ac:dyDescent="0.25">
      <c r="A1497" s="17"/>
    </row>
    <row r="1498" spans="1:1" x14ac:dyDescent="0.25">
      <c r="A1498" s="17"/>
    </row>
    <row r="1499" spans="1:1" x14ac:dyDescent="0.25">
      <c r="A1499" s="17"/>
    </row>
    <row r="1500" spans="1:1" x14ac:dyDescent="0.25">
      <c r="A1500" s="17"/>
    </row>
    <row r="1501" spans="1:1" x14ac:dyDescent="0.25">
      <c r="A1501" s="17"/>
    </row>
    <row r="1502" spans="1:1" x14ac:dyDescent="0.25">
      <c r="A1502" s="17"/>
    </row>
    <row r="1503" spans="1:1" x14ac:dyDescent="0.25">
      <c r="A1503" s="17"/>
    </row>
    <row r="1504" spans="1:1" x14ac:dyDescent="0.25">
      <c r="A1504" s="17"/>
    </row>
    <row r="1505" spans="1:1" x14ac:dyDescent="0.25">
      <c r="A1505" s="17"/>
    </row>
    <row r="1506" spans="1:1" x14ac:dyDescent="0.25">
      <c r="A1506" s="17"/>
    </row>
    <row r="1507" spans="1:1" x14ac:dyDescent="0.25">
      <c r="A1507" s="17"/>
    </row>
    <row r="1508" spans="1:1" x14ac:dyDescent="0.25">
      <c r="A1508" s="17"/>
    </row>
    <row r="1509" spans="1:1" x14ac:dyDescent="0.25">
      <c r="A1509" s="17"/>
    </row>
    <row r="1510" spans="1:1" x14ac:dyDescent="0.25">
      <c r="A1510" s="17"/>
    </row>
    <row r="1511" spans="1:1" x14ac:dyDescent="0.25">
      <c r="A1511" s="17"/>
    </row>
    <row r="1512" spans="1:1" x14ac:dyDescent="0.25">
      <c r="A1512" s="17"/>
    </row>
    <row r="1513" spans="1:1" x14ac:dyDescent="0.25">
      <c r="A1513" s="17"/>
    </row>
    <row r="1514" spans="1:1" x14ac:dyDescent="0.25">
      <c r="A1514" s="17"/>
    </row>
    <row r="1515" spans="1:1" x14ac:dyDescent="0.25">
      <c r="A1515" s="17"/>
    </row>
    <row r="1516" spans="1:1" x14ac:dyDescent="0.25">
      <c r="A1516" s="17"/>
    </row>
    <row r="1517" spans="1:1" x14ac:dyDescent="0.25">
      <c r="A1517" s="17"/>
    </row>
    <row r="1518" spans="1:1" x14ac:dyDescent="0.25">
      <c r="A1518" s="17"/>
    </row>
    <row r="1519" spans="1:1" x14ac:dyDescent="0.25">
      <c r="A1519" s="17"/>
    </row>
    <row r="1520" spans="1:1" x14ac:dyDescent="0.25">
      <c r="A1520" s="17"/>
    </row>
    <row r="1521" spans="1:1" x14ac:dyDescent="0.25">
      <c r="A1521" s="17"/>
    </row>
    <row r="1522" spans="1:1" x14ac:dyDescent="0.25">
      <c r="A1522" s="17"/>
    </row>
    <row r="1523" spans="1:1" x14ac:dyDescent="0.25">
      <c r="A1523" s="17"/>
    </row>
    <row r="1524" spans="1:1" x14ac:dyDescent="0.25">
      <c r="A1524" s="17"/>
    </row>
    <row r="1525" spans="1:1" x14ac:dyDescent="0.25">
      <c r="A1525" s="17"/>
    </row>
    <row r="1526" spans="1:1" x14ac:dyDescent="0.25">
      <c r="A1526" s="17"/>
    </row>
    <row r="1527" spans="1:1" x14ac:dyDescent="0.25">
      <c r="A1527" s="17"/>
    </row>
    <row r="1528" spans="1:1" x14ac:dyDescent="0.25">
      <c r="A1528" s="17"/>
    </row>
    <row r="1529" spans="1:1" x14ac:dyDescent="0.25">
      <c r="A1529" s="17"/>
    </row>
    <row r="1530" spans="1:1" x14ac:dyDescent="0.25">
      <c r="A1530" s="17"/>
    </row>
    <row r="1531" spans="1:1" x14ac:dyDescent="0.25">
      <c r="A1531" s="17"/>
    </row>
    <row r="1532" spans="1:1" x14ac:dyDescent="0.25">
      <c r="A1532" s="17"/>
    </row>
    <row r="1533" spans="1:1" x14ac:dyDescent="0.25">
      <c r="A1533" s="17"/>
    </row>
    <row r="1534" spans="1:1" x14ac:dyDescent="0.25">
      <c r="A1534" s="17"/>
    </row>
    <row r="1535" spans="1:1" x14ac:dyDescent="0.25">
      <c r="A1535" s="17"/>
    </row>
    <row r="1536" spans="1:1" x14ac:dyDescent="0.25">
      <c r="A1536" s="17"/>
    </row>
    <row r="1537" spans="1:1" x14ac:dyDescent="0.25">
      <c r="A1537" s="17"/>
    </row>
    <row r="1538" spans="1:1" x14ac:dyDescent="0.25">
      <c r="A1538" s="17"/>
    </row>
    <row r="1539" spans="1:1" x14ac:dyDescent="0.25">
      <c r="A1539" s="17"/>
    </row>
    <row r="1540" spans="1:1" x14ac:dyDescent="0.25">
      <c r="A1540" s="17"/>
    </row>
    <row r="1541" spans="1:1" x14ac:dyDescent="0.25">
      <c r="A1541" s="17"/>
    </row>
    <row r="1542" spans="1:1" x14ac:dyDescent="0.25">
      <c r="A1542" s="17"/>
    </row>
    <row r="1543" spans="1:1" x14ac:dyDescent="0.25">
      <c r="A1543" s="17"/>
    </row>
    <row r="1544" spans="1:1" x14ac:dyDescent="0.25">
      <c r="A1544" s="17"/>
    </row>
    <row r="1545" spans="1:1" x14ac:dyDescent="0.25">
      <c r="A1545" s="17"/>
    </row>
    <row r="1546" spans="1:1" x14ac:dyDescent="0.25">
      <c r="A1546" s="17"/>
    </row>
    <row r="1547" spans="1:1" x14ac:dyDescent="0.25">
      <c r="A1547" s="17"/>
    </row>
    <row r="1548" spans="1:1" x14ac:dyDescent="0.25">
      <c r="A1548" s="17"/>
    </row>
    <row r="1549" spans="1:1" x14ac:dyDescent="0.25">
      <c r="A1549" s="17"/>
    </row>
    <row r="1550" spans="1:1" x14ac:dyDescent="0.25">
      <c r="A1550" s="17"/>
    </row>
    <row r="1551" spans="1:1" x14ac:dyDescent="0.25">
      <c r="A1551" s="17"/>
    </row>
    <row r="1552" spans="1:1" x14ac:dyDescent="0.25">
      <c r="A1552" s="17"/>
    </row>
    <row r="1553" spans="1:1" x14ac:dyDescent="0.25">
      <c r="A1553" s="17"/>
    </row>
    <row r="1554" spans="1:1" x14ac:dyDescent="0.25">
      <c r="A1554" s="17"/>
    </row>
    <row r="1555" spans="1:1" x14ac:dyDescent="0.25">
      <c r="A1555" s="17"/>
    </row>
    <row r="1556" spans="1:1" x14ac:dyDescent="0.25">
      <c r="A1556" s="17"/>
    </row>
    <row r="1557" spans="1:1" x14ac:dyDescent="0.25">
      <c r="A1557" s="17"/>
    </row>
    <row r="1558" spans="1:1" x14ac:dyDescent="0.25">
      <c r="A1558" s="17"/>
    </row>
    <row r="1559" spans="1:1" x14ac:dyDescent="0.25">
      <c r="A1559" s="17"/>
    </row>
    <row r="1560" spans="1:1" x14ac:dyDescent="0.25">
      <c r="A1560" s="17"/>
    </row>
    <row r="1561" spans="1:1" x14ac:dyDescent="0.25">
      <c r="A1561" s="17"/>
    </row>
    <row r="1562" spans="1:1" x14ac:dyDescent="0.25">
      <c r="A1562" s="17"/>
    </row>
    <row r="1563" spans="1:1" x14ac:dyDescent="0.25">
      <c r="A1563" s="17"/>
    </row>
    <row r="1564" spans="1:1" x14ac:dyDescent="0.25">
      <c r="A1564" s="17"/>
    </row>
    <row r="1565" spans="1:1" x14ac:dyDescent="0.25">
      <c r="A1565" s="17"/>
    </row>
    <row r="1566" spans="1:1" x14ac:dyDescent="0.25">
      <c r="A1566" s="17"/>
    </row>
    <row r="1567" spans="1:1" x14ac:dyDescent="0.25">
      <c r="A1567" s="17"/>
    </row>
    <row r="1568" spans="1:1" x14ac:dyDescent="0.25">
      <c r="A1568" s="17"/>
    </row>
    <row r="1569" spans="1:1" x14ac:dyDescent="0.25">
      <c r="A1569" s="17"/>
    </row>
    <row r="1570" spans="1:1" x14ac:dyDescent="0.25">
      <c r="A1570" s="17"/>
    </row>
    <row r="1571" spans="1:1" x14ac:dyDescent="0.25">
      <c r="A1571" s="17"/>
    </row>
    <row r="1572" spans="1:1" x14ac:dyDescent="0.25">
      <c r="A1572" s="17"/>
    </row>
    <row r="1573" spans="1:1" x14ac:dyDescent="0.25">
      <c r="A1573" s="17"/>
    </row>
    <row r="1574" spans="1:1" x14ac:dyDescent="0.25">
      <c r="A1574" s="17"/>
    </row>
    <row r="1575" spans="1:1" x14ac:dyDescent="0.25">
      <c r="A1575" s="17"/>
    </row>
    <row r="1576" spans="1:1" x14ac:dyDescent="0.25">
      <c r="A1576" s="17"/>
    </row>
    <row r="1577" spans="1:1" x14ac:dyDescent="0.25">
      <c r="A1577" s="17"/>
    </row>
    <row r="1578" spans="1:1" x14ac:dyDescent="0.25">
      <c r="A1578" s="17"/>
    </row>
    <row r="1579" spans="1:1" x14ac:dyDescent="0.25">
      <c r="A1579" s="17"/>
    </row>
    <row r="1580" spans="1:1" x14ac:dyDescent="0.25">
      <c r="A1580" s="17"/>
    </row>
    <row r="1581" spans="1:1" x14ac:dyDescent="0.25">
      <c r="A1581" s="17"/>
    </row>
    <row r="1582" spans="1:1" x14ac:dyDescent="0.25">
      <c r="A1582" s="17"/>
    </row>
    <row r="1583" spans="1:1" x14ac:dyDescent="0.25">
      <c r="A1583" s="17"/>
    </row>
    <row r="1584" spans="1:1" x14ac:dyDescent="0.25">
      <c r="A1584" s="17"/>
    </row>
    <row r="1585" spans="1:1" x14ac:dyDescent="0.25">
      <c r="A1585" s="17"/>
    </row>
    <row r="1586" spans="1:1" x14ac:dyDescent="0.25">
      <c r="A1586" s="17"/>
    </row>
    <row r="1587" spans="1:1" x14ac:dyDescent="0.25">
      <c r="A1587" s="17"/>
    </row>
    <row r="1588" spans="1:1" x14ac:dyDescent="0.25">
      <c r="A1588" s="17"/>
    </row>
    <row r="1589" spans="1:1" x14ac:dyDescent="0.25">
      <c r="A1589" s="17"/>
    </row>
    <row r="1590" spans="1:1" x14ac:dyDescent="0.25">
      <c r="A1590" s="17"/>
    </row>
    <row r="1591" spans="1:1" x14ac:dyDescent="0.25">
      <c r="A1591" s="17"/>
    </row>
    <row r="1592" spans="1:1" x14ac:dyDescent="0.25">
      <c r="A1592" s="17"/>
    </row>
    <row r="1593" spans="1:1" x14ac:dyDescent="0.25">
      <c r="A1593" s="17"/>
    </row>
    <row r="1594" spans="1:1" x14ac:dyDescent="0.25">
      <c r="A1594" s="17"/>
    </row>
    <row r="1595" spans="1:1" x14ac:dyDescent="0.25">
      <c r="A1595" s="17"/>
    </row>
    <row r="1596" spans="1:1" x14ac:dyDescent="0.25">
      <c r="A1596" s="17"/>
    </row>
    <row r="1597" spans="1:1" x14ac:dyDescent="0.25">
      <c r="A1597" s="17"/>
    </row>
    <row r="1598" spans="1:1" x14ac:dyDescent="0.25">
      <c r="A1598" s="17"/>
    </row>
    <row r="1599" spans="1:1" x14ac:dyDescent="0.25">
      <c r="A1599" s="17"/>
    </row>
    <row r="1600" spans="1:1" x14ac:dyDescent="0.25">
      <c r="A1600" s="17"/>
    </row>
    <row r="1601" spans="1:1" x14ac:dyDescent="0.25">
      <c r="A1601" s="17"/>
    </row>
    <row r="1602" spans="1:1" x14ac:dyDescent="0.25">
      <c r="A1602" s="17"/>
    </row>
    <row r="1603" spans="1:1" x14ac:dyDescent="0.25">
      <c r="A1603" s="17"/>
    </row>
    <row r="1604" spans="1:1" x14ac:dyDescent="0.25">
      <c r="A1604" s="17"/>
    </row>
    <row r="1605" spans="1:1" x14ac:dyDescent="0.25">
      <c r="A1605" s="17"/>
    </row>
    <row r="1606" spans="1:1" x14ac:dyDescent="0.25">
      <c r="A1606" s="17"/>
    </row>
    <row r="1607" spans="1:1" x14ac:dyDescent="0.25">
      <c r="A1607" s="17"/>
    </row>
    <row r="1608" spans="1:1" x14ac:dyDescent="0.25">
      <c r="A1608" s="17"/>
    </row>
    <row r="1609" spans="1:1" x14ac:dyDescent="0.25">
      <c r="A1609" s="17"/>
    </row>
    <row r="1610" spans="1:1" x14ac:dyDescent="0.25">
      <c r="A1610" s="17"/>
    </row>
    <row r="1611" spans="1:1" x14ac:dyDescent="0.25">
      <c r="A1611" s="17"/>
    </row>
    <row r="1612" spans="1:1" x14ac:dyDescent="0.25">
      <c r="A1612" s="17"/>
    </row>
    <row r="1613" spans="1:1" x14ac:dyDescent="0.25">
      <c r="A1613" s="17"/>
    </row>
    <row r="1614" spans="1:1" x14ac:dyDescent="0.25">
      <c r="A1614" s="17"/>
    </row>
    <row r="1615" spans="1:1" x14ac:dyDescent="0.25">
      <c r="A1615" s="17"/>
    </row>
    <row r="1616" spans="1:1" x14ac:dyDescent="0.25">
      <c r="A1616" s="17"/>
    </row>
    <row r="1617" spans="1:1" x14ac:dyDescent="0.25">
      <c r="A1617" s="17"/>
    </row>
    <row r="1618" spans="1:1" x14ac:dyDescent="0.25">
      <c r="A1618" s="17"/>
    </row>
    <row r="1619" spans="1:1" x14ac:dyDescent="0.25">
      <c r="A1619" s="17"/>
    </row>
    <row r="1620" spans="1:1" x14ac:dyDescent="0.25">
      <c r="A1620" s="17"/>
    </row>
    <row r="1621" spans="1:1" x14ac:dyDescent="0.25">
      <c r="A1621" s="17"/>
    </row>
    <row r="1622" spans="1:1" x14ac:dyDescent="0.25">
      <c r="A1622" s="17"/>
    </row>
    <row r="1623" spans="1:1" x14ac:dyDescent="0.25">
      <c r="A1623" s="17"/>
    </row>
    <row r="1624" spans="1:1" x14ac:dyDescent="0.25">
      <c r="A1624" s="17"/>
    </row>
    <row r="1625" spans="1:1" x14ac:dyDescent="0.25">
      <c r="A1625" s="17"/>
    </row>
    <row r="1626" spans="1:1" x14ac:dyDescent="0.25">
      <c r="A1626" s="17"/>
    </row>
    <row r="1627" spans="1:1" x14ac:dyDescent="0.25">
      <c r="A1627" s="17"/>
    </row>
    <row r="1628" spans="1:1" x14ac:dyDescent="0.25">
      <c r="A1628" s="17"/>
    </row>
    <row r="1629" spans="1:1" x14ac:dyDescent="0.25">
      <c r="A1629" s="17"/>
    </row>
    <row r="1630" spans="1:1" x14ac:dyDescent="0.25">
      <c r="A1630" s="17"/>
    </row>
    <row r="1631" spans="1:1" x14ac:dyDescent="0.25">
      <c r="A1631" s="17"/>
    </row>
    <row r="1632" spans="1:1" x14ac:dyDescent="0.25">
      <c r="A1632" s="17"/>
    </row>
    <row r="1633" spans="1:1" x14ac:dyDescent="0.25">
      <c r="A1633" s="17"/>
    </row>
    <row r="1634" spans="1:1" x14ac:dyDescent="0.25">
      <c r="A1634" s="17"/>
    </row>
    <row r="1635" spans="1:1" x14ac:dyDescent="0.25">
      <c r="A1635" s="17"/>
    </row>
    <row r="1636" spans="1:1" x14ac:dyDescent="0.25">
      <c r="A1636" s="17"/>
    </row>
    <row r="1637" spans="1:1" x14ac:dyDescent="0.25">
      <c r="A1637" s="17"/>
    </row>
    <row r="1638" spans="1:1" x14ac:dyDescent="0.25">
      <c r="A1638" s="17"/>
    </row>
    <row r="1639" spans="1:1" x14ac:dyDescent="0.25">
      <c r="A1639" s="17"/>
    </row>
    <row r="1640" spans="1:1" x14ac:dyDescent="0.25">
      <c r="A1640" s="17"/>
    </row>
    <row r="1641" spans="1:1" x14ac:dyDescent="0.25">
      <c r="A1641" s="17"/>
    </row>
    <row r="1642" spans="1:1" x14ac:dyDescent="0.25">
      <c r="A1642" s="17"/>
    </row>
    <row r="1643" spans="1:1" x14ac:dyDescent="0.25">
      <c r="A1643" s="17"/>
    </row>
    <row r="1644" spans="1:1" x14ac:dyDescent="0.25">
      <c r="A1644" s="17"/>
    </row>
    <row r="1645" spans="1:1" x14ac:dyDescent="0.25">
      <c r="A1645" s="17"/>
    </row>
    <row r="1646" spans="1:1" x14ac:dyDescent="0.25">
      <c r="A1646" s="17"/>
    </row>
    <row r="1647" spans="1:1" x14ac:dyDescent="0.25">
      <c r="A1647" s="17"/>
    </row>
    <row r="1648" spans="1:1" x14ac:dyDescent="0.25">
      <c r="A1648" s="17"/>
    </row>
    <row r="1649" spans="1:1" x14ac:dyDescent="0.25">
      <c r="A1649" s="17"/>
    </row>
    <row r="1650" spans="1:1" x14ac:dyDescent="0.25">
      <c r="A1650" s="17"/>
    </row>
    <row r="1651" spans="1:1" x14ac:dyDescent="0.25">
      <c r="A1651" s="17"/>
    </row>
    <row r="1652" spans="1:1" x14ac:dyDescent="0.25">
      <c r="A1652" s="17"/>
    </row>
    <row r="1653" spans="1:1" x14ac:dyDescent="0.25">
      <c r="A1653" s="17"/>
    </row>
    <row r="1654" spans="1:1" x14ac:dyDescent="0.25">
      <c r="A1654" s="17"/>
    </row>
    <row r="1655" spans="1:1" x14ac:dyDescent="0.25">
      <c r="A1655" s="17"/>
    </row>
    <row r="1656" spans="1:1" x14ac:dyDescent="0.25">
      <c r="A1656" s="17"/>
    </row>
    <row r="1657" spans="1:1" x14ac:dyDescent="0.25">
      <c r="A1657" s="17"/>
    </row>
    <row r="1658" spans="1:1" x14ac:dyDescent="0.25">
      <c r="A1658" s="17"/>
    </row>
    <row r="1659" spans="1:1" x14ac:dyDescent="0.25">
      <c r="A1659" s="17"/>
    </row>
    <row r="1660" spans="1:1" x14ac:dyDescent="0.25">
      <c r="A1660" s="17"/>
    </row>
    <row r="1661" spans="1:1" x14ac:dyDescent="0.25">
      <c r="A1661" s="17"/>
    </row>
    <row r="1662" spans="1:1" x14ac:dyDescent="0.25">
      <c r="A1662" s="17"/>
    </row>
    <row r="1663" spans="1:1" x14ac:dyDescent="0.25">
      <c r="A1663" s="17"/>
    </row>
    <row r="1664" spans="1:1" x14ac:dyDescent="0.25">
      <c r="A1664" s="17"/>
    </row>
    <row r="1665" spans="1:1" x14ac:dyDescent="0.25">
      <c r="A1665" s="17"/>
    </row>
    <row r="1666" spans="1:1" x14ac:dyDescent="0.25">
      <c r="A1666" s="17"/>
    </row>
    <row r="1667" spans="1:1" x14ac:dyDescent="0.25">
      <c r="A1667" s="17"/>
    </row>
    <row r="1668" spans="1:1" x14ac:dyDescent="0.25">
      <c r="A1668" s="17"/>
    </row>
    <row r="1669" spans="1:1" x14ac:dyDescent="0.25">
      <c r="A1669" s="17"/>
    </row>
    <row r="1670" spans="1:1" x14ac:dyDescent="0.25">
      <c r="A1670" s="17"/>
    </row>
    <row r="1671" spans="1:1" x14ac:dyDescent="0.25">
      <c r="A1671" s="17"/>
    </row>
    <row r="1672" spans="1:1" x14ac:dyDescent="0.25">
      <c r="A1672" s="17"/>
    </row>
    <row r="1673" spans="1:1" x14ac:dyDescent="0.25">
      <c r="A1673" s="17"/>
    </row>
    <row r="1674" spans="1:1" x14ac:dyDescent="0.25">
      <c r="A1674" s="17"/>
    </row>
    <row r="1675" spans="1:1" x14ac:dyDescent="0.25">
      <c r="A1675" s="17"/>
    </row>
    <row r="1676" spans="1:1" x14ac:dyDescent="0.25">
      <c r="A1676" s="17"/>
    </row>
    <row r="1677" spans="1:1" x14ac:dyDescent="0.25">
      <c r="A1677" s="17"/>
    </row>
    <row r="1678" spans="1:1" x14ac:dyDescent="0.25">
      <c r="A1678" s="17"/>
    </row>
    <row r="1679" spans="1:1" x14ac:dyDescent="0.25">
      <c r="A1679" s="17"/>
    </row>
    <row r="1680" spans="1:1" x14ac:dyDescent="0.25">
      <c r="A1680" s="17"/>
    </row>
    <row r="1681" spans="1:1" x14ac:dyDescent="0.25">
      <c r="A1681" s="17"/>
    </row>
    <row r="1682" spans="1:1" x14ac:dyDescent="0.25">
      <c r="A1682" s="17"/>
    </row>
    <row r="1683" spans="1:1" x14ac:dyDescent="0.25">
      <c r="A1683" s="17"/>
    </row>
    <row r="1684" spans="1:1" x14ac:dyDescent="0.25">
      <c r="A1684" s="17"/>
    </row>
    <row r="1685" spans="1:1" x14ac:dyDescent="0.25">
      <c r="A1685" s="17"/>
    </row>
    <row r="1686" spans="1:1" x14ac:dyDescent="0.25">
      <c r="A1686" s="17"/>
    </row>
    <row r="1687" spans="1:1" x14ac:dyDescent="0.25">
      <c r="A1687" s="17"/>
    </row>
    <row r="1688" spans="1:1" x14ac:dyDescent="0.25">
      <c r="A1688" s="17"/>
    </row>
    <row r="1689" spans="1:1" x14ac:dyDescent="0.25">
      <c r="A1689" s="17"/>
    </row>
    <row r="1690" spans="1:1" x14ac:dyDescent="0.25">
      <c r="A1690" s="17"/>
    </row>
    <row r="1691" spans="1:1" x14ac:dyDescent="0.25">
      <c r="A1691" s="17"/>
    </row>
    <row r="1692" spans="1:1" x14ac:dyDescent="0.25">
      <c r="A1692" s="17"/>
    </row>
    <row r="1693" spans="1:1" x14ac:dyDescent="0.25">
      <c r="A1693" s="17"/>
    </row>
    <row r="1694" spans="1:1" x14ac:dyDescent="0.25">
      <c r="A1694" s="17"/>
    </row>
    <row r="1695" spans="1:1" x14ac:dyDescent="0.25">
      <c r="A1695" s="17"/>
    </row>
    <row r="1696" spans="1:1" x14ac:dyDescent="0.25">
      <c r="A1696" s="17"/>
    </row>
    <row r="1697" spans="1:1" x14ac:dyDescent="0.25">
      <c r="A1697" s="17"/>
    </row>
    <row r="1698" spans="1:1" x14ac:dyDescent="0.25">
      <c r="A1698" s="17"/>
    </row>
    <row r="1699" spans="1:1" x14ac:dyDescent="0.25">
      <c r="A1699" s="17"/>
    </row>
    <row r="1700" spans="1:1" x14ac:dyDescent="0.25">
      <c r="A1700" s="17"/>
    </row>
    <row r="1701" spans="1:1" x14ac:dyDescent="0.25">
      <c r="A1701" s="17"/>
    </row>
    <row r="1702" spans="1:1" x14ac:dyDescent="0.25">
      <c r="A1702" s="17"/>
    </row>
    <row r="1703" spans="1:1" x14ac:dyDescent="0.25">
      <c r="A1703" s="17"/>
    </row>
    <row r="1704" spans="1:1" x14ac:dyDescent="0.25">
      <c r="A1704" s="17"/>
    </row>
    <row r="1705" spans="1:1" x14ac:dyDescent="0.25">
      <c r="A1705" s="17"/>
    </row>
    <row r="1706" spans="1:1" x14ac:dyDescent="0.25">
      <c r="A1706" s="17"/>
    </row>
    <row r="1707" spans="1:1" x14ac:dyDescent="0.25">
      <c r="A1707" s="17"/>
    </row>
    <row r="1708" spans="1:1" x14ac:dyDescent="0.25">
      <c r="A1708" s="17"/>
    </row>
    <row r="1709" spans="1:1" x14ac:dyDescent="0.25">
      <c r="A1709" s="17"/>
    </row>
    <row r="1710" spans="1:1" x14ac:dyDescent="0.25">
      <c r="A1710" s="17"/>
    </row>
    <row r="1711" spans="1:1" x14ac:dyDescent="0.25">
      <c r="A1711" s="17"/>
    </row>
    <row r="1712" spans="1:1" x14ac:dyDescent="0.25">
      <c r="A1712" s="17"/>
    </row>
    <row r="1713" spans="1:1" x14ac:dyDescent="0.25">
      <c r="A1713" s="17"/>
    </row>
    <row r="1714" spans="1:1" x14ac:dyDescent="0.25">
      <c r="A1714" s="17"/>
    </row>
    <row r="1715" spans="1:1" x14ac:dyDescent="0.25">
      <c r="A1715" s="17"/>
    </row>
    <row r="1716" spans="1:1" x14ac:dyDescent="0.25">
      <c r="A1716" s="17"/>
    </row>
    <row r="1717" spans="1:1" x14ac:dyDescent="0.25">
      <c r="A1717" s="17"/>
    </row>
    <row r="1718" spans="1:1" x14ac:dyDescent="0.25">
      <c r="A1718" s="17"/>
    </row>
    <row r="1719" spans="1:1" x14ac:dyDescent="0.25">
      <c r="A1719" s="17"/>
    </row>
    <row r="1720" spans="1:1" x14ac:dyDescent="0.25">
      <c r="A1720" s="17"/>
    </row>
    <row r="1721" spans="1:1" x14ac:dyDescent="0.25">
      <c r="A1721" s="17"/>
    </row>
    <row r="1722" spans="1:1" x14ac:dyDescent="0.25">
      <c r="A1722" s="17"/>
    </row>
    <row r="1723" spans="1:1" x14ac:dyDescent="0.25">
      <c r="A1723" s="17"/>
    </row>
    <row r="1724" spans="1:1" x14ac:dyDescent="0.25">
      <c r="A1724" s="17"/>
    </row>
    <row r="1725" spans="1:1" x14ac:dyDescent="0.25">
      <c r="A1725" s="17"/>
    </row>
    <row r="1726" spans="1:1" x14ac:dyDescent="0.25">
      <c r="A1726" s="17"/>
    </row>
    <row r="1727" spans="1:1" x14ac:dyDescent="0.25">
      <c r="A1727" s="17"/>
    </row>
    <row r="1728" spans="1:1" x14ac:dyDescent="0.25">
      <c r="A1728" s="17"/>
    </row>
    <row r="1729" spans="1:1" x14ac:dyDescent="0.25">
      <c r="A1729" s="17"/>
    </row>
    <row r="1730" spans="1:1" x14ac:dyDescent="0.25">
      <c r="A1730" s="17"/>
    </row>
    <row r="1731" spans="1:1" x14ac:dyDescent="0.25">
      <c r="A1731" s="17"/>
    </row>
    <row r="1732" spans="1:1" x14ac:dyDescent="0.25">
      <c r="A1732" s="17"/>
    </row>
    <row r="1733" spans="1:1" x14ac:dyDescent="0.25">
      <c r="A1733" s="17"/>
    </row>
    <row r="1734" spans="1:1" x14ac:dyDescent="0.25">
      <c r="A1734" s="17"/>
    </row>
    <row r="1735" spans="1:1" x14ac:dyDescent="0.25">
      <c r="A1735" s="17"/>
    </row>
    <row r="1736" spans="1:1" x14ac:dyDescent="0.25">
      <c r="A1736" s="17"/>
    </row>
    <row r="1737" spans="1:1" x14ac:dyDescent="0.25">
      <c r="A1737" s="17"/>
    </row>
    <row r="1738" spans="1:1" x14ac:dyDescent="0.25">
      <c r="A1738" s="17"/>
    </row>
    <row r="1739" spans="1:1" x14ac:dyDescent="0.25">
      <c r="A1739" s="17"/>
    </row>
    <row r="1740" spans="1:1" x14ac:dyDescent="0.25">
      <c r="A1740" s="17"/>
    </row>
    <row r="1741" spans="1:1" x14ac:dyDescent="0.25">
      <c r="A1741" s="17"/>
    </row>
    <row r="1742" spans="1:1" x14ac:dyDescent="0.25">
      <c r="A1742" s="17"/>
    </row>
    <row r="1743" spans="1:1" x14ac:dyDescent="0.25">
      <c r="A1743" s="17"/>
    </row>
    <row r="1744" spans="1:1" x14ac:dyDescent="0.25">
      <c r="A1744" s="17"/>
    </row>
    <row r="1745" spans="1:1" x14ac:dyDescent="0.25">
      <c r="A1745" s="17"/>
    </row>
    <row r="1746" spans="1:1" x14ac:dyDescent="0.25">
      <c r="A1746" s="17"/>
    </row>
    <row r="1747" spans="1:1" x14ac:dyDescent="0.25">
      <c r="A1747" s="17"/>
    </row>
    <row r="1748" spans="1:1" x14ac:dyDescent="0.25">
      <c r="A1748" s="17"/>
    </row>
    <row r="1749" spans="1:1" x14ac:dyDescent="0.25">
      <c r="A1749" s="17"/>
    </row>
    <row r="1750" spans="1:1" x14ac:dyDescent="0.25">
      <c r="A1750" s="17"/>
    </row>
    <row r="1751" spans="1:1" x14ac:dyDescent="0.25">
      <c r="A1751" s="17"/>
    </row>
    <row r="1752" spans="1:1" x14ac:dyDescent="0.25">
      <c r="A1752" s="17"/>
    </row>
    <row r="1753" spans="1:1" x14ac:dyDescent="0.25">
      <c r="A1753" s="17"/>
    </row>
    <row r="1754" spans="1:1" x14ac:dyDescent="0.25">
      <c r="A1754" s="17"/>
    </row>
    <row r="1755" spans="1:1" x14ac:dyDescent="0.25">
      <c r="A1755" s="17"/>
    </row>
    <row r="1756" spans="1:1" x14ac:dyDescent="0.25">
      <c r="A1756" s="17"/>
    </row>
    <row r="1757" spans="1:1" x14ac:dyDescent="0.25">
      <c r="A1757" s="17"/>
    </row>
    <row r="1758" spans="1:1" x14ac:dyDescent="0.25">
      <c r="A1758" s="17"/>
    </row>
    <row r="1759" spans="1:1" x14ac:dyDescent="0.25">
      <c r="A1759" s="17"/>
    </row>
    <row r="1760" spans="1:1" x14ac:dyDescent="0.25">
      <c r="A1760" s="17"/>
    </row>
    <row r="1761" spans="1:1" x14ac:dyDescent="0.25">
      <c r="A1761" s="17"/>
    </row>
    <row r="1762" spans="1:1" x14ac:dyDescent="0.25">
      <c r="A1762" s="17"/>
    </row>
    <row r="1763" spans="1:1" x14ac:dyDescent="0.25">
      <c r="A1763" s="17"/>
    </row>
    <row r="1764" spans="1:1" x14ac:dyDescent="0.25">
      <c r="A1764" s="17"/>
    </row>
    <row r="1765" spans="1:1" x14ac:dyDescent="0.25">
      <c r="A1765" s="17"/>
    </row>
    <row r="1766" spans="1:1" x14ac:dyDescent="0.25">
      <c r="A1766" s="17"/>
    </row>
    <row r="1767" spans="1:1" x14ac:dyDescent="0.25">
      <c r="A1767" s="17"/>
    </row>
    <row r="1768" spans="1:1" x14ac:dyDescent="0.25">
      <c r="A1768" s="17"/>
    </row>
    <row r="1769" spans="1:1" x14ac:dyDescent="0.25">
      <c r="A1769" s="17"/>
    </row>
    <row r="1770" spans="1:1" x14ac:dyDescent="0.25">
      <c r="A1770" s="17"/>
    </row>
    <row r="1771" spans="1:1" x14ac:dyDescent="0.25">
      <c r="A1771" s="17"/>
    </row>
    <row r="1772" spans="1:1" x14ac:dyDescent="0.25">
      <c r="A1772" s="17"/>
    </row>
    <row r="1773" spans="1:1" x14ac:dyDescent="0.25">
      <c r="A1773" s="17"/>
    </row>
    <row r="1774" spans="1:1" x14ac:dyDescent="0.25">
      <c r="A1774" s="17"/>
    </row>
    <row r="1775" spans="1:1" x14ac:dyDescent="0.25">
      <c r="A1775" s="17"/>
    </row>
    <row r="1776" spans="1:1" x14ac:dyDescent="0.25">
      <c r="A1776" s="17"/>
    </row>
    <row r="1777" spans="1:1" x14ac:dyDescent="0.25">
      <c r="A1777" s="17"/>
    </row>
    <row r="1778" spans="1:1" x14ac:dyDescent="0.25">
      <c r="A1778" s="17"/>
    </row>
    <row r="1779" spans="1:1" x14ac:dyDescent="0.25">
      <c r="A1779" s="17"/>
    </row>
    <row r="1780" spans="1:1" x14ac:dyDescent="0.25">
      <c r="A1780" s="17"/>
    </row>
    <row r="1781" spans="1:1" x14ac:dyDescent="0.25">
      <c r="A1781" s="17"/>
    </row>
    <row r="1782" spans="1:1" x14ac:dyDescent="0.25">
      <c r="A1782" s="17"/>
    </row>
    <row r="1783" spans="1:1" x14ac:dyDescent="0.25">
      <c r="A1783" s="17"/>
    </row>
    <row r="1784" spans="1:1" x14ac:dyDescent="0.25">
      <c r="A1784" s="17"/>
    </row>
    <row r="1785" spans="1:1" x14ac:dyDescent="0.25">
      <c r="A1785" s="17"/>
    </row>
    <row r="1786" spans="1:1" x14ac:dyDescent="0.25">
      <c r="A1786" s="17"/>
    </row>
    <row r="1787" spans="1:1" x14ac:dyDescent="0.25">
      <c r="A1787" s="17"/>
    </row>
    <row r="1788" spans="1:1" x14ac:dyDescent="0.25">
      <c r="A1788" s="17"/>
    </row>
    <row r="1789" spans="1:1" x14ac:dyDescent="0.25">
      <c r="A1789" s="17"/>
    </row>
    <row r="1790" spans="1:1" x14ac:dyDescent="0.25">
      <c r="A1790" s="17"/>
    </row>
    <row r="1791" spans="1:1" x14ac:dyDescent="0.25">
      <c r="A1791" s="17"/>
    </row>
    <row r="1792" spans="1:1" x14ac:dyDescent="0.25">
      <c r="A1792" s="17"/>
    </row>
    <row r="1793" spans="1:1" x14ac:dyDescent="0.25">
      <c r="A1793" s="17"/>
    </row>
    <row r="1794" spans="1:1" x14ac:dyDescent="0.25">
      <c r="A1794" s="17"/>
    </row>
    <row r="1795" spans="1:1" x14ac:dyDescent="0.25">
      <c r="A1795" s="17"/>
    </row>
    <row r="1796" spans="1:1" x14ac:dyDescent="0.25">
      <c r="A1796" s="17"/>
    </row>
    <row r="1797" spans="1:1" x14ac:dyDescent="0.25">
      <c r="A1797" s="17"/>
    </row>
    <row r="1798" spans="1:1" x14ac:dyDescent="0.25">
      <c r="A1798" s="17"/>
    </row>
    <row r="1799" spans="1:1" x14ac:dyDescent="0.25">
      <c r="A1799" s="17"/>
    </row>
    <row r="1800" spans="1:1" x14ac:dyDescent="0.25">
      <c r="A1800" s="17"/>
    </row>
    <row r="1801" spans="1:1" x14ac:dyDescent="0.25">
      <c r="A1801" s="17"/>
    </row>
    <row r="1802" spans="1:1" x14ac:dyDescent="0.25">
      <c r="A1802" s="17"/>
    </row>
    <row r="1803" spans="1:1" x14ac:dyDescent="0.25">
      <c r="A1803" s="17"/>
    </row>
    <row r="1804" spans="1:1" x14ac:dyDescent="0.25">
      <c r="A1804" s="17"/>
    </row>
    <row r="1805" spans="1:1" x14ac:dyDescent="0.25">
      <c r="A1805" s="17"/>
    </row>
    <row r="1806" spans="1:1" x14ac:dyDescent="0.25">
      <c r="A1806" s="17"/>
    </row>
    <row r="1807" spans="1:1" x14ac:dyDescent="0.25">
      <c r="A1807" s="17"/>
    </row>
    <row r="1808" spans="1:1" x14ac:dyDescent="0.25">
      <c r="A1808" s="17"/>
    </row>
    <row r="1809" spans="1:1" x14ac:dyDescent="0.25">
      <c r="A1809" s="17"/>
    </row>
    <row r="1810" spans="1:1" x14ac:dyDescent="0.25">
      <c r="A1810" s="17"/>
    </row>
    <row r="1811" spans="1:1" x14ac:dyDescent="0.25">
      <c r="A1811" s="17"/>
    </row>
    <row r="1812" spans="1:1" x14ac:dyDescent="0.25">
      <c r="A1812" s="17"/>
    </row>
    <row r="1813" spans="1:1" x14ac:dyDescent="0.25">
      <c r="A1813" s="17"/>
    </row>
    <row r="1814" spans="1:1" x14ac:dyDescent="0.25">
      <c r="A1814" s="17"/>
    </row>
    <row r="1815" spans="1:1" x14ac:dyDescent="0.25">
      <c r="A1815" s="17"/>
    </row>
    <row r="1816" spans="1:1" x14ac:dyDescent="0.25">
      <c r="A1816" s="17"/>
    </row>
    <row r="1817" spans="1:1" x14ac:dyDescent="0.25">
      <c r="A1817" s="17"/>
    </row>
    <row r="1818" spans="1:1" x14ac:dyDescent="0.25">
      <c r="A1818" s="17"/>
    </row>
    <row r="1819" spans="1:1" x14ac:dyDescent="0.25">
      <c r="A1819" s="17"/>
    </row>
    <row r="1820" spans="1:1" x14ac:dyDescent="0.25">
      <c r="A1820" s="17"/>
    </row>
    <row r="1821" spans="1:1" x14ac:dyDescent="0.25">
      <c r="A1821" s="17"/>
    </row>
    <row r="1822" spans="1:1" x14ac:dyDescent="0.25">
      <c r="A1822" s="17"/>
    </row>
    <row r="1823" spans="1:1" x14ac:dyDescent="0.25">
      <c r="A1823" s="17"/>
    </row>
    <row r="1824" spans="1:1" x14ac:dyDescent="0.25">
      <c r="A1824" s="17"/>
    </row>
    <row r="1825" spans="1:1" x14ac:dyDescent="0.25">
      <c r="A1825" s="17"/>
    </row>
    <row r="1826" spans="1:1" x14ac:dyDescent="0.25">
      <c r="A1826" s="17"/>
    </row>
    <row r="1827" spans="1:1" x14ac:dyDescent="0.25">
      <c r="A1827" s="17"/>
    </row>
    <row r="1828" spans="1:1" x14ac:dyDescent="0.25">
      <c r="A1828" s="17"/>
    </row>
    <row r="1829" spans="1:1" x14ac:dyDescent="0.25">
      <c r="A1829" s="17"/>
    </row>
    <row r="1830" spans="1:1" x14ac:dyDescent="0.25">
      <c r="A1830" s="17"/>
    </row>
    <row r="1831" spans="1:1" x14ac:dyDescent="0.25">
      <c r="A1831" s="17"/>
    </row>
    <row r="1832" spans="1:1" x14ac:dyDescent="0.25">
      <c r="A1832" s="17"/>
    </row>
    <row r="1833" spans="1:1" x14ac:dyDescent="0.25">
      <c r="A1833" s="17"/>
    </row>
    <row r="1834" spans="1:1" x14ac:dyDescent="0.25">
      <c r="A1834" s="17"/>
    </row>
    <row r="1835" spans="1:1" x14ac:dyDescent="0.25">
      <c r="A1835" s="17"/>
    </row>
    <row r="1836" spans="1:1" x14ac:dyDescent="0.25">
      <c r="A1836" s="17"/>
    </row>
    <row r="1837" spans="1:1" x14ac:dyDescent="0.25">
      <c r="A1837" s="17"/>
    </row>
    <row r="1838" spans="1:1" x14ac:dyDescent="0.25">
      <c r="A1838" s="17"/>
    </row>
    <row r="1839" spans="1:1" x14ac:dyDescent="0.25">
      <c r="A1839" s="17"/>
    </row>
    <row r="1840" spans="1:1" x14ac:dyDescent="0.25">
      <c r="A1840" s="17"/>
    </row>
    <row r="1841" spans="1:1" x14ac:dyDescent="0.25">
      <c r="A1841" s="17"/>
    </row>
    <row r="1842" spans="1:1" x14ac:dyDescent="0.25">
      <c r="A1842" s="17"/>
    </row>
    <row r="1843" spans="1:1" x14ac:dyDescent="0.25">
      <c r="A1843" s="17"/>
    </row>
    <row r="1844" spans="1:1" x14ac:dyDescent="0.25">
      <c r="A1844" s="17"/>
    </row>
    <row r="1845" spans="1:1" x14ac:dyDescent="0.25">
      <c r="A1845" s="17"/>
    </row>
    <row r="1846" spans="1:1" x14ac:dyDescent="0.25">
      <c r="A1846" s="17"/>
    </row>
    <row r="1847" spans="1:1" x14ac:dyDescent="0.25">
      <c r="A1847" s="17"/>
    </row>
    <row r="1848" spans="1:1" x14ac:dyDescent="0.25">
      <c r="A1848" s="17"/>
    </row>
    <row r="1849" spans="1:1" x14ac:dyDescent="0.25">
      <c r="A1849" s="17"/>
    </row>
    <row r="1850" spans="1:1" x14ac:dyDescent="0.25">
      <c r="A1850" s="17"/>
    </row>
    <row r="1851" spans="1:1" x14ac:dyDescent="0.25">
      <c r="A1851" s="17"/>
    </row>
    <row r="1852" spans="1:1" x14ac:dyDescent="0.25">
      <c r="A1852" s="17"/>
    </row>
    <row r="1853" spans="1:1" x14ac:dyDescent="0.25">
      <c r="A1853" s="17"/>
    </row>
    <row r="1854" spans="1:1" x14ac:dyDescent="0.25">
      <c r="A1854" s="17"/>
    </row>
    <row r="1855" spans="1:1" x14ac:dyDescent="0.25">
      <c r="A1855" s="17"/>
    </row>
    <row r="1856" spans="1:1" x14ac:dyDescent="0.25">
      <c r="A1856" s="17"/>
    </row>
    <row r="1857" spans="1:1" x14ac:dyDescent="0.25">
      <c r="A1857" s="17"/>
    </row>
    <row r="1858" spans="1:1" x14ac:dyDescent="0.25">
      <c r="A1858" s="17"/>
    </row>
    <row r="1859" spans="1:1" x14ac:dyDescent="0.25">
      <c r="A1859" s="17"/>
    </row>
    <row r="1860" spans="1:1" x14ac:dyDescent="0.25">
      <c r="A1860" s="17"/>
    </row>
    <row r="1861" spans="1:1" x14ac:dyDescent="0.25">
      <c r="A1861" s="17"/>
    </row>
    <row r="1862" spans="1:1" x14ac:dyDescent="0.25">
      <c r="A1862" s="17"/>
    </row>
    <row r="1863" spans="1:1" x14ac:dyDescent="0.25">
      <c r="A1863" s="17"/>
    </row>
    <row r="1864" spans="1:1" x14ac:dyDescent="0.25">
      <c r="A1864" s="17"/>
    </row>
    <row r="1865" spans="1:1" x14ac:dyDescent="0.25">
      <c r="A1865" s="17"/>
    </row>
    <row r="1866" spans="1:1" x14ac:dyDescent="0.25">
      <c r="A1866" s="17"/>
    </row>
    <row r="1867" spans="1:1" x14ac:dyDescent="0.25">
      <c r="A1867" s="17"/>
    </row>
    <row r="1868" spans="1:1" x14ac:dyDescent="0.25">
      <c r="A1868" s="17"/>
    </row>
    <row r="1869" spans="1:1" x14ac:dyDescent="0.25">
      <c r="A1869" s="17"/>
    </row>
    <row r="1870" spans="1:1" x14ac:dyDescent="0.25">
      <c r="A1870" s="17"/>
    </row>
    <row r="1871" spans="1:1" x14ac:dyDescent="0.25">
      <c r="A1871" s="17"/>
    </row>
    <row r="1872" spans="1:1" x14ac:dyDescent="0.25">
      <c r="A1872" s="17"/>
    </row>
    <row r="1873" spans="1:1" x14ac:dyDescent="0.25">
      <c r="A1873" s="17"/>
    </row>
    <row r="1874" spans="1:1" x14ac:dyDescent="0.25">
      <c r="A1874" s="17"/>
    </row>
    <row r="1875" spans="1:1" x14ac:dyDescent="0.25">
      <c r="A1875" s="17"/>
    </row>
    <row r="1876" spans="1:1" x14ac:dyDescent="0.25">
      <c r="A1876" s="17"/>
    </row>
    <row r="1877" spans="1:1" x14ac:dyDescent="0.25">
      <c r="A1877" s="17"/>
    </row>
    <row r="1878" spans="1:1" x14ac:dyDescent="0.25">
      <c r="A1878" s="17"/>
    </row>
    <row r="1879" spans="1:1" x14ac:dyDescent="0.25">
      <c r="A1879" s="17"/>
    </row>
    <row r="1880" spans="1:1" x14ac:dyDescent="0.25">
      <c r="A1880" s="17"/>
    </row>
    <row r="1881" spans="1:1" x14ac:dyDescent="0.25">
      <c r="A1881" s="17"/>
    </row>
    <row r="1882" spans="1:1" x14ac:dyDescent="0.25">
      <c r="A1882" s="17"/>
    </row>
    <row r="1883" spans="1:1" x14ac:dyDescent="0.25">
      <c r="A1883" s="17"/>
    </row>
    <row r="1884" spans="1:1" x14ac:dyDescent="0.25">
      <c r="A1884" s="17"/>
    </row>
    <row r="1885" spans="1:1" x14ac:dyDescent="0.25">
      <c r="A1885" s="17"/>
    </row>
    <row r="1886" spans="1:1" x14ac:dyDescent="0.25">
      <c r="A1886" s="17"/>
    </row>
    <row r="1887" spans="1:1" x14ac:dyDescent="0.25">
      <c r="A1887" s="17"/>
    </row>
    <row r="1888" spans="1:1" x14ac:dyDescent="0.25">
      <c r="A1888" s="17"/>
    </row>
    <row r="1889" spans="1:1" x14ac:dyDescent="0.25">
      <c r="A1889" s="17"/>
    </row>
    <row r="1890" spans="1:1" x14ac:dyDescent="0.25">
      <c r="A1890" s="17"/>
    </row>
    <row r="1891" spans="1:1" x14ac:dyDescent="0.25">
      <c r="A1891" s="17"/>
    </row>
    <row r="1892" spans="1:1" x14ac:dyDescent="0.25">
      <c r="A1892" s="17"/>
    </row>
    <row r="1893" spans="1:1" x14ac:dyDescent="0.25">
      <c r="A1893" s="17"/>
    </row>
    <row r="1894" spans="1:1" x14ac:dyDescent="0.25">
      <c r="A1894" s="17"/>
    </row>
    <row r="1895" spans="1:1" x14ac:dyDescent="0.25">
      <c r="A1895" s="17"/>
    </row>
    <row r="1896" spans="1:1" x14ac:dyDescent="0.25">
      <c r="A1896" s="17"/>
    </row>
    <row r="1897" spans="1:1" x14ac:dyDescent="0.25">
      <c r="A1897" s="17"/>
    </row>
    <row r="1898" spans="1:1" x14ac:dyDescent="0.25">
      <c r="A1898" s="17"/>
    </row>
    <row r="1899" spans="1:1" x14ac:dyDescent="0.25">
      <c r="A1899" s="17"/>
    </row>
    <row r="1900" spans="1:1" x14ac:dyDescent="0.25">
      <c r="A1900" s="17"/>
    </row>
    <row r="1901" spans="1:1" x14ac:dyDescent="0.25">
      <c r="A1901" s="17"/>
    </row>
    <row r="1902" spans="1:1" x14ac:dyDescent="0.25">
      <c r="A1902" s="17"/>
    </row>
    <row r="1903" spans="1:1" x14ac:dyDescent="0.25">
      <c r="A1903" s="17"/>
    </row>
    <row r="1904" spans="1:1" x14ac:dyDescent="0.25">
      <c r="A1904" s="17"/>
    </row>
    <row r="1905" spans="1:1" x14ac:dyDescent="0.25">
      <c r="A1905" s="17"/>
    </row>
    <row r="1906" spans="1:1" x14ac:dyDescent="0.25">
      <c r="A1906" s="17"/>
    </row>
    <row r="1907" spans="1:1" x14ac:dyDescent="0.25">
      <c r="A1907" s="17"/>
    </row>
    <row r="1908" spans="1:1" x14ac:dyDescent="0.25">
      <c r="A1908" s="17"/>
    </row>
    <row r="1909" spans="1:1" x14ac:dyDescent="0.25">
      <c r="A1909" s="17"/>
    </row>
    <row r="1910" spans="1:1" x14ac:dyDescent="0.25">
      <c r="A1910" s="17"/>
    </row>
    <row r="1911" spans="1:1" x14ac:dyDescent="0.25">
      <c r="A1911" s="17"/>
    </row>
    <row r="1912" spans="1:1" x14ac:dyDescent="0.25">
      <c r="A1912" s="17"/>
    </row>
    <row r="1913" spans="1:1" x14ac:dyDescent="0.25">
      <c r="A1913" s="17"/>
    </row>
    <row r="1914" spans="1:1" x14ac:dyDescent="0.25">
      <c r="A1914" s="17"/>
    </row>
    <row r="1915" spans="1:1" x14ac:dyDescent="0.25">
      <c r="A1915" s="17"/>
    </row>
    <row r="1916" spans="1:1" x14ac:dyDescent="0.25">
      <c r="A1916" s="17"/>
    </row>
    <row r="1917" spans="1:1" x14ac:dyDescent="0.25">
      <c r="A1917" s="17"/>
    </row>
    <row r="1918" spans="1:1" x14ac:dyDescent="0.25">
      <c r="A1918" s="17"/>
    </row>
    <row r="1919" spans="1:1" x14ac:dyDescent="0.25">
      <c r="A1919" s="17"/>
    </row>
    <row r="1920" spans="1:1" x14ac:dyDescent="0.25">
      <c r="A1920" s="17"/>
    </row>
    <row r="1921" spans="1:1" x14ac:dyDescent="0.25">
      <c r="A1921" s="17"/>
    </row>
    <row r="1922" spans="1:1" x14ac:dyDescent="0.25">
      <c r="A1922" s="17"/>
    </row>
    <row r="1923" spans="1:1" x14ac:dyDescent="0.25">
      <c r="A1923" s="17"/>
    </row>
    <row r="1924" spans="1:1" x14ac:dyDescent="0.25">
      <c r="A1924" s="17"/>
    </row>
    <row r="1925" spans="1:1" x14ac:dyDescent="0.25">
      <c r="A1925" s="17"/>
    </row>
    <row r="1926" spans="1:1" x14ac:dyDescent="0.25">
      <c r="A1926" s="17"/>
    </row>
    <row r="1927" spans="1:1" x14ac:dyDescent="0.25">
      <c r="A1927" s="17"/>
    </row>
    <row r="1928" spans="1:1" x14ac:dyDescent="0.25">
      <c r="A1928" s="17"/>
    </row>
    <row r="1929" spans="1:1" x14ac:dyDescent="0.25">
      <c r="A1929" s="17"/>
    </row>
    <row r="1930" spans="1:1" x14ac:dyDescent="0.25">
      <c r="A1930" s="17"/>
    </row>
    <row r="1931" spans="1:1" x14ac:dyDescent="0.25">
      <c r="A1931" s="17"/>
    </row>
    <row r="1932" spans="1:1" x14ac:dyDescent="0.25">
      <c r="A1932" s="17"/>
    </row>
    <row r="1933" spans="1:1" x14ac:dyDescent="0.25">
      <c r="A1933" s="17"/>
    </row>
    <row r="1934" spans="1:1" x14ac:dyDescent="0.25">
      <c r="A1934" s="17"/>
    </row>
    <row r="1935" spans="1:1" x14ac:dyDescent="0.25">
      <c r="A1935" s="17"/>
    </row>
    <row r="1936" spans="1:1" x14ac:dyDescent="0.25">
      <c r="A1936" s="17"/>
    </row>
    <row r="1937" spans="1:1" x14ac:dyDescent="0.25">
      <c r="A1937" s="17"/>
    </row>
    <row r="1938" spans="1:1" x14ac:dyDescent="0.25">
      <c r="A1938" s="17"/>
    </row>
    <row r="1939" spans="1:1" x14ac:dyDescent="0.25">
      <c r="A1939" s="17"/>
    </row>
    <row r="1940" spans="1:1" x14ac:dyDescent="0.25">
      <c r="A1940" s="17"/>
    </row>
    <row r="1941" spans="1:1" x14ac:dyDescent="0.25">
      <c r="A1941" s="17"/>
    </row>
    <row r="1942" spans="1:1" x14ac:dyDescent="0.25">
      <c r="A1942" s="17"/>
    </row>
    <row r="1943" spans="1:1" x14ac:dyDescent="0.25">
      <c r="A1943" s="17"/>
    </row>
    <row r="1944" spans="1:1" x14ac:dyDescent="0.25">
      <c r="A1944" s="17"/>
    </row>
    <row r="1945" spans="1:1" x14ac:dyDescent="0.25">
      <c r="A1945" s="17"/>
    </row>
    <row r="1946" spans="1:1" x14ac:dyDescent="0.25">
      <c r="A1946" s="17"/>
    </row>
    <row r="1947" spans="1:1" x14ac:dyDescent="0.25">
      <c r="A1947" s="17"/>
    </row>
    <row r="1948" spans="1:1" x14ac:dyDescent="0.25">
      <c r="A1948" s="17"/>
    </row>
    <row r="1949" spans="1:1" x14ac:dyDescent="0.25">
      <c r="A1949" s="17"/>
    </row>
    <row r="1950" spans="1:1" x14ac:dyDescent="0.25">
      <c r="A1950" s="17"/>
    </row>
    <row r="1951" spans="1:1" x14ac:dyDescent="0.25">
      <c r="A1951" s="17"/>
    </row>
    <row r="1952" spans="1:1" x14ac:dyDescent="0.25">
      <c r="A1952" s="17"/>
    </row>
    <row r="1953" spans="1:1" x14ac:dyDescent="0.25">
      <c r="A1953" s="17"/>
    </row>
    <row r="1954" spans="1:1" x14ac:dyDescent="0.25">
      <c r="A1954" s="17"/>
    </row>
    <row r="1955" spans="1:1" x14ac:dyDescent="0.25">
      <c r="A1955" s="17"/>
    </row>
    <row r="1956" spans="1:1" x14ac:dyDescent="0.25">
      <c r="A1956" s="17"/>
    </row>
    <row r="1957" spans="1:1" x14ac:dyDescent="0.25">
      <c r="A1957" s="17"/>
    </row>
    <row r="1958" spans="1:1" x14ac:dyDescent="0.25">
      <c r="A1958" s="17"/>
    </row>
    <row r="1959" spans="1:1" x14ac:dyDescent="0.25">
      <c r="A1959" s="17"/>
    </row>
    <row r="1960" spans="1:1" x14ac:dyDescent="0.25">
      <c r="A1960" s="17"/>
    </row>
    <row r="1961" spans="1:1" x14ac:dyDescent="0.25">
      <c r="A1961" s="17"/>
    </row>
    <row r="1962" spans="1:1" x14ac:dyDescent="0.25">
      <c r="A1962" s="17"/>
    </row>
    <row r="1963" spans="1:1" x14ac:dyDescent="0.25">
      <c r="A1963" s="17"/>
    </row>
    <row r="1964" spans="1:1" x14ac:dyDescent="0.25">
      <c r="A1964" s="17"/>
    </row>
    <row r="1965" spans="1:1" x14ac:dyDescent="0.25">
      <c r="A1965" s="17"/>
    </row>
    <row r="1966" spans="1:1" x14ac:dyDescent="0.25">
      <c r="A1966" s="17"/>
    </row>
    <row r="1967" spans="1:1" x14ac:dyDescent="0.25">
      <c r="A1967" s="17"/>
    </row>
    <row r="1968" spans="1:1" x14ac:dyDescent="0.25">
      <c r="A1968" s="17"/>
    </row>
    <row r="1969" spans="1:1" x14ac:dyDescent="0.25">
      <c r="A1969" s="17"/>
    </row>
    <row r="1970" spans="1:1" x14ac:dyDescent="0.25">
      <c r="A1970" s="17"/>
    </row>
    <row r="1971" spans="1:1" x14ac:dyDescent="0.25">
      <c r="A1971" s="17"/>
    </row>
    <row r="1972" spans="1:1" x14ac:dyDescent="0.25">
      <c r="A1972" s="17"/>
    </row>
    <row r="1973" spans="1:1" x14ac:dyDescent="0.25">
      <c r="A1973" s="17"/>
    </row>
    <row r="1974" spans="1:1" x14ac:dyDescent="0.25">
      <c r="A1974" s="17"/>
    </row>
    <row r="1975" spans="1:1" x14ac:dyDescent="0.25">
      <c r="A1975" s="17"/>
    </row>
    <row r="1976" spans="1:1" x14ac:dyDescent="0.25">
      <c r="A1976" s="17"/>
    </row>
    <row r="1977" spans="1:1" x14ac:dyDescent="0.25">
      <c r="A1977" s="17"/>
    </row>
    <row r="1978" spans="1:1" x14ac:dyDescent="0.25">
      <c r="A1978" s="17"/>
    </row>
    <row r="1979" spans="1:1" x14ac:dyDescent="0.25">
      <c r="A1979" s="17"/>
    </row>
    <row r="1980" spans="1:1" x14ac:dyDescent="0.25">
      <c r="A1980" s="17"/>
    </row>
    <row r="1981" spans="1:1" x14ac:dyDescent="0.25">
      <c r="A1981" s="17"/>
    </row>
    <row r="1982" spans="1:1" x14ac:dyDescent="0.25">
      <c r="A1982" s="17"/>
    </row>
    <row r="1983" spans="1:1" x14ac:dyDescent="0.25">
      <c r="A1983" s="17"/>
    </row>
    <row r="1984" spans="1:1" x14ac:dyDescent="0.25">
      <c r="A1984" s="17"/>
    </row>
    <row r="1985" spans="1:1" x14ac:dyDescent="0.25">
      <c r="A1985" s="17"/>
    </row>
    <row r="1986" spans="1:1" x14ac:dyDescent="0.25">
      <c r="A1986" s="17"/>
    </row>
    <row r="1987" spans="1:1" x14ac:dyDescent="0.25">
      <c r="A1987" s="17"/>
    </row>
    <row r="1988" spans="1:1" x14ac:dyDescent="0.25">
      <c r="A1988" s="17"/>
    </row>
    <row r="1989" spans="1:1" x14ac:dyDescent="0.25">
      <c r="A1989" s="17"/>
    </row>
    <row r="1990" spans="1:1" x14ac:dyDescent="0.25">
      <c r="A1990" s="17"/>
    </row>
    <row r="1991" spans="1:1" x14ac:dyDescent="0.25">
      <c r="A1991" s="17"/>
    </row>
    <row r="1992" spans="1:1" x14ac:dyDescent="0.25">
      <c r="A1992" s="17"/>
    </row>
    <row r="1993" spans="1:1" x14ac:dyDescent="0.25">
      <c r="A1993" s="17"/>
    </row>
    <row r="1994" spans="1:1" x14ac:dyDescent="0.25">
      <c r="A1994" s="17"/>
    </row>
    <row r="1995" spans="1:1" x14ac:dyDescent="0.25">
      <c r="A1995" s="17"/>
    </row>
    <row r="1996" spans="1:1" x14ac:dyDescent="0.25">
      <c r="A1996" s="17"/>
    </row>
    <row r="1997" spans="1:1" x14ac:dyDescent="0.25">
      <c r="A1997" s="17"/>
    </row>
    <row r="1998" spans="1:1" x14ac:dyDescent="0.25">
      <c r="A1998" s="17"/>
    </row>
    <row r="1999" spans="1:1" x14ac:dyDescent="0.25">
      <c r="A1999" s="17"/>
    </row>
    <row r="2000" spans="1:1" x14ac:dyDescent="0.25">
      <c r="A2000" s="17"/>
    </row>
    <row r="2001" spans="1:1" x14ac:dyDescent="0.25">
      <c r="A2001" s="17"/>
    </row>
    <row r="2002" spans="1:1" x14ac:dyDescent="0.25">
      <c r="A2002" s="17"/>
    </row>
    <row r="2003" spans="1:1" x14ac:dyDescent="0.25">
      <c r="A2003" s="17"/>
    </row>
    <row r="2004" spans="1:1" x14ac:dyDescent="0.25">
      <c r="A2004" s="17"/>
    </row>
    <row r="2005" spans="1:1" x14ac:dyDescent="0.25">
      <c r="A2005" s="17"/>
    </row>
  </sheetData>
  <mergeCells count="2">
    <mergeCell ref="A4:B4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opLeftCell="A36" zoomScale="85" zoomScaleNormal="85" workbookViewId="0">
      <selection activeCell="H51" sqref="H51"/>
    </sheetView>
  </sheetViews>
  <sheetFormatPr defaultColWidth="9.140625" defaultRowHeight="16.5" x14ac:dyDescent="0.3"/>
  <cols>
    <col min="1" max="1" width="2.140625" style="18" customWidth="1"/>
    <col min="2" max="2" width="13.85546875" style="19" customWidth="1"/>
    <col min="3" max="3" width="16" style="19" customWidth="1"/>
    <col min="4" max="4" width="74.85546875" style="19" customWidth="1"/>
    <col min="5" max="5" width="27.42578125" style="19" customWidth="1"/>
    <col min="6" max="6" width="20.42578125" style="21" customWidth="1"/>
    <col min="7" max="7" width="19" style="21" bestFit="1" customWidth="1"/>
    <col min="8" max="9" width="16.42578125" style="21" customWidth="1"/>
    <col min="10" max="10" width="9.140625" style="21"/>
    <col min="11" max="16384" width="9.140625" style="19"/>
  </cols>
  <sheetData>
    <row r="1" spans="2:12" x14ac:dyDescent="0.3">
      <c r="B1" s="3"/>
      <c r="C1" s="3"/>
      <c r="D1" s="162" t="s">
        <v>114</v>
      </c>
      <c r="E1" s="162"/>
    </row>
    <row r="2" spans="2:12" ht="21.75" customHeight="1" x14ac:dyDescent="0.3">
      <c r="B2" s="22"/>
      <c r="E2" s="23" t="s">
        <v>115</v>
      </c>
    </row>
    <row r="3" spans="2:12" ht="33" customHeight="1" x14ac:dyDescent="0.3">
      <c r="B3" s="22"/>
      <c r="E3" s="23" t="s">
        <v>32</v>
      </c>
    </row>
    <row r="4" spans="2:12" ht="66.75" customHeight="1" x14ac:dyDescent="0.3">
      <c r="B4" s="169" t="s">
        <v>136</v>
      </c>
      <c r="C4" s="169"/>
      <c r="D4" s="169"/>
      <c r="E4" s="169"/>
    </row>
    <row r="5" spans="2:12" x14ac:dyDescent="0.3">
      <c r="B5" s="22"/>
    </row>
    <row r="6" spans="2:12" ht="21.75" customHeight="1" thickBot="1" x14ac:dyDescent="0.35">
      <c r="B6" s="22"/>
      <c r="E6" s="24"/>
      <c r="F6" s="112"/>
    </row>
    <row r="7" spans="2:12" ht="36.75" customHeight="1" x14ac:dyDescent="0.3">
      <c r="B7" s="170" t="s">
        <v>33</v>
      </c>
      <c r="C7" s="171"/>
      <c r="D7" s="172" t="s">
        <v>34</v>
      </c>
      <c r="E7" s="174" t="s">
        <v>118</v>
      </c>
    </row>
    <row r="8" spans="2:12" ht="25.5" customHeight="1" x14ac:dyDescent="0.3">
      <c r="B8" s="25" t="s">
        <v>35</v>
      </c>
      <c r="C8" s="26" t="s">
        <v>36</v>
      </c>
      <c r="D8" s="173"/>
      <c r="E8" s="175"/>
      <c r="G8" s="27"/>
      <c r="H8" s="27"/>
      <c r="I8" s="27"/>
    </row>
    <row r="9" spans="2:12" ht="38.25" customHeight="1" thickBot="1" x14ac:dyDescent="0.35">
      <c r="B9" s="28"/>
      <c r="C9" s="29"/>
      <c r="D9" s="30" t="s">
        <v>37</v>
      </c>
      <c r="E9" s="31">
        <f>E50+E59+E75+E91+E11+E24</f>
        <v>-136877808.90000004</v>
      </c>
      <c r="F9" s="113"/>
      <c r="G9" s="32"/>
      <c r="H9" s="33"/>
      <c r="I9" s="27"/>
    </row>
    <row r="10" spans="2:12" s="34" customFormat="1" ht="33.75" customHeight="1" thickBot="1" x14ac:dyDescent="0.35">
      <c r="B10" s="147"/>
      <c r="C10" s="147"/>
      <c r="D10" s="44" t="s">
        <v>11</v>
      </c>
      <c r="E10" s="45"/>
      <c r="G10" s="37"/>
      <c r="H10" s="37"/>
      <c r="I10" s="37"/>
      <c r="J10" s="37"/>
      <c r="K10" s="37"/>
      <c r="L10" s="37"/>
    </row>
    <row r="11" spans="2:12" s="34" customFormat="1" ht="32.25" customHeight="1" x14ac:dyDescent="0.3">
      <c r="B11" s="163">
        <v>1210</v>
      </c>
      <c r="C11" s="164"/>
      <c r="D11" s="167" t="s">
        <v>119</v>
      </c>
      <c r="E11" s="168">
        <f>E18</f>
        <v>-70031891.700000003</v>
      </c>
      <c r="G11" s="37"/>
      <c r="H11" s="37"/>
      <c r="I11" s="37"/>
      <c r="J11" s="37"/>
      <c r="K11" s="37"/>
      <c r="L11" s="37"/>
    </row>
    <row r="12" spans="2:12" s="34" customFormat="1" x14ac:dyDescent="0.3">
      <c r="B12" s="150"/>
      <c r="C12" s="165"/>
      <c r="D12" s="149"/>
      <c r="E12" s="155"/>
      <c r="G12" s="37"/>
      <c r="H12" s="37"/>
      <c r="I12" s="37"/>
      <c r="J12" s="37"/>
      <c r="K12" s="37"/>
      <c r="L12" s="37"/>
    </row>
    <row r="13" spans="2:12" s="34" customFormat="1" ht="24" customHeight="1" x14ac:dyDescent="0.3">
      <c r="B13" s="150"/>
      <c r="C13" s="165"/>
      <c r="D13" s="148" t="s">
        <v>120</v>
      </c>
      <c r="E13" s="155"/>
      <c r="G13" s="37"/>
      <c r="H13" s="37"/>
      <c r="I13" s="37"/>
      <c r="J13" s="37"/>
      <c r="K13" s="37"/>
      <c r="L13" s="37"/>
    </row>
    <row r="14" spans="2:12" s="34" customFormat="1" x14ac:dyDescent="0.3">
      <c r="B14" s="150"/>
      <c r="C14" s="165"/>
      <c r="D14" s="149"/>
      <c r="E14" s="155"/>
      <c r="G14" s="37"/>
      <c r="H14" s="37"/>
      <c r="I14" s="37"/>
      <c r="J14" s="37"/>
      <c r="K14" s="37"/>
      <c r="L14" s="37"/>
    </row>
    <row r="15" spans="2:12" s="34" customFormat="1" ht="32.25" customHeight="1" x14ac:dyDescent="0.3">
      <c r="B15" s="150"/>
      <c r="C15" s="165"/>
      <c r="D15" s="148" t="s">
        <v>121</v>
      </c>
      <c r="E15" s="155"/>
      <c r="G15" s="37"/>
      <c r="H15" s="37"/>
      <c r="I15" s="37"/>
      <c r="J15" s="37"/>
      <c r="K15" s="37"/>
      <c r="L15" s="37"/>
    </row>
    <row r="16" spans="2:12" s="34" customFormat="1" ht="32.25" customHeight="1" x14ac:dyDescent="0.3">
      <c r="B16" s="150"/>
      <c r="C16" s="166"/>
      <c r="D16" s="149"/>
      <c r="E16" s="156"/>
      <c r="G16" s="37"/>
      <c r="H16" s="37"/>
      <c r="I16" s="37"/>
      <c r="J16" s="37"/>
      <c r="K16" s="37"/>
      <c r="L16" s="37"/>
    </row>
    <row r="17" spans="1:12" ht="29.25" customHeight="1" x14ac:dyDescent="0.3">
      <c r="B17" s="133" t="s">
        <v>38</v>
      </c>
      <c r="C17" s="134"/>
      <c r="D17" s="134"/>
      <c r="E17" s="135"/>
      <c r="G17" s="27"/>
      <c r="H17" s="27"/>
      <c r="I17" s="27"/>
      <c r="J17" s="27"/>
      <c r="K17" s="27"/>
      <c r="L17" s="27"/>
    </row>
    <row r="18" spans="1:12" ht="26.25" customHeight="1" x14ac:dyDescent="0.3">
      <c r="B18" s="150"/>
      <c r="C18" s="138">
        <v>42001</v>
      </c>
      <c r="D18" s="148" t="s">
        <v>122</v>
      </c>
      <c r="E18" s="158">
        <f>+'hav. 3-1'!B43</f>
        <v>-70031891.700000003</v>
      </c>
      <c r="G18" s="27"/>
      <c r="H18" s="27"/>
      <c r="I18" s="27"/>
      <c r="J18" s="27"/>
      <c r="K18" s="27"/>
      <c r="L18" s="27"/>
    </row>
    <row r="19" spans="1:12" ht="21" customHeight="1" x14ac:dyDescent="0.3">
      <c r="B19" s="150"/>
      <c r="C19" s="139"/>
      <c r="D19" s="149"/>
      <c r="E19" s="159"/>
      <c r="G19" s="27"/>
      <c r="H19" s="27"/>
      <c r="I19" s="27"/>
      <c r="J19" s="27"/>
      <c r="K19" s="27"/>
      <c r="L19" s="27"/>
    </row>
    <row r="20" spans="1:12" ht="24.75" customHeight="1" x14ac:dyDescent="0.3">
      <c r="B20" s="150"/>
      <c r="C20" s="139"/>
      <c r="D20" s="148" t="s">
        <v>123</v>
      </c>
      <c r="E20" s="159"/>
      <c r="G20" s="27"/>
      <c r="H20" s="27"/>
      <c r="I20" s="27"/>
      <c r="J20" s="27"/>
      <c r="K20" s="27"/>
      <c r="L20" s="27"/>
    </row>
    <row r="21" spans="1:12" ht="33.75" customHeight="1" x14ac:dyDescent="0.3">
      <c r="B21" s="150"/>
      <c r="C21" s="139"/>
      <c r="D21" s="149"/>
      <c r="E21" s="159"/>
      <c r="G21" s="27"/>
      <c r="H21" s="27"/>
      <c r="I21" s="27"/>
      <c r="J21" s="27"/>
      <c r="K21" s="27"/>
      <c r="L21" s="27"/>
    </row>
    <row r="22" spans="1:12" ht="23.25" customHeight="1" x14ac:dyDescent="0.3">
      <c r="B22" s="150"/>
      <c r="C22" s="139"/>
      <c r="D22" s="160" t="s">
        <v>124</v>
      </c>
      <c r="E22" s="159"/>
      <c r="G22" s="27"/>
      <c r="H22" s="27"/>
      <c r="I22" s="27"/>
      <c r="J22" s="27"/>
      <c r="K22" s="27"/>
      <c r="L22" s="27"/>
    </row>
    <row r="23" spans="1:12" ht="23.25" customHeight="1" x14ac:dyDescent="0.3">
      <c r="B23" s="150"/>
      <c r="C23" s="139"/>
      <c r="D23" s="161"/>
      <c r="E23" s="159"/>
      <c r="G23" s="27"/>
      <c r="H23" s="27"/>
      <c r="I23" s="27"/>
      <c r="J23" s="27"/>
      <c r="K23" s="27"/>
      <c r="L23" s="27"/>
    </row>
    <row r="24" spans="1:12" ht="29.25" customHeight="1" x14ac:dyDescent="0.3">
      <c r="B24" s="150">
        <v>1211</v>
      </c>
      <c r="C24" s="151"/>
      <c r="D24" s="152" t="s">
        <v>125</v>
      </c>
      <c r="E24" s="154">
        <f>+E31+E37+E43</f>
        <v>-127592679.80000001</v>
      </c>
      <c r="G24" s="27"/>
      <c r="H24" s="27"/>
      <c r="I24" s="27"/>
      <c r="J24" s="27"/>
      <c r="K24" s="27"/>
      <c r="L24" s="27"/>
    </row>
    <row r="25" spans="1:12" x14ac:dyDescent="0.3">
      <c r="B25" s="150"/>
      <c r="C25" s="151"/>
      <c r="D25" s="153"/>
      <c r="E25" s="155"/>
      <c r="G25" s="27"/>
      <c r="H25" s="27"/>
      <c r="I25" s="27"/>
      <c r="J25" s="27"/>
      <c r="K25" s="27"/>
      <c r="L25" s="27"/>
    </row>
    <row r="26" spans="1:12" ht="27" customHeight="1" x14ac:dyDescent="0.3">
      <c r="B26" s="150"/>
      <c r="C26" s="151"/>
      <c r="D26" s="157" t="s">
        <v>126</v>
      </c>
      <c r="E26" s="155"/>
      <c r="G26" s="27"/>
      <c r="H26" s="27"/>
      <c r="I26" s="27"/>
      <c r="J26" s="27"/>
      <c r="K26" s="27"/>
      <c r="L26" s="27"/>
    </row>
    <row r="27" spans="1:12" ht="41.25" customHeight="1" x14ac:dyDescent="0.3">
      <c r="B27" s="150"/>
      <c r="C27" s="151"/>
      <c r="D27" s="149"/>
      <c r="E27" s="155"/>
      <c r="G27" s="27"/>
      <c r="H27" s="27"/>
      <c r="I27" s="27"/>
      <c r="J27" s="27"/>
      <c r="K27" s="27"/>
      <c r="L27" s="27"/>
    </row>
    <row r="28" spans="1:12" ht="23.25" customHeight="1" x14ac:dyDescent="0.3">
      <c r="B28" s="150"/>
      <c r="C28" s="151"/>
      <c r="D28" s="148" t="s">
        <v>127</v>
      </c>
      <c r="E28" s="155"/>
      <c r="G28" s="27"/>
      <c r="H28" s="27"/>
      <c r="I28" s="27"/>
      <c r="J28" s="27"/>
      <c r="K28" s="27"/>
      <c r="L28" s="27"/>
    </row>
    <row r="29" spans="1:12" ht="36" customHeight="1" x14ac:dyDescent="0.3">
      <c r="B29" s="150"/>
      <c r="C29" s="151"/>
      <c r="D29" s="149"/>
      <c r="E29" s="156"/>
      <c r="G29" s="27"/>
      <c r="H29" s="27"/>
      <c r="I29" s="27"/>
      <c r="J29" s="27"/>
      <c r="K29" s="27"/>
      <c r="L29" s="27"/>
    </row>
    <row r="30" spans="1:12" ht="31.5" customHeight="1" x14ac:dyDescent="0.3">
      <c r="B30" s="133" t="s">
        <v>38</v>
      </c>
      <c r="C30" s="134"/>
      <c r="D30" s="134"/>
      <c r="E30" s="135"/>
      <c r="G30" s="27"/>
      <c r="H30" s="27"/>
      <c r="I30" s="27"/>
      <c r="J30" s="27"/>
      <c r="K30" s="27"/>
      <c r="L30" s="27"/>
    </row>
    <row r="31" spans="1:12" s="64" customFormat="1" ht="23.25" customHeight="1" x14ac:dyDescent="0.3">
      <c r="A31" s="62"/>
      <c r="B31" s="137"/>
      <c r="C31" s="138">
        <v>43001</v>
      </c>
      <c r="D31" s="148" t="s">
        <v>128</v>
      </c>
      <c r="E31" s="158">
        <f>+'hav. 3-1'!B34</f>
        <v>-126664668.40000001</v>
      </c>
      <c r="F31" s="21"/>
      <c r="G31" s="27"/>
      <c r="H31" s="27"/>
      <c r="I31" s="63"/>
      <c r="J31" s="63"/>
      <c r="K31" s="63"/>
      <c r="L31" s="63"/>
    </row>
    <row r="32" spans="1:12" s="64" customFormat="1" ht="30.75" customHeight="1" x14ac:dyDescent="0.3">
      <c r="A32" s="62"/>
      <c r="B32" s="137"/>
      <c r="C32" s="139"/>
      <c r="D32" s="149"/>
      <c r="E32" s="159"/>
      <c r="F32" s="21"/>
      <c r="G32" s="27"/>
      <c r="H32" s="27"/>
      <c r="I32" s="63"/>
      <c r="J32" s="63"/>
      <c r="K32" s="63"/>
      <c r="L32" s="63"/>
    </row>
    <row r="33" spans="1:12" s="64" customFormat="1" ht="24.75" customHeight="1" x14ac:dyDescent="0.3">
      <c r="A33" s="62"/>
      <c r="B33" s="137"/>
      <c r="C33" s="139"/>
      <c r="D33" s="148" t="s">
        <v>129</v>
      </c>
      <c r="E33" s="159"/>
      <c r="F33" s="21"/>
      <c r="G33" s="27"/>
      <c r="H33" s="27"/>
      <c r="I33" s="63"/>
      <c r="J33" s="63"/>
      <c r="K33" s="63"/>
      <c r="L33" s="63"/>
    </row>
    <row r="34" spans="1:12" s="64" customFormat="1" ht="51" customHeight="1" x14ac:dyDescent="0.3">
      <c r="A34" s="62"/>
      <c r="B34" s="137"/>
      <c r="C34" s="139"/>
      <c r="D34" s="149"/>
      <c r="E34" s="159"/>
      <c r="F34" s="21"/>
      <c r="G34" s="27"/>
      <c r="H34" s="27"/>
      <c r="I34" s="63"/>
      <c r="J34" s="63"/>
      <c r="K34" s="63"/>
      <c r="L34" s="63"/>
    </row>
    <row r="35" spans="1:12" s="64" customFormat="1" ht="26.25" customHeight="1" x14ac:dyDescent="0.3">
      <c r="A35" s="62"/>
      <c r="B35" s="137"/>
      <c r="C35" s="139"/>
      <c r="D35" s="148" t="s">
        <v>130</v>
      </c>
      <c r="E35" s="159"/>
      <c r="F35" s="21"/>
      <c r="G35" s="27"/>
      <c r="H35" s="27"/>
      <c r="I35" s="63"/>
      <c r="J35" s="63"/>
      <c r="K35" s="63"/>
      <c r="L35" s="63"/>
    </row>
    <row r="36" spans="1:12" s="64" customFormat="1" ht="19.5" customHeight="1" x14ac:dyDescent="0.3">
      <c r="A36" s="62"/>
      <c r="B36" s="137"/>
      <c r="C36" s="140"/>
      <c r="D36" s="149"/>
      <c r="E36" s="159"/>
      <c r="F36" s="21"/>
      <c r="G36" s="27"/>
      <c r="H36" s="27"/>
      <c r="I36" s="63"/>
      <c r="J36" s="63"/>
      <c r="K36" s="63"/>
      <c r="L36" s="63"/>
    </row>
    <row r="37" spans="1:12" ht="9.75" customHeight="1" x14ac:dyDescent="0.3">
      <c r="B37" s="150"/>
      <c r="C37" s="138">
        <v>44001</v>
      </c>
      <c r="D37" s="148" t="s">
        <v>131</v>
      </c>
      <c r="E37" s="158">
        <f>+'hav. 3-1'!B50</f>
        <v>-928011.4</v>
      </c>
      <c r="G37" s="27"/>
      <c r="H37" s="27"/>
      <c r="I37" s="27"/>
      <c r="J37" s="27"/>
      <c r="K37" s="27"/>
      <c r="L37" s="27"/>
    </row>
    <row r="38" spans="1:12" ht="63.75" customHeight="1" x14ac:dyDescent="0.3">
      <c r="B38" s="150"/>
      <c r="C38" s="139"/>
      <c r="D38" s="149"/>
      <c r="E38" s="159"/>
      <c r="G38" s="27"/>
      <c r="H38" s="27"/>
      <c r="I38" s="27"/>
      <c r="J38" s="27"/>
      <c r="K38" s="27"/>
      <c r="L38" s="27"/>
    </row>
    <row r="39" spans="1:12" ht="27" customHeight="1" x14ac:dyDescent="0.3">
      <c r="B39" s="150"/>
      <c r="C39" s="139"/>
      <c r="D39" s="181" t="s">
        <v>151</v>
      </c>
      <c r="E39" s="159"/>
      <c r="G39" s="27"/>
      <c r="H39" s="27"/>
      <c r="I39" s="27"/>
      <c r="J39" s="27"/>
      <c r="K39" s="27"/>
      <c r="L39" s="27"/>
    </row>
    <row r="40" spans="1:12" ht="78.75" customHeight="1" x14ac:dyDescent="0.3">
      <c r="B40" s="176"/>
      <c r="C40" s="178"/>
      <c r="D40" s="149"/>
      <c r="E40" s="159"/>
      <c r="G40" s="27"/>
      <c r="H40" s="27"/>
      <c r="I40" s="27"/>
      <c r="J40" s="27"/>
      <c r="K40" s="27"/>
      <c r="L40" s="27"/>
    </row>
    <row r="41" spans="1:12" ht="23.25" customHeight="1" x14ac:dyDescent="0.3">
      <c r="B41" s="176"/>
      <c r="C41" s="178"/>
      <c r="D41" s="148" t="s">
        <v>132</v>
      </c>
      <c r="E41" s="159"/>
      <c r="G41" s="27"/>
      <c r="H41" s="27"/>
      <c r="I41" s="27"/>
      <c r="J41" s="27"/>
      <c r="K41" s="27"/>
      <c r="L41" s="27"/>
    </row>
    <row r="42" spans="1:12" ht="24" customHeight="1" x14ac:dyDescent="0.3">
      <c r="B42" s="177"/>
      <c r="C42" s="179"/>
      <c r="D42" s="149"/>
      <c r="E42" s="180"/>
      <c r="G42" s="27"/>
      <c r="H42" s="27"/>
      <c r="I42" s="27"/>
      <c r="J42" s="27"/>
      <c r="K42" s="27"/>
      <c r="L42" s="27"/>
    </row>
    <row r="43" spans="1:12" ht="24" hidden="1" customHeight="1" x14ac:dyDescent="0.3">
      <c r="B43" s="182"/>
      <c r="C43" s="184">
        <v>45001</v>
      </c>
      <c r="D43" s="148" t="s">
        <v>133</v>
      </c>
      <c r="E43" s="158">
        <f>-'hav. 3-1'!B17</f>
        <v>0</v>
      </c>
      <c r="G43" s="27"/>
      <c r="H43" s="27"/>
      <c r="I43" s="27"/>
      <c r="J43" s="27"/>
      <c r="K43" s="27"/>
      <c r="L43" s="27"/>
    </row>
    <row r="44" spans="1:12" ht="21.75" hidden="1" customHeight="1" x14ac:dyDescent="0.3">
      <c r="B44" s="176"/>
      <c r="C44" s="178"/>
      <c r="D44" s="149"/>
      <c r="E44" s="159"/>
      <c r="G44" s="27"/>
      <c r="H44" s="27"/>
      <c r="I44" s="27"/>
      <c r="J44" s="27"/>
      <c r="K44" s="27"/>
      <c r="L44" s="27"/>
    </row>
    <row r="45" spans="1:12" ht="22.5" hidden="1" customHeight="1" x14ac:dyDescent="0.3">
      <c r="B45" s="176"/>
      <c r="C45" s="178"/>
      <c r="D45" s="148" t="s">
        <v>134</v>
      </c>
      <c r="E45" s="159"/>
      <c r="G45" s="27"/>
      <c r="H45" s="27"/>
      <c r="I45" s="27"/>
      <c r="J45" s="27"/>
      <c r="K45" s="27"/>
      <c r="L45" s="27"/>
    </row>
    <row r="46" spans="1:12" ht="36" hidden="1" customHeight="1" x14ac:dyDescent="0.3">
      <c r="B46" s="176"/>
      <c r="C46" s="178"/>
      <c r="D46" s="149"/>
      <c r="E46" s="159"/>
      <c r="G46" s="27"/>
      <c r="H46" s="27"/>
      <c r="I46" s="27"/>
      <c r="J46" s="27"/>
      <c r="K46" s="27"/>
      <c r="L46" s="27"/>
    </row>
    <row r="47" spans="1:12" ht="16.149999999999999" hidden="1" customHeight="1" x14ac:dyDescent="0.3">
      <c r="B47" s="176"/>
      <c r="C47" s="178"/>
      <c r="D47" s="148" t="s">
        <v>135</v>
      </c>
      <c r="E47" s="159"/>
      <c r="G47" s="27"/>
      <c r="H47" s="27"/>
      <c r="I47" s="27"/>
      <c r="J47" s="27"/>
      <c r="K47" s="27"/>
      <c r="L47" s="27"/>
    </row>
    <row r="48" spans="1:12" ht="33.75" hidden="1" customHeight="1" thickBot="1" x14ac:dyDescent="0.35">
      <c r="B48" s="183"/>
      <c r="C48" s="185"/>
      <c r="D48" s="187"/>
      <c r="E48" s="186"/>
      <c r="G48" s="27"/>
      <c r="H48" s="27"/>
      <c r="I48" s="27"/>
      <c r="J48" s="27"/>
      <c r="K48" s="27"/>
      <c r="L48" s="27"/>
    </row>
    <row r="49" spans="2:9" s="34" customFormat="1" ht="30.75" customHeight="1" thickBot="1" x14ac:dyDescent="0.35">
      <c r="B49" s="141"/>
      <c r="C49" s="141"/>
      <c r="D49" s="35" t="s">
        <v>42</v>
      </c>
      <c r="E49" s="36"/>
      <c r="G49" s="37"/>
      <c r="H49" s="37"/>
      <c r="I49" s="37"/>
    </row>
    <row r="50" spans="2:9" s="34" customFormat="1" ht="42.75" customHeight="1" x14ac:dyDescent="0.3">
      <c r="B50" s="142" t="s">
        <v>43</v>
      </c>
      <c r="C50" s="144"/>
      <c r="D50" s="42" t="s">
        <v>57</v>
      </c>
      <c r="E50" s="145">
        <f>+E54</f>
        <v>372498</v>
      </c>
      <c r="G50" s="37"/>
      <c r="H50" s="37"/>
      <c r="I50" s="37"/>
    </row>
    <row r="51" spans="2:9" s="34" customFormat="1" ht="93" customHeight="1" x14ac:dyDescent="0.3">
      <c r="B51" s="122"/>
      <c r="C51" s="130"/>
      <c r="D51" s="38" t="s">
        <v>58</v>
      </c>
      <c r="E51" s="120"/>
      <c r="G51" s="37"/>
      <c r="H51" s="37"/>
      <c r="I51" s="37"/>
    </row>
    <row r="52" spans="2:9" s="34" customFormat="1" ht="54.75" customHeight="1" x14ac:dyDescent="0.3">
      <c r="B52" s="143"/>
      <c r="C52" s="130"/>
      <c r="D52" s="43" t="s">
        <v>59</v>
      </c>
      <c r="E52" s="120"/>
    </row>
    <row r="53" spans="2:9" s="34" customFormat="1" ht="30" customHeight="1" x14ac:dyDescent="0.3">
      <c r="B53" s="133" t="s">
        <v>38</v>
      </c>
      <c r="C53" s="134"/>
      <c r="D53" s="134"/>
      <c r="E53" s="135"/>
    </row>
    <row r="54" spans="2:9" s="34" customFormat="1" ht="103.5" customHeight="1" x14ac:dyDescent="0.3">
      <c r="B54" s="129"/>
      <c r="C54" s="130" t="s">
        <v>39</v>
      </c>
      <c r="D54" s="39" t="s">
        <v>60</v>
      </c>
      <c r="E54" s="120">
        <f>+'hav3-1.1.1'!D13</f>
        <v>372498</v>
      </c>
    </row>
    <row r="55" spans="2:9" s="34" customFormat="1" ht="47.25" customHeight="1" x14ac:dyDescent="0.3">
      <c r="B55" s="122"/>
      <c r="C55" s="130"/>
      <c r="D55" s="38" t="s">
        <v>61</v>
      </c>
      <c r="E55" s="120"/>
    </row>
    <row r="56" spans="2:9" s="34" customFormat="1" ht="27" customHeight="1" x14ac:dyDescent="0.3">
      <c r="B56" s="122"/>
      <c r="C56" s="130"/>
      <c r="D56" s="40" t="s">
        <v>40</v>
      </c>
      <c r="E56" s="120"/>
    </row>
    <row r="57" spans="2:9" s="34" customFormat="1" ht="32.25" customHeight="1" thickBot="1" x14ac:dyDescent="0.35">
      <c r="B57" s="123"/>
      <c r="C57" s="146"/>
      <c r="D57" s="41" t="s">
        <v>41</v>
      </c>
      <c r="E57" s="121"/>
    </row>
    <row r="58" spans="2:9" s="34" customFormat="1" ht="45.75" customHeight="1" thickBot="1" x14ac:dyDescent="0.35">
      <c r="B58" s="147"/>
      <c r="C58" s="147"/>
      <c r="D58" s="44" t="s">
        <v>44</v>
      </c>
      <c r="E58" s="45"/>
    </row>
    <row r="59" spans="2:9" s="34" customFormat="1" ht="44.25" customHeight="1" x14ac:dyDescent="0.3">
      <c r="B59" s="129" t="s">
        <v>45</v>
      </c>
      <c r="C59" s="130"/>
      <c r="D59" s="39" t="s">
        <v>62</v>
      </c>
      <c r="E59" s="120">
        <f>E63+E67+E71</f>
        <v>6787178.5999999996</v>
      </c>
    </row>
    <row r="60" spans="2:9" s="34" customFormat="1" ht="56.25" customHeight="1" x14ac:dyDescent="0.3">
      <c r="B60" s="122"/>
      <c r="C60" s="130"/>
      <c r="D60" s="38" t="s">
        <v>63</v>
      </c>
      <c r="E60" s="120"/>
    </row>
    <row r="61" spans="2:9" s="34" customFormat="1" ht="56.25" customHeight="1" x14ac:dyDescent="0.3">
      <c r="B61" s="122"/>
      <c r="C61" s="131"/>
      <c r="D61" s="39" t="s">
        <v>64</v>
      </c>
      <c r="E61" s="132"/>
    </row>
    <row r="62" spans="2:9" s="34" customFormat="1" ht="38.25" customHeight="1" x14ac:dyDescent="0.3">
      <c r="B62" s="133" t="s">
        <v>38</v>
      </c>
      <c r="C62" s="134"/>
      <c r="D62" s="134"/>
      <c r="E62" s="135"/>
    </row>
    <row r="63" spans="2:9" s="34" customFormat="1" ht="114.75" customHeight="1" x14ac:dyDescent="0.3">
      <c r="B63" s="122"/>
      <c r="C63" s="136" t="s">
        <v>39</v>
      </c>
      <c r="D63" s="39" t="s">
        <v>65</v>
      </c>
      <c r="E63" s="119">
        <f>+'hav3-1.1.1'!D23</f>
        <v>3189309.8000000003</v>
      </c>
    </row>
    <row r="64" spans="2:9" s="34" customFormat="1" ht="63.75" customHeight="1" x14ac:dyDescent="0.3">
      <c r="B64" s="122"/>
      <c r="C64" s="130"/>
      <c r="D64" s="39" t="s">
        <v>66</v>
      </c>
      <c r="E64" s="120"/>
    </row>
    <row r="65" spans="2:5" s="34" customFormat="1" ht="30" customHeight="1" x14ac:dyDescent="0.3">
      <c r="B65" s="122"/>
      <c r="C65" s="130"/>
      <c r="D65" s="46" t="s">
        <v>40</v>
      </c>
      <c r="E65" s="120"/>
    </row>
    <row r="66" spans="2:5" s="34" customFormat="1" ht="24.75" customHeight="1" x14ac:dyDescent="0.3">
      <c r="B66" s="122"/>
      <c r="C66" s="131"/>
      <c r="D66" s="39" t="s">
        <v>41</v>
      </c>
      <c r="E66" s="132"/>
    </row>
    <row r="67" spans="2:5" s="34" customFormat="1" ht="89.25" customHeight="1" x14ac:dyDescent="0.3">
      <c r="B67" s="122"/>
      <c r="C67" s="136" t="s">
        <v>46</v>
      </c>
      <c r="D67" s="39" t="s">
        <v>67</v>
      </c>
      <c r="E67" s="119">
        <f>+'hav3-1.1.1'!D31</f>
        <v>1798934.4</v>
      </c>
    </row>
    <row r="68" spans="2:5" s="34" customFormat="1" ht="53.25" customHeight="1" x14ac:dyDescent="0.3">
      <c r="B68" s="122"/>
      <c r="C68" s="130"/>
      <c r="D68" s="39" t="s">
        <v>68</v>
      </c>
      <c r="E68" s="120"/>
    </row>
    <row r="69" spans="2:5" s="34" customFormat="1" ht="27" customHeight="1" x14ac:dyDescent="0.3">
      <c r="B69" s="122"/>
      <c r="C69" s="130"/>
      <c r="D69" s="40" t="s">
        <v>40</v>
      </c>
      <c r="E69" s="120"/>
    </row>
    <row r="70" spans="2:5" s="34" customFormat="1" ht="32.25" customHeight="1" x14ac:dyDescent="0.3">
      <c r="B70" s="122"/>
      <c r="C70" s="131"/>
      <c r="D70" s="39" t="s">
        <v>41</v>
      </c>
      <c r="E70" s="132"/>
    </row>
    <row r="71" spans="2:5" s="34" customFormat="1" ht="90" customHeight="1" x14ac:dyDescent="0.3">
      <c r="B71" s="122"/>
      <c r="C71" s="136" t="s">
        <v>47</v>
      </c>
      <c r="D71" s="39" t="s">
        <v>69</v>
      </c>
      <c r="E71" s="119">
        <f>+'hav3-1.1.1'!D39</f>
        <v>1798934.4</v>
      </c>
    </row>
    <row r="72" spans="2:5" s="34" customFormat="1" ht="72" customHeight="1" x14ac:dyDescent="0.3">
      <c r="B72" s="122"/>
      <c r="C72" s="130"/>
      <c r="D72" s="39" t="s">
        <v>68</v>
      </c>
      <c r="E72" s="120"/>
    </row>
    <row r="73" spans="2:5" s="34" customFormat="1" ht="24.75" customHeight="1" x14ac:dyDescent="0.3">
      <c r="B73" s="122"/>
      <c r="C73" s="130"/>
      <c r="D73" s="40" t="s">
        <v>40</v>
      </c>
      <c r="E73" s="120"/>
    </row>
    <row r="74" spans="2:5" s="34" customFormat="1" ht="32.25" customHeight="1" x14ac:dyDescent="0.3">
      <c r="B74" s="122"/>
      <c r="C74" s="131"/>
      <c r="D74" s="39" t="s">
        <v>41</v>
      </c>
      <c r="E74" s="132"/>
    </row>
    <row r="75" spans="2:5" s="34" customFormat="1" ht="44.25" customHeight="1" x14ac:dyDescent="0.3">
      <c r="B75" s="129" t="s">
        <v>48</v>
      </c>
      <c r="C75" s="130"/>
      <c r="D75" s="39" t="s">
        <v>70</v>
      </c>
      <c r="E75" s="120">
        <f>E79+E87+E83</f>
        <v>3454932.7</v>
      </c>
    </row>
    <row r="76" spans="2:5" s="34" customFormat="1" ht="45.75" customHeight="1" x14ac:dyDescent="0.3">
      <c r="B76" s="122"/>
      <c r="C76" s="130"/>
      <c r="D76" s="38" t="s">
        <v>71</v>
      </c>
      <c r="E76" s="120"/>
    </row>
    <row r="77" spans="2:5" s="34" customFormat="1" ht="56.25" customHeight="1" x14ac:dyDescent="0.3">
      <c r="B77" s="122"/>
      <c r="C77" s="131"/>
      <c r="D77" s="39" t="s">
        <v>72</v>
      </c>
      <c r="E77" s="132"/>
    </row>
    <row r="78" spans="2:5" s="34" customFormat="1" ht="38.25" customHeight="1" x14ac:dyDescent="0.3">
      <c r="B78" s="133" t="s">
        <v>38</v>
      </c>
      <c r="C78" s="134"/>
      <c r="D78" s="134"/>
      <c r="E78" s="135"/>
    </row>
    <row r="79" spans="2:5" s="34" customFormat="1" ht="98.25" customHeight="1" x14ac:dyDescent="0.3">
      <c r="B79" s="122"/>
      <c r="C79" s="136" t="s">
        <v>39</v>
      </c>
      <c r="D79" s="39" t="s">
        <v>73</v>
      </c>
      <c r="E79" s="119">
        <f>+'hav3-1.1.1'!D48</f>
        <v>1199337.1000000001</v>
      </c>
    </row>
    <row r="80" spans="2:5" s="34" customFormat="1" ht="63.75" customHeight="1" x14ac:dyDescent="0.3">
      <c r="B80" s="122"/>
      <c r="C80" s="130"/>
      <c r="D80" s="39" t="s">
        <v>74</v>
      </c>
      <c r="E80" s="120"/>
    </row>
    <row r="81" spans="2:5" s="34" customFormat="1" ht="30" customHeight="1" x14ac:dyDescent="0.3">
      <c r="B81" s="122"/>
      <c r="C81" s="130"/>
      <c r="D81" s="46" t="s">
        <v>40</v>
      </c>
      <c r="E81" s="120"/>
    </row>
    <row r="82" spans="2:5" s="34" customFormat="1" ht="24.75" customHeight="1" x14ac:dyDescent="0.3">
      <c r="B82" s="122"/>
      <c r="C82" s="131"/>
      <c r="D82" s="39" t="s">
        <v>41</v>
      </c>
      <c r="E82" s="132"/>
    </row>
    <row r="83" spans="2:5" s="34" customFormat="1" ht="90" customHeight="1" x14ac:dyDescent="0.3">
      <c r="B83" s="122"/>
      <c r="C83" s="136" t="s">
        <v>46</v>
      </c>
      <c r="D83" s="39" t="s">
        <v>150</v>
      </c>
      <c r="E83" s="119">
        <f>+'hav3-1.1.1'!D56</f>
        <v>403124.19999999995</v>
      </c>
    </row>
    <row r="84" spans="2:5" s="34" customFormat="1" ht="42" customHeight="1" x14ac:dyDescent="0.3">
      <c r="B84" s="122"/>
      <c r="C84" s="130"/>
      <c r="D84" s="39" t="s">
        <v>76</v>
      </c>
      <c r="E84" s="120"/>
    </row>
    <row r="85" spans="2:5" s="34" customFormat="1" ht="24.75" customHeight="1" x14ac:dyDescent="0.3">
      <c r="B85" s="122"/>
      <c r="C85" s="130"/>
      <c r="D85" s="40" t="s">
        <v>40</v>
      </c>
      <c r="E85" s="120"/>
    </row>
    <row r="86" spans="2:5" s="34" customFormat="1" ht="27" customHeight="1" x14ac:dyDescent="0.3">
      <c r="B86" s="122"/>
      <c r="C86" s="131"/>
      <c r="D86" s="39" t="s">
        <v>41</v>
      </c>
      <c r="E86" s="132"/>
    </row>
    <row r="87" spans="2:5" s="34" customFormat="1" ht="90" customHeight="1" x14ac:dyDescent="0.3">
      <c r="B87" s="122"/>
      <c r="C87" s="136" t="s">
        <v>47</v>
      </c>
      <c r="D87" s="39" t="s">
        <v>75</v>
      </c>
      <c r="E87" s="119">
        <f>+'hav3-1.1.1'!D64</f>
        <v>1852471.4000000001</v>
      </c>
    </row>
    <row r="88" spans="2:5" s="34" customFormat="1" ht="42" customHeight="1" x14ac:dyDescent="0.3">
      <c r="B88" s="122"/>
      <c r="C88" s="130"/>
      <c r="D88" s="39" t="s">
        <v>76</v>
      </c>
      <c r="E88" s="120"/>
    </row>
    <row r="89" spans="2:5" s="34" customFormat="1" ht="24.75" customHeight="1" x14ac:dyDescent="0.3">
      <c r="B89" s="122"/>
      <c r="C89" s="130"/>
      <c r="D89" s="40" t="s">
        <v>40</v>
      </c>
      <c r="E89" s="120"/>
    </row>
    <row r="90" spans="2:5" s="34" customFormat="1" ht="27" customHeight="1" x14ac:dyDescent="0.3">
      <c r="B90" s="122"/>
      <c r="C90" s="131"/>
      <c r="D90" s="39" t="s">
        <v>41</v>
      </c>
      <c r="E90" s="132"/>
    </row>
    <row r="91" spans="2:5" s="34" customFormat="1" ht="44.25" customHeight="1" x14ac:dyDescent="0.3">
      <c r="B91" s="129" t="s">
        <v>49</v>
      </c>
      <c r="C91" s="130"/>
      <c r="D91" s="39" t="s">
        <v>77</v>
      </c>
      <c r="E91" s="120">
        <f>+E95+E99+E103+E108</f>
        <v>50132153.299999997</v>
      </c>
    </row>
    <row r="92" spans="2:5" s="34" customFormat="1" ht="56.25" customHeight="1" x14ac:dyDescent="0.3">
      <c r="B92" s="122"/>
      <c r="C92" s="130"/>
      <c r="D92" s="38" t="s">
        <v>78</v>
      </c>
      <c r="E92" s="120"/>
    </row>
    <row r="93" spans="2:5" s="34" customFormat="1" ht="56.25" customHeight="1" x14ac:dyDescent="0.3">
      <c r="B93" s="122"/>
      <c r="C93" s="131"/>
      <c r="D93" s="39" t="s">
        <v>79</v>
      </c>
      <c r="E93" s="132"/>
    </row>
    <row r="94" spans="2:5" s="34" customFormat="1" ht="38.25" customHeight="1" x14ac:dyDescent="0.3">
      <c r="B94" s="133" t="s">
        <v>38</v>
      </c>
      <c r="C94" s="134"/>
      <c r="D94" s="134"/>
      <c r="E94" s="135"/>
    </row>
    <row r="95" spans="2:5" s="34" customFormat="1" ht="90" customHeight="1" x14ac:dyDescent="0.3">
      <c r="B95" s="122"/>
      <c r="C95" s="136" t="s">
        <v>47</v>
      </c>
      <c r="D95" s="39" t="s">
        <v>80</v>
      </c>
      <c r="E95" s="119">
        <f>+'hav3-1.1.1'!D73</f>
        <v>2548859.7000000002</v>
      </c>
    </row>
    <row r="96" spans="2:5" s="34" customFormat="1" ht="103.5" customHeight="1" x14ac:dyDescent="0.3">
      <c r="B96" s="122"/>
      <c r="C96" s="130"/>
      <c r="D96" s="39" t="s">
        <v>81</v>
      </c>
      <c r="E96" s="120"/>
    </row>
    <row r="97" spans="2:6" s="34" customFormat="1" ht="24.75" customHeight="1" x14ac:dyDescent="0.3">
      <c r="B97" s="122"/>
      <c r="C97" s="130"/>
      <c r="D97" s="40" t="s">
        <v>40</v>
      </c>
      <c r="E97" s="120"/>
    </row>
    <row r="98" spans="2:6" s="34" customFormat="1" ht="32.25" customHeight="1" x14ac:dyDescent="0.3">
      <c r="B98" s="122"/>
      <c r="C98" s="131"/>
      <c r="D98" s="39" t="s">
        <v>41</v>
      </c>
      <c r="E98" s="132"/>
    </row>
    <row r="99" spans="2:6" s="34" customFormat="1" ht="89.25" customHeight="1" x14ac:dyDescent="0.3">
      <c r="B99" s="122"/>
      <c r="C99" s="136" t="s">
        <v>50</v>
      </c>
      <c r="D99" s="39" t="s">
        <v>82</v>
      </c>
      <c r="E99" s="119">
        <f>+'hav3-1.1.1'!D81</f>
        <v>1304506</v>
      </c>
    </row>
    <row r="100" spans="2:6" s="34" customFormat="1" ht="93.75" customHeight="1" x14ac:dyDescent="0.3">
      <c r="B100" s="122"/>
      <c r="C100" s="130"/>
      <c r="D100" s="39" t="s">
        <v>83</v>
      </c>
      <c r="E100" s="120"/>
    </row>
    <row r="101" spans="2:6" s="34" customFormat="1" ht="27" customHeight="1" x14ac:dyDescent="0.3">
      <c r="B101" s="122"/>
      <c r="C101" s="130"/>
      <c r="D101" s="40" t="s">
        <v>40</v>
      </c>
      <c r="E101" s="120"/>
    </row>
    <row r="102" spans="2:6" s="34" customFormat="1" ht="32.25" customHeight="1" x14ac:dyDescent="0.3">
      <c r="B102" s="122"/>
      <c r="C102" s="131"/>
      <c r="D102" s="39" t="s">
        <v>41</v>
      </c>
      <c r="E102" s="132"/>
    </row>
    <row r="103" spans="2:6" s="34" customFormat="1" ht="51" customHeight="1" x14ac:dyDescent="0.3">
      <c r="B103" s="122"/>
      <c r="C103" s="124" t="s">
        <v>51</v>
      </c>
      <c r="D103" s="117" t="s">
        <v>52</v>
      </c>
      <c r="E103" s="119">
        <f>+'hav3-1.1.1'!D89</f>
        <v>26778787.600000001</v>
      </c>
    </row>
    <row r="104" spans="2:6" s="34" customFormat="1" ht="71.25" customHeight="1" x14ac:dyDescent="0.3">
      <c r="B104" s="122"/>
      <c r="C104" s="125"/>
      <c r="D104" s="118"/>
      <c r="E104" s="120"/>
    </row>
    <row r="105" spans="2:6" s="34" customFormat="1" ht="54" customHeight="1" x14ac:dyDescent="0.3">
      <c r="B105" s="122"/>
      <c r="C105" s="125"/>
      <c r="D105" s="39" t="s">
        <v>53</v>
      </c>
      <c r="E105" s="120"/>
      <c r="F105" s="47"/>
    </row>
    <row r="106" spans="2:6" s="34" customFormat="1" ht="22.5" customHeight="1" x14ac:dyDescent="0.3">
      <c r="B106" s="122"/>
      <c r="C106" s="125"/>
      <c r="D106" s="39" t="s">
        <v>40</v>
      </c>
      <c r="E106" s="120"/>
    </row>
    <row r="107" spans="2:6" s="34" customFormat="1" ht="32.25" customHeight="1" thickBot="1" x14ac:dyDescent="0.35">
      <c r="B107" s="123"/>
      <c r="C107" s="126"/>
      <c r="D107" s="41" t="s">
        <v>41</v>
      </c>
      <c r="E107" s="121"/>
    </row>
    <row r="108" spans="2:6" s="34" customFormat="1" ht="51" customHeight="1" x14ac:dyDescent="0.3">
      <c r="B108" s="122"/>
      <c r="C108" s="124" t="s">
        <v>54</v>
      </c>
      <c r="D108" s="127" t="s">
        <v>55</v>
      </c>
      <c r="E108" s="119">
        <f>+'hav 3-1.1.1.1'!D10</f>
        <v>19500000</v>
      </c>
    </row>
    <row r="109" spans="2:6" s="34" customFormat="1" ht="24.75" customHeight="1" x14ac:dyDescent="0.3">
      <c r="B109" s="122"/>
      <c r="C109" s="125"/>
      <c r="D109" s="128"/>
      <c r="E109" s="120"/>
    </row>
    <row r="110" spans="2:6" s="34" customFormat="1" ht="37.5" customHeight="1" x14ac:dyDescent="0.3">
      <c r="B110" s="122"/>
      <c r="C110" s="125"/>
      <c r="D110" s="39" t="s">
        <v>56</v>
      </c>
      <c r="E110" s="120"/>
    </row>
    <row r="111" spans="2:6" s="34" customFormat="1" ht="22.5" customHeight="1" x14ac:dyDescent="0.3">
      <c r="B111" s="122"/>
      <c r="C111" s="125"/>
      <c r="D111" s="39" t="s">
        <v>40</v>
      </c>
      <c r="E111" s="120"/>
    </row>
    <row r="112" spans="2:6" s="34" customFormat="1" ht="32.25" customHeight="1" thickBot="1" x14ac:dyDescent="0.35">
      <c r="B112" s="123"/>
      <c r="C112" s="126"/>
      <c r="D112" s="41" t="s">
        <v>41</v>
      </c>
      <c r="E112" s="121"/>
    </row>
  </sheetData>
  <mergeCells count="97">
    <mergeCell ref="B43:B48"/>
    <mergeCell ref="C43:C48"/>
    <mergeCell ref="D43:D44"/>
    <mergeCell ref="E43:E48"/>
    <mergeCell ref="D45:D46"/>
    <mergeCell ref="D47:D48"/>
    <mergeCell ref="E31:E36"/>
    <mergeCell ref="D33:D34"/>
    <mergeCell ref="D35:D36"/>
    <mergeCell ref="B37:B42"/>
    <mergeCell ref="C37:C42"/>
    <mergeCell ref="D37:D38"/>
    <mergeCell ref="E37:E42"/>
    <mergeCell ref="D39:D40"/>
    <mergeCell ref="D41:D42"/>
    <mergeCell ref="D1:E1"/>
    <mergeCell ref="B10:C10"/>
    <mergeCell ref="B11:B16"/>
    <mergeCell ref="C11:C16"/>
    <mergeCell ref="D11:D12"/>
    <mergeCell ref="E11:E16"/>
    <mergeCell ref="D13:D14"/>
    <mergeCell ref="D15:D16"/>
    <mergeCell ref="B4:E4"/>
    <mergeCell ref="B7:C7"/>
    <mergeCell ref="D7:D8"/>
    <mergeCell ref="E7:E8"/>
    <mergeCell ref="B17:E17"/>
    <mergeCell ref="B18:B23"/>
    <mergeCell ref="C18:C23"/>
    <mergeCell ref="D18:D19"/>
    <mergeCell ref="E18:E23"/>
    <mergeCell ref="D20:D21"/>
    <mergeCell ref="D22:D23"/>
    <mergeCell ref="B24:B29"/>
    <mergeCell ref="C24:C29"/>
    <mergeCell ref="D24:D25"/>
    <mergeCell ref="E24:E29"/>
    <mergeCell ref="D26:D27"/>
    <mergeCell ref="D28:D29"/>
    <mergeCell ref="B30:E30"/>
    <mergeCell ref="B31:B36"/>
    <mergeCell ref="C31:C36"/>
    <mergeCell ref="B59:B61"/>
    <mergeCell ref="C59:C61"/>
    <mergeCell ref="E59:E61"/>
    <mergeCell ref="B49:C49"/>
    <mergeCell ref="B50:B52"/>
    <mergeCell ref="C50:C52"/>
    <mergeCell ref="E50:E52"/>
    <mergeCell ref="B53:E53"/>
    <mergeCell ref="B54:B57"/>
    <mergeCell ref="C54:C57"/>
    <mergeCell ref="E54:E57"/>
    <mergeCell ref="B58:C58"/>
    <mergeCell ref="D31:D32"/>
    <mergeCell ref="B62:E62"/>
    <mergeCell ref="B63:B66"/>
    <mergeCell ref="C63:C66"/>
    <mergeCell ref="E63:E66"/>
    <mergeCell ref="B67:B70"/>
    <mergeCell ref="C67:C70"/>
    <mergeCell ref="E67:E70"/>
    <mergeCell ref="B71:B74"/>
    <mergeCell ref="C71:C74"/>
    <mergeCell ref="E71:E74"/>
    <mergeCell ref="B75:B77"/>
    <mergeCell ref="C75:C77"/>
    <mergeCell ref="E75:E77"/>
    <mergeCell ref="B78:E78"/>
    <mergeCell ref="B79:B82"/>
    <mergeCell ref="C79:C82"/>
    <mergeCell ref="E79:E82"/>
    <mergeCell ref="B87:B90"/>
    <mergeCell ref="C87:C90"/>
    <mergeCell ref="E87:E90"/>
    <mergeCell ref="B83:B86"/>
    <mergeCell ref="C83:C86"/>
    <mergeCell ref="E83:E86"/>
    <mergeCell ref="B99:B102"/>
    <mergeCell ref="C99:C102"/>
    <mergeCell ref="E99:E102"/>
    <mergeCell ref="B103:B107"/>
    <mergeCell ref="C103:C107"/>
    <mergeCell ref="B91:B93"/>
    <mergeCell ref="C91:C93"/>
    <mergeCell ref="E91:E93"/>
    <mergeCell ref="B94:E94"/>
    <mergeCell ref="B95:B98"/>
    <mergeCell ref="C95:C98"/>
    <mergeCell ref="E95:E98"/>
    <mergeCell ref="D103:D104"/>
    <mergeCell ref="E103:E107"/>
    <mergeCell ref="B108:B112"/>
    <mergeCell ref="C108:C112"/>
    <mergeCell ref="D108:D109"/>
    <mergeCell ref="E108:E112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zoomScale="85" zoomScaleNormal="85" workbookViewId="0">
      <selection activeCell="I14" sqref="I14"/>
    </sheetView>
  </sheetViews>
  <sheetFormatPr defaultRowHeight="16.5" x14ac:dyDescent="0.3"/>
  <cols>
    <col min="1" max="1" width="12.42578125" style="20" customWidth="1"/>
    <col min="2" max="2" width="16.42578125" style="20" customWidth="1"/>
    <col min="3" max="3" width="92.28515625" style="20" customWidth="1"/>
    <col min="4" max="4" width="18.7109375" style="20" customWidth="1"/>
    <col min="5" max="5" width="19" style="20" customWidth="1"/>
    <col min="6" max="6" width="18.7109375" style="20" customWidth="1"/>
    <col min="7" max="16384" width="9.140625" style="20"/>
  </cols>
  <sheetData>
    <row r="1" spans="1:6" x14ac:dyDescent="0.3">
      <c r="E1" s="20" t="s">
        <v>31</v>
      </c>
    </row>
    <row r="2" spans="1:6" ht="23.25" customHeight="1" x14ac:dyDescent="0.3">
      <c r="E2" s="192" t="s">
        <v>117</v>
      </c>
      <c r="F2" s="192"/>
    </row>
    <row r="3" spans="1:6" ht="22.5" customHeight="1" x14ac:dyDescent="0.3">
      <c r="E3" s="192" t="s">
        <v>84</v>
      </c>
      <c r="F3" s="192"/>
    </row>
    <row r="4" spans="1:6" s="48" customFormat="1" ht="65.25" customHeight="1" x14ac:dyDescent="0.25">
      <c r="A4" s="193" t="s">
        <v>144</v>
      </c>
      <c r="B4" s="193"/>
      <c r="C4" s="193"/>
      <c r="D4" s="193"/>
      <c r="E4" s="193"/>
      <c r="F4" s="193"/>
    </row>
    <row r="5" spans="1:6" s="48" customFormat="1" ht="21.75" customHeight="1" x14ac:dyDescent="0.25">
      <c r="A5" s="49"/>
      <c r="B5" s="49"/>
      <c r="C5" s="49"/>
      <c r="E5" s="194" t="s">
        <v>105</v>
      </c>
      <c r="F5" s="194"/>
    </row>
    <row r="6" spans="1:6" s="50" customFormat="1" ht="21.75" customHeight="1" x14ac:dyDescent="0.25">
      <c r="A6" s="198" t="s">
        <v>137</v>
      </c>
      <c r="B6" s="198"/>
      <c r="C6" s="195" t="s">
        <v>34</v>
      </c>
      <c r="D6" s="196" t="s">
        <v>138</v>
      </c>
      <c r="E6" s="196"/>
      <c r="F6" s="196"/>
    </row>
    <row r="7" spans="1:6" ht="22.5" customHeight="1" x14ac:dyDescent="0.3">
      <c r="A7" s="198" t="s">
        <v>35</v>
      </c>
      <c r="B7" s="198" t="s">
        <v>139</v>
      </c>
      <c r="C7" s="195"/>
      <c r="D7" s="197" t="s">
        <v>85</v>
      </c>
      <c r="E7" s="197" t="s">
        <v>86</v>
      </c>
      <c r="F7" s="197"/>
    </row>
    <row r="8" spans="1:6" s="48" customFormat="1" ht="44.25" customHeight="1" x14ac:dyDescent="0.25">
      <c r="A8" s="198"/>
      <c r="B8" s="198"/>
      <c r="C8" s="195"/>
      <c r="D8" s="197"/>
      <c r="E8" s="66" t="s">
        <v>87</v>
      </c>
      <c r="F8" s="66" t="s">
        <v>88</v>
      </c>
    </row>
    <row r="9" spans="1:6" ht="35.25" customHeight="1" x14ac:dyDescent="0.3">
      <c r="A9" s="67"/>
      <c r="B9" s="67"/>
      <c r="C9" s="68" t="s">
        <v>140</v>
      </c>
      <c r="D9" s="69">
        <v>41246762.600000001</v>
      </c>
      <c r="E9" s="69">
        <v>31203562.5</v>
      </c>
      <c r="F9" s="69">
        <v>10043200.100000001</v>
      </c>
    </row>
    <row r="10" spans="1:6" s="51" customFormat="1" ht="33" customHeight="1" x14ac:dyDescent="0.3">
      <c r="A10" s="190"/>
      <c r="B10" s="190"/>
      <c r="C10" s="70" t="s">
        <v>9</v>
      </c>
      <c r="D10" s="71"/>
      <c r="E10" s="71"/>
      <c r="F10" s="71"/>
    </row>
    <row r="11" spans="1:6" ht="21.75" customHeight="1" x14ac:dyDescent="0.3">
      <c r="A11" s="72"/>
      <c r="B11" s="73"/>
      <c r="C11" s="74" t="s">
        <v>89</v>
      </c>
      <c r="D11" s="66">
        <v>372498</v>
      </c>
      <c r="E11" s="66">
        <v>372498</v>
      </c>
      <c r="F11" s="66">
        <v>0</v>
      </c>
    </row>
    <row r="12" spans="1:6" ht="30" customHeight="1" x14ac:dyDescent="0.3">
      <c r="A12" s="75" t="s">
        <v>43</v>
      </c>
      <c r="B12" s="76"/>
      <c r="C12" s="77" t="s">
        <v>90</v>
      </c>
      <c r="D12" s="66">
        <v>372498</v>
      </c>
      <c r="E12" s="66">
        <v>372498</v>
      </c>
      <c r="F12" s="66">
        <v>0</v>
      </c>
    </row>
    <row r="13" spans="1:6" ht="89.25" customHeight="1" x14ac:dyDescent="0.3">
      <c r="A13" s="78"/>
      <c r="B13" s="54" t="s">
        <v>39</v>
      </c>
      <c r="C13" s="38" t="s">
        <v>91</v>
      </c>
      <c r="D13" s="79">
        <v>372498</v>
      </c>
      <c r="E13" s="79">
        <v>372498</v>
      </c>
      <c r="F13" s="79">
        <v>0</v>
      </c>
    </row>
    <row r="14" spans="1:6" s="51" customFormat="1" ht="33" customHeight="1" x14ac:dyDescent="0.3">
      <c r="A14" s="199"/>
      <c r="B14" s="200"/>
      <c r="C14" s="80" t="s">
        <v>108</v>
      </c>
      <c r="D14" s="79"/>
      <c r="E14" s="79"/>
      <c r="F14" s="79"/>
    </row>
    <row r="15" spans="1:6" ht="21.75" customHeight="1" x14ac:dyDescent="0.3">
      <c r="A15" s="199"/>
      <c r="B15" s="200"/>
      <c r="C15" s="70" t="s">
        <v>42</v>
      </c>
      <c r="D15" s="81">
        <v>372498</v>
      </c>
      <c r="E15" s="81">
        <v>372498</v>
      </c>
      <c r="F15" s="81">
        <v>0</v>
      </c>
    </row>
    <row r="16" spans="1:6" ht="36" customHeight="1" x14ac:dyDescent="0.3">
      <c r="A16" s="199"/>
      <c r="B16" s="200"/>
      <c r="C16" s="53" t="s">
        <v>109</v>
      </c>
      <c r="D16" s="79"/>
      <c r="E16" s="79"/>
      <c r="F16" s="79"/>
    </row>
    <row r="17" spans="1:6" s="51" customFormat="1" ht="44.25" customHeight="1" x14ac:dyDescent="0.3">
      <c r="A17" s="199"/>
      <c r="B17" s="200"/>
      <c r="C17" s="53" t="s">
        <v>110</v>
      </c>
      <c r="D17" s="79">
        <v>372498</v>
      </c>
      <c r="E17" s="79">
        <v>372498</v>
      </c>
      <c r="F17" s="79">
        <v>0</v>
      </c>
    </row>
    <row r="18" spans="1:6" s="51" customFormat="1" ht="39" customHeight="1" x14ac:dyDescent="0.3">
      <c r="A18" s="199"/>
      <c r="B18" s="200"/>
      <c r="C18" s="53" t="s">
        <v>111</v>
      </c>
      <c r="D18" s="79">
        <v>372498</v>
      </c>
      <c r="E18" s="79">
        <v>372498</v>
      </c>
      <c r="F18" s="79">
        <v>0</v>
      </c>
    </row>
    <row r="19" spans="1:6" ht="26.25" customHeight="1" x14ac:dyDescent="0.3">
      <c r="A19" s="199"/>
      <c r="B19" s="200"/>
      <c r="C19" s="53" t="s">
        <v>112</v>
      </c>
      <c r="D19" s="79">
        <v>372498</v>
      </c>
      <c r="E19" s="79">
        <v>372498</v>
      </c>
      <c r="F19" s="79">
        <v>0</v>
      </c>
    </row>
    <row r="20" spans="1:6" ht="30.75" customHeight="1" x14ac:dyDescent="0.3">
      <c r="A20" s="199"/>
      <c r="B20" s="200"/>
      <c r="C20" s="53" t="s">
        <v>113</v>
      </c>
      <c r="D20" s="79">
        <v>372498</v>
      </c>
      <c r="E20" s="79">
        <v>372498</v>
      </c>
      <c r="F20" s="79">
        <v>0</v>
      </c>
    </row>
    <row r="21" spans="1:6" ht="34.5" customHeight="1" x14ac:dyDescent="0.3">
      <c r="A21" s="82"/>
      <c r="B21" s="83"/>
      <c r="C21" s="74" t="s">
        <v>92</v>
      </c>
      <c r="D21" s="66">
        <v>40874264.600000001</v>
      </c>
      <c r="E21" s="66">
        <v>30831064.5</v>
      </c>
      <c r="F21" s="66">
        <v>10043200.100000001</v>
      </c>
    </row>
    <row r="22" spans="1:6" ht="37.5" customHeight="1" x14ac:dyDescent="0.3">
      <c r="A22" s="75">
        <v>1040</v>
      </c>
      <c r="B22" s="76"/>
      <c r="C22" s="77" t="s">
        <v>93</v>
      </c>
      <c r="D22" s="66">
        <v>6787178.5999999996</v>
      </c>
      <c r="E22" s="66">
        <v>5655982.2000000002</v>
      </c>
      <c r="F22" s="66">
        <v>1131196.3999999999</v>
      </c>
    </row>
    <row r="23" spans="1:6" s="51" customFormat="1" ht="62.25" customHeight="1" x14ac:dyDescent="0.3">
      <c r="A23" s="75"/>
      <c r="B23" s="52">
        <v>42001</v>
      </c>
      <c r="C23" s="38" t="s">
        <v>94</v>
      </c>
      <c r="D23" s="79">
        <v>3189309.8000000003</v>
      </c>
      <c r="E23" s="79">
        <v>2657758.2000000002</v>
      </c>
      <c r="F23" s="79">
        <v>531551.6</v>
      </c>
    </row>
    <row r="24" spans="1:6" ht="34.5" customHeight="1" x14ac:dyDescent="0.3">
      <c r="A24" s="191"/>
      <c r="B24" s="190"/>
      <c r="C24" s="80" t="s">
        <v>108</v>
      </c>
      <c r="D24" s="79"/>
      <c r="E24" s="79"/>
      <c r="F24" s="79"/>
    </row>
    <row r="25" spans="1:6" ht="40.5" customHeight="1" x14ac:dyDescent="0.3">
      <c r="A25" s="191"/>
      <c r="B25" s="190"/>
      <c r="C25" s="70" t="s">
        <v>106</v>
      </c>
      <c r="D25" s="81">
        <v>3189309.8000000003</v>
      </c>
      <c r="E25" s="81">
        <v>2657758.2000000002</v>
      </c>
      <c r="F25" s="81">
        <v>531551.6</v>
      </c>
    </row>
    <row r="26" spans="1:6" ht="42.75" customHeight="1" x14ac:dyDescent="0.3">
      <c r="A26" s="191"/>
      <c r="B26" s="190"/>
      <c r="C26" s="53" t="s">
        <v>109</v>
      </c>
      <c r="D26" s="79"/>
      <c r="E26" s="79"/>
      <c r="F26" s="79"/>
    </row>
    <row r="27" spans="1:6" s="51" customFormat="1" ht="30.75" customHeight="1" x14ac:dyDescent="0.3">
      <c r="A27" s="191"/>
      <c r="B27" s="190"/>
      <c r="C27" s="53" t="s">
        <v>110</v>
      </c>
      <c r="D27" s="79">
        <v>3189309.8000000003</v>
      </c>
      <c r="E27" s="79">
        <v>2657758.2000000002</v>
      </c>
      <c r="F27" s="79">
        <v>531551.6</v>
      </c>
    </row>
    <row r="28" spans="1:6" ht="27" customHeight="1" x14ac:dyDescent="0.3">
      <c r="A28" s="191"/>
      <c r="B28" s="190"/>
      <c r="C28" s="53" t="s">
        <v>111</v>
      </c>
      <c r="D28" s="79">
        <v>3189309.8000000003</v>
      </c>
      <c r="E28" s="79">
        <v>2657758.2000000002</v>
      </c>
      <c r="F28" s="79">
        <v>531551.6</v>
      </c>
    </row>
    <row r="29" spans="1:6" ht="37.5" customHeight="1" x14ac:dyDescent="0.3">
      <c r="A29" s="191"/>
      <c r="B29" s="190"/>
      <c r="C29" s="53" t="s">
        <v>112</v>
      </c>
      <c r="D29" s="79">
        <v>3189309.8000000003</v>
      </c>
      <c r="E29" s="79">
        <v>2657758.2000000002</v>
      </c>
      <c r="F29" s="79">
        <v>531551.6</v>
      </c>
    </row>
    <row r="30" spans="1:6" ht="31.5" customHeight="1" x14ac:dyDescent="0.3">
      <c r="A30" s="191"/>
      <c r="B30" s="190"/>
      <c r="C30" s="53" t="s">
        <v>113</v>
      </c>
      <c r="D30" s="79">
        <v>3189309.8000000003</v>
      </c>
      <c r="E30" s="79">
        <v>2657758.2000000002</v>
      </c>
      <c r="F30" s="79">
        <v>531551.6</v>
      </c>
    </row>
    <row r="31" spans="1:6" ht="67.5" customHeight="1" x14ac:dyDescent="0.3">
      <c r="A31" s="75"/>
      <c r="B31" s="52">
        <v>42002</v>
      </c>
      <c r="C31" s="38" t="s">
        <v>95</v>
      </c>
      <c r="D31" s="79">
        <v>1798934.4</v>
      </c>
      <c r="E31" s="79">
        <v>1499112</v>
      </c>
      <c r="F31" s="79">
        <v>299822.40000000002</v>
      </c>
    </row>
    <row r="32" spans="1:6" ht="36" customHeight="1" x14ac:dyDescent="0.3">
      <c r="A32" s="191"/>
      <c r="B32" s="190"/>
      <c r="C32" s="80" t="s">
        <v>108</v>
      </c>
      <c r="D32" s="79"/>
      <c r="E32" s="79"/>
      <c r="F32" s="79"/>
    </row>
    <row r="33" spans="1:6" ht="31.5" customHeight="1" x14ac:dyDescent="0.3">
      <c r="A33" s="191"/>
      <c r="B33" s="190"/>
      <c r="C33" s="70" t="s">
        <v>106</v>
      </c>
      <c r="D33" s="81">
        <v>1798934.4</v>
      </c>
      <c r="E33" s="81">
        <v>1499112</v>
      </c>
      <c r="F33" s="81">
        <v>299822.40000000002</v>
      </c>
    </row>
    <row r="34" spans="1:6" ht="27" customHeight="1" x14ac:dyDescent="0.3">
      <c r="A34" s="191"/>
      <c r="B34" s="190"/>
      <c r="C34" s="53" t="s">
        <v>109</v>
      </c>
      <c r="D34" s="79"/>
      <c r="E34" s="79"/>
      <c r="F34" s="79"/>
    </row>
    <row r="35" spans="1:6" ht="35.25" customHeight="1" x14ac:dyDescent="0.3">
      <c r="A35" s="191"/>
      <c r="B35" s="190"/>
      <c r="C35" s="53" t="s">
        <v>110</v>
      </c>
      <c r="D35" s="79">
        <v>1798934.4</v>
      </c>
      <c r="E35" s="79">
        <v>1499112</v>
      </c>
      <c r="F35" s="79">
        <v>299822.40000000002</v>
      </c>
    </row>
    <row r="36" spans="1:6" ht="35.25" customHeight="1" x14ac:dyDescent="0.3">
      <c r="A36" s="191"/>
      <c r="B36" s="190"/>
      <c r="C36" s="53" t="s">
        <v>111</v>
      </c>
      <c r="D36" s="79">
        <v>1798934.4</v>
      </c>
      <c r="E36" s="79">
        <v>1499112</v>
      </c>
      <c r="F36" s="79">
        <v>299822.40000000002</v>
      </c>
    </row>
    <row r="37" spans="1:6" ht="35.25" customHeight="1" x14ac:dyDescent="0.3">
      <c r="A37" s="191"/>
      <c r="B37" s="190"/>
      <c r="C37" s="53" t="s">
        <v>112</v>
      </c>
      <c r="D37" s="79">
        <v>1798934.4</v>
      </c>
      <c r="E37" s="79">
        <v>1499112</v>
      </c>
      <c r="F37" s="79">
        <v>299822.40000000002</v>
      </c>
    </row>
    <row r="38" spans="1:6" ht="35.25" customHeight="1" x14ac:dyDescent="0.3">
      <c r="A38" s="191"/>
      <c r="B38" s="190"/>
      <c r="C38" s="53" t="s">
        <v>113</v>
      </c>
      <c r="D38" s="79">
        <v>1798934.4</v>
      </c>
      <c r="E38" s="79">
        <v>1499112</v>
      </c>
      <c r="F38" s="79">
        <v>299822.40000000002</v>
      </c>
    </row>
    <row r="39" spans="1:6" ht="51" customHeight="1" x14ac:dyDescent="0.3">
      <c r="A39" s="75"/>
      <c r="B39" s="52">
        <v>42003</v>
      </c>
      <c r="C39" s="38" t="s">
        <v>96</v>
      </c>
      <c r="D39" s="79">
        <v>1798934.4</v>
      </c>
      <c r="E39" s="79">
        <v>1499112</v>
      </c>
      <c r="F39" s="79">
        <v>299822.40000000002</v>
      </c>
    </row>
    <row r="40" spans="1:6" ht="27.75" customHeight="1" x14ac:dyDescent="0.3">
      <c r="A40" s="191"/>
      <c r="B40" s="190"/>
      <c r="C40" s="80" t="s">
        <v>108</v>
      </c>
      <c r="D40" s="79"/>
      <c r="E40" s="79"/>
      <c r="F40" s="79"/>
    </row>
    <row r="41" spans="1:6" ht="27.75" customHeight="1" x14ac:dyDescent="0.3">
      <c r="A41" s="191"/>
      <c r="B41" s="190"/>
      <c r="C41" s="70" t="s">
        <v>106</v>
      </c>
      <c r="D41" s="81">
        <v>1798934.4</v>
      </c>
      <c r="E41" s="81">
        <v>1499112</v>
      </c>
      <c r="F41" s="81">
        <v>299822.40000000002</v>
      </c>
    </row>
    <row r="42" spans="1:6" ht="27.75" customHeight="1" x14ac:dyDescent="0.3">
      <c r="A42" s="191"/>
      <c r="B42" s="190"/>
      <c r="C42" s="53" t="s">
        <v>109</v>
      </c>
      <c r="D42" s="79"/>
      <c r="E42" s="79"/>
      <c r="F42" s="79"/>
    </row>
    <row r="43" spans="1:6" ht="27.75" customHeight="1" x14ac:dyDescent="0.3">
      <c r="A43" s="191"/>
      <c r="B43" s="190"/>
      <c r="C43" s="53" t="s">
        <v>110</v>
      </c>
      <c r="D43" s="79">
        <v>1798934.4</v>
      </c>
      <c r="E43" s="79">
        <v>1499112</v>
      </c>
      <c r="F43" s="79">
        <v>299822.40000000002</v>
      </c>
    </row>
    <row r="44" spans="1:6" ht="27.75" customHeight="1" x14ac:dyDescent="0.3">
      <c r="A44" s="191"/>
      <c r="B44" s="190"/>
      <c r="C44" s="53" t="s">
        <v>111</v>
      </c>
      <c r="D44" s="79">
        <v>1798934.4</v>
      </c>
      <c r="E44" s="79">
        <v>1499112</v>
      </c>
      <c r="F44" s="79">
        <v>299822.40000000002</v>
      </c>
    </row>
    <row r="45" spans="1:6" ht="27.75" customHeight="1" x14ac:dyDescent="0.3">
      <c r="A45" s="191"/>
      <c r="B45" s="190"/>
      <c r="C45" s="53" t="s">
        <v>112</v>
      </c>
      <c r="D45" s="79">
        <v>1798934.4</v>
      </c>
      <c r="E45" s="79">
        <v>1499112</v>
      </c>
      <c r="F45" s="79">
        <v>299822.40000000002</v>
      </c>
    </row>
    <row r="46" spans="1:6" ht="27.75" customHeight="1" x14ac:dyDescent="0.3">
      <c r="A46" s="191"/>
      <c r="B46" s="190"/>
      <c r="C46" s="53" t="s">
        <v>113</v>
      </c>
      <c r="D46" s="79">
        <v>1798934.4</v>
      </c>
      <c r="E46" s="79">
        <v>1499112</v>
      </c>
      <c r="F46" s="79">
        <v>299822.40000000002</v>
      </c>
    </row>
    <row r="47" spans="1:6" ht="31.5" customHeight="1" x14ac:dyDescent="0.3">
      <c r="A47" s="75">
        <v>1157</v>
      </c>
      <c r="B47" s="76"/>
      <c r="C47" s="77" t="s">
        <v>97</v>
      </c>
      <c r="D47" s="66">
        <v>3454932.7</v>
      </c>
      <c r="E47" s="66">
        <v>2947159.7</v>
      </c>
      <c r="F47" s="66">
        <v>507773</v>
      </c>
    </row>
    <row r="48" spans="1:6" ht="60.75" customHeight="1" x14ac:dyDescent="0.3">
      <c r="A48" s="75"/>
      <c r="B48" s="52">
        <v>42001</v>
      </c>
      <c r="C48" s="38" t="s">
        <v>98</v>
      </c>
      <c r="D48" s="79">
        <v>1199337.1000000001</v>
      </c>
      <c r="E48" s="79">
        <v>945666</v>
      </c>
      <c r="F48" s="79">
        <v>253671.1</v>
      </c>
    </row>
    <row r="49" spans="1:6" ht="27" customHeight="1" x14ac:dyDescent="0.3">
      <c r="A49" s="191"/>
      <c r="B49" s="190"/>
      <c r="C49" s="80" t="s">
        <v>108</v>
      </c>
      <c r="D49" s="79"/>
      <c r="E49" s="79"/>
      <c r="F49" s="79"/>
    </row>
    <row r="50" spans="1:6" ht="27" customHeight="1" x14ac:dyDescent="0.3">
      <c r="A50" s="191"/>
      <c r="B50" s="190"/>
      <c r="C50" s="70" t="s">
        <v>106</v>
      </c>
      <c r="D50" s="81">
        <v>1199337.1000000001</v>
      </c>
      <c r="E50" s="81">
        <v>945666</v>
      </c>
      <c r="F50" s="81">
        <v>253671.1</v>
      </c>
    </row>
    <row r="51" spans="1:6" ht="27" customHeight="1" x14ac:dyDescent="0.3">
      <c r="A51" s="191"/>
      <c r="B51" s="190"/>
      <c r="C51" s="53" t="s">
        <v>109</v>
      </c>
      <c r="D51" s="79"/>
      <c r="E51" s="79"/>
      <c r="F51" s="79"/>
    </row>
    <row r="52" spans="1:6" ht="27" customHeight="1" x14ac:dyDescent="0.3">
      <c r="A52" s="191"/>
      <c r="B52" s="190"/>
      <c r="C52" s="53" t="s">
        <v>110</v>
      </c>
      <c r="D52" s="79">
        <v>1199337.1000000001</v>
      </c>
      <c r="E52" s="79">
        <v>945666</v>
      </c>
      <c r="F52" s="79">
        <v>253671.1</v>
      </c>
    </row>
    <row r="53" spans="1:6" ht="27" customHeight="1" x14ac:dyDescent="0.3">
      <c r="A53" s="191"/>
      <c r="B53" s="190"/>
      <c r="C53" s="53" t="s">
        <v>111</v>
      </c>
      <c r="D53" s="79">
        <v>1199337.1000000001</v>
      </c>
      <c r="E53" s="79">
        <v>945666</v>
      </c>
      <c r="F53" s="79">
        <v>253671.1</v>
      </c>
    </row>
    <row r="54" spans="1:6" ht="27" customHeight="1" x14ac:dyDescent="0.3">
      <c r="A54" s="191"/>
      <c r="B54" s="190"/>
      <c r="C54" s="53" t="s">
        <v>112</v>
      </c>
      <c r="D54" s="79">
        <v>1199337.1000000001</v>
      </c>
      <c r="E54" s="79">
        <v>945666</v>
      </c>
      <c r="F54" s="79">
        <v>253671.1</v>
      </c>
    </row>
    <row r="55" spans="1:6" ht="27" customHeight="1" x14ac:dyDescent="0.3">
      <c r="A55" s="191"/>
      <c r="B55" s="190"/>
      <c r="C55" s="53" t="s">
        <v>113</v>
      </c>
      <c r="D55" s="79">
        <v>1199337.1000000001</v>
      </c>
      <c r="E55" s="79">
        <v>945666</v>
      </c>
      <c r="F55" s="79">
        <v>253671.1</v>
      </c>
    </row>
    <row r="56" spans="1:6" ht="49.5" customHeight="1" x14ac:dyDescent="0.3">
      <c r="A56" s="75"/>
      <c r="B56" s="52">
        <v>42002</v>
      </c>
      <c r="C56" s="38" t="s">
        <v>141</v>
      </c>
      <c r="D56" s="79">
        <v>403124.19999999995</v>
      </c>
      <c r="E56" s="79">
        <v>310095.59999999998</v>
      </c>
      <c r="F56" s="79">
        <v>93028.6</v>
      </c>
    </row>
    <row r="57" spans="1:6" ht="25.5" customHeight="1" x14ac:dyDescent="0.3">
      <c r="A57" s="191"/>
      <c r="B57" s="190"/>
      <c r="C57" s="80" t="s">
        <v>108</v>
      </c>
      <c r="D57" s="79"/>
      <c r="E57" s="79"/>
      <c r="F57" s="79"/>
    </row>
    <row r="58" spans="1:6" ht="25.5" customHeight="1" x14ac:dyDescent="0.3">
      <c r="A58" s="191"/>
      <c r="B58" s="190"/>
      <c r="C58" s="70" t="s">
        <v>106</v>
      </c>
      <c r="D58" s="81">
        <v>403124.19999999995</v>
      </c>
      <c r="E58" s="81">
        <v>310095.59999999998</v>
      </c>
      <c r="F58" s="81">
        <v>93028.6</v>
      </c>
    </row>
    <row r="59" spans="1:6" ht="25.5" customHeight="1" x14ac:dyDescent="0.3">
      <c r="A59" s="191"/>
      <c r="B59" s="190"/>
      <c r="C59" s="53" t="s">
        <v>109</v>
      </c>
      <c r="D59" s="79"/>
      <c r="E59" s="79"/>
      <c r="F59" s="79"/>
    </row>
    <row r="60" spans="1:6" ht="25.5" customHeight="1" x14ac:dyDescent="0.3">
      <c r="A60" s="191"/>
      <c r="B60" s="190"/>
      <c r="C60" s="53" t="s">
        <v>110</v>
      </c>
      <c r="D60" s="79">
        <v>403124.19999999995</v>
      </c>
      <c r="E60" s="79">
        <v>310095.59999999998</v>
      </c>
      <c r="F60" s="79">
        <v>93028.6</v>
      </c>
    </row>
    <row r="61" spans="1:6" ht="25.5" customHeight="1" x14ac:dyDescent="0.3">
      <c r="A61" s="191"/>
      <c r="B61" s="190"/>
      <c r="C61" s="53" t="s">
        <v>111</v>
      </c>
      <c r="D61" s="79">
        <v>403124.19999999995</v>
      </c>
      <c r="E61" s="79">
        <v>310095.59999999998</v>
      </c>
      <c r="F61" s="79">
        <v>93028.6</v>
      </c>
    </row>
    <row r="62" spans="1:6" ht="25.5" customHeight="1" x14ac:dyDescent="0.3">
      <c r="A62" s="191"/>
      <c r="B62" s="190"/>
      <c r="C62" s="53" t="s">
        <v>112</v>
      </c>
      <c r="D62" s="79">
        <v>403124.19999999995</v>
      </c>
      <c r="E62" s="79">
        <v>310095.59999999998</v>
      </c>
      <c r="F62" s="79">
        <v>93028.6</v>
      </c>
    </row>
    <row r="63" spans="1:6" ht="25.5" customHeight="1" x14ac:dyDescent="0.3">
      <c r="A63" s="191"/>
      <c r="B63" s="190"/>
      <c r="C63" s="53" t="s">
        <v>113</v>
      </c>
      <c r="D63" s="79">
        <v>403124.19999999995</v>
      </c>
      <c r="E63" s="79">
        <v>310095.59999999998</v>
      </c>
      <c r="F63" s="79">
        <v>93028.6</v>
      </c>
    </row>
    <row r="64" spans="1:6" ht="54.75" customHeight="1" x14ac:dyDescent="0.3">
      <c r="A64" s="75"/>
      <c r="B64" s="52">
        <v>42003</v>
      </c>
      <c r="C64" s="38" t="s">
        <v>99</v>
      </c>
      <c r="D64" s="79">
        <v>1852471.4000000001</v>
      </c>
      <c r="E64" s="79">
        <v>1691398.1</v>
      </c>
      <c r="F64" s="79">
        <v>161073.29999999999</v>
      </c>
    </row>
    <row r="65" spans="1:6" ht="28.5" customHeight="1" x14ac:dyDescent="0.3">
      <c r="A65" s="191"/>
      <c r="B65" s="190"/>
      <c r="C65" s="80" t="s">
        <v>108</v>
      </c>
      <c r="D65" s="79"/>
      <c r="E65" s="79"/>
      <c r="F65" s="79"/>
    </row>
    <row r="66" spans="1:6" ht="28.5" customHeight="1" x14ac:dyDescent="0.3">
      <c r="A66" s="191"/>
      <c r="B66" s="190"/>
      <c r="C66" s="70" t="s">
        <v>106</v>
      </c>
      <c r="D66" s="81">
        <v>1852471.4000000001</v>
      </c>
      <c r="E66" s="81">
        <v>1691398.1</v>
      </c>
      <c r="F66" s="81">
        <v>161073.29999999999</v>
      </c>
    </row>
    <row r="67" spans="1:6" ht="28.5" customHeight="1" x14ac:dyDescent="0.3">
      <c r="A67" s="191"/>
      <c r="B67" s="190"/>
      <c r="C67" s="53" t="s">
        <v>109</v>
      </c>
      <c r="D67" s="79"/>
      <c r="E67" s="79"/>
      <c r="F67" s="79"/>
    </row>
    <row r="68" spans="1:6" ht="28.5" customHeight="1" x14ac:dyDescent="0.3">
      <c r="A68" s="191"/>
      <c r="B68" s="190"/>
      <c r="C68" s="53" t="s">
        <v>110</v>
      </c>
      <c r="D68" s="79">
        <v>1852471.4000000001</v>
      </c>
      <c r="E68" s="79">
        <v>1691398.1</v>
      </c>
      <c r="F68" s="79">
        <v>161073.29999999999</v>
      </c>
    </row>
    <row r="69" spans="1:6" ht="28.5" customHeight="1" x14ac:dyDescent="0.3">
      <c r="A69" s="191"/>
      <c r="B69" s="190"/>
      <c r="C69" s="53" t="s">
        <v>111</v>
      </c>
      <c r="D69" s="79">
        <v>1852471.4000000001</v>
      </c>
      <c r="E69" s="79">
        <v>1691398.1</v>
      </c>
      <c r="F69" s="79">
        <v>161073.29999999999</v>
      </c>
    </row>
    <row r="70" spans="1:6" ht="28.5" customHeight="1" x14ac:dyDescent="0.3">
      <c r="A70" s="191"/>
      <c r="B70" s="190"/>
      <c r="C70" s="53" t="s">
        <v>112</v>
      </c>
      <c r="D70" s="79">
        <v>1852471.4000000001</v>
      </c>
      <c r="E70" s="79">
        <v>1691398.1</v>
      </c>
      <c r="F70" s="79">
        <v>161073.29999999999</v>
      </c>
    </row>
    <row r="71" spans="1:6" ht="28.5" customHeight="1" x14ac:dyDescent="0.3">
      <c r="A71" s="191"/>
      <c r="B71" s="190"/>
      <c r="C71" s="53" t="s">
        <v>113</v>
      </c>
      <c r="D71" s="79">
        <v>1852471.4000000001</v>
      </c>
      <c r="E71" s="79">
        <v>1691398.1</v>
      </c>
      <c r="F71" s="79">
        <v>161073.29999999999</v>
      </c>
    </row>
    <row r="72" spans="1:6" x14ac:dyDescent="0.3">
      <c r="A72" s="75" t="s">
        <v>49</v>
      </c>
      <c r="B72" s="76"/>
      <c r="C72" s="77" t="s">
        <v>100</v>
      </c>
      <c r="D72" s="66">
        <v>30632153.299999997</v>
      </c>
      <c r="E72" s="66">
        <v>22227922.599999998</v>
      </c>
      <c r="F72" s="66">
        <v>8404230.7000000011</v>
      </c>
    </row>
    <row r="73" spans="1:6" ht="55.5" customHeight="1" x14ac:dyDescent="0.3">
      <c r="A73" s="188"/>
      <c r="B73" s="54" t="s">
        <v>47</v>
      </c>
      <c r="C73" s="38" t="s">
        <v>101</v>
      </c>
      <c r="D73" s="79">
        <v>2548859.7000000002</v>
      </c>
      <c r="E73" s="79">
        <v>2039087.8</v>
      </c>
      <c r="F73" s="79">
        <v>509771.9</v>
      </c>
    </row>
    <row r="74" spans="1:6" ht="26.25" customHeight="1" x14ac:dyDescent="0.3">
      <c r="A74" s="188"/>
      <c r="B74" s="190"/>
      <c r="C74" s="80" t="s">
        <v>108</v>
      </c>
      <c r="D74" s="79"/>
      <c r="E74" s="79"/>
      <c r="F74" s="79"/>
    </row>
    <row r="75" spans="1:6" ht="26.25" customHeight="1" x14ac:dyDescent="0.3">
      <c r="A75" s="188"/>
      <c r="B75" s="190"/>
      <c r="C75" s="70" t="s">
        <v>106</v>
      </c>
      <c r="D75" s="81">
        <v>2548859.7000000002</v>
      </c>
      <c r="E75" s="81">
        <v>2039087.8</v>
      </c>
      <c r="F75" s="81">
        <v>509771.9</v>
      </c>
    </row>
    <row r="76" spans="1:6" ht="26.25" customHeight="1" x14ac:dyDescent="0.3">
      <c r="A76" s="188"/>
      <c r="B76" s="190"/>
      <c r="C76" s="53" t="s">
        <v>109</v>
      </c>
      <c r="D76" s="79"/>
      <c r="E76" s="79"/>
      <c r="F76" s="79"/>
    </row>
    <row r="77" spans="1:6" ht="26.25" customHeight="1" x14ac:dyDescent="0.3">
      <c r="A77" s="188"/>
      <c r="B77" s="190"/>
      <c r="C77" s="53" t="s">
        <v>110</v>
      </c>
      <c r="D77" s="79">
        <v>2548859.7000000002</v>
      </c>
      <c r="E77" s="79">
        <v>2039087.8</v>
      </c>
      <c r="F77" s="79">
        <v>509771.9</v>
      </c>
    </row>
    <row r="78" spans="1:6" ht="26.25" customHeight="1" x14ac:dyDescent="0.3">
      <c r="A78" s="188"/>
      <c r="B78" s="190"/>
      <c r="C78" s="53" t="s">
        <v>111</v>
      </c>
      <c r="D78" s="79">
        <v>2548859.7000000002</v>
      </c>
      <c r="E78" s="79">
        <v>2039087.8</v>
      </c>
      <c r="F78" s="79">
        <v>509771.9</v>
      </c>
    </row>
    <row r="79" spans="1:6" ht="26.25" customHeight="1" x14ac:dyDescent="0.3">
      <c r="A79" s="188"/>
      <c r="B79" s="190"/>
      <c r="C79" s="53" t="s">
        <v>112</v>
      </c>
      <c r="D79" s="79"/>
      <c r="E79" s="79">
        <v>2039087.8</v>
      </c>
      <c r="F79" s="79">
        <v>509771.9</v>
      </c>
    </row>
    <row r="80" spans="1:6" ht="26.25" customHeight="1" x14ac:dyDescent="0.3">
      <c r="A80" s="188"/>
      <c r="B80" s="190"/>
      <c r="C80" s="53" t="s">
        <v>113</v>
      </c>
      <c r="D80" s="79">
        <v>2548859.7000000002</v>
      </c>
      <c r="E80" s="79">
        <v>2039087.8</v>
      </c>
      <c r="F80" s="79">
        <v>509771.9</v>
      </c>
    </row>
    <row r="81" spans="1:6" ht="56.25" customHeight="1" x14ac:dyDescent="0.3">
      <c r="A81" s="188"/>
      <c r="B81" s="55">
        <v>42005</v>
      </c>
      <c r="C81" s="38" t="s">
        <v>102</v>
      </c>
      <c r="D81" s="79">
        <v>1304506</v>
      </c>
      <c r="E81" s="79">
        <v>1043588.1</v>
      </c>
      <c r="F81" s="79">
        <v>260917.9</v>
      </c>
    </row>
    <row r="82" spans="1:6" ht="31.5" customHeight="1" x14ac:dyDescent="0.3">
      <c r="A82" s="188"/>
      <c r="B82" s="190"/>
      <c r="C82" s="80" t="s">
        <v>108</v>
      </c>
      <c r="D82" s="79"/>
      <c r="E82" s="79"/>
      <c r="F82" s="79"/>
    </row>
    <row r="83" spans="1:6" ht="31.5" customHeight="1" x14ac:dyDescent="0.3">
      <c r="A83" s="188"/>
      <c r="B83" s="190"/>
      <c r="C83" s="70" t="s">
        <v>106</v>
      </c>
      <c r="D83" s="81">
        <v>1304506</v>
      </c>
      <c r="E83" s="81">
        <v>1043588.1</v>
      </c>
      <c r="F83" s="81">
        <v>260917.9</v>
      </c>
    </row>
    <row r="84" spans="1:6" ht="31.5" customHeight="1" x14ac:dyDescent="0.3">
      <c r="A84" s="188"/>
      <c r="B84" s="190"/>
      <c r="C84" s="53" t="s">
        <v>109</v>
      </c>
      <c r="D84" s="79"/>
      <c r="E84" s="79"/>
      <c r="F84" s="79"/>
    </row>
    <row r="85" spans="1:6" ht="31.5" customHeight="1" x14ac:dyDescent="0.3">
      <c r="A85" s="188"/>
      <c r="B85" s="190"/>
      <c r="C85" s="53" t="s">
        <v>110</v>
      </c>
      <c r="D85" s="79">
        <v>1304506</v>
      </c>
      <c r="E85" s="79">
        <v>1043588.1</v>
      </c>
      <c r="F85" s="79">
        <v>260917.9</v>
      </c>
    </row>
    <row r="86" spans="1:6" ht="31.5" customHeight="1" x14ac:dyDescent="0.3">
      <c r="A86" s="188"/>
      <c r="B86" s="190"/>
      <c r="C86" s="53" t="s">
        <v>111</v>
      </c>
      <c r="D86" s="79">
        <v>1304506</v>
      </c>
      <c r="E86" s="79">
        <v>1043588.1</v>
      </c>
      <c r="F86" s="79">
        <v>260917.9</v>
      </c>
    </row>
    <row r="87" spans="1:6" ht="31.5" customHeight="1" x14ac:dyDescent="0.3">
      <c r="A87" s="188"/>
      <c r="B87" s="190"/>
      <c r="C87" s="53" t="s">
        <v>112</v>
      </c>
      <c r="D87" s="79">
        <v>1304506</v>
      </c>
      <c r="E87" s="79">
        <v>1043588.1</v>
      </c>
      <c r="F87" s="79">
        <v>260917.9</v>
      </c>
    </row>
    <row r="88" spans="1:6" ht="31.5" customHeight="1" x14ac:dyDescent="0.3">
      <c r="A88" s="188"/>
      <c r="B88" s="190"/>
      <c r="C88" s="53" t="s">
        <v>113</v>
      </c>
      <c r="D88" s="79">
        <v>1304506</v>
      </c>
      <c r="E88" s="79">
        <v>1043588.1</v>
      </c>
      <c r="F88" s="79">
        <v>260917.9</v>
      </c>
    </row>
    <row r="89" spans="1:6" ht="76.5" customHeight="1" x14ac:dyDescent="0.3">
      <c r="A89" s="188"/>
      <c r="B89" s="54" t="s">
        <v>51</v>
      </c>
      <c r="C89" s="38" t="s">
        <v>103</v>
      </c>
      <c r="D89" s="79">
        <v>26778787.600000001</v>
      </c>
      <c r="E89" s="79">
        <v>19145246.699999999</v>
      </c>
      <c r="F89" s="79">
        <v>7633540.9000000004</v>
      </c>
    </row>
    <row r="90" spans="1:6" ht="30" customHeight="1" x14ac:dyDescent="0.3">
      <c r="A90" s="188"/>
      <c r="B90" s="190"/>
      <c r="C90" s="80" t="s">
        <v>108</v>
      </c>
      <c r="D90" s="79"/>
      <c r="E90" s="79"/>
      <c r="F90" s="79"/>
    </row>
    <row r="91" spans="1:6" ht="30" customHeight="1" x14ac:dyDescent="0.3">
      <c r="A91" s="188"/>
      <c r="B91" s="190"/>
      <c r="C91" s="70" t="s">
        <v>106</v>
      </c>
      <c r="D91" s="81">
        <v>26778787.600000001</v>
      </c>
      <c r="E91" s="81">
        <v>19145246.699999999</v>
      </c>
      <c r="F91" s="81">
        <v>7633540.9000000004</v>
      </c>
    </row>
    <row r="92" spans="1:6" ht="30" customHeight="1" x14ac:dyDescent="0.3">
      <c r="A92" s="188"/>
      <c r="B92" s="190"/>
      <c r="C92" s="53" t="s">
        <v>109</v>
      </c>
      <c r="D92" s="79"/>
      <c r="E92" s="79"/>
      <c r="F92" s="79"/>
    </row>
    <row r="93" spans="1:6" ht="30" customHeight="1" x14ac:dyDescent="0.3">
      <c r="A93" s="188"/>
      <c r="B93" s="190"/>
      <c r="C93" s="53" t="s">
        <v>110</v>
      </c>
      <c r="D93" s="79">
        <v>26778787.600000001</v>
      </c>
      <c r="E93" s="79">
        <v>19145246.699999999</v>
      </c>
      <c r="F93" s="79">
        <v>7633540.9000000004</v>
      </c>
    </row>
    <row r="94" spans="1:6" ht="30" customHeight="1" x14ac:dyDescent="0.3">
      <c r="A94" s="188"/>
      <c r="B94" s="190"/>
      <c r="C94" s="53" t="s">
        <v>111</v>
      </c>
      <c r="D94" s="79">
        <v>26778787.600000001</v>
      </c>
      <c r="E94" s="79">
        <v>19145246.699999999</v>
      </c>
      <c r="F94" s="79">
        <v>7633540.9000000004</v>
      </c>
    </row>
    <row r="95" spans="1:6" ht="30" customHeight="1" x14ac:dyDescent="0.3">
      <c r="A95" s="188"/>
      <c r="B95" s="190"/>
      <c r="C95" s="53" t="s">
        <v>112</v>
      </c>
      <c r="D95" s="79">
        <v>26778787.600000001</v>
      </c>
      <c r="E95" s="79">
        <v>19145246.699999999</v>
      </c>
      <c r="F95" s="79">
        <v>7633540.9000000004</v>
      </c>
    </row>
    <row r="96" spans="1:6" ht="30" customHeight="1" x14ac:dyDescent="0.3">
      <c r="A96" s="189"/>
      <c r="B96" s="190"/>
      <c r="C96" s="53" t="s">
        <v>113</v>
      </c>
      <c r="D96" s="79">
        <v>26778787.600000001</v>
      </c>
      <c r="E96" s="79">
        <v>19145246.699999999</v>
      </c>
      <c r="F96" s="79">
        <v>7633540.9000000004</v>
      </c>
    </row>
  </sheetData>
  <mergeCells count="30">
    <mergeCell ref="A10:B10"/>
    <mergeCell ref="A14:A20"/>
    <mergeCell ref="B14:B20"/>
    <mergeCell ref="A7:A8"/>
    <mergeCell ref="B7:B8"/>
    <mergeCell ref="E2:F2"/>
    <mergeCell ref="E3:F3"/>
    <mergeCell ref="A4:F4"/>
    <mergeCell ref="E5:F5"/>
    <mergeCell ref="C6:C8"/>
    <mergeCell ref="D6:F6"/>
    <mergeCell ref="E7:F7"/>
    <mergeCell ref="D7:D8"/>
    <mergeCell ref="A6:B6"/>
    <mergeCell ref="A24:A30"/>
    <mergeCell ref="B24:B30"/>
    <mergeCell ref="A32:A38"/>
    <mergeCell ref="B32:B38"/>
    <mergeCell ref="A40:A46"/>
    <mergeCell ref="B40:B46"/>
    <mergeCell ref="A73:A96"/>
    <mergeCell ref="B74:B80"/>
    <mergeCell ref="B82:B88"/>
    <mergeCell ref="B90:B96"/>
    <mergeCell ref="A49:A55"/>
    <mergeCell ref="B49:B55"/>
    <mergeCell ref="A57:A63"/>
    <mergeCell ref="B57:B63"/>
    <mergeCell ref="A65:A71"/>
    <mergeCell ref="B65:B71"/>
  </mergeCells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85" zoomScaleNormal="85" workbookViewId="0">
      <selection activeCell="I15" sqref="I15"/>
    </sheetView>
  </sheetViews>
  <sheetFormatPr defaultColWidth="9.140625" defaultRowHeight="17.25" x14ac:dyDescent="0.25"/>
  <cols>
    <col min="1" max="1" width="13.7109375" style="88" customWidth="1"/>
    <col min="2" max="2" width="16" style="88" customWidth="1"/>
    <col min="3" max="3" width="66.140625" style="89" customWidth="1"/>
    <col min="4" max="4" width="18.7109375" style="111" bestFit="1" customWidth="1"/>
    <col min="5" max="16384" width="9.140625" style="89"/>
  </cols>
  <sheetData>
    <row r="1" spans="1:8" x14ac:dyDescent="0.3">
      <c r="D1" s="61" t="s">
        <v>31</v>
      </c>
    </row>
    <row r="2" spans="1:8" ht="27.75" customHeight="1" x14ac:dyDescent="0.25">
      <c r="D2" s="56" t="s">
        <v>117</v>
      </c>
    </row>
    <row r="3" spans="1:8" ht="27" customHeight="1" x14ac:dyDescent="0.25">
      <c r="A3" s="90"/>
      <c r="B3" s="90"/>
      <c r="C3" s="90"/>
      <c r="D3" s="56" t="s">
        <v>104</v>
      </c>
    </row>
    <row r="4" spans="1:8" ht="36.75" customHeight="1" x14ac:dyDescent="0.25">
      <c r="A4" s="207" t="s">
        <v>143</v>
      </c>
      <c r="B4" s="207"/>
      <c r="C4" s="207"/>
      <c r="D4" s="207"/>
      <c r="E4" s="57"/>
      <c r="F4" s="57"/>
      <c r="G4" s="57"/>
      <c r="H4" s="57"/>
    </row>
    <row r="5" spans="1:8" ht="18" thickBot="1" x14ac:dyDescent="0.3">
      <c r="A5" s="91"/>
      <c r="B5" s="91"/>
      <c r="C5" s="91"/>
      <c r="D5" s="92" t="s">
        <v>105</v>
      </c>
      <c r="E5" s="91"/>
      <c r="F5" s="91"/>
      <c r="G5" s="91"/>
      <c r="H5" s="91"/>
    </row>
    <row r="6" spans="1:8" x14ac:dyDescent="0.25">
      <c r="A6" s="208" t="s">
        <v>33</v>
      </c>
      <c r="B6" s="209"/>
      <c r="C6" s="212" t="s">
        <v>8</v>
      </c>
      <c r="D6" s="214" t="s">
        <v>142</v>
      </c>
    </row>
    <row r="7" spans="1:8" x14ac:dyDescent="0.25">
      <c r="A7" s="210"/>
      <c r="B7" s="211"/>
      <c r="C7" s="213"/>
      <c r="D7" s="215"/>
    </row>
    <row r="8" spans="1:8" ht="22.5" customHeight="1" x14ac:dyDescent="0.25">
      <c r="A8" s="93" t="s">
        <v>35</v>
      </c>
      <c r="B8" s="77" t="s">
        <v>36</v>
      </c>
      <c r="C8" s="94" t="s">
        <v>0</v>
      </c>
      <c r="D8" s="95">
        <f t="shared" ref="D8" si="0">+D10</f>
        <v>19500000</v>
      </c>
    </row>
    <row r="9" spans="1:8" s="98" customFormat="1" ht="32.25" customHeight="1" x14ac:dyDescent="0.3">
      <c r="A9" s="216"/>
      <c r="B9" s="217"/>
      <c r="C9" s="96" t="s">
        <v>9</v>
      </c>
      <c r="D9" s="97"/>
    </row>
    <row r="10" spans="1:8" ht="39" customHeight="1" x14ac:dyDescent="0.25">
      <c r="A10" s="218"/>
      <c r="B10" s="218"/>
      <c r="C10" s="99" t="s">
        <v>106</v>
      </c>
      <c r="D10" s="95">
        <f t="shared" ref="D10:D11" si="1">+D11</f>
        <v>19500000</v>
      </c>
    </row>
    <row r="11" spans="1:8" s="98" customFormat="1" ht="30.75" customHeight="1" x14ac:dyDescent="0.25">
      <c r="A11" s="100">
        <v>1167</v>
      </c>
      <c r="B11" s="101"/>
      <c r="C11" s="58" t="s">
        <v>100</v>
      </c>
      <c r="D11" s="102">
        <f t="shared" si="1"/>
        <v>19500000</v>
      </c>
    </row>
    <row r="12" spans="1:8" ht="50.25" customHeight="1" x14ac:dyDescent="0.25">
      <c r="A12" s="103"/>
      <c r="B12" s="104">
        <v>42009</v>
      </c>
      <c r="C12" s="105" t="s">
        <v>107</v>
      </c>
      <c r="D12" s="95">
        <f t="shared" ref="D12" si="2">+D16</f>
        <v>19500000</v>
      </c>
    </row>
    <row r="13" spans="1:8" s="98" customFormat="1" ht="16.5" x14ac:dyDescent="0.25">
      <c r="A13" s="201"/>
      <c r="B13" s="202"/>
      <c r="C13" s="106" t="s">
        <v>108</v>
      </c>
      <c r="D13" s="107"/>
    </row>
    <row r="14" spans="1:8" s="98" customFormat="1" ht="16.5" x14ac:dyDescent="0.25">
      <c r="A14" s="203"/>
      <c r="B14" s="204"/>
      <c r="C14" s="99" t="s">
        <v>11</v>
      </c>
      <c r="D14" s="108">
        <f t="shared" ref="D14" si="3">+D12</f>
        <v>19500000</v>
      </c>
    </row>
    <row r="15" spans="1:8" s="98" customFormat="1" ht="33" x14ac:dyDescent="0.25">
      <c r="A15" s="203"/>
      <c r="B15" s="204"/>
      <c r="C15" s="109" t="s">
        <v>109</v>
      </c>
      <c r="D15" s="107"/>
    </row>
    <row r="16" spans="1:8" s="98" customFormat="1" ht="42" customHeight="1" x14ac:dyDescent="0.25">
      <c r="A16" s="203"/>
      <c r="B16" s="204"/>
      <c r="C16" s="109" t="s">
        <v>110</v>
      </c>
      <c r="D16" s="107">
        <f t="shared" ref="D16:D18" si="4">+D17</f>
        <v>19500000</v>
      </c>
    </row>
    <row r="17" spans="1:10" s="98" customFormat="1" ht="26.25" customHeight="1" x14ac:dyDescent="0.25">
      <c r="A17" s="203"/>
      <c r="B17" s="204"/>
      <c r="C17" s="109" t="s">
        <v>111</v>
      </c>
      <c r="D17" s="107">
        <f t="shared" si="4"/>
        <v>19500000</v>
      </c>
    </row>
    <row r="18" spans="1:10" s="98" customFormat="1" ht="45" customHeight="1" x14ac:dyDescent="0.25">
      <c r="A18" s="203"/>
      <c r="B18" s="204"/>
      <c r="C18" s="109" t="s">
        <v>112</v>
      </c>
      <c r="D18" s="107">
        <f t="shared" si="4"/>
        <v>19500000</v>
      </c>
    </row>
    <row r="19" spans="1:10" s="98" customFormat="1" ht="33.75" customHeight="1" thickBot="1" x14ac:dyDescent="0.3">
      <c r="A19" s="205"/>
      <c r="B19" s="206"/>
      <c r="C19" s="110" t="s">
        <v>113</v>
      </c>
      <c r="D19" s="59">
        <v>19500000</v>
      </c>
    </row>
    <row r="20" spans="1:10" x14ac:dyDescent="0.25">
      <c r="C20" s="88"/>
      <c r="D20" s="88"/>
    </row>
    <row r="21" spans="1:10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7">
    <mergeCell ref="A13:B19"/>
    <mergeCell ref="A4:D4"/>
    <mergeCell ref="A6:B7"/>
    <mergeCell ref="C6:C7"/>
    <mergeCell ref="D6:D7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hav. 3-1</vt:lpstr>
      <vt:lpstr>hav. 3-1.1</vt:lpstr>
      <vt:lpstr>hav3-1.1.1</vt:lpstr>
      <vt:lpstr>hav 3-1.1.1.1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Marine Gochumyan</cp:lastModifiedBy>
  <cp:lastPrinted>2019-07-19T13:07:19Z</cp:lastPrinted>
  <dcterms:created xsi:type="dcterms:W3CDTF">2019-05-19T16:48:41Z</dcterms:created>
  <dcterms:modified xsi:type="dcterms:W3CDTF">2021-07-16T15:33:26Z</dcterms:modified>
</cp:coreProperties>
</file>