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Budget\budget\_000000_MJCC 2022-2024թթ\19.07\ՄԺԾԾ2022-2024\1.1.Havelvacner_MJCC2022-2024\"/>
    </mc:Choice>
  </mc:AlternateContent>
  <bookViews>
    <workbookView xWindow="0" yWindow="0" windowWidth="28800" windowHeight="112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/>
  <c r="C26" i="1"/>
  <c r="D8" i="1" l="1"/>
  <c r="E8" i="1"/>
  <c r="D10" i="1"/>
  <c r="E10" i="1"/>
  <c r="D12" i="1"/>
  <c r="E12" i="1"/>
  <c r="D18" i="1"/>
  <c r="E18" i="1"/>
  <c r="D20" i="1"/>
  <c r="E20" i="1"/>
  <c r="D24" i="1"/>
  <c r="E24" i="1"/>
  <c r="D44" i="1"/>
  <c r="E44" i="1"/>
  <c r="D57" i="1"/>
  <c r="E57" i="1"/>
  <c r="D67" i="1"/>
  <c r="E67" i="1"/>
  <c r="D79" i="1"/>
  <c r="E79" i="1"/>
  <c r="D84" i="1"/>
  <c r="E84" i="1"/>
  <c r="D88" i="1"/>
  <c r="E88" i="1"/>
  <c r="D109" i="1"/>
  <c r="E109" i="1"/>
  <c r="D113" i="1"/>
  <c r="E113" i="1"/>
  <c r="D128" i="1"/>
  <c r="E128" i="1"/>
  <c r="D133" i="1"/>
  <c r="E133" i="1"/>
  <c r="D135" i="1"/>
  <c r="E135" i="1"/>
  <c r="D138" i="1"/>
  <c r="E138" i="1"/>
  <c r="D140" i="1"/>
  <c r="E140" i="1"/>
  <c r="D142" i="1"/>
  <c r="E142" i="1"/>
  <c r="D144" i="1"/>
  <c r="E144" i="1"/>
  <c r="D147" i="1"/>
  <c r="E147" i="1"/>
  <c r="D149" i="1"/>
  <c r="E149" i="1"/>
  <c r="D152" i="1"/>
  <c r="E152" i="1"/>
  <c r="D156" i="1"/>
  <c r="E156" i="1"/>
  <c r="D158" i="1"/>
  <c r="E158" i="1"/>
  <c r="D160" i="1"/>
  <c r="E160" i="1"/>
  <c r="D162" i="1"/>
  <c r="E162" i="1"/>
  <c r="D164" i="1"/>
  <c r="E164" i="1"/>
  <c r="D166" i="1"/>
  <c r="E166" i="1"/>
  <c r="D169" i="1"/>
  <c r="E169" i="1"/>
  <c r="D172" i="1"/>
  <c r="E172" i="1"/>
  <c r="D174" i="1"/>
  <c r="E174" i="1"/>
  <c r="D176" i="1"/>
  <c r="E176" i="1"/>
  <c r="D178" i="1"/>
  <c r="E178" i="1"/>
  <c r="D180" i="1"/>
  <c r="E180" i="1"/>
  <c r="D182" i="1"/>
  <c r="E182" i="1"/>
  <c r="D186" i="1"/>
  <c r="E186" i="1"/>
  <c r="D188" i="1"/>
  <c r="E188" i="1"/>
  <c r="C188" i="1"/>
  <c r="C186" i="1"/>
  <c r="C184" i="1"/>
  <c r="C182" i="1"/>
  <c r="C180" i="1"/>
  <c r="C178" i="1"/>
  <c r="C176" i="1"/>
  <c r="C174" i="1"/>
  <c r="C172" i="1"/>
  <c r="C169" i="1"/>
  <c r="C166" i="1"/>
  <c r="C164" i="1"/>
  <c r="C162" i="1"/>
  <c r="C160" i="1"/>
  <c r="C158" i="1"/>
  <c r="C156" i="1"/>
  <c r="C152" i="1"/>
  <c r="C149" i="1"/>
  <c r="C147" i="1"/>
  <c r="C144" i="1"/>
  <c r="C142" i="1"/>
  <c r="C140" i="1"/>
  <c r="C138" i="1"/>
  <c r="C135" i="1"/>
  <c r="C133" i="1"/>
  <c r="C128" i="1"/>
  <c r="C113" i="1"/>
  <c r="C109" i="1"/>
  <c r="C88" i="1"/>
  <c r="C84" i="1"/>
  <c r="C79" i="1"/>
  <c r="C67" i="1"/>
  <c r="C57" i="1"/>
  <c r="C44" i="1"/>
  <c r="C24" i="1"/>
  <c r="C20" i="1"/>
  <c r="C18" i="1"/>
  <c r="C12" i="1"/>
  <c r="C10" i="1"/>
  <c r="C8" i="1"/>
  <c r="E7" i="1" l="1"/>
  <c r="D7" i="1"/>
  <c r="C7" i="1"/>
</calcChain>
</file>

<file path=xl/sharedStrings.xml><?xml version="1.0" encoding="utf-8"?>
<sst xmlns="http://schemas.openxmlformats.org/spreadsheetml/2006/main" count="318" uniqueCount="309">
  <si>
    <t>2022թ.</t>
  </si>
  <si>
    <t>2023թ.</t>
  </si>
  <si>
    <t>2024թ.</t>
  </si>
  <si>
    <t xml:space="preserve"> ԸՆԴԱՄԵՆԸ</t>
  </si>
  <si>
    <t>ԲԳԿ</t>
  </si>
  <si>
    <t xml:space="preserve"> Հանրապետության նախագահի աշխատակազմ</t>
  </si>
  <si>
    <t xml:space="preserve"> 1154</t>
  </si>
  <si>
    <t xml:space="preserve"> Հանրապետության նախագահի լիազորությունների իրականացման ապահովում</t>
  </si>
  <si>
    <t xml:space="preserve"> ՀՀ Ազգային ժողով</t>
  </si>
  <si>
    <t xml:space="preserve"> 1024</t>
  </si>
  <si>
    <t xml:space="preserve"> ՀՀ Ազգային ժողովի լիազորությունների իրականացման ապահովում</t>
  </si>
  <si>
    <t xml:space="preserve"> ՀՀ վարչապետի աշխատակազմ</t>
  </si>
  <si>
    <t xml:space="preserve"> 1018</t>
  </si>
  <si>
    <t xml:space="preserve"> Պետական հատվածի արդիականացման ծրագիր</t>
  </si>
  <si>
    <t xml:space="preserve"> 1136</t>
  </si>
  <si>
    <t xml:space="preserve"> ՀՀ Վարչապետի լիազորությունների իրականացման ապահովում</t>
  </si>
  <si>
    <t xml:space="preserve"> 1156</t>
  </si>
  <si>
    <t xml:space="preserve"> Հայաստան-Սփյուռք գործակցության ծրագիր</t>
  </si>
  <si>
    <t xml:space="preserve"> 1213</t>
  </si>
  <si>
    <t xml:space="preserve"> Տեսչական վերահսկողության ծրագիր</t>
  </si>
  <si>
    <t xml:space="preserve"> 1222</t>
  </si>
  <si>
    <t xml:space="preserve"> ՀՀ զարգացման գործընթացներում Սփյուռքի ներուժի ներգրավում</t>
  </si>
  <si>
    <t xml:space="preserve"> Բարձրագույն դատական խորհուրդ</t>
  </si>
  <si>
    <t xml:space="preserve"> 1080</t>
  </si>
  <si>
    <t xml:space="preserve"> Դատական իշխանության գործունեության ապահովում և իրականացում</t>
  </si>
  <si>
    <t xml:space="preserve"> ՀՀ դատախազություն</t>
  </si>
  <si>
    <t xml:space="preserve"> 1013</t>
  </si>
  <si>
    <t xml:space="preserve"> Փորձաքննության ծառայություններ</t>
  </si>
  <si>
    <t xml:space="preserve"> 1087</t>
  </si>
  <si>
    <t xml:space="preserve"> Դատավարական ղեկավարում և դատախազական հսկողություն</t>
  </si>
  <si>
    <t xml:space="preserve"> 1144</t>
  </si>
  <si>
    <t xml:space="preserve"> Մասնագիտական ուսուցում և որակավորման բարձրացում</t>
  </si>
  <si>
    <t xml:space="preserve"> ՀՀ հատուկ քննչական ծառայություն</t>
  </si>
  <si>
    <t xml:space="preserve"> ՀՀ հատուկ քննչական ծառայություններ</t>
  </si>
  <si>
    <t xml:space="preserve"> ՀՀ տարածքային կառավարման և ենթակառուցվածքների նախարարություն</t>
  </si>
  <si>
    <t xml:space="preserve"> 1001</t>
  </si>
  <si>
    <t xml:space="preserve"> Տարածքային կառավարման ոլորտում քաղաքականության մշակում, ծրագրերի համակարգում և մոնիտորինգի իրականացում</t>
  </si>
  <si>
    <t xml:space="preserve"> 1004</t>
  </si>
  <si>
    <t xml:space="preserve"> Ոռոգման համակարգի առողջացում</t>
  </si>
  <si>
    <t xml:space="preserve"> 1017</t>
  </si>
  <si>
    <t xml:space="preserve"> Որոտան-Արփա-Սևան թունելի ջրային համակարգի կառավարում</t>
  </si>
  <si>
    <t xml:space="preserve"> 1019</t>
  </si>
  <si>
    <t xml:space="preserve"> Սոցիալական ներդրումների և տեղական զարգացման ծրագիր</t>
  </si>
  <si>
    <t xml:space="preserve"> 1027</t>
  </si>
  <si>
    <t xml:space="preserve"> Կոլեկտորադրենաժային ծառայություններ</t>
  </si>
  <si>
    <t xml:space="preserve"> 1040</t>
  </si>
  <si>
    <t xml:space="preserve"> Կոշտ թափոնների կառավարում</t>
  </si>
  <si>
    <t xml:space="preserve"> 1049</t>
  </si>
  <si>
    <t xml:space="preserve"> Ճանապարհային ցանցի բարելավում</t>
  </si>
  <si>
    <t xml:space="preserve"> 1072</t>
  </si>
  <si>
    <t xml:space="preserve"> Ջրամատակարարաման և ջրահեռացման բարելավում</t>
  </si>
  <si>
    <t xml:space="preserve"> 1079</t>
  </si>
  <si>
    <t xml:space="preserve"> Պետական գույքի կառավարում</t>
  </si>
  <si>
    <t xml:space="preserve"> 1106</t>
  </si>
  <si>
    <t xml:space="preserve"> Միգրացիոն բնագավառում պետական քաղաքականության մշակում և իրականացում</t>
  </si>
  <si>
    <t xml:space="preserve"> 1109</t>
  </si>
  <si>
    <t xml:space="preserve"> Ջրային տնտեսության ոլորտում ծրագրերի համակարգում և մոնիտորինգ</t>
  </si>
  <si>
    <t xml:space="preserve"> 1157</t>
  </si>
  <si>
    <t xml:space="preserve"> Քաղաքային զարգացում</t>
  </si>
  <si>
    <t xml:space="preserve"> 1167</t>
  </si>
  <si>
    <t xml:space="preserve"> Էլեկտրաէներգետիկ համակարգի զարգացման ծրագիր</t>
  </si>
  <si>
    <t xml:space="preserve"> 1176</t>
  </si>
  <si>
    <t xml:space="preserve"> Ավիացիայի բնագավառում վերահսկողության և կանոնակարգման ապահովում</t>
  </si>
  <si>
    <t xml:space="preserve"> 1189</t>
  </si>
  <si>
    <t xml:space="preserve"> Դպրոցների սեյսմիկ անվտանգության մակարդակի բարձրացման ծրագիր</t>
  </si>
  <si>
    <t xml:space="preserve"> Տարածքային զարգացում</t>
  </si>
  <si>
    <t>Նոր նախաձեռնություններ</t>
  </si>
  <si>
    <t xml:space="preserve"> ՀՀ  առողջապահության  նախարարություն</t>
  </si>
  <si>
    <t xml:space="preserve"> 1003</t>
  </si>
  <si>
    <t xml:space="preserve"> Հանրային առողջության պահպանում</t>
  </si>
  <si>
    <t xml:space="preserve"> 1053</t>
  </si>
  <si>
    <t xml:space="preserve"> Առողջապահության համակարգի արդիականացման և արդյունավետության բարձրացման ծրագիր</t>
  </si>
  <si>
    <t xml:space="preserve"> 1099</t>
  </si>
  <si>
    <t xml:space="preserve"> Առողջության առաջնային պահպանում</t>
  </si>
  <si>
    <t xml:space="preserve"> 1126</t>
  </si>
  <si>
    <t xml:space="preserve"> Առողջապահության ոլորտում պետական քաղաքականության մշակում, ծրագրերի համակարգում և մոնիտորինգ</t>
  </si>
  <si>
    <t xml:space="preserve"> 1142</t>
  </si>
  <si>
    <t xml:space="preserve"> Դատաբժշկական և ախտաբանաանատոմիական ծառայություններ</t>
  </si>
  <si>
    <t xml:space="preserve"> 1188</t>
  </si>
  <si>
    <t xml:space="preserve"> Դեղապահովում</t>
  </si>
  <si>
    <t xml:space="preserve"> 1191</t>
  </si>
  <si>
    <t xml:space="preserve"> Խորհրդատվական, մասնագիտական աջակցություն և հետազոտություններ</t>
  </si>
  <si>
    <t xml:space="preserve"> 1200</t>
  </si>
  <si>
    <t xml:space="preserve"> Մոր և մանկան առողջության պահպանում</t>
  </si>
  <si>
    <t xml:space="preserve"> 1201</t>
  </si>
  <si>
    <t xml:space="preserve"> Շտապ բժշկական օգնություն</t>
  </si>
  <si>
    <t xml:space="preserve"> 1202</t>
  </si>
  <si>
    <t xml:space="preserve"> Ոչ վարակիչ հիվանդությունների բժշկական օգնության ապահովում</t>
  </si>
  <si>
    <t xml:space="preserve"> 1207</t>
  </si>
  <si>
    <t xml:space="preserve"> Սոցիալապես անապահով և առանձին խմբերի անձանց բժշկական օգնություն</t>
  </si>
  <si>
    <t xml:space="preserve"> 1208</t>
  </si>
  <si>
    <t xml:space="preserve"> Վարակիչ հիվանդությունների կանխարգելման ծրագիր</t>
  </si>
  <si>
    <t xml:space="preserve"> ՀՀ  արդարադատության նախարարություն</t>
  </si>
  <si>
    <t xml:space="preserve"> 1057</t>
  </si>
  <si>
    <t xml:space="preserve"> Արդարադատության ոլորտում քաղաքականության  մշակում, ծրագրերի համակարգում, խորհրդատվության և մոնիտորինգի իրականացում</t>
  </si>
  <si>
    <t xml:space="preserve"> 1093</t>
  </si>
  <si>
    <t xml:space="preserve"> Դատական և հանրային պաշտպանություն</t>
  </si>
  <si>
    <t xml:space="preserve"> 1120</t>
  </si>
  <si>
    <t xml:space="preserve"> Քրեակատարողական ծառայություններ</t>
  </si>
  <si>
    <t>Քրեակատարողական</t>
  </si>
  <si>
    <t xml:space="preserve"> 1123</t>
  </si>
  <si>
    <t xml:space="preserve"> Իրավական իրազեկում և տեղեկատվության ապահովում</t>
  </si>
  <si>
    <t xml:space="preserve"> 1149</t>
  </si>
  <si>
    <t xml:space="preserve"> Արդարադատության համակարգի աշխատակիցների վերապատրաստում և հատուկ ուսուցում</t>
  </si>
  <si>
    <t xml:space="preserve"> 1182</t>
  </si>
  <si>
    <t xml:space="preserve"> Հարկադիր կատարման ծառայություններ</t>
  </si>
  <si>
    <t>Հակակոռուպցիոն գործերի քննության ապահովում</t>
  </si>
  <si>
    <t xml:space="preserve"> ՀՀ էկոնոմիկայի նախարարություն</t>
  </si>
  <si>
    <t xml:space="preserve"> 1022</t>
  </si>
  <si>
    <t xml:space="preserve"> Գյուղատնտեսության խթանման ծրագիր</t>
  </si>
  <si>
    <t xml:space="preserve"> 1026</t>
  </si>
  <si>
    <t xml:space="preserve"> Սննդամթերքի լաբորատոր փորձաքննություններ</t>
  </si>
  <si>
    <t xml:space="preserve"> 1058</t>
  </si>
  <si>
    <t xml:space="preserve"> Էկոնոմիկայի ոլորտում պետական քաղաքականության մշակում, ծրագրերի համակարգում և մոնիտորինգ</t>
  </si>
  <si>
    <t xml:space="preserve"> 1059</t>
  </si>
  <si>
    <t xml:space="preserve"> Բուսաբուծության խթանում և բույսերի պաշտպանություն</t>
  </si>
  <si>
    <t xml:space="preserve"> 1086</t>
  </si>
  <si>
    <t xml:space="preserve"> Գյուղական ենթակառուցվածքների վերականգնում և զարգացում</t>
  </si>
  <si>
    <t xml:space="preserve"> 1104</t>
  </si>
  <si>
    <t xml:space="preserve"> Աջակցություն փոքր և միջին ձեռնարկատիրությանը</t>
  </si>
  <si>
    <t xml:space="preserve"> 1116</t>
  </si>
  <si>
    <t xml:space="preserve"> Անասնաբուժական ծառայություններ</t>
  </si>
  <si>
    <t xml:space="preserve"> 1165</t>
  </si>
  <si>
    <t xml:space="preserve"> Ներդրումների և արտահանման խթանման ծրագիր</t>
  </si>
  <si>
    <t xml:space="preserve"> 1187</t>
  </si>
  <si>
    <t xml:space="preserve"> Գյուղատնտեսության արդիականացման ծրագիր</t>
  </si>
  <si>
    <t xml:space="preserve"> 1190</t>
  </si>
  <si>
    <t xml:space="preserve"> Զբոսաշրջության զարգացման ծրագիր</t>
  </si>
  <si>
    <t xml:space="preserve">Կորոնավիրուսի (COVID-19) տնտեսական հետևանքների չեզոքացման հետևանքով տրամադրված վարկերի տոկոսադրույքների սուբսիդավորում 
</t>
  </si>
  <si>
    <t xml:space="preserve"> ՀՀ արտաքին գործերի  նախարարություն</t>
  </si>
  <si>
    <t xml:space="preserve"> 1050</t>
  </si>
  <si>
    <t xml:space="preserve"> Միջազգային հարաբերությունների և դիվանագիտության ոլորտում մասնագետների պատրաստում և վերապատրաստում</t>
  </si>
  <si>
    <t xml:space="preserve"> 1061</t>
  </si>
  <si>
    <t xml:space="preserve"> Արտաքին գործերի ոլորտում Կառավարության քաղաքականության մշակում և իրականացում</t>
  </si>
  <si>
    <t xml:space="preserve"> 1128</t>
  </si>
  <si>
    <t xml:space="preserve"> Օտարերկրյա պետություններում ՀՀ դիվանագիտական ծառայության մարմինների գործունեության կազմակերպում և իրականացում</t>
  </si>
  <si>
    <t xml:space="preserve"> 1178</t>
  </si>
  <si>
    <t xml:space="preserve"> Հայաստանի Հանրապետությունում և օտարերկրյա պետություններում արարողակարգային միջոցառումների իրականացում</t>
  </si>
  <si>
    <t>ՀՀ շրջակա միջավայրի նախարարություն</t>
  </si>
  <si>
    <t xml:space="preserve"> 1071</t>
  </si>
  <si>
    <t xml:space="preserve"> Շրջակա միջավայրի ոլորտում պետական քաղաքականության մշակում, ծրագրերի համակարգում և մոնիտորինգ</t>
  </si>
  <si>
    <t>Բնապահպանական ծրագրերի իրականացում</t>
  </si>
  <si>
    <t xml:space="preserve"> Անտառների կառավարում</t>
  </si>
  <si>
    <t xml:space="preserve"> ՀՀ  կրթության, գիտության, մշակույթի և սպորտի նախարարություն</t>
  </si>
  <si>
    <t xml:space="preserve"> 1041</t>
  </si>
  <si>
    <t xml:space="preserve"> Մեծ նվաճումների սպորտ</t>
  </si>
  <si>
    <t xml:space="preserve"> 1045</t>
  </si>
  <si>
    <t xml:space="preserve"> Նախնական (արհեստագործական) և միջին մասնագիտական կրթություն</t>
  </si>
  <si>
    <t xml:space="preserve"> 1056</t>
  </si>
  <si>
    <t xml:space="preserve"> Կինեմատոգրաֆիայի ծրագիր</t>
  </si>
  <si>
    <t xml:space="preserve"> 1075</t>
  </si>
  <si>
    <t xml:space="preserve"> Մշակութային ժառանգության ծրագիր</t>
  </si>
  <si>
    <t xml:space="preserve"> 1111</t>
  </si>
  <si>
    <t xml:space="preserve"> Բարձրագույն և հետբուհական մասնագիտական կրթության ծրագիր</t>
  </si>
  <si>
    <t xml:space="preserve"> 1115</t>
  </si>
  <si>
    <t xml:space="preserve"> Երիտասարդության ծրագիր</t>
  </si>
  <si>
    <t xml:space="preserve"> 1124</t>
  </si>
  <si>
    <t xml:space="preserve"> Գրահրատարակչության և գրադարանների ծրագիր</t>
  </si>
  <si>
    <t xml:space="preserve"> 1146</t>
  </si>
  <si>
    <t xml:space="preserve"> Հանրակրթության ծրագիր</t>
  </si>
  <si>
    <t xml:space="preserve"> 1147</t>
  </si>
  <si>
    <t xml:space="preserve"> Ազգային արխիվի ծրագիր</t>
  </si>
  <si>
    <t xml:space="preserve"> 1148</t>
  </si>
  <si>
    <t xml:space="preserve"> Արտադպրոցական դաստիարակության ծրագիր</t>
  </si>
  <si>
    <t xml:space="preserve"> 1162</t>
  </si>
  <si>
    <t xml:space="preserve"> Գիտական և գիտատեխնիկական հետազոտությունների ծրագիր</t>
  </si>
  <si>
    <t xml:space="preserve"> 1163</t>
  </si>
  <si>
    <t xml:space="preserve"> Մասսայական սպորտ</t>
  </si>
  <si>
    <t xml:space="preserve"> 1168</t>
  </si>
  <si>
    <t xml:space="preserve"> Արվեստների ծրագիր</t>
  </si>
  <si>
    <t xml:space="preserve"> 1183</t>
  </si>
  <si>
    <t xml:space="preserve"> Ապահով դպրոց</t>
  </si>
  <si>
    <t xml:space="preserve"> 1192</t>
  </si>
  <si>
    <t xml:space="preserve"> Կրթության որակի ապահովում</t>
  </si>
  <si>
    <t xml:space="preserve"> 1193</t>
  </si>
  <si>
    <t xml:space="preserve"> Համընդհանուր ներառական կրթության համակարգի ներդրում</t>
  </si>
  <si>
    <t xml:space="preserve"> 1196</t>
  </si>
  <si>
    <t xml:space="preserve"> Մարզերի մշակութային զարգացման ծրագիր</t>
  </si>
  <si>
    <t xml:space="preserve"> 1198</t>
  </si>
  <si>
    <t xml:space="preserve"> Մշակութային և գեղագիտական դաստիարակության ծրագիր</t>
  </si>
  <si>
    <t xml:space="preserve"> 1215</t>
  </si>
  <si>
    <t xml:space="preserve"> Կրթության, մշակույթի և սպորտի ոլորտներում միջազգային և սփյուռքի հետ համագործակցության զարգացում</t>
  </si>
  <si>
    <t>Կրթության ոլորտում տեղեկատվական հաղորդակցական տեխնոլոգիաների ներդրում</t>
  </si>
  <si>
    <t xml:space="preserve"> ՀՀ  պաշտպանության  նախարարություն</t>
  </si>
  <si>
    <t xml:space="preserve"> 1169</t>
  </si>
  <si>
    <t xml:space="preserve"> ՀՀ պաշտպանության ապահովում</t>
  </si>
  <si>
    <t xml:space="preserve"> 1177</t>
  </si>
  <si>
    <t xml:space="preserve"> Հումանիտար ականազերծման և փորձագիտական ծառայություններ</t>
  </si>
  <si>
    <t xml:space="preserve"> 1204</t>
  </si>
  <si>
    <t xml:space="preserve"> Ռազմաբժշկական սպասարկում և առողջապահական ծառայություններ</t>
  </si>
  <si>
    <t xml:space="preserve"> ՀՀ  աշխատանքի և սոցիալական հարցերի նախարարություն</t>
  </si>
  <si>
    <t xml:space="preserve"> 1005</t>
  </si>
  <si>
    <t xml:space="preserve"> Պարգևավճարներ և պատվովճարներ</t>
  </si>
  <si>
    <t xml:space="preserve"> 1011</t>
  </si>
  <si>
    <t xml:space="preserve"> Անապահով սոցիալական խմբերին աջակցություն</t>
  </si>
  <si>
    <t xml:space="preserve"> 1015</t>
  </si>
  <si>
    <t xml:space="preserve"> Սոցիալական փաթեթների ապահովում</t>
  </si>
  <si>
    <t xml:space="preserve"> 1032</t>
  </si>
  <si>
    <t xml:space="preserve"> Խնամքի ծառայություններ 18 տարեկանից բարձր տարիքի անձանց</t>
  </si>
  <si>
    <t xml:space="preserve"> 1068</t>
  </si>
  <si>
    <t>Ժողովրդագրական վիճակի բարելավում</t>
  </si>
  <si>
    <t xml:space="preserve"> 1082</t>
  </si>
  <si>
    <t xml:space="preserve"> Սոցիալական աջակցություն անաշխատունակության դեպքում</t>
  </si>
  <si>
    <t xml:space="preserve"> 1088</t>
  </si>
  <si>
    <t xml:space="preserve"> Զբաղվածության ծրագիր</t>
  </si>
  <si>
    <t xml:space="preserve"> 1102</t>
  </si>
  <si>
    <t xml:space="preserve"> Կենսաթոշակային ապահովություն</t>
  </si>
  <si>
    <t xml:space="preserve"> 1141</t>
  </si>
  <si>
    <t xml:space="preserve"> Ընտանիքներին, կանանց և երեխաներին աջակցություն</t>
  </si>
  <si>
    <t xml:space="preserve"> 1153</t>
  </si>
  <si>
    <t xml:space="preserve"> Սոցիալական պաշտպանության ոլորտի զարգացման ծրագիր</t>
  </si>
  <si>
    <t xml:space="preserve"> 1160</t>
  </si>
  <si>
    <t xml:space="preserve"> Հաշմանդամություն ունեցող անձանց աջակցություն</t>
  </si>
  <si>
    <t xml:space="preserve"> 1184</t>
  </si>
  <si>
    <t xml:space="preserve"> Ավանդների և այլ փոխհատուցումներ</t>
  </si>
  <si>
    <t xml:space="preserve"> 1205</t>
  </si>
  <si>
    <t xml:space="preserve"> Սոցիալական ապահովություն</t>
  </si>
  <si>
    <t xml:space="preserve"> 1206</t>
  </si>
  <si>
    <t xml:space="preserve"> Սոցիալական պաշտպանության համակարգի բարեփոխումներ</t>
  </si>
  <si>
    <t xml:space="preserve"> ՀՀ բարձր տեխնոլոգիական արդյունաբերության նախարարություն</t>
  </si>
  <si>
    <t xml:space="preserve"> 1043</t>
  </si>
  <si>
    <t xml:space="preserve"> Բարձր տեխնոլոգիական արդյունաբերության էկոհամակարգի և շուկայի զարգացման ծրագիր</t>
  </si>
  <si>
    <t xml:space="preserve"> 1100</t>
  </si>
  <si>
    <t xml:space="preserve"> Բարձր տեխնոլոգիական արդյունաբերության բնագավառում պետական քաղաքականության մշակում, ծրագրերի համակարգում և մոնիտորինգ</t>
  </si>
  <si>
    <t xml:space="preserve"> 1119</t>
  </si>
  <si>
    <t xml:space="preserve"> Պաշտպանության բնագավառում գիտական և գիտատեխնիկական նպատակային հետազոտություններ</t>
  </si>
  <si>
    <t>Նոր նախաձեռնություններ (թվայնացման ծրագիր)</t>
  </si>
  <si>
    <t xml:space="preserve"> ՀՀ ֆինանսների նախարարություն</t>
  </si>
  <si>
    <t xml:space="preserve"> 1108</t>
  </si>
  <si>
    <t xml:space="preserve"> Հանրային ֆինանսների կառավարման բնագավառում պետական քաղաքականության մշակում, ծրագրերի համակարգում և մոնիտորինգ</t>
  </si>
  <si>
    <t xml:space="preserve"> ՀՀ արտակարգ իրավիճակների նախարարություն</t>
  </si>
  <si>
    <t xml:space="preserve"> 1090</t>
  </si>
  <si>
    <t xml:space="preserve"> Փրկարարական ծառայություններ</t>
  </si>
  <si>
    <t xml:space="preserve"> 1107</t>
  </si>
  <si>
    <t xml:space="preserve"> Ռազմավարական նշանակության պաշարների կառավարում</t>
  </si>
  <si>
    <t xml:space="preserve"> ՀՀ վիճակագրական կոմիտե</t>
  </si>
  <si>
    <t xml:space="preserve"> 1143</t>
  </si>
  <si>
    <t xml:space="preserve"> Ազգային պաշտոնական վիճակագրության արտադրություն և տարածում</t>
  </si>
  <si>
    <t xml:space="preserve"> ՀՀ կենտրոնական ընտրական հանձնաժողով</t>
  </si>
  <si>
    <t xml:space="preserve"> 1096</t>
  </si>
  <si>
    <t xml:space="preserve"> Ընտրական գործընթացների համակարգում,կանոնակարգում և տեղեկատվության տրամադրում</t>
  </si>
  <si>
    <t xml:space="preserve"> ՀՀ տնտեսական մրցակցության պաշտպանության պետական հանձնաժողով</t>
  </si>
  <si>
    <t xml:space="preserve"> 1034</t>
  </si>
  <si>
    <t xml:space="preserve"> Տնտեսական մրցակցության պաշտպանություն</t>
  </si>
  <si>
    <t xml:space="preserve"> ՀՀ կադաստրի կոմիտե</t>
  </si>
  <si>
    <t xml:space="preserve"> 1012</t>
  </si>
  <si>
    <t xml:space="preserve"> Անշարժ գույքի կադաստրի վարման բնագավառում պետական քաղաքականության իրականացում</t>
  </si>
  <si>
    <t xml:space="preserve"> Հեռուստատեսության և ռադիոյի հանձնաժողով</t>
  </si>
  <si>
    <t xml:space="preserve"> 1007</t>
  </si>
  <si>
    <t xml:space="preserve"> Հեռուստատեսության և ռադիոյի բնագավառի կանոնակարգում</t>
  </si>
  <si>
    <t xml:space="preserve"> ՀՀ պետական եկամուտների կոմիտե</t>
  </si>
  <si>
    <t xml:space="preserve"> 1023</t>
  </si>
  <si>
    <t xml:space="preserve"> Հարկային և մաքսային ծառայություններ</t>
  </si>
  <si>
    <t>ՀՀ եկամուտների կոմիտեի զարգացման և վարչարարության բարելավման ռազմավարական ծրագիր</t>
  </si>
  <si>
    <t xml:space="preserve"> ՀՀ ազգային անվտանգության ծառայություն</t>
  </si>
  <si>
    <t xml:space="preserve"> 1036</t>
  </si>
  <si>
    <t xml:space="preserve"> Պետական պահպանության ապահովում</t>
  </si>
  <si>
    <t xml:space="preserve"> 1138</t>
  </si>
  <si>
    <t xml:space="preserve"> Ազգային անվտանգություն</t>
  </si>
  <si>
    <t xml:space="preserve"> ՀՀ ոստիկանություն</t>
  </si>
  <si>
    <t xml:space="preserve"> Ոստիկանության ոլորտների՝ կազմակերպաիրավական գործունեության, ծառայությունների մատուցման, հասարակական անվտանգության ապահովման և իրավախախտումների դեմ պայքարի քաղաքականության մշակում, մոնիտորինգ և կառավարում</t>
  </si>
  <si>
    <t xml:space="preserve"> Հանրային հեռարձակողի խորհուրդ</t>
  </si>
  <si>
    <t xml:space="preserve"> 1042</t>
  </si>
  <si>
    <t xml:space="preserve"> Ռադիո և հեռուստահաղորդումների հեռարձակում</t>
  </si>
  <si>
    <t xml:space="preserve"> ՀՀ հաշվեքննիչ պալատ</t>
  </si>
  <si>
    <t xml:space="preserve"> 1161</t>
  </si>
  <si>
    <t xml:space="preserve"> Հանրային ֆինանսների և սեփականության ոլորտում հաշվեքննություն</t>
  </si>
  <si>
    <t xml:space="preserve"> Մարդու իրավունքների պաշտպանի աշխատակազմ</t>
  </si>
  <si>
    <t xml:space="preserve"> Մարդու իրավունքների պաշտպանություն</t>
  </si>
  <si>
    <t xml:space="preserve"> ՀՀ քննչական կոմիտե</t>
  </si>
  <si>
    <t xml:space="preserve"> 1180</t>
  </si>
  <si>
    <t xml:space="preserve"> ՀՀ քննչական ծառայություններ</t>
  </si>
  <si>
    <t xml:space="preserve"> ՀՀ քաղաքաշինության կոմիտե</t>
  </si>
  <si>
    <t xml:space="preserve"> 1103</t>
  </si>
  <si>
    <t xml:space="preserve"> Քաղաքաշինության և ճարտարապետության բնագավառում պետական քաղաքականության իրականացում և կանոնակարգում</t>
  </si>
  <si>
    <t xml:space="preserve"> Կոռուպցիայի կանխարգելման հանձնաժողով</t>
  </si>
  <si>
    <t xml:space="preserve"> 1181</t>
  </si>
  <si>
    <t xml:space="preserve"> Կոռուպցիայի կանխարգելման համակարգի զարգացման ապահովում</t>
  </si>
  <si>
    <t xml:space="preserve"> ՀՀ պետական վերահսկողական ծառայություն</t>
  </si>
  <si>
    <t xml:space="preserve"> 1203</t>
  </si>
  <si>
    <t xml:space="preserve"> Պետական վերահսկողական ծառայություններ</t>
  </si>
  <si>
    <t xml:space="preserve"> ՀՀ Արագածոտնի  մարզպետարան</t>
  </si>
  <si>
    <t xml:space="preserve"> 1002</t>
  </si>
  <si>
    <t xml:space="preserve"> ՀՀ Արագածոտնի մարզում տարածքային պետական կառավարում</t>
  </si>
  <si>
    <t xml:space="preserve"> ՀՀ  Արարատի  մարզպետարան</t>
  </si>
  <si>
    <t xml:space="preserve"> 1009</t>
  </si>
  <si>
    <t xml:space="preserve"> ՀՀ Արարատի մարզում տարածքային պետական կառավարում</t>
  </si>
  <si>
    <t xml:space="preserve"> ՀՀ  Արմավիրի մարզպետարան</t>
  </si>
  <si>
    <t xml:space="preserve"> 1010</t>
  </si>
  <si>
    <t xml:space="preserve"> ՀՀ Արմավիրի մարզում տարածքային պետական կառավարում</t>
  </si>
  <si>
    <t xml:space="preserve"> ՀՀ Լոռու մարզպետարան</t>
  </si>
  <si>
    <t xml:space="preserve"> 1030</t>
  </si>
  <si>
    <t xml:space="preserve"> ՀՀ Լոռու մարզում տարածքային պետական կառավարում</t>
  </si>
  <si>
    <t xml:space="preserve"> ՀՀ Շիրակի մարզպետարան</t>
  </si>
  <si>
    <t xml:space="preserve"> 1039</t>
  </si>
  <si>
    <t xml:space="preserve"> ՀՀ Շիրակի մարզում տարածքային պետական կառավարում</t>
  </si>
  <si>
    <t xml:space="preserve"> ՀՀ Սյունիքի մարզպետարան</t>
  </si>
  <si>
    <t xml:space="preserve"> 1047</t>
  </si>
  <si>
    <t xml:space="preserve"> ՀՀ Սյունիքի մարզում տարածքային պետական կառավարում</t>
  </si>
  <si>
    <t xml:space="preserve"> ՀՀ Վայոց ձորի մարզպետարան</t>
  </si>
  <si>
    <t xml:space="preserve"> 1051</t>
  </si>
  <si>
    <t xml:space="preserve"> ՀՀ Վայոց ձորի մարզում տարածքային պետական կառավարում</t>
  </si>
  <si>
    <t xml:space="preserve"> ՀՀ Տավուշի մարզպետարան</t>
  </si>
  <si>
    <t xml:space="preserve"> 1055</t>
  </si>
  <si>
    <t xml:space="preserve"> ՀՀ Տավուշի մարզում տարածքային պետական կառավարում</t>
  </si>
  <si>
    <t>2022-2024թթ. ԲԳԿ-ների կողմից ներկայացված  Հայտերի և ՄԺԾԾ առաջարկների տարբերությունները (առաջնահերթությունները)</t>
  </si>
  <si>
    <t>հազար դրամ</t>
  </si>
  <si>
    <t>ԲԳԿ/Ծրագիր</t>
  </si>
  <si>
    <t>Հավելված 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</si>
</sst>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,##0.0_);\(#,##0.0\)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9"/>
      <color rgb="FF000000"/>
      <name val="GHEA Grapalat"/>
      <family val="3"/>
    </font>
    <font>
      <b/>
      <sz val="9"/>
      <color rgb="FF000000"/>
      <name val="GHEA Grapalat"/>
      <family val="3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5B3D7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vertical="top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0" fillId="3" borderId="0" xfId="0" applyFill="1"/>
    <xf numFmtId="0" fontId="1" fillId="3" borderId="0" xfId="0" applyNumberFormat="1" applyFont="1" applyFill="1" applyBorder="1" applyAlignment="1" applyProtection="1">
      <alignment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43" fontId="2" fillId="3" borderId="0" xfId="0" applyNumberFormat="1" applyFont="1" applyFill="1" applyBorder="1" applyAlignment="1" applyProtection="1">
      <alignment horizontal="left" vertical="top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/>
    </xf>
    <xf numFmtId="0" fontId="2" fillId="3" borderId="0" xfId="0" applyNumberFormat="1" applyFont="1" applyFill="1" applyBorder="1" applyAlignment="1" applyProtection="1">
      <alignment horizontal="left" vertical="center"/>
    </xf>
    <xf numFmtId="0" fontId="2" fillId="4" borderId="1" xfId="0" applyNumberFormat="1" applyFont="1" applyFill="1" applyBorder="1" applyAlignment="1" applyProtection="1">
      <alignment horizontal="left" vertical="top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1" fillId="3" borderId="0" xfId="0" applyNumberFormat="1" applyFont="1" applyFill="1" applyBorder="1" applyAlignment="1" applyProtection="1"/>
    <xf numFmtId="0" fontId="3" fillId="4" borderId="1" xfId="0" applyNumberFormat="1" applyFont="1" applyFill="1" applyBorder="1" applyAlignment="1" applyProtection="1">
      <alignment horizontal="left" vertical="top" wrapText="1"/>
    </xf>
    <xf numFmtId="165" fontId="2" fillId="3" borderId="0" xfId="0" applyNumberFormat="1" applyFont="1" applyFill="1" applyBorder="1" applyAlignment="1" applyProtection="1">
      <alignment horizontal="left" vertical="top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164" fontId="1" fillId="3" borderId="0" xfId="1" applyNumberFormat="1" applyFont="1" applyFill="1" applyBorder="1" applyAlignment="1" applyProtection="1">
      <alignment horizontal="right" wrapText="1"/>
    </xf>
    <xf numFmtId="164" fontId="4" fillId="3" borderId="0" xfId="1" applyNumberFormat="1" applyFont="1" applyFill="1" applyAlignment="1">
      <alignment horizontal="right" wrapText="1"/>
    </xf>
    <xf numFmtId="164" fontId="2" fillId="3" borderId="0" xfId="1" applyNumberFormat="1" applyFont="1" applyFill="1" applyBorder="1" applyAlignment="1" applyProtection="1">
      <alignment horizontal="right" vertical="top" wrapText="1"/>
    </xf>
    <xf numFmtId="164" fontId="3" fillId="3" borderId="1" xfId="1" applyNumberFormat="1" applyFont="1" applyFill="1" applyBorder="1" applyAlignment="1" applyProtection="1">
      <alignment horizontal="right" vertical="center" wrapText="1"/>
    </xf>
    <xf numFmtId="164" fontId="3" fillId="4" borderId="1" xfId="1" applyNumberFormat="1" applyFont="1" applyFill="1" applyBorder="1" applyAlignment="1" applyProtection="1">
      <alignment horizontal="right" vertical="top" wrapText="1"/>
    </xf>
    <xf numFmtId="164" fontId="2" fillId="2" borderId="1" xfId="1" applyNumberFormat="1" applyFont="1" applyFill="1" applyBorder="1" applyAlignment="1" applyProtection="1">
      <alignment horizontal="right" vertical="top" wrapText="1"/>
    </xf>
    <xf numFmtId="164" fontId="3" fillId="4" borderId="1" xfId="1" applyNumberFormat="1" applyFont="1" applyFill="1" applyBorder="1" applyAlignment="1" applyProtection="1">
      <alignment horizontal="right" vertical="center" wrapText="1"/>
    </xf>
    <xf numFmtId="164" fontId="2" fillId="2" borderId="1" xfId="1" applyNumberFormat="1" applyFont="1" applyFill="1" applyBorder="1" applyAlignment="1" applyProtection="1">
      <alignment horizontal="right" vertical="center" wrapText="1"/>
    </xf>
    <xf numFmtId="0" fontId="6" fillId="3" borderId="0" xfId="0" applyFont="1" applyFill="1" applyAlignment="1">
      <alignment horizont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701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447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447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4476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4476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4476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447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447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447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6000750" cy="257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abSelected="1" workbookViewId="0">
      <selection activeCell="G3" sqref="G3"/>
    </sheetView>
  </sheetViews>
  <sheetFormatPr defaultColWidth="9.140625" defaultRowHeight="15" x14ac:dyDescent="0.25"/>
  <cols>
    <col min="1" max="1" width="11" style="7" customWidth="1"/>
    <col min="2" max="2" width="56.140625" style="8" customWidth="1"/>
    <col min="3" max="5" width="16.28515625" style="21" customWidth="1"/>
    <col min="6" max="6" width="16.5703125" style="7" customWidth="1"/>
    <col min="7" max="7" width="15.140625" style="7" customWidth="1"/>
    <col min="8" max="8" width="16.28515625" style="7" customWidth="1"/>
    <col min="9" max="9" width="13.140625" style="7" bestFit="1" customWidth="1"/>
    <col min="10" max="16384" width="9.140625" style="7"/>
  </cols>
  <sheetData>
    <row r="1" spans="1:9" x14ac:dyDescent="0.25">
      <c r="E1" s="21" t="s">
        <v>308</v>
      </c>
    </row>
    <row r="3" spans="1:9" ht="45.75" customHeight="1" x14ac:dyDescent="0.25">
      <c r="A3" s="29" t="s">
        <v>305</v>
      </c>
      <c r="B3" s="29"/>
      <c r="C3" s="29"/>
      <c r="D3" s="29"/>
      <c r="E3" s="29"/>
    </row>
    <row r="4" spans="1:9" ht="26.25" customHeight="1" x14ac:dyDescent="0.3">
      <c r="A4" s="9"/>
      <c r="B4" s="10"/>
      <c r="C4" s="22"/>
      <c r="D4" s="22"/>
      <c r="E4" s="22"/>
    </row>
    <row r="5" spans="1:9" x14ac:dyDescent="0.25">
      <c r="A5" s="11"/>
      <c r="B5" s="12"/>
      <c r="C5" s="23"/>
      <c r="D5" s="23"/>
      <c r="E5" s="23" t="s">
        <v>306</v>
      </c>
      <c r="F5" s="13"/>
      <c r="G5" s="13"/>
      <c r="H5" s="13"/>
      <c r="I5" s="13"/>
    </row>
    <row r="6" spans="1:9" ht="40.5" customHeight="1" x14ac:dyDescent="0.25">
      <c r="A6" s="30" t="s">
        <v>307</v>
      </c>
      <c r="B6" s="31"/>
      <c r="C6" s="24" t="s">
        <v>0</v>
      </c>
      <c r="D6" s="24" t="s">
        <v>1</v>
      </c>
      <c r="E6" s="24" t="s">
        <v>2</v>
      </c>
      <c r="F6" s="14"/>
      <c r="G6" s="14"/>
      <c r="H6" s="14"/>
      <c r="I6" s="14"/>
    </row>
    <row r="7" spans="1:9" s="17" customFormat="1" x14ac:dyDescent="0.25">
      <c r="A7" s="15"/>
      <c r="B7" s="16" t="s">
        <v>3</v>
      </c>
      <c r="C7" s="24">
        <f>+C8+C10+C12+C18+C20+C24+C26+C44+C57+C67+C79+C84+C88+C109+C113+C128+C133+C135+C138+C140+C142+C144+C147+C149+C152+C156+C158+C160+C162+C164+C166+C169+C172+C174+C176+C178+C180+C182+C184+C186+C188</f>
        <v>593001082.27031195</v>
      </c>
      <c r="D7" s="24">
        <f>+D8+D10+D12+D18+D20+D24+D26+D44+D57+D67+D79+D84+D88+D109+D113+D128+D133+D135+D138+D140+D142+D144+D147+D149+D152+D156+D158+D160+D162+D164+D166+D169+D172+D174+D176+D178+D180+D182+D184+D186+D188</f>
        <v>451616320.99716759</v>
      </c>
      <c r="E7" s="24">
        <f>+E8+E10+E12+E18+E20+E24+E26+E44+E57+E67+E79+E84+E88+E109+E113+E128+E133+E135+E138+E140+E142+E144+E147+E149+E152+E156+E158+E160+E162+E164+E166+E169+E172+E174+E176+E178+E180+E182+E184+E186+E188</f>
        <v>407349118.72782034</v>
      </c>
      <c r="F7" s="14"/>
      <c r="G7" s="14"/>
      <c r="H7" s="14"/>
      <c r="I7" s="14"/>
    </row>
    <row r="8" spans="1:9" s="17" customFormat="1" x14ac:dyDescent="0.25">
      <c r="A8" s="15"/>
      <c r="B8" s="18" t="s">
        <v>5</v>
      </c>
      <c r="C8" s="25">
        <f>+C9</f>
        <v>8748.8882947629318</v>
      </c>
      <c r="D8" s="25">
        <f t="shared" ref="D8:E8" si="0">+D9</f>
        <v>6038.3835873624776</v>
      </c>
      <c r="E8" s="25">
        <f t="shared" si="0"/>
        <v>4222.1918328888714</v>
      </c>
      <c r="F8" s="13"/>
      <c r="G8" s="13"/>
      <c r="H8" s="13"/>
      <c r="I8" s="13"/>
    </row>
    <row r="9" spans="1:9" s="17" customFormat="1" ht="27" x14ac:dyDescent="0.25">
      <c r="A9" s="1" t="s">
        <v>6</v>
      </c>
      <c r="B9" s="4" t="s">
        <v>7</v>
      </c>
      <c r="C9" s="26">
        <v>8748.8882947629318</v>
      </c>
      <c r="D9" s="26">
        <v>6038.3835873624776</v>
      </c>
      <c r="E9" s="26">
        <v>4222.1918328888714</v>
      </c>
      <c r="F9" s="13"/>
      <c r="G9" s="13"/>
      <c r="H9" s="13"/>
      <c r="I9" s="13"/>
    </row>
    <row r="10" spans="1:9" s="17" customFormat="1" x14ac:dyDescent="0.25">
      <c r="A10" s="15"/>
      <c r="B10" s="18" t="s">
        <v>8</v>
      </c>
      <c r="C10" s="25">
        <f>+C11</f>
        <v>540064</v>
      </c>
      <c r="D10" s="25">
        <f t="shared" ref="D10:E10" si="1">+D11</f>
        <v>1637849.5</v>
      </c>
      <c r="E10" s="25">
        <f t="shared" si="1"/>
        <v>1708559.0999999996</v>
      </c>
      <c r="F10" s="13"/>
      <c r="G10" s="19"/>
      <c r="H10" s="19"/>
      <c r="I10" s="19"/>
    </row>
    <row r="11" spans="1:9" s="17" customFormat="1" ht="27" x14ac:dyDescent="0.25">
      <c r="A11" s="1" t="s">
        <v>9</v>
      </c>
      <c r="B11" s="4" t="s">
        <v>10</v>
      </c>
      <c r="C11" s="26">
        <v>540064</v>
      </c>
      <c r="D11" s="26">
        <v>1637849.5</v>
      </c>
      <c r="E11" s="26">
        <v>1708559.0999999996</v>
      </c>
      <c r="F11" s="13"/>
      <c r="G11" s="13"/>
      <c r="H11" s="13"/>
      <c r="I11" s="13"/>
    </row>
    <row r="12" spans="1:9" s="17" customFormat="1" x14ac:dyDescent="0.25">
      <c r="A12" s="15"/>
      <c r="B12" s="18" t="s">
        <v>11</v>
      </c>
      <c r="C12" s="25">
        <f>+C13+C14+C15+C16+C17</f>
        <v>9619033.7344161719</v>
      </c>
      <c r="D12" s="25">
        <f t="shared" ref="D12:E12" si="2">+D13+D14+D15+D16+D17</f>
        <v>722082.06132082292</v>
      </c>
      <c r="E12" s="25">
        <f t="shared" si="2"/>
        <v>1069273.21386016</v>
      </c>
      <c r="F12" s="13"/>
      <c r="G12" s="13"/>
      <c r="H12" s="13"/>
      <c r="I12" s="13"/>
    </row>
    <row r="13" spans="1:9" s="17" customFormat="1" x14ac:dyDescent="0.25">
      <c r="A13" s="1" t="s">
        <v>12</v>
      </c>
      <c r="B13" s="4" t="s">
        <v>13</v>
      </c>
      <c r="C13" s="26">
        <v>2681958.2000000002</v>
      </c>
      <c r="D13" s="26">
        <v>0</v>
      </c>
      <c r="E13" s="26">
        <v>0</v>
      </c>
      <c r="F13" s="13"/>
      <c r="G13" s="13"/>
      <c r="H13" s="13"/>
      <c r="I13" s="13"/>
    </row>
    <row r="14" spans="1:9" s="17" customFormat="1" ht="27" x14ac:dyDescent="0.25">
      <c r="A14" s="1" t="s">
        <v>14</v>
      </c>
      <c r="B14" s="4" t="s">
        <v>15</v>
      </c>
      <c r="C14" s="26">
        <v>6271098.1794502381</v>
      </c>
      <c r="D14" s="26">
        <v>0</v>
      </c>
      <c r="E14" s="26">
        <v>136635.09206689708</v>
      </c>
      <c r="F14" s="13"/>
      <c r="G14" s="13"/>
      <c r="H14" s="13"/>
      <c r="I14" s="13"/>
    </row>
    <row r="15" spans="1:9" s="17" customFormat="1" x14ac:dyDescent="0.25">
      <c r="A15" s="1" t="s">
        <v>16</v>
      </c>
      <c r="B15" s="4" t="s">
        <v>17</v>
      </c>
      <c r="C15" s="26">
        <v>0</v>
      </c>
      <c r="D15" s="26">
        <v>36174.800000000047</v>
      </c>
      <c r="E15" s="26">
        <v>76174.800000000047</v>
      </c>
      <c r="F15" s="13"/>
      <c r="G15" s="13"/>
      <c r="H15" s="13"/>
      <c r="I15" s="13"/>
    </row>
    <row r="16" spans="1:9" s="17" customFormat="1" x14ac:dyDescent="0.25">
      <c r="A16" s="1" t="s">
        <v>18</v>
      </c>
      <c r="B16" s="4" t="s">
        <v>19</v>
      </c>
      <c r="C16" s="26">
        <v>665977.35496593174</v>
      </c>
      <c r="D16" s="26">
        <v>685907.26132082287</v>
      </c>
      <c r="E16" s="26">
        <v>846463.32179326285</v>
      </c>
      <c r="F16" s="13"/>
      <c r="G16" s="13"/>
      <c r="H16" s="13"/>
      <c r="I16" s="13"/>
    </row>
    <row r="17" spans="1:9" s="17" customFormat="1" ht="27" x14ac:dyDescent="0.25">
      <c r="A17" s="1" t="s">
        <v>20</v>
      </c>
      <c r="B17" s="4" t="s">
        <v>21</v>
      </c>
      <c r="C17" s="26">
        <v>0</v>
      </c>
      <c r="D17" s="26">
        <v>0</v>
      </c>
      <c r="E17" s="26">
        <v>10000</v>
      </c>
      <c r="F17" s="13"/>
      <c r="G17" s="13"/>
      <c r="H17" s="13"/>
      <c r="I17" s="13"/>
    </row>
    <row r="18" spans="1:9" s="17" customFormat="1" x14ac:dyDescent="0.25">
      <c r="A18" s="15"/>
      <c r="B18" s="18" t="s">
        <v>22</v>
      </c>
      <c r="C18" s="25">
        <f>+C19</f>
        <v>826719.13648800552</v>
      </c>
      <c r="D18" s="25">
        <f t="shared" ref="D18:E18" si="3">+D19</f>
        <v>312766.26532133482</v>
      </c>
      <c r="E18" s="25">
        <f t="shared" si="3"/>
        <v>128775.09876299836</v>
      </c>
      <c r="F18" s="13"/>
      <c r="G18" s="13"/>
      <c r="H18" s="13"/>
      <c r="I18" s="13"/>
    </row>
    <row r="19" spans="1:9" s="17" customFormat="1" ht="27" x14ac:dyDescent="0.25">
      <c r="A19" s="1" t="s">
        <v>23</v>
      </c>
      <c r="B19" s="4" t="s">
        <v>24</v>
      </c>
      <c r="C19" s="26">
        <v>826719.13648800552</v>
      </c>
      <c r="D19" s="26">
        <v>312766.26532133482</v>
      </c>
      <c r="E19" s="26">
        <v>128775.09876299836</v>
      </c>
      <c r="F19" s="13"/>
      <c r="G19" s="13"/>
      <c r="H19" s="13"/>
      <c r="I19" s="13"/>
    </row>
    <row r="20" spans="1:9" s="17" customFormat="1" x14ac:dyDescent="0.25">
      <c r="A20" s="15"/>
      <c r="B20" s="18" t="s">
        <v>25</v>
      </c>
      <c r="C20" s="25">
        <f>+C21+C22+C23</f>
        <v>282217.2720999989</v>
      </c>
      <c r="D20" s="25">
        <f t="shared" ref="D20:E20" si="4">+D21+D22+D23</f>
        <v>332268.79817969026</v>
      </c>
      <c r="E20" s="25">
        <f t="shared" si="4"/>
        <v>401375.49817969138</v>
      </c>
      <c r="F20" s="13"/>
      <c r="G20" s="13"/>
      <c r="H20" s="13"/>
      <c r="I20" s="13"/>
    </row>
    <row r="21" spans="1:9" s="17" customFormat="1" x14ac:dyDescent="0.25">
      <c r="A21" s="1" t="s">
        <v>26</v>
      </c>
      <c r="B21" s="4" t="s">
        <v>27</v>
      </c>
      <c r="C21" s="26">
        <v>234844.30780000001</v>
      </c>
      <c r="D21" s="26">
        <v>245193.933879691</v>
      </c>
      <c r="E21" s="26">
        <v>274008.433879691</v>
      </c>
      <c r="F21" s="13"/>
      <c r="G21" s="13"/>
      <c r="H21" s="13"/>
      <c r="I21" s="13"/>
    </row>
    <row r="22" spans="1:9" s="17" customFormat="1" x14ac:dyDescent="0.25">
      <c r="A22" s="1" t="s">
        <v>28</v>
      </c>
      <c r="B22" s="4" t="s">
        <v>29</v>
      </c>
      <c r="C22" s="26">
        <v>46297.799999998882</v>
      </c>
      <c r="D22" s="26">
        <v>85999.699999999255</v>
      </c>
      <c r="E22" s="26">
        <v>126291.90000000037</v>
      </c>
      <c r="F22" s="13"/>
      <c r="G22" s="13"/>
      <c r="H22" s="13"/>
      <c r="I22" s="13"/>
    </row>
    <row r="23" spans="1:9" s="17" customFormat="1" x14ac:dyDescent="0.25">
      <c r="A23" s="1" t="s">
        <v>30</v>
      </c>
      <c r="B23" s="4" t="s">
        <v>31</v>
      </c>
      <c r="C23" s="26">
        <v>1075.1642999999985</v>
      </c>
      <c r="D23" s="26">
        <v>1075.1642999999985</v>
      </c>
      <c r="E23" s="26">
        <v>1075.1642999999985</v>
      </c>
      <c r="F23" s="13"/>
      <c r="G23" s="13"/>
      <c r="H23" s="13"/>
      <c r="I23" s="13"/>
    </row>
    <row r="24" spans="1:9" s="17" customFormat="1" x14ac:dyDescent="0.25">
      <c r="A24" s="15"/>
      <c r="B24" s="18" t="s">
        <v>32</v>
      </c>
      <c r="C24" s="25">
        <f>+C25</f>
        <v>247.11345243465621</v>
      </c>
      <c r="D24" s="25">
        <f t="shared" ref="D24:E24" si="5">+D25</f>
        <v>11814.849625373608</v>
      </c>
      <c r="E24" s="25">
        <f t="shared" si="5"/>
        <v>6781.4767185571836</v>
      </c>
      <c r="F24" s="13"/>
      <c r="G24" s="13"/>
      <c r="H24" s="13"/>
      <c r="I24" s="13"/>
    </row>
    <row r="25" spans="1:9" s="17" customFormat="1" x14ac:dyDescent="0.25">
      <c r="A25" s="1">
        <v>1062</v>
      </c>
      <c r="B25" s="4" t="s">
        <v>33</v>
      </c>
      <c r="C25" s="26">
        <v>247.11345243465621</v>
      </c>
      <c r="D25" s="26">
        <v>11814.849625373608</v>
      </c>
      <c r="E25" s="26">
        <v>6781.4767185571836</v>
      </c>
      <c r="F25" s="13"/>
      <c r="G25" s="13"/>
      <c r="H25" s="13"/>
      <c r="I25" s="13"/>
    </row>
    <row r="26" spans="1:9" s="17" customFormat="1" ht="27" x14ac:dyDescent="0.25">
      <c r="A26" s="15"/>
      <c r="B26" s="18" t="s">
        <v>34</v>
      </c>
      <c r="C26" s="25">
        <f>SUM(C27:C43)</f>
        <v>213245403.54506993</v>
      </c>
      <c r="D26" s="25">
        <f t="shared" ref="D26:E26" si="6">SUM(D27:D43)</f>
        <v>104126719.92837</v>
      </c>
      <c r="E26" s="25">
        <f t="shared" si="6"/>
        <v>43499981.071199998</v>
      </c>
      <c r="F26" s="13"/>
      <c r="G26" s="13"/>
      <c r="H26" s="13"/>
      <c r="I26" s="13"/>
    </row>
    <row r="27" spans="1:9" s="17" customFormat="1" ht="40.5" x14ac:dyDescent="0.25">
      <c r="A27" s="1" t="s">
        <v>35</v>
      </c>
      <c r="B27" s="4" t="s">
        <v>36</v>
      </c>
      <c r="C27" s="26">
        <v>50045.800000000047</v>
      </c>
      <c r="D27" s="26">
        <v>36020.600000000093</v>
      </c>
      <c r="E27" s="26">
        <v>26898.700000000186</v>
      </c>
      <c r="F27" s="13"/>
      <c r="G27" s="13"/>
      <c r="H27" s="13"/>
      <c r="I27" s="13"/>
    </row>
    <row r="28" spans="1:9" s="17" customFormat="1" x14ac:dyDescent="0.25">
      <c r="A28" s="1" t="s">
        <v>37</v>
      </c>
      <c r="B28" s="4" t="s">
        <v>38</v>
      </c>
      <c r="C28" s="26">
        <v>30833822.100000013</v>
      </c>
      <c r="D28" s="26">
        <v>7504908.3000000119</v>
      </c>
      <c r="E28" s="26">
        <v>14783654.4</v>
      </c>
      <c r="F28" s="13"/>
      <c r="G28" s="13"/>
      <c r="H28" s="13"/>
      <c r="I28" s="13"/>
    </row>
    <row r="29" spans="1:9" s="17" customFormat="1" ht="27" x14ac:dyDescent="0.25">
      <c r="A29" s="1" t="s">
        <v>39</v>
      </c>
      <c r="B29" s="4" t="s">
        <v>40</v>
      </c>
      <c r="C29" s="26">
        <v>1615126.5</v>
      </c>
      <c r="D29" s="26">
        <v>1600000</v>
      </c>
      <c r="E29" s="26">
        <v>1600000</v>
      </c>
      <c r="F29" s="13"/>
      <c r="G29" s="13"/>
      <c r="H29" s="13"/>
      <c r="I29" s="13"/>
    </row>
    <row r="30" spans="1:9" s="17" customFormat="1" x14ac:dyDescent="0.25">
      <c r="A30" s="1" t="s">
        <v>41</v>
      </c>
      <c r="B30" s="4" t="s">
        <v>42</v>
      </c>
      <c r="C30" s="26">
        <v>4718076.6999999993</v>
      </c>
      <c r="D30" s="26">
        <v>5426943.3999999985</v>
      </c>
      <c r="E30" s="26">
        <v>0</v>
      </c>
      <c r="F30" s="13"/>
      <c r="G30" s="13"/>
      <c r="H30" s="13"/>
      <c r="I30" s="13"/>
    </row>
    <row r="31" spans="1:9" s="17" customFormat="1" x14ac:dyDescent="0.25">
      <c r="A31" s="1" t="s">
        <v>43</v>
      </c>
      <c r="B31" s="4" t="s">
        <v>44</v>
      </c>
      <c r="C31" s="26">
        <v>70527.299999999988</v>
      </c>
      <c r="D31" s="26">
        <v>61749.200000000012</v>
      </c>
      <c r="E31" s="26">
        <v>61749.200000000012</v>
      </c>
      <c r="F31" s="13"/>
      <c r="G31" s="13"/>
      <c r="H31" s="13"/>
      <c r="I31" s="13"/>
    </row>
    <row r="32" spans="1:9" s="17" customFormat="1" x14ac:dyDescent="0.25">
      <c r="A32" s="1" t="s">
        <v>45</v>
      </c>
      <c r="B32" s="4" t="s">
        <v>46</v>
      </c>
      <c r="C32" s="26">
        <v>1582960.9999999991</v>
      </c>
      <c r="D32" s="26">
        <v>0</v>
      </c>
      <c r="E32" s="26">
        <v>25502.399999999907</v>
      </c>
      <c r="F32" s="13"/>
      <c r="G32" s="13"/>
      <c r="H32" s="13"/>
      <c r="I32" s="13"/>
    </row>
    <row r="33" spans="1:9" s="17" customFormat="1" x14ac:dyDescent="0.25">
      <c r="A33" s="1" t="s">
        <v>47</v>
      </c>
      <c r="B33" s="4" t="s">
        <v>48</v>
      </c>
      <c r="C33" s="26">
        <v>109313527.27826998</v>
      </c>
      <c r="D33" s="26">
        <v>65988909.444369994</v>
      </c>
      <c r="E33" s="26">
        <v>0</v>
      </c>
      <c r="F33" s="13"/>
      <c r="G33" s="13"/>
      <c r="H33" s="13"/>
      <c r="I33" s="13"/>
    </row>
    <row r="34" spans="1:9" s="17" customFormat="1" x14ac:dyDescent="0.25">
      <c r="A34" s="1" t="s">
        <v>49</v>
      </c>
      <c r="B34" s="4" t="s">
        <v>50</v>
      </c>
      <c r="C34" s="26">
        <v>17618652.100000001</v>
      </c>
      <c r="D34" s="26">
        <v>0</v>
      </c>
      <c r="E34" s="26">
        <v>0</v>
      </c>
      <c r="F34" s="13"/>
      <c r="G34" s="13"/>
      <c r="H34" s="13"/>
      <c r="I34" s="13"/>
    </row>
    <row r="35" spans="1:9" s="17" customFormat="1" x14ac:dyDescent="0.25">
      <c r="A35" s="1" t="s">
        <v>51</v>
      </c>
      <c r="B35" s="4" t="s">
        <v>52</v>
      </c>
      <c r="C35" s="26">
        <v>2718.5840000000317</v>
      </c>
      <c r="D35" s="26">
        <v>35050.784000000218</v>
      </c>
      <c r="E35" s="26">
        <v>34756.683999999892</v>
      </c>
      <c r="F35" s="13"/>
      <c r="G35" s="13"/>
      <c r="H35" s="13"/>
      <c r="I35" s="13"/>
    </row>
    <row r="36" spans="1:9" s="17" customFormat="1" ht="27" x14ac:dyDescent="0.25">
      <c r="A36" s="1" t="s">
        <v>53</v>
      </c>
      <c r="B36" s="4" t="s">
        <v>54</v>
      </c>
      <c r="C36" s="26">
        <v>0</v>
      </c>
      <c r="D36" s="26">
        <v>8336.8000000000175</v>
      </c>
      <c r="E36" s="26">
        <v>6584</v>
      </c>
      <c r="F36" s="13"/>
      <c r="G36" s="13"/>
      <c r="H36" s="13"/>
      <c r="I36" s="13"/>
    </row>
    <row r="37" spans="1:9" s="17" customFormat="1" ht="27" x14ac:dyDescent="0.25">
      <c r="A37" s="1" t="s">
        <v>55</v>
      </c>
      <c r="B37" s="4" t="s">
        <v>56</v>
      </c>
      <c r="C37" s="26">
        <v>5272.2000000000116</v>
      </c>
      <c r="D37" s="26">
        <v>0</v>
      </c>
      <c r="E37" s="26">
        <v>0</v>
      </c>
      <c r="F37" s="13"/>
      <c r="G37" s="13"/>
      <c r="H37" s="13"/>
      <c r="I37" s="13"/>
    </row>
    <row r="38" spans="1:9" s="17" customFormat="1" x14ac:dyDescent="0.25">
      <c r="A38" s="1" t="s">
        <v>57</v>
      </c>
      <c r="B38" s="4" t="s">
        <v>58</v>
      </c>
      <c r="C38" s="26">
        <v>18914002.182800002</v>
      </c>
      <c r="D38" s="26">
        <v>0</v>
      </c>
      <c r="E38" s="26">
        <v>3101493.9871999957</v>
      </c>
      <c r="F38" s="13"/>
      <c r="G38" s="13"/>
      <c r="H38" s="13"/>
      <c r="I38" s="13"/>
    </row>
    <row r="39" spans="1:9" s="17" customFormat="1" x14ac:dyDescent="0.25">
      <c r="A39" s="1" t="s">
        <v>59</v>
      </c>
      <c r="B39" s="4" t="s">
        <v>60</v>
      </c>
      <c r="C39" s="26">
        <v>569480.00000000023</v>
      </c>
      <c r="D39" s="26">
        <v>0</v>
      </c>
      <c r="E39" s="26">
        <v>25922.5</v>
      </c>
      <c r="F39" s="13"/>
      <c r="G39" s="13"/>
      <c r="H39" s="13"/>
      <c r="I39" s="13"/>
    </row>
    <row r="40" spans="1:9" s="17" customFormat="1" ht="27" x14ac:dyDescent="0.25">
      <c r="A40" s="1" t="s">
        <v>61</v>
      </c>
      <c r="B40" s="4" t="s">
        <v>62</v>
      </c>
      <c r="C40" s="26">
        <v>54240.90000000014</v>
      </c>
      <c r="D40" s="26">
        <v>51733</v>
      </c>
      <c r="E40" s="26">
        <v>63410.90000000014</v>
      </c>
      <c r="F40" s="13"/>
      <c r="G40" s="13"/>
      <c r="H40" s="13"/>
      <c r="I40" s="13"/>
    </row>
    <row r="41" spans="1:9" s="17" customFormat="1" ht="27" x14ac:dyDescent="0.25">
      <c r="A41" s="1" t="s">
        <v>63</v>
      </c>
      <c r="B41" s="4" t="s">
        <v>64</v>
      </c>
      <c r="C41" s="26">
        <v>6517700</v>
      </c>
      <c r="D41" s="26">
        <v>7206420</v>
      </c>
      <c r="E41" s="26">
        <v>7140000</v>
      </c>
      <c r="F41" s="13"/>
      <c r="G41" s="13"/>
      <c r="H41" s="13"/>
      <c r="I41" s="13"/>
    </row>
    <row r="42" spans="1:9" s="17" customFormat="1" x14ac:dyDescent="0.25">
      <c r="A42" s="1">
        <v>1212</v>
      </c>
      <c r="B42" s="4" t="s">
        <v>65</v>
      </c>
      <c r="C42" s="26">
        <v>6911638.200000003</v>
      </c>
      <c r="D42" s="26">
        <v>3421134.5</v>
      </c>
      <c r="E42" s="26">
        <v>3334458.400000006</v>
      </c>
      <c r="F42" s="13"/>
      <c r="G42" s="13"/>
      <c r="H42" s="13"/>
      <c r="I42" s="13"/>
    </row>
    <row r="43" spans="1:9" s="17" customFormat="1" x14ac:dyDescent="0.25">
      <c r="A43" s="1" t="s">
        <v>66</v>
      </c>
      <c r="B43" s="4"/>
      <c r="C43" s="26">
        <v>14467612.699999999</v>
      </c>
      <c r="D43" s="26">
        <v>12785513.9</v>
      </c>
      <c r="E43" s="26">
        <v>13295549.9</v>
      </c>
      <c r="F43" s="13"/>
      <c r="G43" s="13"/>
      <c r="H43" s="13"/>
      <c r="I43" s="13"/>
    </row>
    <row r="44" spans="1:9" s="17" customFormat="1" x14ac:dyDescent="0.25">
      <c r="A44" s="15"/>
      <c r="B44" s="18" t="s">
        <v>67</v>
      </c>
      <c r="C44" s="25">
        <f>+C45+C46+C47+C48+C49+C50+C51+C52+C53+C54+C55+C56</f>
        <v>9131182.1099999994</v>
      </c>
      <c r="D44" s="25">
        <f t="shared" ref="D44:E44" si="7">+D45+D46+D47+D48+D49+D50+D51+D52+D53+D54+D55+D56</f>
        <v>10949836.267027698</v>
      </c>
      <c r="E44" s="25">
        <f t="shared" si="7"/>
        <v>10949836.267027698</v>
      </c>
      <c r="F44" s="13"/>
      <c r="G44" s="13"/>
      <c r="H44" s="13"/>
      <c r="I44" s="13"/>
    </row>
    <row r="45" spans="1:9" s="17" customFormat="1" x14ac:dyDescent="0.25">
      <c r="A45" s="1" t="s">
        <v>68</v>
      </c>
      <c r="B45" s="4" t="s">
        <v>69</v>
      </c>
      <c r="C45" s="26">
        <v>901698.25</v>
      </c>
      <c r="D45" s="26">
        <v>2081391.25</v>
      </c>
      <c r="E45" s="26">
        <v>2081391.25</v>
      </c>
      <c r="F45" s="13"/>
      <c r="G45" s="13"/>
      <c r="H45" s="13"/>
      <c r="I45" s="13"/>
    </row>
    <row r="46" spans="1:9" s="17" customFormat="1" ht="27" x14ac:dyDescent="0.25">
      <c r="A46" s="1" t="s">
        <v>70</v>
      </c>
      <c r="B46" s="4" t="s">
        <v>71</v>
      </c>
      <c r="C46" s="26">
        <v>1437089.5999999999</v>
      </c>
      <c r="D46" s="26">
        <v>0</v>
      </c>
      <c r="E46" s="26">
        <v>0</v>
      </c>
      <c r="F46" s="13"/>
      <c r="G46" s="13"/>
      <c r="H46" s="13"/>
      <c r="I46" s="13"/>
    </row>
    <row r="47" spans="1:9" s="17" customFormat="1" x14ac:dyDescent="0.25">
      <c r="A47" s="1" t="s">
        <v>72</v>
      </c>
      <c r="B47" s="4" t="s">
        <v>73</v>
      </c>
      <c r="C47" s="26">
        <v>0</v>
      </c>
      <c r="D47" s="26">
        <v>701058.33702769876</v>
      </c>
      <c r="E47" s="26">
        <v>701058.33702769876</v>
      </c>
      <c r="F47" s="13"/>
      <c r="G47" s="13"/>
      <c r="H47" s="13"/>
      <c r="I47" s="13"/>
    </row>
    <row r="48" spans="1:9" s="17" customFormat="1" ht="27" x14ac:dyDescent="0.25">
      <c r="A48" s="1" t="s">
        <v>74</v>
      </c>
      <c r="B48" s="4" t="s">
        <v>75</v>
      </c>
      <c r="C48" s="26">
        <v>75000.090000000084</v>
      </c>
      <c r="D48" s="26">
        <v>305402.79000000004</v>
      </c>
      <c r="E48" s="26">
        <v>305402.79000000004</v>
      </c>
      <c r="F48" s="13"/>
      <c r="G48" s="13"/>
      <c r="H48" s="13"/>
      <c r="I48" s="13"/>
    </row>
    <row r="49" spans="1:9" s="17" customFormat="1" ht="27" x14ac:dyDescent="0.25">
      <c r="A49" s="1" t="s">
        <v>76</v>
      </c>
      <c r="B49" s="4" t="s">
        <v>77</v>
      </c>
      <c r="C49" s="26">
        <v>159966.70000000001</v>
      </c>
      <c r="D49" s="26">
        <v>159966.70000000001</v>
      </c>
      <c r="E49" s="26">
        <v>159966.70000000001</v>
      </c>
      <c r="F49" s="13"/>
      <c r="G49" s="13"/>
      <c r="H49" s="13"/>
      <c r="I49" s="13"/>
    </row>
    <row r="50" spans="1:9" s="17" customFormat="1" x14ac:dyDescent="0.25">
      <c r="A50" s="1" t="s">
        <v>78</v>
      </c>
      <c r="B50" s="4" t="s">
        <v>79</v>
      </c>
      <c r="C50" s="26">
        <v>540355.48</v>
      </c>
      <c r="D50" s="26">
        <v>810355.48</v>
      </c>
      <c r="E50" s="26">
        <v>810355.48</v>
      </c>
      <c r="F50" s="13"/>
      <c r="G50" s="13"/>
      <c r="H50" s="13"/>
      <c r="I50" s="13"/>
    </row>
    <row r="51" spans="1:9" s="17" customFormat="1" ht="27" x14ac:dyDescent="0.25">
      <c r="A51" s="1" t="s">
        <v>80</v>
      </c>
      <c r="B51" s="4" t="s">
        <v>81</v>
      </c>
      <c r="C51" s="26">
        <v>134109.59999999998</v>
      </c>
      <c r="D51" s="26">
        <v>134109.59999999998</v>
      </c>
      <c r="E51" s="26">
        <v>134109.59999999998</v>
      </c>
      <c r="F51" s="13"/>
      <c r="G51" s="13"/>
      <c r="H51" s="13"/>
      <c r="I51" s="13"/>
    </row>
    <row r="52" spans="1:9" s="17" customFormat="1" x14ac:dyDescent="0.25">
      <c r="A52" s="1" t="s">
        <v>82</v>
      </c>
      <c r="B52" s="4" t="s">
        <v>83</v>
      </c>
      <c r="C52" s="26">
        <v>1587791.6999999993</v>
      </c>
      <c r="D52" s="26">
        <v>4689467</v>
      </c>
      <c r="E52" s="26">
        <v>4689467</v>
      </c>
      <c r="F52" s="13"/>
      <c r="G52" s="13"/>
      <c r="H52" s="13"/>
      <c r="I52" s="13"/>
    </row>
    <row r="53" spans="1:9" s="17" customFormat="1" x14ac:dyDescent="0.25">
      <c r="A53" s="1" t="s">
        <v>84</v>
      </c>
      <c r="B53" s="4" t="s">
        <v>85</v>
      </c>
      <c r="C53" s="26">
        <v>500000</v>
      </c>
      <c r="D53" s="26">
        <v>500000</v>
      </c>
      <c r="E53" s="26">
        <v>500000</v>
      </c>
      <c r="F53" s="13"/>
      <c r="G53" s="13"/>
      <c r="H53" s="13"/>
      <c r="I53" s="13"/>
    </row>
    <row r="54" spans="1:9" s="17" customFormat="1" ht="27" x14ac:dyDescent="0.25">
      <c r="A54" s="1" t="s">
        <v>86</v>
      </c>
      <c r="B54" s="4" t="s">
        <v>87</v>
      </c>
      <c r="C54" s="26">
        <v>2517190.3800000008</v>
      </c>
      <c r="D54" s="26">
        <v>0</v>
      </c>
      <c r="E54" s="26">
        <v>0</v>
      </c>
      <c r="F54" s="13"/>
      <c r="G54" s="13"/>
      <c r="H54" s="13"/>
      <c r="I54" s="13"/>
    </row>
    <row r="55" spans="1:9" s="17" customFormat="1" ht="27" x14ac:dyDescent="0.25">
      <c r="A55" s="1" t="s">
        <v>88</v>
      </c>
      <c r="B55" s="4" t="s">
        <v>89</v>
      </c>
      <c r="C55" s="26">
        <v>825447.1099999994</v>
      </c>
      <c r="D55" s="26">
        <v>825447.1099999994</v>
      </c>
      <c r="E55" s="26">
        <v>825447.1099999994</v>
      </c>
      <c r="F55" s="13"/>
      <c r="G55" s="13"/>
      <c r="H55" s="13"/>
      <c r="I55" s="13"/>
    </row>
    <row r="56" spans="1:9" s="17" customFormat="1" x14ac:dyDescent="0.25">
      <c r="A56" s="1" t="s">
        <v>90</v>
      </c>
      <c r="B56" s="4" t="s">
        <v>91</v>
      </c>
      <c r="C56" s="26">
        <v>452533.20000000019</v>
      </c>
      <c r="D56" s="26">
        <v>742638</v>
      </c>
      <c r="E56" s="26">
        <v>742638</v>
      </c>
      <c r="F56" s="13"/>
      <c r="G56" s="13"/>
      <c r="H56" s="13"/>
      <c r="I56" s="13"/>
    </row>
    <row r="57" spans="1:9" s="17" customFormat="1" x14ac:dyDescent="0.25">
      <c r="A57" s="15"/>
      <c r="B57" s="18" t="s">
        <v>92</v>
      </c>
      <c r="C57" s="25">
        <f>+C58+C59+C60+C61+C62+C63+C64+C65+C66</f>
        <v>7179842.0257034749</v>
      </c>
      <c r="D57" s="25">
        <f t="shared" ref="D57:E57" si="8">+D58+D59+D60+D61+D62+D63+D64+D65+D66</f>
        <v>14393622.103889747</v>
      </c>
      <c r="E57" s="25">
        <f t="shared" si="8"/>
        <v>30836759.214248817</v>
      </c>
      <c r="F57" s="13"/>
      <c r="G57" s="13"/>
      <c r="H57" s="13"/>
      <c r="I57" s="13"/>
    </row>
    <row r="58" spans="1:9" s="17" customFormat="1" ht="40.5" x14ac:dyDescent="0.25">
      <c r="A58" s="1" t="s">
        <v>93</v>
      </c>
      <c r="B58" s="4" t="s">
        <v>94</v>
      </c>
      <c r="C58" s="26">
        <v>44427.232489999849</v>
      </c>
      <c r="D58" s="26">
        <v>45924.933344850084</v>
      </c>
      <c r="E58" s="26">
        <v>48202.139712522738</v>
      </c>
      <c r="F58" s="13"/>
      <c r="G58" s="13"/>
      <c r="H58" s="13"/>
      <c r="I58" s="13"/>
    </row>
    <row r="59" spans="1:9" s="17" customFormat="1" x14ac:dyDescent="0.25">
      <c r="A59" s="1" t="s">
        <v>95</v>
      </c>
      <c r="B59" s="4" t="s">
        <v>96</v>
      </c>
      <c r="C59" s="26">
        <v>709.90000000002328</v>
      </c>
      <c r="D59" s="26">
        <v>0</v>
      </c>
      <c r="E59" s="26">
        <v>0</v>
      </c>
      <c r="F59" s="13"/>
      <c r="G59" s="13"/>
      <c r="H59" s="13"/>
      <c r="I59" s="13"/>
    </row>
    <row r="60" spans="1:9" s="17" customFormat="1" x14ac:dyDescent="0.25">
      <c r="A60" s="1" t="s">
        <v>97</v>
      </c>
      <c r="B60" s="4" t="s">
        <v>98</v>
      </c>
      <c r="C60" s="26">
        <v>1583796.2985463534</v>
      </c>
      <c r="D60" s="26">
        <v>525301.18005052768</v>
      </c>
      <c r="E60" s="26">
        <v>5969749.6827772651</v>
      </c>
      <c r="F60" s="13"/>
      <c r="G60" s="13"/>
      <c r="H60" s="13"/>
      <c r="I60" s="13"/>
    </row>
    <row r="61" spans="1:9" s="17" customFormat="1" x14ac:dyDescent="0.25">
      <c r="A61" s="1" t="s">
        <v>66</v>
      </c>
      <c r="B61" s="4" t="s">
        <v>99</v>
      </c>
      <c r="C61" s="26">
        <v>1809945.9</v>
      </c>
      <c r="D61" s="26">
        <v>10054385.699999999</v>
      </c>
      <c r="E61" s="26">
        <v>21038905.5</v>
      </c>
      <c r="F61" s="13"/>
      <c r="G61" s="13"/>
      <c r="H61" s="13"/>
      <c r="I61" s="13"/>
    </row>
    <row r="62" spans="1:9" s="17" customFormat="1" x14ac:dyDescent="0.25">
      <c r="A62" s="1" t="s">
        <v>100</v>
      </c>
      <c r="B62" s="4" t="s">
        <v>101</v>
      </c>
      <c r="C62" s="26">
        <v>94.199999999953434</v>
      </c>
      <c r="D62" s="26">
        <v>94.199999999953434</v>
      </c>
      <c r="E62" s="26">
        <v>94.199999999953434</v>
      </c>
      <c r="F62" s="13"/>
      <c r="G62" s="13"/>
      <c r="H62" s="13"/>
      <c r="I62" s="13"/>
    </row>
    <row r="63" spans="1:9" s="17" customFormat="1" ht="27" x14ac:dyDescent="0.25">
      <c r="A63" s="1" t="s">
        <v>102</v>
      </c>
      <c r="B63" s="4" t="s">
        <v>103</v>
      </c>
      <c r="C63" s="26">
        <v>60385.700000000012</v>
      </c>
      <c r="D63" s="26">
        <v>60385.700000000012</v>
      </c>
      <c r="E63" s="26">
        <v>60385.700000000012</v>
      </c>
      <c r="F63" s="13"/>
      <c r="G63" s="13"/>
      <c r="H63" s="13"/>
      <c r="I63" s="13"/>
    </row>
    <row r="64" spans="1:9" s="17" customFormat="1" x14ac:dyDescent="0.25">
      <c r="A64" s="1" t="s">
        <v>104</v>
      </c>
      <c r="B64" s="4" t="s">
        <v>105</v>
      </c>
      <c r="C64" s="26">
        <v>171502.69466712186</v>
      </c>
      <c r="D64" s="26">
        <v>198550.29049437167</v>
      </c>
      <c r="E64" s="26">
        <v>210441.89175903052</v>
      </c>
      <c r="F64" s="13"/>
      <c r="G64" s="13"/>
      <c r="H64" s="13"/>
      <c r="I64" s="13"/>
    </row>
    <row r="65" spans="1:9" s="17" customFormat="1" x14ac:dyDescent="0.25">
      <c r="A65" s="1" t="s">
        <v>66</v>
      </c>
      <c r="B65" s="4" t="s">
        <v>106</v>
      </c>
      <c r="C65" s="26">
        <v>1803176.5</v>
      </c>
      <c r="D65" s="26">
        <v>1803176.5</v>
      </c>
      <c r="E65" s="26">
        <v>1803176.5</v>
      </c>
      <c r="F65" s="13"/>
      <c r="G65" s="13"/>
      <c r="H65" s="13"/>
      <c r="I65" s="13"/>
    </row>
    <row r="66" spans="1:9" s="17" customFormat="1" ht="27" x14ac:dyDescent="0.25">
      <c r="A66" s="1" t="s">
        <v>66</v>
      </c>
      <c r="B66" s="4" t="s">
        <v>24</v>
      </c>
      <c r="C66" s="26">
        <v>1705803.5999999999</v>
      </c>
      <c r="D66" s="26">
        <v>1705803.5999999999</v>
      </c>
      <c r="E66" s="26">
        <v>1705803.5999999999</v>
      </c>
      <c r="F66" s="13"/>
      <c r="G66" s="13"/>
      <c r="H66" s="13"/>
      <c r="I66" s="13"/>
    </row>
    <row r="67" spans="1:9" s="17" customFormat="1" x14ac:dyDescent="0.25">
      <c r="A67" s="15"/>
      <c r="B67" s="18" t="s">
        <v>107</v>
      </c>
      <c r="C67" s="25">
        <f>+C68+C69+C70+C71+C72+C73+C74+C75+C76+C77+C78</f>
        <v>28058997.499000002</v>
      </c>
      <c r="D67" s="25">
        <f t="shared" ref="D67:E67" si="9">+D68+D69+D70+D71+D72+D73+D74+D75+D76+D77+D78</f>
        <v>15652412.847997826</v>
      </c>
      <c r="E67" s="25">
        <f t="shared" si="9"/>
        <v>5944151.0979296956</v>
      </c>
      <c r="F67" s="13"/>
      <c r="G67" s="13"/>
      <c r="H67" s="13"/>
      <c r="I67" s="13"/>
    </row>
    <row r="68" spans="1:9" s="17" customFormat="1" x14ac:dyDescent="0.25">
      <c r="A68" s="1" t="s">
        <v>108</v>
      </c>
      <c r="B68" s="4" t="s">
        <v>109</v>
      </c>
      <c r="C68" s="26">
        <v>9749834.4000000004</v>
      </c>
      <c r="D68" s="26">
        <v>5877875.9000000004</v>
      </c>
      <c r="E68" s="26">
        <v>1641533.6000000034</v>
      </c>
      <c r="F68" s="13"/>
      <c r="G68" s="13"/>
      <c r="H68" s="13"/>
      <c r="I68" s="13"/>
    </row>
    <row r="69" spans="1:9" s="17" customFormat="1" x14ac:dyDescent="0.25">
      <c r="A69" s="1" t="s">
        <v>110</v>
      </c>
      <c r="B69" s="4" t="s">
        <v>111</v>
      </c>
      <c r="C69" s="26">
        <v>120320.5</v>
      </c>
      <c r="D69" s="26">
        <v>120320.5</v>
      </c>
      <c r="E69" s="26">
        <v>120320.5</v>
      </c>
      <c r="F69" s="13"/>
      <c r="G69" s="13"/>
      <c r="H69" s="13"/>
      <c r="I69" s="13"/>
    </row>
    <row r="70" spans="1:9" s="17" customFormat="1" ht="27" x14ac:dyDescent="0.25">
      <c r="A70" s="1" t="s">
        <v>112</v>
      </c>
      <c r="B70" s="4" t="s">
        <v>113</v>
      </c>
      <c r="C70" s="26">
        <v>552639.47899999982</v>
      </c>
      <c r="D70" s="26">
        <v>560262.83112500003</v>
      </c>
      <c r="E70" s="26">
        <v>552996.77653186955</v>
      </c>
      <c r="F70" s="13"/>
      <c r="G70" s="13"/>
      <c r="H70" s="13"/>
      <c r="I70" s="13"/>
    </row>
    <row r="71" spans="1:9" s="17" customFormat="1" x14ac:dyDescent="0.25">
      <c r="A71" s="1" t="s">
        <v>114</v>
      </c>
      <c r="B71" s="4" t="s">
        <v>115</v>
      </c>
      <c r="C71" s="26">
        <v>26995.799999999988</v>
      </c>
      <c r="D71" s="26">
        <v>16143.500000000029</v>
      </c>
      <c r="E71" s="26">
        <v>16143.500000000029</v>
      </c>
      <c r="F71" s="13"/>
      <c r="G71" s="13"/>
      <c r="H71" s="13"/>
      <c r="I71" s="13"/>
    </row>
    <row r="72" spans="1:9" s="17" customFormat="1" ht="27" x14ac:dyDescent="0.25">
      <c r="A72" s="1" t="s">
        <v>116</v>
      </c>
      <c r="B72" s="4" t="s">
        <v>117</v>
      </c>
      <c r="C72" s="26">
        <v>3639402.1999999997</v>
      </c>
      <c r="D72" s="26">
        <v>0</v>
      </c>
      <c r="E72" s="26">
        <v>0</v>
      </c>
      <c r="F72" s="13"/>
      <c r="G72" s="13"/>
      <c r="H72" s="13"/>
      <c r="I72" s="13"/>
    </row>
    <row r="73" spans="1:9" s="17" customFormat="1" x14ac:dyDescent="0.25">
      <c r="A73" s="1" t="s">
        <v>118</v>
      </c>
      <c r="B73" s="4" t="s">
        <v>119</v>
      </c>
      <c r="C73" s="26">
        <v>23027.48000000001</v>
      </c>
      <c r="D73" s="26">
        <v>23027.48000000001</v>
      </c>
      <c r="E73" s="26">
        <v>23027.48000000001</v>
      </c>
      <c r="F73" s="13"/>
      <c r="G73" s="13"/>
      <c r="H73" s="13"/>
      <c r="I73" s="13"/>
    </row>
    <row r="74" spans="1:9" s="17" customFormat="1" x14ac:dyDescent="0.25">
      <c r="A74" s="1" t="s">
        <v>120</v>
      </c>
      <c r="B74" s="4" t="s">
        <v>121</v>
      </c>
      <c r="C74" s="26">
        <v>240923.90000000014</v>
      </c>
      <c r="D74" s="26">
        <v>223116.5</v>
      </c>
      <c r="E74" s="26">
        <v>223116.5</v>
      </c>
      <c r="F74" s="13"/>
      <c r="G74" s="13"/>
      <c r="H74" s="13"/>
      <c r="I74" s="13"/>
    </row>
    <row r="75" spans="1:9" s="17" customFormat="1" x14ac:dyDescent="0.25">
      <c r="A75" s="1" t="s">
        <v>122</v>
      </c>
      <c r="B75" s="4" t="s">
        <v>123</v>
      </c>
      <c r="C75" s="26">
        <v>38040</v>
      </c>
      <c r="D75" s="26">
        <v>0</v>
      </c>
      <c r="E75" s="26">
        <v>0</v>
      </c>
      <c r="F75" s="13"/>
      <c r="G75" s="13"/>
      <c r="H75" s="13"/>
      <c r="I75" s="13"/>
    </row>
    <row r="76" spans="1:9" s="17" customFormat="1" x14ac:dyDescent="0.25">
      <c r="A76" s="1" t="s">
        <v>124</v>
      </c>
      <c r="B76" s="4" t="s">
        <v>125</v>
      </c>
      <c r="C76" s="26">
        <v>2839891.64</v>
      </c>
      <c r="D76" s="26">
        <v>3172064.7800000003</v>
      </c>
      <c r="E76" s="26">
        <v>2759730.1500000004</v>
      </c>
      <c r="F76" s="13"/>
      <c r="G76" s="13"/>
      <c r="H76" s="13"/>
      <c r="I76" s="13"/>
    </row>
    <row r="77" spans="1:9" s="17" customFormat="1" x14ac:dyDescent="0.25">
      <c r="A77" s="1" t="s">
        <v>126</v>
      </c>
      <c r="B77" s="4" t="s">
        <v>127</v>
      </c>
      <c r="C77" s="26">
        <v>9801425.9000000004</v>
      </c>
      <c r="D77" s="26">
        <v>4677318.7654750003</v>
      </c>
      <c r="E77" s="26">
        <v>0</v>
      </c>
      <c r="F77" s="13"/>
      <c r="G77" s="13"/>
      <c r="H77" s="13"/>
      <c r="I77" s="13"/>
    </row>
    <row r="78" spans="1:9" s="17" customFormat="1" ht="54" x14ac:dyDescent="0.25">
      <c r="A78" s="1">
        <v>1224</v>
      </c>
      <c r="B78" s="4" t="s">
        <v>128</v>
      </c>
      <c r="C78" s="26">
        <v>1026496.2000000002</v>
      </c>
      <c r="D78" s="26">
        <v>982282.5913978219</v>
      </c>
      <c r="E78" s="26">
        <v>607282.5913978219</v>
      </c>
      <c r="F78" s="13"/>
      <c r="G78" s="13"/>
      <c r="H78" s="13"/>
      <c r="I78" s="13"/>
    </row>
    <row r="79" spans="1:9" s="17" customFormat="1" x14ac:dyDescent="0.25">
      <c r="A79" s="15"/>
      <c r="B79" s="18" t="s">
        <v>129</v>
      </c>
      <c r="C79" s="25">
        <f>+C80+C81+C82+C83</f>
        <v>979823.92034996103</v>
      </c>
      <c r="D79" s="25">
        <f t="shared" ref="D79:E79" si="10">+D80+D81+D82+D83</f>
        <v>989404.99834653689</v>
      </c>
      <c r="E79" s="25">
        <f t="shared" si="10"/>
        <v>975801.60812849714</v>
      </c>
      <c r="F79" s="13"/>
      <c r="G79" s="13"/>
      <c r="H79" s="13"/>
      <c r="I79" s="13"/>
    </row>
    <row r="80" spans="1:9" s="17" customFormat="1" ht="27" x14ac:dyDescent="0.25">
      <c r="A80" s="1" t="s">
        <v>130</v>
      </c>
      <c r="B80" s="4" t="s">
        <v>131</v>
      </c>
      <c r="C80" s="26">
        <v>14146.587</v>
      </c>
      <c r="D80" s="26">
        <v>14146.587</v>
      </c>
      <c r="E80" s="26">
        <v>14146.587</v>
      </c>
      <c r="F80" s="13"/>
      <c r="G80" s="13"/>
      <c r="H80" s="13"/>
      <c r="I80" s="13"/>
    </row>
    <row r="81" spans="1:9" s="17" customFormat="1" ht="27" x14ac:dyDescent="0.25">
      <c r="A81" s="1" t="s">
        <v>132</v>
      </c>
      <c r="B81" s="4" t="s">
        <v>133</v>
      </c>
      <c r="C81" s="26">
        <v>8128.90154745779</v>
      </c>
      <c r="D81" s="26">
        <v>18120.91983458004</v>
      </c>
      <c r="E81" s="26">
        <v>5101.8957486955915</v>
      </c>
      <c r="F81" s="13"/>
      <c r="G81" s="13"/>
      <c r="H81" s="13"/>
      <c r="I81" s="13"/>
    </row>
    <row r="82" spans="1:9" s="17" customFormat="1" ht="40.5" x14ac:dyDescent="0.25">
      <c r="A82" s="1" t="s">
        <v>134</v>
      </c>
      <c r="B82" s="4" t="s">
        <v>135</v>
      </c>
      <c r="C82" s="26">
        <v>952998.56999999844</v>
      </c>
      <c r="D82" s="26">
        <v>952998.56999999844</v>
      </c>
      <c r="E82" s="26">
        <v>952998.56999999844</v>
      </c>
      <c r="F82" s="13"/>
      <c r="G82" s="13"/>
      <c r="H82" s="13"/>
      <c r="I82" s="13"/>
    </row>
    <row r="83" spans="1:9" s="17" customFormat="1" ht="40.5" x14ac:dyDescent="0.25">
      <c r="A83" s="1" t="s">
        <v>136</v>
      </c>
      <c r="B83" s="4" t="s">
        <v>137</v>
      </c>
      <c r="C83" s="26">
        <v>4549.8618025047763</v>
      </c>
      <c r="D83" s="26">
        <v>4138.9215119584114</v>
      </c>
      <c r="E83" s="26">
        <v>3554.5553798030596</v>
      </c>
      <c r="F83" s="13"/>
      <c r="G83" s="13"/>
      <c r="H83" s="13"/>
      <c r="I83" s="13"/>
    </row>
    <row r="84" spans="1:9" s="17" customFormat="1" x14ac:dyDescent="0.25">
      <c r="A84" s="15"/>
      <c r="B84" s="18" t="s">
        <v>138</v>
      </c>
      <c r="C84" s="25">
        <f>+C85+C86+C87</f>
        <v>326900.59999999986</v>
      </c>
      <c r="D84" s="25">
        <f t="shared" ref="D84:E84" si="11">+D85+D86+D87</f>
        <v>1275810.9000000001</v>
      </c>
      <c r="E84" s="25">
        <f t="shared" si="11"/>
        <v>1756193.7999999998</v>
      </c>
      <c r="F84" s="13"/>
      <c r="G84" s="13"/>
      <c r="H84" s="13"/>
      <c r="I84" s="13"/>
    </row>
    <row r="85" spans="1:9" s="17" customFormat="1" ht="27" x14ac:dyDescent="0.25">
      <c r="A85" s="1" t="s">
        <v>139</v>
      </c>
      <c r="B85" s="4" t="s">
        <v>140</v>
      </c>
      <c r="C85" s="26">
        <v>70389.699999999953</v>
      </c>
      <c r="D85" s="26">
        <v>118889.50000000023</v>
      </c>
      <c r="E85" s="26">
        <v>63822.800000000047</v>
      </c>
      <c r="F85" s="13"/>
      <c r="G85" s="13"/>
      <c r="H85" s="13"/>
      <c r="I85" s="13"/>
    </row>
    <row r="86" spans="1:9" s="17" customFormat="1" x14ac:dyDescent="0.25">
      <c r="A86" s="1">
        <v>1133</v>
      </c>
      <c r="B86" s="4" t="s">
        <v>141</v>
      </c>
      <c r="C86" s="26">
        <v>25167.5</v>
      </c>
      <c r="D86" s="26">
        <v>224328</v>
      </c>
      <c r="E86" s="26">
        <v>224328</v>
      </c>
      <c r="F86" s="13"/>
      <c r="G86" s="13"/>
      <c r="H86" s="13"/>
      <c r="I86" s="13"/>
    </row>
    <row r="87" spans="1:9" s="17" customFormat="1" x14ac:dyDescent="0.25">
      <c r="A87" s="1">
        <v>1173</v>
      </c>
      <c r="B87" s="4" t="s">
        <v>142</v>
      </c>
      <c r="C87" s="26">
        <v>231343.39999999991</v>
      </c>
      <c r="D87" s="26">
        <v>932593.39999999991</v>
      </c>
      <c r="E87" s="26">
        <v>1468042.9999999998</v>
      </c>
      <c r="F87" s="13"/>
      <c r="G87" s="13"/>
      <c r="H87" s="13"/>
      <c r="I87" s="13"/>
    </row>
    <row r="88" spans="1:9" s="17" customFormat="1" ht="27" x14ac:dyDescent="0.25">
      <c r="A88" s="15"/>
      <c r="B88" s="18" t="s">
        <v>143</v>
      </c>
      <c r="C88" s="25">
        <f>+C89+C90+C91+C92+C93+C94+C95+C96+C97+C98+C99+C100+C101+C102+C103+C104+C105+C106+C107+C108</f>
        <v>65372135.83038985</v>
      </c>
      <c r="D88" s="25">
        <f t="shared" ref="D88:E88" si="12">+D89+D90+D91+D92+D93+D94+D95+D96+D97+D98+D99+D100+D101+D102+D103+D104+D105+D106+D107+D108</f>
        <v>64977050.403656811</v>
      </c>
      <c r="E88" s="25">
        <f t="shared" si="12"/>
        <v>71086490.83839269</v>
      </c>
      <c r="F88" s="13"/>
      <c r="G88" s="13"/>
      <c r="H88" s="13"/>
      <c r="I88" s="13"/>
    </row>
    <row r="89" spans="1:9" s="17" customFormat="1" x14ac:dyDescent="0.25">
      <c r="A89" s="1" t="s">
        <v>144</v>
      </c>
      <c r="B89" s="4" t="s">
        <v>145</v>
      </c>
      <c r="C89" s="26">
        <v>1194751.5</v>
      </c>
      <c r="D89" s="26">
        <v>1027069.6000000001</v>
      </c>
      <c r="E89" s="26">
        <v>990700.20000000019</v>
      </c>
      <c r="F89" s="13"/>
      <c r="G89" s="13"/>
      <c r="H89" s="13"/>
      <c r="I89" s="13"/>
    </row>
    <row r="90" spans="1:9" s="17" customFormat="1" ht="27" x14ac:dyDescent="0.25">
      <c r="A90" s="1" t="s">
        <v>146</v>
      </c>
      <c r="B90" s="4" t="s">
        <v>147</v>
      </c>
      <c r="C90" s="26">
        <v>7444288.5094464775</v>
      </c>
      <c r="D90" s="26">
        <v>7297062.9264320098</v>
      </c>
      <c r="E90" s="26">
        <v>6231675.6778390203</v>
      </c>
      <c r="F90" s="13"/>
      <c r="G90" s="13"/>
      <c r="H90" s="13"/>
      <c r="I90" s="13"/>
    </row>
    <row r="91" spans="1:9" s="17" customFormat="1" x14ac:dyDescent="0.25">
      <c r="A91" s="1" t="s">
        <v>148</v>
      </c>
      <c r="B91" s="4" t="s">
        <v>149</v>
      </c>
      <c r="C91" s="26">
        <v>105520.79999999993</v>
      </c>
      <c r="D91" s="26">
        <v>226255.80000000005</v>
      </c>
      <c r="E91" s="26">
        <v>216255.80000000005</v>
      </c>
      <c r="F91" s="13"/>
      <c r="G91" s="13"/>
      <c r="H91" s="13"/>
      <c r="I91" s="13"/>
    </row>
    <row r="92" spans="1:9" s="17" customFormat="1" x14ac:dyDescent="0.25">
      <c r="A92" s="1" t="s">
        <v>150</v>
      </c>
      <c r="B92" s="4" t="s">
        <v>151</v>
      </c>
      <c r="C92" s="26">
        <v>1469729.7000000007</v>
      </c>
      <c r="D92" s="26">
        <v>3658446.4000000004</v>
      </c>
      <c r="E92" s="26">
        <v>2427188.4</v>
      </c>
      <c r="F92" s="13"/>
      <c r="G92" s="13"/>
      <c r="H92" s="13"/>
      <c r="I92" s="13"/>
    </row>
    <row r="93" spans="1:9" s="17" customFormat="1" ht="27" x14ac:dyDescent="0.25">
      <c r="A93" s="1" t="s">
        <v>152</v>
      </c>
      <c r="B93" s="4" t="s">
        <v>153</v>
      </c>
      <c r="C93" s="26">
        <v>4728549.2461641096</v>
      </c>
      <c r="D93" s="26">
        <v>2401428.0730672292</v>
      </c>
      <c r="E93" s="26">
        <v>965745.81089646183</v>
      </c>
      <c r="F93" s="13"/>
      <c r="G93" s="13"/>
      <c r="H93" s="13"/>
      <c r="I93" s="13"/>
    </row>
    <row r="94" spans="1:9" s="17" customFormat="1" x14ac:dyDescent="0.25">
      <c r="A94" s="1" t="s">
        <v>154</v>
      </c>
      <c r="B94" s="4" t="s">
        <v>155</v>
      </c>
      <c r="C94" s="26">
        <v>285604.05000000005</v>
      </c>
      <c r="D94" s="26">
        <v>511330.39999999991</v>
      </c>
      <c r="E94" s="26">
        <v>858330.39999999991</v>
      </c>
      <c r="F94" s="13"/>
      <c r="G94" s="13"/>
      <c r="H94" s="13"/>
      <c r="I94" s="13"/>
    </row>
    <row r="95" spans="1:9" s="17" customFormat="1" x14ac:dyDescent="0.25">
      <c r="A95" s="1" t="s">
        <v>156</v>
      </c>
      <c r="B95" s="4" t="s">
        <v>157</v>
      </c>
      <c r="C95" s="26">
        <v>190192.62999999989</v>
      </c>
      <c r="D95" s="26">
        <v>200600.90000000014</v>
      </c>
      <c r="E95" s="26">
        <v>230600.90000000014</v>
      </c>
      <c r="F95" s="13"/>
      <c r="G95" s="13"/>
      <c r="H95" s="13"/>
      <c r="I95" s="13"/>
    </row>
    <row r="96" spans="1:9" s="17" customFormat="1" x14ac:dyDescent="0.25">
      <c r="A96" s="1" t="s">
        <v>158</v>
      </c>
      <c r="B96" s="4" t="s">
        <v>159</v>
      </c>
      <c r="C96" s="26">
        <v>17520970.477071837</v>
      </c>
      <c r="D96" s="26">
        <v>7775148.4202976376</v>
      </c>
      <c r="E96" s="26">
        <v>14652467.039529279</v>
      </c>
      <c r="F96" s="13"/>
      <c r="G96" s="13"/>
      <c r="H96" s="13"/>
      <c r="I96" s="13"/>
    </row>
    <row r="97" spans="1:9" s="17" customFormat="1" x14ac:dyDescent="0.25">
      <c r="A97" s="1" t="s">
        <v>160</v>
      </c>
      <c r="B97" s="4" t="s">
        <v>161</v>
      </c>
      <c r="C97" s="26">
        <v>5953.5</v>
      </c>
      <c r="D97" s="26">
        <v>5953.5</v>
      </c>
      <c r="E97" s="26">
        <v>5953.5</v>
      </c>
      <c r="F97" s="13"/>
      <c r="G97" s="13"/>
      <c r="H97" s="13"/>
      <c r="I97" s="13"/>
    </row>
    <row r="98" spans="1:9" s="17" customFormat="1" x14ac:dyDescent="0.25">
      <c r="A98" s="1" t="s">
        <v>162</v>
      </c>
      <c r="B98" s="4" t="s">
        <v>163</v>
      </c>
      <c r="C98" s="26">
        <v>1145013.9470011569</v>
      </c>
      <c r="D98" s="26">
        <v>2937965.3900000006</v>
      </c>
      <c r="E98" s="26">
        <v>3678978.3162680008</v>
      </c>
      <c r="F98" s="13"/>
      <c r="G98" s="13"/>
      <c r="H98" s="13"/>
      <c r="I98" s="13"/>
    </row>
    <row r="99" spans="1:9" s="17" customFormat="1" x14ac:dyDescent="0.25">
      <c r="A99" s="1" t="s">
        <v>164</v>
      </c>
      <c r="B99" s="4" t="s">
        <v>165</v>
      </c>
      <c r="C99" s="26">
        <v>12962882.663220456</v>
      </c>
      <c r="D99" s="26">
        <v>12528936.799999997</v>
      </c>
      <c r="E99" s="26">
        <v>15175260.159999998</v>
      </c>
      <c r="F99" s="13"/>
      <c r="G99" s="13"/>
      <c r="H99" s="13"/>
      <c r="I99" s="13"/>
    </row>
    <row r="100" spans="1:9" s="17" customFormat="1" x14ac:dyDescent="0.25">
      <c r="A100" s="1" t="s">
        <v>166</v>
      </c>
      <c r="B100" s="4" t="s">
        <v>167</v>
      </c>
      <c r="C100" s="26">
        <v>2126491.0999999996</v>
      </c>
      <c r="D100" s="26">
        <v>951951.55</v>
      </c>
      <c r="E100" s="26">
        <v>9784</v>
      </c>
      <c r="F100" s="13"/>
      <c r="G100" s="13"/>
      <c r="H100" s="13"/>
      <c r="I100" s="13"/>
    </row>
    <row r="101" spans="1:9" s="17" customFormat="1" x14ac:dyDescent="0.25">
      <c r="A101" s="1" t="s">
        <v>168</v>
      </c>
      <c r="B101" s="4" t="s">
        <v>169</v>
      </c>
      <c r="C101" s="26">
        <v>3823101.1000000015</v>
      </c>
      <c r="D101" s="26">
        <v>1155423.8000000007</v>
      </c>
      <c r="E101" s="26">
        <v>1116146.6999999993</v>
      </c>
      <c r="F101" s="13"/>
      <c r="G101" s="13"/>
      <c r="H101" s="13"/>
      <c r="I101" s="13"/>
    </row>
    <row r="102" spans="1:9" s="17" customFormat="1" x14ac:dyDescent="0.25">
      <c r="A102" s="1" t="s">
        <v>170</v>
      </c>
      <c r="B102" s="4" t="s">
        <v>171</v>
      </c>
      <c r="C102" s="26">
        <v>7516957.2190000005</v>
      </c>
      <c r="D102" s="26">
        <v>17206320.899999999</v>
      </c>
      <c r="E102" s="26">
        <v>16796369.799999997</v>
      </c>
      <c r="F102" s="13"/>
      <c r="G102" s="13"/>
      <c r="H102" s="13"/>
      <c r="I102" s="13"/>
    </row>
    <row r="103" spans="1:9" s="17" customFormat="1" x14ac:dyDescent="0.25">
      <c r="A103" s="1" t="s">
        <v>172</v>
      </c>
      <c r="B103" s="4" t="s">
        <v>173</v>
      </c>
      <c r="C103" s="26">
        <v>3705275.1375412159</v>
      </c>
      <c r="D103" s="26">
        <v>5732375.0500000007</v>
      </c>
      <c r="E103" s="26">
        <v>6827513.4399999995</v>
      </c>
      <c r="F103" s="13"/>
      <c r="G103" s="13"/>
      <c r="H103" s="13"/>
      <c r="I103" s="13"/>
    </row>
    <row r="104" spans="1:9" s="17" customFormat="1" x14ac:dyDescent="0.25">
      <c r="A104" s="1" t="s">
        <v>174</v>
      </c>
      <c r="B104" s="4" t="s">
        <v>175</v>
      </c>
      <c r="C104" s="26">
        <v>834248.35676256847</v>
      </c>
      <c r="D104" s="26">
        <v>689930.99385993788</v>
      </c>
      <c r="E104" s="26">
        <v>689930.99385993788</v>
      </c>
      <c r="F104" s="13"/>
      <c r="G104" s="13"/>
      <c r="H104" s="13"/>
      <c r="I104" s="13"/>
    </row>
    <row r="105" spans="1:9" s="17" customFormat="1" x14ac:dyDescent="0.25">
      <c r="A105" s="1" t="s">
        <v>176</v>
      </c>
      <c r="B105" s="4" t="s">
        <v>177</v>
      </c>
      <c r="C105" s="26">
        <v>8343</v>
      </c>
      <c r="D105" s="26">
        <v>321626.19999999995</v>
      </c>
      <c r="E105" s="26">
        <v>12666</v>
      </c>
      <c r="F105" s="13"/>
      <c r="G105" s="13"/>
      <c r="H105" s="13"/>
      <c r="I105" s="13"/>
    </row>
    <row r="106" spans="1:9" s="17" customFormat="1" x14ac:dyDescent="0.25">
      <c r="A106" s="1" t="s">
        <v>178</v>
      </c>
      <c r="B106" s="4" t="s">
        <v>179</v>
      </c>
      <c r="C106" s="26">
        <v>95709.529145403649</v>
      </c>
      <c r="D106" s="26">
        <v>57995.300000000047</v>
      </c>
      <c r="E106" s="26">
        <v>57995.300000000047</v>
      </c>
      <c r="F106" s="13"/>
      <c r="G106" s="13"/>
      <c r="H106" s="13"/>
      <c r="I106" s="13"/>
    </row>
    <row r="107" spans="1:9" s="17" customFormat="1" ht="27" x14ac:dyDescent="0.25">
      <c r="A107" s="1" t="s">
        <v>180</v>
      </c>
      <c r="B107" s="4" t="s">
        <v>181</v>
      </c>
      <c r="C107" s="26">
        <v>84214.410338051268</v>
      </c>
      <c r="D107" s="26">
        <v>86240.400000000023</v>
      </c>
      <c r="E107" s="26">
        <v>95840.400000000023</v>
      </c>
      <c r="F107" s="13"/>
      <c r="G107" s="13"/>
      <c r="H107" s="13"/>
      <c r="I107" s="13"/>
    </row>
    <row r="108" spans="1:9" s="17" customFormat="1" ht="27" x14ac:dyDescent="0.25">
      <c r="A108" s="1">
        <v>1227</v>
      </c>
      <c r="B108" s="5" t="s">
        <v>182</v>
      </c>
      <c r="C108" s="26">
        <v>124338.95469857252</v>
      </c>
      <c r="D108" s="26">
        <v>204988</v>
      </c>
      <c r="E108" s="26">
        <v>47088</v>
      </c>
      <c r="F108" s="13"/>
      <c r="G108" s="13"/>
      <c r="H108" s="13"/>
      <c r="I108" s="13"/>
    </row>
    <row r="109" spans="1:9" s="17" customFormat="1" x14ac:dyDescent="0.25">
      <c r="A109" s="15"/>
      <c r="B109" s="18" t="s">
        <v>183</v>
      </c>
      <c r="C109" s="25">
        <f>+C110+C111+C112</f>
        <v>143390764.35847333</v>
      </c>
      <c r="D109" s="25">
        <f t="shared" ref="D109:E109" si="13">+D110+D111+D112</f>
        <v>148182753.14417335</v>
      </c>
      <c r="E109" s="25">
        <f t="shared" si="13"/>
        <v>150944262.24417338</v>
      </c>
      <c r="F109" s="13"/>
      <c r="G109" s="13"/>
      <c r="H109" s="13"/>
      <c r="I109" s="13"/>
    </row>
    <row r="110" spans="1:9" s="17" customFormat="1" x14ac:dyDescent="0.25">
      <c r="A110" s="1" t="s">
        <v>184</v>
      </c>
      <c r="B110" s="4" t="s">
        <v>185</v>
      </c>
      <c r="C110" s="26">
        <v>142147252.57577333</v>
      </c>
      <c r="D110" s="26">
        <v>147012963.77577335</v>
      </c>
      <c r="E110" s="26">
        <v>149774472.87577337</v>
      </c>
      <c r="F110" s="13"/>
      <c r="G110" s="13"/>
      <c r="H110" s="13"/>
      <c r="I110" s="13"/>
    </row>
    <row r="111" spans="1:9" s="17" customFormat="1" ht="27" x14ac:dyDescent="0.25">
      <c r="A111" s="1" t="s">
        <v>186</v>
      </c>
      <c r="B111" s="4" t="s">
        <v>187</v>
      </c>
      <c r="C111" s="26">
        <v>21353.599999999977</v>
      </c>
      <c r="D111" s="26">
        <v>21353.599999999977</v>
      </c>
      <c r="E111" s="26">
        <v>21353.599999999977</v>
      </c>
      <c r="F111" s="13"/>
      <c r="G111" s="13"/>
      <c r="H111" s="13"/>
      <c r="I111" s="13"/>
    </row>
    <row r="112" spans="1:9" s="17" customFormat="1" ht="27" x14ac:dyDescent="0.25">
      <c r="A112" s="1" t="s">
        <v>188</v>
      </c>
      <c r="B112" s="4" t="s">
        <v>189</v>
      </c>
      <c r="C112" s="26">
        <v>1222158.1827</v>
      </c>
      <c r="D112" s="26">
        <v>1148435.7684000002</v>
      </c>
      <c r="E112" s="26">
        <v>1148435.7684000002</v>
      </c>
      <c r="F112" s="13"/>
      <c r="G112" s="13"/>
      <c r="H112" s="13"/>
      <c r="I112" s="13"/>
    </row>
    <row r="113" spans="1:9" s="17" customFormat="1" x14ac:dyDescent="0.25">
      <c r="A113" s="15"/>
      <c r="B113" s="18" t="s">
        <v>190</v>
      </c>
      <c r="C113" s="25">
        <f>+C114+C115+C116+C117+C118+C119+C120+C121+C122+C123+C124+C125+C126+C127</f>
        <v>75736484.34929052</v>
      </c>
      <c r="D113" s="25">
        <f t="shared" ref="D113:E113" si="14">+D114+D115+D116+D117+D118+D119+D120+D121+D122+D123+D124+D125+D126+D127</f>
        <v>52495366.549290553</v>
      </c>
      <c r="E113" s="25">
        <f t="shared" si="14"/>
        <v>61629109.649290591</v>
      </c>
      <c r="F113" s="13"/>
      <c r="G113" s="13"/>
      <c r="H113" s="13"/>
      <c r="I113" s="13"/>
    </row>
    <row r="114" spans="1:9" s="17" customFormat="1" x14ac:dyDescent="0.25">
      <c r="A114" s="1" t="s">
        <v>191</v>
      </c>
      <c r="B114" s="4" t="s">
        <v>192</v>
      </c>
      <c r="C114" s="26">
        <v>830262.40000000037</v>
      </c>
      <c r="D114" s="26">
        <v>266153.60000000149</v>
      </c>
      <c r="E114" s="26">
        <v>260153.60000000149</v>
      </c>
      <c r="F114" s="13"/>
      <c r="G114" s="13"/>
      <c r="H114" s="13"/>
      <c r="I114" s="13"/>
    </row>
    <row r="115" spans="1:9" s="17" customFormat="1" x14ac:dyDescent="0.25">
      <c r="A115" s="1" t="s">
        <v>193</v>
      </c>
      <c r="B115" s="4" t="s">
        <v>194</v>
      </c>
      <c r="C115" s="26">
        <v>20096.640000000596</v>
      </c>
      <c r="D115" s="26">
        <v>19568.039999999106</v>
      </c>
      <c r="E115" s="26">
        <v>19568.039999999106</v>
      </c>
      <c r="F115" s="13"/>
      <c r="G115" s="13"/>
      <c r="H115" s="13"/>
      <c r="I115" s="13"/>
    </row>
    <row r="116" spans="1:9" s="17" customFormat="1" x14ac:dyDescent="0.25">
      <c r="A116" s="1" t="s">
        <v>195</v>
      </c>
      <c r="B116" s="4" t="s">
        <v>196</v>
      </c>
      <c r="C116" s="26">
        <v>669667.59999999963</v>
      </c>
      <c r="D116" s="26">
        <v>128129.09999999963</v>
      </c>
      <c r="E116" s="26">
        <v>128129.09999999963</v>
      </c>
      <c r="F116" s="13"/>
      <c r="G116" s="13"/>
      <c r="H116" s="13"/>
      <c r="I116" s="13"/>
    </row>
    <row r="117" spans="1:9" s="17" customFormat="1" ht="27" x14ac:dyDescent="0.25">
      <c r="A117" s="1" t="s">
        <v>197</v>
      </c>
      <c r="B117" s="4" t="s">
        <v>198</v>
      </c>
      <c r="C117" s="26">
        <v>284016.38829059992</v>
      </c>
      <c r="D117" s="26">
        <v>125702.88829059992</v>
      </c>
      <c r="E117" s="26">
        <v>125702.88829059992</v>
      </c>
      <c r="F117" s="13"/>
      <c r="G117" s="13"/>
      <c r="H117" s="13"/>
      <c r="I117" s="13"/>
    </row>
    <row r="118" spans="1:9" s="17" customFormat="1" x14ac:dyDescent="0.25">
      <c r="A118" s="1" t="s">
        <v>199</v>
      </c>
      <c r="B118" s="4" t="s">
        <v>200</v>
      </c>
      <c r="C118" s="26">
        <v>10447996</v>
      </c>
      <c r="D118" s="26">
        <v>9187738.3999999985</v>
      </c>
      <c r="E118" s="26">
        <v>9186759.5</v>
      </c>
      <c r="F118" s="13"/>
      <c r="G118" s="13"/>
      <c r="H118" s="13"/>
      <c r="I118" s="13"/>
    </row>
    <row r="119" spans="1:9" s="17" customFormat="1" x14ac:dyDescent="0.25">
      <c r="A119" s="1" t="s">
        <v>201</v>
      </c>
      <c r="B119" s="4" t="s">
        <v>202</v>
      </c>
      <c r="C119" s="26">
        <v>1703465.5</v>
      </c>
      <c r="D119" s="26">
        <v>1305998</v>
      </c>
      <c r="E119" s="26">
        <v>1299382</v>
      </c>
      <c r="F119" s="13"/>
      <c r="G119" s="13"/>
      <c r="H119" s="13"/>
      <c r="I119" s="13"/>
    </row>
    <row r="120" spans="1:9" s="17" customFormat="1" x14ac:dyDescent="0.25">
      <c r="A120" s="1" t="s">
        <v>203</v>
      </c>
      <c r="B120" s="4" t="s">
        <v>204</v>
      </c>
      <c r="C120" s="26">
        <v>181516.62099999981</v>
      </c>
      <c r="D120" s="26">
        <v>77367.62099999981</v>
      </c>
      <c r="E120" s="26">
        <v>77367.62099999981</v>
      </c>
      <c r="F120" s="13"/>
      <c r="G120" s="13"/>
      <c r="H120" s="13"/>
      <c r="I120" s="13"/>
    </row>
    <row r="121" spans="1:9" s="17" customFormat="1" x14ac:dyDescent="0.25">
      <c r="A121" s="1" t="s">
        <v>205</v>
      </c>
      <c r="B121" s="4" t="s">
        <v>206</v>
      </c>
      <c r="C121" s="26">
        <v>51675739.699999928</v>
      </c>
      <c r="D121" s="26">
        <v>34189529.099999964</v>
      </c>
      <c r="E121" s="26">
        <v>42454119.5</v>
      </c>
      <c r="F121" s="13"/>
      <c r="G121" s="13"/>
      <c r="H121" s="13"/>
      <c r="I121" s="13"/>
    </row>
    <row r="122" spans="1:9" s="17" customFormat="1" x14ac:dyDescent="0.25">
      <c r="A122" s="1" t="s">
        <v>207</v>
      </c>
      <c r="B122" s="4" t="s">
        <v>208</v>
      </c>
      <c r="C122" s="26">
        <v>943760.49999999953</v>
      </c>
      <c r="D122" s="26">
        <v>755571.79999999981</v>
      </c>
      <c r="E122" s="26">
        <v>755571.79999999981</v>
      </c>
      <c r="F122" s="13"/>
      <c r="G122" s="13"/>
      <c r="H122" s="13"/>
      <c r="I122" s="13"/>
    </row>
    <row r="123" spans="1:9" s="17" customFormat="1" x14ac:dyDescent="0.25">
      <c r="A123" s="1" t="s">
        <v>209</v>
      </c>
      <c r="B123" s="4" t="s">
        <v>210</v>
      </c>
      <c r="C123" s="26">
        <v>32732.799999999988</v>
      </c>
      <c r="D123" s="26">
        <v>33750.800000000017</v>
      </c>
      <c r="E123" s="26">
        <v>49405.400000000023</v>
      </c>
      <c r="F123" s="13"/>
      <c r="G123" s="13"/>
      <c r="H123" s="13"/>
      <c r="I123" s="13"/>
    </row>
    <row r="124" spans="1:9" s="17" customFormat="1" x14ac:dyDescent="0.25">
      <c r="A124" s="1" t="s">
        <v>211</v>
      </c>
      <c r="B124" s="4" t="s">
        <v>212</v>
      </c>
      <c r="C124" s="26">
        <v>1200285.7000000002</v>
      </c>
      <c r="D124" s="26">
        <v>1061598.8999999999</v>
      </c>
      <c r="E124" s="26">
        <v>1066701.8999999999</v>
      </c>
      <c r="F124" s="13"/>
      <c r="G124" s="13"/>
      <c r="H124" s="13"/>
      <c r="I124" s="13"/>
    </row>
    <row r="125" spans="1:9" s="17" customFormat="1" x14ac:dyDescent="0.25">
      <c r="A125" s="1" t="s">
        <v>213</v>
      </c>
      <c r="B125" s="4" t="s">
        <v>214</v>
      </c>
      <c r="C125" s="26">
        <v>379428.89999999991</v>
      </c>
      <c r="D125" s="26">
        <v>317623.30000000005</v>
      </c>
      <c r="E125" s="26">
        <v>317623.30000000005</v>
      </c>
      <c r="F125" s="13"/>
      <c r="G125" s="13"/>
      <c r="H125" s="13"/>
      <c r="I125" s="13"/>
    </row>
    <row r="126" spans="1:9" s="17" customFormat="1" x14ac:dyDescent="0.25">
      <c r="A126" s="1" t="s">
        <v>215</v>
      </c>
      <c r="B126" s="4" t="s">
        <v>216</v>
      </c>
      <c r="C126" s="26">
        <v>5375259.299999997</v>
      </c>
      <c r="D126" s="26">
        <v>5026634.9999999963</v>
      </c>
      <c r="E126" s="26">
        <v>5888624.9999999963</v>
      </c>
      <c r="F126" s="13"/>
      <c r="G126" s="13"/>
      <c r="H126" s="13"/>
      <c r="I126" s="13"/>
    </row>
    <row r="127" spans="1:9" s="17" customFormat="1" x14ac:dyDescent="0.25">
      <c r="A127" s="1" t="s">
        <v>217</v>
      </c>
      <c r="B127" s="4" t="s">
        <v>218</v>
      </c>
      <c r="C127" s="26">
        <v>1992256.2999999998</v>
      </c>
      <c r="D127" s="26">
        <v>0</v>
      </c>
      <c r="E127" s="26">
        <v>0</v>
      </c>
      <c r="F127" s="13"/>
      <c r="G127" s="13"/>
      <c r="H127" s="13"/>
      <c r="I127" s="13"/>
    </row>
    <row r="128" spans="1:9" s="17" customFormat="1" ht="27" x14ac:dyDescent="0.25">
      <c r="A128" s="15"/>
      <c r="B128" s="18" t="s">
        <v>219</v>
      </c>
      <c r="C128" s="25">
        <f>+C129+C130+C131+C132</f>
        <v>531861.07778374059</v>
      </c>
      <c r="D128" s="25">
        <f t="shared" ref="D128:E128" si="15">+D129+D130+D131+D132</f>
        <v>2621716.8449837402</v>
      </c>
      <c r="E128" s="25">
        <f t="shared" si="15"/>
        <v>2312163.2738942401</v>
      </c>
      <c r="F128" s="13"/>
      <c r="G128" s="13"/>
      <c r="H128" s="13"/>
      <c r="I128" s="13"/>
    </row>
    <row r="129" spans="1:9" s="17" customFormat="1" ht="27" x14ac:dyDescent="0.25">
      <c r="A129" s="1" t="s">
        <v>220</v>
      </c>
      <c r="B129" s="4" t="s">
        <v>221</v>
      </c>
      <c r="C129" s="26">
        <v>0</v>
      </c>
      <c r="D129" s="26">
        <v>117000</v>
      </c>
      <c r="E129" s="26">
        <v>117000</v>
      </c>
      <c r="F129" s="13"/>
      <c r="G129" s="13"/>
      <c r="H129" s="13"/>
      <c r="I129" s="13"/>
    </row>
    <row r="130" spans="1:9" s="17" customFormat="1" ht="40.5" x14ac:dyDescent="0.25">
      <c r="A130" s="1" t="s">
        <v>222</v>
      </c>
      <c r="B130" s="4" t="s">
        <v>223</v>
      </c>
      <c r="C130" s="26">
        <v>106561.47778374003</v>
      </c>
      <c r="D130" s="26">
        <v>118397.64498374006</v>
      </c>
      <c r="E130" s="26">
        <v>128578.9738942401</v>
      </c>
      <c r="F130" s="13"/>
      <c r="G130" s="13"/>
      <c r="H130" s="13"/>
      <c r="I130" s="13"/>
    </row>
    <row r="131" spans="1:9" s="17" customFormat="1" ht="27" x14ac:dyDescent="0.25">
      <c r="A131" s="1" t="s">
        <v>224</v>
      </c>
      <c r="B131" s="4" t="s">
        <v>225</v>
      </c>
      <c r="C131" s="26">
        <v>140299.60000000056</v>
      </c>
      <c r="D131" s="26">
        <v>2136319.2000000002</v>
      </c>
      <c r="E131" s="26">
        <v>2066584.2999999998</v>
      </c>
      <c r="F131" s="13"/>
      <c r="G131" s="13"/>
      <c r="H131" s="13"/>
      <c r="I131" s="13"/>
    </row>
    <row r="132" spans="1:9" s="17" customFormat="1" x14ac:dyDescent="0.25">
      <c r="A132" s="1" t="s">
        <v>226</v>
      </c>
      <c r="B132" s="4"/>
      <c r="C132" s="26">
        <v>285000</v>
      </c>
      <c r="D132" s="26">
        <v>250000</v>
      </c>
      <c r="E132" s="26">
        <v>0</v>
      </c>
      <c r="F132" s="13"/>
      <c r="G132" s="13"/>
      <c r="H132" s="13"/>
      <c r="I132" s="13"/>
    </row>
    <row r="133" spans="1:9" s="17" customFormat="1" x14ac:dyDescent="0.25">
      <c r="A133" s="15"/>
      <c r="B133" s="20" t="s">
        <v>227</v>
      </c>
      <c r="C133" s="27">
        <f>+C134</f>
        <v>14582.502118482254</v>
      </c>
      <c r="D133" s="27">
        <f t="shared" ref="D133:E133" si="16">+D134</f>
        <v>32218.612884197384</v>
      </c>
      <c r="E133" s="27">
        <f t="shared" si="16"/>
        <v>44602.001586399972</v>
      </c>
      <c r="F133" s="14"/>
      <c r="G133" s="14"/>
      <c r="H133" s="14"/>
      <c r="I133" s="14"/>
    </row>
    <row r="134" spans="1:9" s="17" customFormat="1" ht="40.5" x14ac:dyDescent="0.25">
      <c r="A134" s="1" t="s">
        <v>228</v>
      </c>
      <c r="B134" s="4" t="s">
        <v>229</v>
      </c>
      <c r="C134" s="26">
        <v>14582.502118482254</v>
      </c>
      <c r="D134" s="26">
        <v>32218.612884197384</v>
      </c>
      <c r="E134" s="26">
        <v>44602.001586399972</v>
      </c>
      <c r="F134" s="13"/>
      <c r="G134" s="13"/>
      <c r="H134" s="13"/>
      <c r="I134" s="13"/>
    </row>
    <row r="135" spans="1:9" s="17" customFormat="1" x14ac:dyDescent="0.25">
      <c r="A135" s="15"/>
      <c r="B135" s="18" t="s">
        <v>230</v>
      </c>
      <c r="C135" s="25">
        <f>+C136+C137</f>
        <v>228638</v>
      </c>
      <c r="D135" s="25">
        <f t="shared" ref="D135:E135" si="17">+D136+D137</f>
        <v>1630.1000000000022</v>
      </c>
      <c r="E135" s="25">
        <f t="shared" si="17"/>
        <v>1630.1000000000022</v>
      </c>
      <c r="F135" s="13"/>
      <c r="G135" s="13"/>
      <c r="H135" s="13"/>
      <c r="I135" s="13"/>
    </row>
    <row r="136" spans="1:9" s="17" customFormat="1" x14ac:dyDescent="0.25">
      <c r="A136" s="1" t="s">
        <v>231</v>
      </c>
      <c r="B136" s="4" t="s">
        <v>232</v>
      </c>
      <c r="C136" s="26">
        <v>228638</v>
      </c>
      <c r="D136" s="26">
        <v>0</v>
      </c>
      <c r="E136" s="26">
        <v>0</v>
      </c>
      <c r="F136" s="13"/>
      <c r="G136" s="13"/>
      <c r="H136" s="13"/>
      <c r="I136" s="13"/>
    </row>
    <row r="137" spans="1:9" s="17" customFormat="1" x14ac:dyDescent="0.25">
      <c r="A137" s="1" t="s">
        <v>233</v>
      </c>
      <c r="B137" s="4" t="s">
        <v>234</v>
      </c>
      <c r="C137" s="26">
        <v>0</v>
      </c>
      <c r="D137" s="26">
        <v>1630.1000000000022</v>
      </c>
      <c r="E137" s="26">
        <v>1630.1000000000022</v>
      </c>
      <c r="F137" s="13"/>
      <c r="G137" s="13"/>
      <c r="H137" s="13"/>
      <c r="I137" s="13"/>
    </row>
    <row r="138" spans="1:9" s="17" customFormat="1" x14ac:dyDescent="0.25">
      <c r="A138" s="15"/>
      <c r="B138" s="18" t="s">
        <v>235</v>
      </c>
      <c r="C138" s="25">
        <f>+C139</f>
        <v>40216.503449024167</v>
      </c>
      <c r="D138" s="25">
        <f t="shared" ref="D138:E138" si="18">+D139</f>
        <v>81939.568184784381</v>
      </c>
      <c r="E138" s="25">
        <f t="shared" si="18"/>
        <v>2058945.3414913369</v>
      </c>
      <c r="F138" s="13"/>
      <c r="G138" s="13"/>
      <c r="H138" s="13"/>
      <c r="I138" s="13"/>
    </row>
    <row r="139" spans="1:9" s="17" customFormat="1" ht="27" x14ac:dyDescent="0.25">
      <c r="A139" s="1" t="s">
        <v>236</v>
      </c>
      <c r="B139" s="4" t="s">
        <v>237</v>
      </c>
      <c r="C139" s="26">
        <v>40216.503449024167</v>
      </c>
      <c r="D139" s="26">
        <v>81939.568184784381</v>
      </c>
      <c r="E139" s="26">
        <v>2058945.3414913369</v>
      </c>
      <c r="F139" s="13"/>
      <c r="G139" s="13"/>
      <c r="H139" s="13"/>
      <c r="I139" s="13"/>
    </row>
    <row r="140" spans="1:9" s="17" customFormat="1" x14ac:dyDescent="0.25">
      <c r="A140" s="15"/>
      <c r="B140" s="18" t="s">
        <v>238</v>
      </c>
      <c r="C140" s="25">
        <f>+C141</f>
        <v>139865.17626582016</v>
      </c>
      <c r="D140" s="25">
        <f t="shared" ref="D140:E140" si="19">+D141</f>
        <v>2909228.6661228701</v>
      </c>
      <c r="E140" s="25">
        <f t="shared" si="19"/>
        <v>145136.25448277616</v>
      </c>
      <c r="F140" s="13"/>
      <c r="G140" s="13"/>
      <c r="H140" s="13"/>
      <c r="I140" s="13"/>
    </row>
    <row r="141" spans="1:9" s="17" customFormat="1" ht="27" x14ac:dyDescent="0.25">
      <c r="A141" s="1" t="s">
        <v>239</v>
      </c>
      <c r="B141" s="4" t="s">
        <v>240</v>
      </c>
      <c r="C141" s="26">
        <v>139865.17626582016</v>
      </c>
      <c r="D141" s="26">
        <v>2909228.6661228701</v>
      </c>
      <c r="E141" s="26">
        <v>145136.25448277616</v>
      </c>
      <c r="F141" s="13"/>
      <c r="G141" s="13"/>
      <c r="H141" s="13"/>
      <c r="I141" s="13"/>
    </row>
    <row r="142" spans="1:9" s="17" customFormat="1" ht="27" x14ac:dyDescent="0.25">
      <c r="A142" s="15"/>
      <c r="B142" s="18" t="s">
        <v>241</v>
      </c>
      <c r="C142" s="25">
        <f>+C143</f>
        <v>11441.810000000056</v>
      </c>
      <c r="D142" s="25">
        <f t="shared" ref="D142:E142" si="20">+D143</f>
        <v>9006.6800000000512</v>
      </c>
      <c r="E142" s="25">
        <f t="shared" si="20"/>
        <v>6675.5300000000279</v>
      </c>
      <c r="F142" s="13"/>
      <c r="G142" s="13"/>
      <c r="H142" s="13"/>
      <c r="I142" s="13"/>
    </row>
    <row r="143" spans="1:9" s="17" customFormat="1" x14ac:dyDescent="0.25">
      <c r="A143" s="1" t="s">
        <v>242</v>
      </c>
      <c r="B143" s="4" t="s">
        <v>243</v>
      </c>
      <c r="C143" s="26">
        <v>11441.810000000056</v>
      </c>
      <c r="D143" s="26">
        <v>9006.6800000000512</v>
      </c>
      <c r="E143" s="26">
        <v>6675.5300000000279</v>
      </c>
      <c r="F143" s="13"/>
      <c r="G143" s="13"/>
      <c r="H143" s="13"/>
      <c r="I143" s="13"/>
    </row>
    <row r="144" spans="1:9" s="17" customFormat="1" x14ac:dyDescent="0.25">
      <c r="A144" s="15"/>
      <c r="B144" s="18" t="s">
        <v>244</v>
      </c>
      <c r="C144" s="25">
        <f>+C145+C146</f>
        <v>2481480.5742500005</v>
      </c>
      <c r="D144" s="25">
        <f t="shared" ref="D144:E144" si="21">+D145+D146</f>
        <v>2615952.4327000007</v>
      </c>
      <c r="E144" s="25">
        <f t="shared" si="21"/>
        <v>1133571.8913267511</v>
      </c>
      <c r="F144" s="13"/>
      <c r="G144" s="13"/>
      <c r="H144" s="13"/>
      <c r="I144" s="13"/>
    </row>
    <row r="145" spans="1:9" s="17" customFormat="1" ht="27" x14ac:dyDescent="0.25">
      <c r="A145" s="1" t="s">
        <v>245</v>
      </c>
      <c r="B145" s="4" t="s">
        <v>246</v>
      </c>
      <c r="C145" s="26">
        <v>1487795.0742500005</v>
      </c>
      <c r="D145" s="26">
        <v>1442199.6327000009</v>
      </c>
      <c r="E145" s="26">
        <v>879832.791326751</v>
      </c>
      <c r="F145" s="13"/>
      <c r="G145" s="13"/>
      <c r="H145" s="13"/>
      <c r="I145" s="13"/>
    </row>
    <row r="146" spans="1:9" s="17" customFormat="1" x14ac:dyDescent="0.25">
      <c r="A146" s="3" t="s">
        <v>66</v>
      </c>
      <c r="B146" s="5"/>
      <c r="C146" s="26">
        <v>993685.5</v>
      </c>
      <c r="D146" s="26">
        <v>1173752.7999999998</v>
      </c>
      <c r="E146" s="26">
        <v>253739.1</v>
      </c>
      <c r="F146" s="13"/>
      <c r="G146" s="13"/>
      <c r="H146" s="13"/>
      <c r="I146" s="13"/>
    </row>
    <row r="147" spans="1:9" s="17" customFormat="1" x14ac:dyDescent="0.25">
      <c r="A147" s="15"/>
      <c r="B147" s="18" t="s">
        <v>247</v>
      </c>
      <c r="C147" s="25">
        <f>+C148</f>
        <v>9505.9749999999767</v>
      </c>
      <c r="D147" s="25">
        <f t="shared" ref="D147:E147" si="22">+D148</f>
        <v>13214.654100000043</v>
      </c>
      <c r="E147" s="25">
        <f t="shared" si="22"/>
        <v>10857.64048650011</v>
      </c>
      <c r="F147" s="13"/>
      <c r="G147" s="13"/>
      <c r="H147" s="13"/>
      <c r="I147" s="13"/>
    </row>
    <row r="148" spans="1:9" s="17" customFormat="1" x14ac:dyDescent="0.25">
      <c r="A148" s="1" t="s">
        <v>248</v>
      </c>
      <c r="B148" s="4" t="s">
        <v>249</v>
      </c>
      <c r="C148" s="26">
        <v>9505.9749999999767</v>
      </c>
      <c r="D148" s="26">
        <v>13214.654100000043</v>
      </c>
      <c r="E148" s="26">
        <v>10857.64048650011</v>
      </c>
      <c r="F148" s="13"/>
      <c r="G148" s="13"/>
      <c r="H148" s="13"/>
      <c r="I148" s="13"/>
    </row>
    <row r="149" spans="1:9" s="17" customFormat="1" x14ac:dyDescent="0.25">
      <c r="A149" s="15"/>
      <c r="B149" s="20" t="s">
        <v>250</v>
      </c>
      <c r="C149" s="27">
        <f>+C150+C151</f>
        <v>13543440.069999993</v>
      </c>
      <c r="D149" s="27">
        <f t="shared" ref="D149:E149" si="23">+D150+D151</f>
        <v>10517220.799999997</v>
      </c>
      <c r="E149" s="27">
        <f t="shared" si="23"/>
        <v>3233000</v>
      </c>
      <c r="F149" s="14"/>
      <c r="G149" s="14"/>
      <c r="H149" s="14"/>
      <c r="I149" s="14"/>
    </row>
    <row r="150" spans="1:9" s="17" customFormat="1" x14ac:dyDescent="0.25">
      <c r="A150" s="2" t="s">
        <v>251</v>
      </c>
      <c r="B150" s="6" t="s">
        <v>252</v>
      </c>
      <c r="C150" s="28">
        <v>7071440.0699999928</v>
      </c>
      <c r="D150" s="28">
        <v>5119220.799999997</v>
      </c>
      <c r="E150" s="28">
        <v>0</v>
      </c>
      <c r="F150" s="14"/>
      <c r="G150" s="14"/>
      <c r="H150" s="14"/>
      <c r="I150" s="14"/>
    </row>
    <row r="151" spans="1:9" s="17" customFormat="1" ht="27" x14ac:dyDescent="0.25">
      <c r="A151" s="1" t="s">
        <v>66</v>
      </c>
      <c r="B151" s="4" t="s">
        <v>253</v>
      </c>
      <c r="C151" s="26">
        <v>6472000</v>
      </c>
      <c r="D151" s="26">
        <v>5398000</v>
      </c>
      <c r="E151" s="26">
        <v>3233000</v>
      </c>
      <c r="F151" s="13"/>
      <c r="G151" s="13"/>
      <c r="H151" s="13"/>
      <c r="I151" s="13"/>
    </row>
    <row r="152" spans="1:9" s="17" customFormat="1" x14ac:dyDescent="0.25">
      <c r="A152" s="15"/>
      <c r="B152" s="18" t="s">
        <v>254</v>
      </c>
      <c r="C152" s="25">
        <f>+C153+C154+C155</f>
        <v>12390543.799999997</v>
      </c>
      <c r="D152" s="25">
        <f t="shared" ref="D152:E152" si="24">+D153+D154+D155</f>
        <v>11372065.399999999</v>
      </c>
      <c r="E152" s="25">
        <f t="shared" si="24"/>
        <v>11944731.799999993</v>
      </c>
      <c r="F152" s="13"/>
      <c r="G152" s="13"/>
      <c r="H152" s="13"/>
      <c r="I152" s="13"/>
    </row>
    <row r="153" spans="1:9" s="17" customFormat="1" x14ac:dyDescent="0.25">
      <c r="A153" s="1" t="s">
        <v>255</v>
      </c>
      <c r="B153" s="4" t="s">
        <v>256</v>
      </c>
      <c r="C153" s="26">
        <v>368991.99999999953</v>
      </c>
      <c r="D153" s="26">
        <v>181061.20000000019</v>
      </c>
      <c r="E153" s="26">
        <v>181561.20000000019</v>
      </c>
      <c r="F153" s="13"/>
      <c r="G153" s="13"/>
      <c r="H153" s="13"/>
      <c r="I153" s="13"/>
    </row>
    <row r="154" spans="1:9" s="17" customFormat="1" x14ac:dyDescent="0.25">
      <c r="A154" s="2" t="s">
        <v>257</v>
      </c>
      <c r="B154" s="6" t="s">
        <v>258</v>
      </c>
      <c r="C154" s="28">
        <v>11890013.799999997</v>
      </c>
      <c r="D154" s="28">
        <v>11140804.199999999</v>
      </c>
      <c r="E154" s="28">
        <v>11712970.599999994</v>
      </c>
      <c r="F154" s="14"/>
      <c r="G154" s="14"/>
      <c r="H154" s="14"/>
      <c r="I154" s="14"/>
    </row>
    <row r="155" spans="1:9" s="17" customFormat="1" x14ac:dyDescent="0.25">
      <c r="A155" s="2" t="s">
        <v>66</v>
      </c>
      <c r="B155" s="6"/>
      <c r="C155" s="28">
        <v>131538</v>
      </c>
      <c r="D155" s="28">
        <v>50200</v>
      </c>
      <c r="E155" s="28">
        <v>50200</v>
      </c>
      <c r="F155" s="14"/>
      <c r="G155" s="14"/>
      <c r="H155" s="14"/>
      <c r="I155" s="14"/>
    </row>
    <row r="156" spans="1:9" s="17" customFormat="1" x14ac:dyDescent="0.25">
      <c r="A156" s="15"/>
      <c r="B156" s="18" t="s">
        <v>259</v>
      </c>
      <c r="C156" s="25">
        <f>+C157</f>
        <v>6719042.8999999985</v>
      </c>
      <c r="D156" s="25">
        <f t="shared" ref="D156:E156" si="25">+D157</f>
        <v>2220719</v>
      </c>
      <c r="E156" s="25">
        <f t="shared" si="25"/>
        <v>2217551.299999997</v>
      </c>
      <c r="F156" s="13"/>
      <c r="G156" s="13"/>
      <c r="H156" s="13"/>
      <c r="I156" s="13"/>
    </row>
    <row r="157" spans="1:9" s="17" customFormat="1" ht="67.5" x14ac:dyDescent="0.25">
      <c r="A157" s="1">
        <v>1158</v>
      </c>
      <c r="B157" s="4" t="s">
        <v>260</v>
      </c>
      <c r="C157" s="26">
        <v>6719042.8999999985</v>
      </c>
      <c r="D157" s="26">
        <v>2220719</v>
      </c>
      <c r="E157" s="26">
        <v>2217551.299999997</v>
      </c>
      <c r="F157" s="13"/>
      <c r="G157" s="13"/>
      <c r="H157" s="13"/>
      <c r="I157" s="13"/>
    </row>
    <row r="158" spans="1:9" s="17" customFormat="1" x14ac:dyDescent="0.25">
      <c r="A158" s="15"/>
      <c r="B158" s="18" t="s">
        <v>261</v>
      </c>
      <c r="C158" s="25">
        <f>+C159</f>
        <v>1214859.169999999</v>
      </c>
      <c r="D158" s="25">
        <f t="shared" ref="D158:E158" si="26">+D159</f>
        <v>890485.26999999862</v>
      </c>
      <c r="E158" s="25">
        <f t="shared" si="26"/>
        <v>890485.26999999862</v>
      </c>
      <c r="F158" s="13"/>
      <c r="G158" s="13"/>
      <c r="H158" s="13"/>
      <c r="I158" s="13"/>
    </row>
    <row r="159" spans="1:9" s="17" customFormat="1" x14ac:dyDescent="0.25">
      <c r="A159" s="1" t="s">
        <v>262</v>
      </c>
      <c r="B159" s="4" t="s">
        <v>263</v>
      </c>
      <c r="C159" s="26">
        <v>1214859.169999999</v>
      </c>
      <c r="D159" s="26">
        <v>890485.26999999862</v>
      </c>
      <c r="E159" s="26">
        <v>890485.26999999862</v>
      </c>
      <c r="F159" s="13"/>
      <c r="G159" s="13"/>
      <c r="H159" s="13"/>
      <c r="I159" s="13"/>
    </row>
    <row r="160" spans="1:9" s="17" customFormat="1" x14ac:dyDescent="0.25">
      <c r="A160" s="15"/>
      <c r="B160" s="20" t="s">
        <v>264</v>
      </c>
      <c r="C160" s="27">
        <f>+C161</f>
        <v>0</v>
      </c>
      <c r="D160" s="27">
        <f t="shared" ref="D160:E160" si="27">+D161</f>
        <v>7720.4980746931396</v>
      </c>
      <c r="E160" s="27">
        <f t="shared" si="27"/>
        <v>0</v>
      </c>
      <c r="F160" s="14"/>
      <c r="G160" s="14"/>
      <c r="H160" s="14"/>
      <c r="I160" s="14"/>
    </row>
    <row r="161" spans="1:9" s="17" customFormat="1" ht="27" x14ac:dyDescent="0.25">
      <c r="A161" s="2" t="s">
        <v>265</v>
      </c>
      <c r="B161" s="6" t="s">
        <v>266</v>
      </c>
      <c r="C161" s="28">
        <v>0</v>
      </c>
      <c r="D161" s="28">
        <v>7720.4980746931396</v>
      </c>
      <c r="E161" s="28">
        <v>0</v>
      </c>
      <c r="F161" s="14"/>
      <c r="G161" s="14"/>
      <c r="H161" s="14"/>
      <c r="I161" s="14"/>
    </row>
    <row r="162" spans="1:9" s="17" customFormat="1" x14ac:dyDescent="0.25">
      <c r="A162" s="15"/>
      <c r="B162" s="18" t="s">
        <v>267</v>
      </c>
      <c r="C162" s="25">
        <f>+C163</f>
        <v>99579.611575082177</v>
      </c>
      <c r="D162" s="25">
        <f t="shared" ref="D162:E162" si="28">+D163</f>
        <v>98136.851537304232</v>
      </c>
      <c r="E162" s="25">
        <f t="shared" si="28"/>
        <v>101552.76858250902</v>
      </c>
      <c r="F162" s="13"/>
      <c r="G162" s="13"/>
      <c r="H162" s="13"/>
      <c r="I162" s="13"/>
    </row>
    <row r="163" spans="1:9" s="17" customFormat="1" x14ac:dyDescent="0.25">
      <c r="A163" s="1">
        <v>1060</v>
      </c>
      <c r="B163" s="4" t="s">
        <v>268</v>
      </c>
      <c r="C163" s="26">
        <v>99579.611575082177</v>
      </c>
      <c r="D163" s="26">
        <v>98136.851537304232</v>
      </c>
      <c r="E163" s="26">
        <v>101552.76858250902</v>
      </c>
      <c r="F163" s="13"/>
      <c r="G163" s="13"/>
      <c r="H163" s="13"/>
      <c r="I163" s="13"/>
    </row>
    <row r="164" spans="1:9" s="17" customFormat="1" x14ac:dyDescent="0.25">
      <c r="A164" s="15"/>
      <c r="B164" s="18" t="s">
        <v>269</v>
      </c>
      <c r="C164" s="25">
        <f>+C165</f>
        <v>0</v>
      </c>
      <c r="D164" s="25">
        <f t="shared" ref="D164:E164" si="29">+D165</f>
        <v>67435.10000000149</v>
      </c>
      <c r="E164" s="25">
        <f t="shared" si="29"/>
        <v>135068.4000000013</v>
      </c>
      <c r="F164" s="13"/>
      <c r="G164" s="13"/>
      <c r="H164" s="13"/>
      <c r="I164" s="13"/>
    </row>
    <row r="165" spans="1:9" s="17" customFormat="1" x14ac:dyDescent="0.25">
      <c r="A165" s="1" t="s">
        <v>270</v>
      </c>
      <c r="B165" s="4" t="s">
        <v>271</v>
      </c>
      <c r="C165" s="26">
        <v>0</v>
      </c>
      <c r="D165" s="26">
        <v>67435.10000000149</v>
      </c>
      <c r="E165" s="26">
        <v>135068.4000000013</v>
      </c>
      <c r="F165" s="13"/>
      <c r="G165" s="13"/>
      <c r="H165" s="13"/>
      <c r="I165" s="13"/>
    </row>
    <row r="166" spans="1:9" s="17" customFormat="1" x14ac:dyDescent="0.25">
      <c r="A166" s="15"/>
      <c r="B166" s="18" t="s">
        <v>272</v>
      </c>
      <c r="C166" s="25">
        <f>+C167+C168</f>
        <v>377014.16332793608</v>
      </c>
      <c r="D166" s="25">
        <f t="shared" ref="D166:E166" si="30">+D167+D168</f>
        <v>1363637.7803696948</v>
      </c>
      <c r="E166" s="25">
        <f t="shared" si="30"/>
        <v>1467321.4108642731</v>
      </c>
      <c r="F166" s="13"/>
      <c r="G166" s="13"/>
      <c r="H166" s="13"/>
      <c r="I166" s="13"/>
    </row>
    <row r="167" spans="1:9" s="17" customFormat="1" ht="40.5" x14ac:dyDescent="0.25">
      <c r="A167" s="1" t="s">
        <v>273</v>
      </c>
      <c r="B167" s="4" t="s">
        <v>274</v>
      </c>
      <c r="C167" s="26">
        <v>60214.163327936083</v>
      </c>
      <c r="D167" s="26">
        <v>63637.780369694927</v>
      </c>
      <c r="E167" s="26">
        <v>67321.410864273203</v>
      </c>
      <c r="F167" s="13"/>
      <c r="G167" s="13"/>
      <c r="H167" s="13"/>
      <c r="I167" s="13"/>
    </row>
    <row r="168" spans="1:9" s="17" customFormat="1" x14ac:dyDescent="0.25">
      <c r="A168" s="1" t="s">
        <v>66</v>
      </c>
      <c r="B168" s="4"/>
      <c r="C168" s="26">
        <v>316800</v>
      </c>
      <c r="D168" s="26">
        <v>1300000</v>
      </c>
      <c r="E168" s="26">
        <v>1400000</v>
      </c>
      <c r="F168" s="13"/>
      <c r="G168" s="13"/>
      <c r="H168" s="13"/>
      <c r="I168" s="13"/>
    </row>
    <row r="169" spans="1:9" s="17" customFormat="1" x14ac:dyDescent="0.25">
      <c r="A169" s="15" t="s">
        <v>4</v>
      </c>
      <c r="B169" s="18" t="s">
        <v>275</v>
      </c>
      <c r="C169" s="25">
        <f>+C170+C171</f>
        <v>264374.58701330581</v>
      </c>
      <c r="D169" s="25">
        <f t="shared" ref="D169:E169" si="31">+D170+D171</f>
        <v>417168.02664809203</v>
      </c>
      <c r="E169" s="25">
        <f t="shared" si="31"/>
        <v>400249.26001139602</v>
      </c>
      <c r="F169" s="13"/>
      <c r="G169" s="13"/>
      <c r="H169" s="13"/>
      <c r="I169" s="13"/>
    </row>
    <row r="170" spans="1:9" s="17" customFormat="1" ht="27" x14ac:dyDescent="0.25">
      <c r="A170" s="1" t="s">
        <v>276</v>
      </c>
      <c r="B170" s="4" t="s">
        <v>277</v>
      </c>
      <c r="C170" s="26">
        <v>108111.58701330581</v>
      </c>
      <c r="D170" s="26">
        <v>256689.02664809203</v>
      </c>
      <c r="E170" s="26">
        <v>273199.26001139602</v>
      </c>
      <c r="F170" s="13"/>
      <c r="G170" s="13"/>
      <c r="H170" s="13"/>
      <c r="I170" s="13"/>
    </row>
    <row r="171" spans="1:9" s="17" customFormat="1" x14ac:dyDescent="0.25">
      <c r="A171" s="1" t="s">
        <v>66</v>
      </c>
      <c r="B171" s="4"/>
      <c r="C171" s="26">
        <v>156263</v>
      </c>
      <c r="D171" s="26">
        <v>160479</v>
      </c>
      <c r="E171" s="26">
        <v>127050</v>
      </c>
      <c r="F171" s="13"/>
      <c r="G171" s="13"/>
      <c r="H171" s="13"/>
      <c r="I171" s="13"/>
    </row>
    <row r="172" spans="1:9" s="17" customFormat="1" x14ac:dyDescent="0.25">
      <c r="A172" s="15"/>
      <c r="B172" s="18" t="s">
        <v>278</v>
      </c>
      <c r="C172" s="25">
        <f>+C173</f>
        <v>26256.699999999953</v>
      </c>
      <c r="D172" s="25">
        <f t="shared" ref="D172:E172" si="32">+D173</f>
        <v>14355.100000000093</v>
      </c>
      <c r="E172" s="25">
        <f t="shared" si="32"/>
        <v>17713.900000000023</v>
      </c>
      <c r="F172" s="13"/>
      <c r="G172" s="13"/>
      <c r="H172" s="13"/>
      <c r="I172" s="13"/>
    </row>
    <row r="173" spans="1:9" s="17" customFormat="1" x14ac:dyDescent="0.25">
      <c r="A173" s="1" t="s">
        <v>279</v>
      </c>
      <c r="B173" s="4" t="s">
        <v>280</v>
      </c>
      <c r="C173" s="26">
        <v>26256.699999999953</v>
      </c>
      <c r="D173" s="26">
        <v>14355.100000000093</v>
      </c>
      <c r="E173" s="26">
        <v>17713.900000000023</v>
      </c>
      <c r="F173" s="13"/>
      <c r="G173" s="13"/>
      <c r="H173" s="13"/>
      <c r="I173" s="13"/>
    </row>
    <row r="174" spans="1:9" s="17" customFormat="1" x14ac:dyDescent="0.25">
      <c r="A174" s="15"/>
      <c r="B174" s="18" t="s">
        <v>281</v>
      </c>
      <c r="C174" s="25">
        <f>+C175</f>
        <v>48248.842000000062</v>
      </c>
      <c r="D174" s="25">
        <f t="shared" ref="D174:E174" si="33">+D175</f>
        <v>71191.209800000011</v>
      </c>
      <c r="E174" s="25">
        <f t="shared" si="33"/>
        <v>66288.219617000024</v>
      </c>
      <c r="F174" s="13"/>
      <c r="G174" s="13"/>
      <c r="H174" s="13"/>
      <c r="I174" s="13"/>
    </row>
    <row r="175" spans="1:9" s="17" customFormat="1" ht="18.75" customHeight="1" x14ac:dyDescent="0.25">
      <c r="A175" s="1" t="s">
        <v>282</v>
      </c>
      <c r="B175" s="4" t="s">
        <v>283</v>
      </c>
      <c r="C175" s="26">
        <v>48248.842000000062</v>
      </c>
      <c r="D175" s="26">
        <v>71191.209800000011</v>
      </c>
      <c r="E175" s="26">
        <v>66288.219617000024</v>
      </c>
      <c r="F175" s="13"/>
      <c r="G175" s="13"/>
      <c r="H175" s="13"/>
      <c r="I175" s="13"/>
    </row>
    <row r="176" spans="1:9" s="17" customFormat="1" x14ac:dyDescent="0.25">
      <c r="A176" s="15"/>
      <c r="B176" s="18" t="s">
        <v>284</v>
      </c>
      <c r="C176" s="25">
        <f>+C177</f>
        <v>57399.1320000001</v>
      </c>
      <c r="D176" s="25">
        <f t="shared" ref="D176:E176" si="34">+D177</f>
        <v>82305.048550000065</v>
      </c>
      <c r="E176" s="25">
        <f t="shared" si="34"/>
        <v>77512.945848250063</v>
      </c>
      <c r="F176" s="13"/>
      <c r="G176" s="13"/>
      <c r="H176" s="13"/>
      <c r="I176" s="13"/>
    </row>
    <row r="177" spans="1:9" s="17" customFormat="1" x14ac:dyDescent="0.25">
      <c r="A177" s="1" t="s">
        <v>285</v>
      </c>
      <c r="B177" s="4" t="s">
        <v>286</v>
      </c>
      <c r="C177" s="26">
        <v>57399.1320000001</v>
      </c>
      <c r="D177" s="26">
        <v>82305.048550000065</v>
      </c>
      <c r="E177" s="26">
        <v>77512.945848250063</v>
      </c>
      <c r="F177" s="13"/>
      <c r="G177" s="13"/>
      <c r="H177" s="13"/>
      <c r="I177" s="13"/>
    </row>
    <row r="178" spans="1:9" s="17" customFormat="1" x14ac:dyDescent="0.25">
      <c r="A178" s="15"/>
      <c r="B178" s="18" t="s">
        <v>287</v>
      </c>
      <c r="C178" s="25">
        <f>+C179</f>
        <v>10754.96450000006</v>
      </c>
      <c r="D178" s="25">
        <f t="shared" ref="D178:E178" si="35">+D179</f>
        <v>6281.6452000002027</v>
      </c>
      <c r="E178" s="25">
        <f t="shared" si="35"/>
        <v>4736.2081105001853</v>
      </c>
      <c r="F178" s="13"/>
      <c r="G178" s="13"/>
      <c r="H178" s="13"/>
      <c r="I178" s="13"/>
    </row>
    <row r="179" spans="1:9" s="17" customFormat="1" x14ac:dyDescent="0.25">
      <c r="A179" s="1" t="s">
        <v>288</v>
      </c>
      <c r="B179" s="4" t="s">
        <v>289</v>
      </c>
      <c r="C179" s="26">
        <v>10754.96450000006</v>
      </c>
      <c r="D179" s="26">
        <v>6281.6452000002027</v>
      </c>
      <c r="E179" s="26">
        <v>4736.2081105001853</v>
      </c>
      <c r="F179" s="13"/>
      <c r="G179" s="13"/>
      <c r="H179" s="13"/>
      <c r="I179" s="13"/>
    </row>
    <row r="180" spans="1:9" s="17" customFormat="1" x14ac:dyDescent="0.25">
      <c r="A180" s="15"/>
      <c r="B180" s="18" t="s">
        <v>290</v>
      </c>
      <c r="C180" s="25">
        <f>+C181</f>
        <v>26948.724500000128</v>
      </c>
      <c r="D180" s="25">
        <f t="shared" ref="D180:E180" si="36">+D181</f>
        <v>31125.811800000141</v>
      </c>
      <c r="E180" s="25">
        <f t="shared" si="36"/>
        <v>35420.494909500121</v>
      </c>
      <c r="F180" s="13"/>
      <c r="G180" s="13"/>
      <c r="H180" s="13"/>
      <c r="I180" s="13"/>
    </row>
    <row r="181" spans="1:9" s="17" customFormat="1" x14ac:dyDescent="0.25">
      <c r="A181" s="1" t="s">
        <v>291</v>
      </c>
      <c r="B181" s="4" t="s">
        <v>292</v>
      </c>
      <c r="C181" s="26">
        <v>26948.724500000128</v>
      </c>
      <c r="D181" s="26">
        <v>31125.811800000141</v>
      </c>
      <c r="E181" s="26">
        <v>35420.494909500121</v>
      </c>
      <c r="F181" s="13"/>
      <c r="G181" s="13"/>
      <c r="H181" s="13"/>
      <c r="I181" s="13"/>
    </row>
    <row r="182" spans="1:9" s="17" customFormat="1" x14ac:dyDescent="0.25">
      <c r="A182" s="15"/>
      <c r="B182" s="18" t="s">
        <v>293</v>
      </c>
      <c r="C182" s="25">
        <f>+C183</f>
        <v>0</v>
      </c>
      <c r="D182" s="25">
        <f t="shared" ref="D182:E182" si="37">+D183</f>
        <v>6841.3705499998759</v>
      </c>
      <c r="E182" s="25">
        <f t="shared" si="37"/>
        <v>5166.4686782499775</v>
      </c>
      <c r="F182" s="13"/>
      <c r="G182" s="13"/>
      <c r="H182" s="13"/>
      <c r="I182" s="13"/>
    </row>
    <row r="183" spans="1:9" s="17" customFormat="1" x14ac:dyDescent="0.25">
      <c r="A183" s="1" t="s">
        <v>294</v>
      </c>
      <c r="B183" s="4" t="s">
        <v>295</v>
      </c>
      <c r="C183" s="26">
        <v>0</v>
      </c>
      <c r="D183" s="26">
        <v>6841.3705499998759</v>
      </c>
      <c r="E183" s="26">
        <v>5166.4686782499775</v>
      </c>
      <c r="F183" s="13"/>
      <c r="G183" s="13"/>
      <c r="H183" s="13"/>
      <c r="I183" s="13"/>
    </row>
    <row r="184" spans="1:9" s="17" customFormat="1" x14ac:dyDescent="0.25">
      <c r="A184" s="15"/>
      <c r="B184" s="18" t="s">
        <v>296</v>
      </c>
      <c r="C184" s="25">
        <f>+C185</f>
        <v>30311.629500000156</v>
      </c>
      <c r="D184" s="25">
        <v>43935.33447500004</v>
      </c>
      <c r="E184" s="25">
        <v>46820.220639125211</v>
      </c>
      <c r="F184" s="13"/>
      <c r="G184" s="13"/>
      <c r="H184" s="13"/>
      <c r="I184" s="13"/>
    </row>
    <row r="185" spans="1:9" s="17" customFormat="1" x14ac:dyDescent="0.25">
      <c r="A185" s="1" t="s">
        <v>297</v>
      </c>
      <c r="B185" s="4" t="s">
        <v>298</v>
      </c>
      <c r="C185" s="26">
        <v>30311.629500000156</v>
      </c>
      <c r="D185" s="26">
        <v>30311.629500000156</v>
      </c>
      <c r="E185" s="26">
        <v>30311.629500000156</v>
      </c>
      <c r="F185" s="13"/>
      <c r="G185" s="13"/>
      <c r="H185" s="13"/>
      <c r="I185" s="13"/>
    </row>
    <row r="186" spans="1:9" s="17" customFormat="1" x14ac:dyDescent="0.25">
      <c r="A186" s="15"/>
      <c r="B186" s="18" t="s">
        <v>299</v>
      </c>
      <c r="C186" s="25">
        <f>+C187</f>
        <v>7981.1820000000298</v>
      </c>
      <c r="D186" s="25">
        <f t="shared" ref="D186:E186" si="38">+D187</f>
        <v>27116.084149999951</v>
      </c>
      <c r="E186" s="25">
        <f t="shared" si="38"/>
        <v>23045.631832249986</v>
      </c>
      <c r="F186" s="13"/>
      <c r="G186" s="13"/>
      <c r="H186" s="13"/>
      <c r="I186" s="13"/>
    </row>
    <row r="187" spans="1:9" s="17" customFormat="1" x14ac:dyDescent="0.25">
      <c r="A187" s="1" t="s">
        <v>300</v>
      </c>
      <c r="B187" s="4" t="s">
        <v>301</v>
      </c>
      <c r="C187" s="26">
        <v>7981.1820000000298</v>
      </c>
      <c r="D187" s="26">
        <v>27116.084149999951</v>
      </c>
      <c r="E187" s="26">
        <v>23045.631832249986</v>
      </c>
      <c r="F187" s="13"/>
      <c r="G187" s="13"/>
      <c r="H187" s="13"/>
      <c r="I187" s="13"/>
    </row>
    <row r="188" spans="1:9" s="17" customFormat="1" x14ac:dyDescent="0.25">
      <c r="A188" s="15"/>
      <c r="B188" s="18" t="s">
        <v>302</v>
      </c>
      <c r="C188" s="25">
        <f>+C189</f>
        <v>28170.791999999958</v>
      </c>
      <c r="D188" s="25">
        <f t="shared" ref="D188:E188" si="39">+D189</f>
        <v>27876.106250000012</v>
      </c>
      <c r="E188" s="25">
        <f t="shared" si="39"/>
        <v>27300.025713750045</v>
      </c>
      <c r="F188" s="13"/>
      <c r="G188" s="13"/>
      <c r="H188" s="13"/>
      <c r="I188" s="13"/>
    </row>
    <row r="189" spans="1:9" s="17" customFormat="1" x14ac:dyDescent="0.25">
      <c r="A189" s="1" t="s">
        <v>303</v>
      </c>
      <c r="B189" s="4" t="s">
        <v>304</v>
      </c>
      <c r="C189" s="26">
        <v>28170.791999999958</v>
      </c>
      <c r="D189" s="26">
        <v>27876.106250000012</v>
      </c>
      <c r="E189" s="26">
        <v>27300.025713750045</v>
      </c>
      <c r="F189" s="13"/>
      <c r="G189" s="13"/>
      <c r="H189" s="13"/>
      <c r="I189" s="13"/>
    </row>
    <row r="190" spans="1:9" x14ac:dyDescent="0.25">
      <c r="A190" s="13"/>
      <c r="B190" s="12"/>
      <c r="C190" s="23"/>
      <c r="D190" s="23"/>
      <c r="E190" s="23"/>
      <c r="F190" s="13"/>
      <c r="G190" s="13"/>
      <c r="H190" s="13"/>
      <c r="I190" s="13"/>
    </row>
    <row r="191" spans="1:9" x14ac:dyDescent="0.25">
      <c r="A191" s="13"/>
      <c r="B191" s="12"/>
      <c r="C191" s="23"/>
      <c r="D191" s="23"/>
      <c r="E191" s="23"/>
      <c r="F191" s="13"/>
      <c r="G191" s="13"/>
      <c r="H191" s="13"/>
      <c r="I191" s="13"/>
    </row>
    <row r="192" spans="1:9" x14ac:dyDescent="0.25">
      <c r="A192" s="13"/>
      <c r="B192" s="12"/>
      <c r="C192" s="23"/>
      <c r="D192" s="23"/>
      <c r="E192" s="23"/>
      <c r="F192" s="13"/>
      <c r="G192" s="13"/>
      <c r="H192" s="13"/>
      <c r="I192" s="13"/>
    </row>
    <row r="193" spans="1:9" x14ac:dyDescent="0.25">
      <c r="A193" s="13"/>
      <c r="B193" s="12"/>
      <c r="C193" s="23"/>
      <c r="D193" s="23"/>
      <c r="E193" s="23"/>
      <c r="F193" s="13"/>
      <c r="G193" s="13"/>
      <c r="H193" s="13"/>
      <c r="I193" s="13"/>
    </row>
    <row r="194" spans="1:9" x14ac:dyDescent="0.25">
      <c r="A194" s="13"/>
      <c r="B194" s="12"/>
      <c r="C194" s="23"/>
      <c r="D194" s="23"/>
      <c r="E194" s="23"/>
      <c r="F194" s="13"/>
      <c r="G194" s="13"/>
      <c r="H194" s="13"/>
      <c r="I194" s="13"/>
    </row>
    <row r="195" spans="1:9" x14ac:dyDescent="0.25">
      <c r="A195" s="13"/>
      <c r="B195" s="12"/>
      <c r="C195" s="23"/>
      <c r="D195" s="23"/>
      <c r="E195" s="23"/>
      <c r="F195" s="13"/>
      <c r="G195" s="13"/>
      <c r="H195" s="13"/>
      <c r="I195" s="13"/>
    </row>
    <row r="196" spans="1:9" x14ac:dyDescent="0.25">
      <c r="A196" s="13"/>
      <c r="B196" s="12"/>
      <c r="C196" s="23"/>
      <c r="D196" s="23"/>
      <c r="E196" s="23"/>
      <c r="F196" s="13"/>
      <c r="G196" s="13"/>
      <c r="H196" s="13"/>
      <c r="I196" s="13"/>
    </row>
    <row r="197" spans="1:9" x14ac:dyDescent="0.25">
      <c r="A197" s="13"/>
      <c r="B197" s="12"/>
      <c r="C197" s="23"/>
      <c r="D197" s="23"/>
      <c r="E197" s="23"/>
      <c r="F197" s="13"/>
      <c r="G197" s="13"/>
      <c r="H197" s="13"/>
      <c r="I197" s="13"/>
    </row>
    <row r="198" spans="1:9" x14ac:dyDescent="0.25">
      <c r="A198" s="13"/>
      <c r="B198" s="12"/>
      <c r="C198" s="23"/>
      <c r="D198" s="23"/>
      <c r="E198" s="23"/>
      <c r="F198" s="13"/>
      <c r="G198" s="13"/>
      <c r="H198" s="13"/>
      <c r="I198" s="13"/>
    </row>
    <row r="199" spans="1:9" x14ac:dyDescent="0.25">
      <c r="A199" s="13"/>
      <c r="B199" s="12"/>
      <c r="C199" s="23"/>
      <c r="D199" s="23"/>
      <c r="E199" s="23"/>
      <c r="F199" s="13"/>
      <c r="G199" s="13"/>
      <c r="H199" s="13"/>
      <c r="I199" s="13"/>
    </row>
    <row r="200" spans="1:9" x14ac:dyDescent="0.25">
      <c r="A200" s="13"/>
      <c r="B200" s="12"/>
      <c r="C200" s="23"/>
      <c r="D200" s="23"/>
      <c r="E200" s="23"/>
      <c r="F200" s="13"/>
      <c r="G200" s="13"/>
      <c r="H200" s="13"/>
      <c r="I200" s="13"/>
    </row>
    <row r="201" spans="1:9" x14ac:dyDescent="0.25">
      <c r="A201" s="13"/>
      <c r="B201" s="12"/>
      <c r="C201" s="23"/>
      <c r="D201" s="23"/>
      <c r="E201" s="23"/>
      <c r="F201" s="13"/>
      <c r="G201" s="13"/>
      <c r="H201" s="13"/>
      <c r="I201" s="13"/>
    </row>
    <row r="202" spans="1:9" x14ac:dyDescent="0.25">
      <c r="A202" s="13"/>
      <c r="B202" s="12"/>
      <c r="C202" s="23"/>
      <c r="D202" s="23"/>
      <c r="E202" s="23"/>
      <c r="F202" s="13"/>
      <c r="G202" s="13"/>
      <c r="H202" s="13"/>
      <c r="I202" s="13"/>
    </row>
    <row r="203" spans="1:9" x14ac:dyDescent="0.25">
      <c r="A203" s="13"/>
      <c r="B203" s="12"/>
      <c r="C203" s="23"/>
      <c r="D203" s="23"/>
      <c r="E203" s="23"/>
      <c r="F203" s="13"/>
      <c r="G203" s="13"/>
      <c r="H203" s="13"/>
      <c r="I203" s="13"/>
    </row>
    <row r="204" spans="1:9" x14ac:dyDescent="0.25">
      <c r="A204" s="13"/>
      <c r="B204" s="12"/>
      <c r="C204" s="23"/>
      <c r="D204" s="23"/>
      <c r="E204" s="23"/>
      <c r="F204" s="13"/>
      <c r="G204" s="13"/>
      <c r="H204" s="13"/>
      <c r="I204" s="13"/>
    </row>
  </sheetData>
  <mergeCells count="2">
    <mergeCell ref="A3:E3"/>
    <mergeCell ref="A6:B6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Артак</dc:creator>
  <cp:lastModifiedBy>Eduard Bagdasaryan</cp:lastModifiedBy>
  <dcterms:created xsi:type="dcterms:W3CDTF">2021-07-09T16:02:47Z</dcterms:created>
  <dcterms:modified xsi:type="dcterms:W3CDTF">2021-07-19T08:40:29Z</dcterms:modified>
</cp:coreProperties>
</file>