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2021-2023\3.2021Orenqi.naxagci_Havlvacner\"/>
    </mc:Choice>
  </mc:AlternateContent>
  <bookViews>
    <workbookView xWindow="0" yWindow="0" windowWidth="21840" windowHeight="12300"/>
  </bookViews>
  <sheets>
    <sheet name="կապիտալ" sheetId="1" r:id="rId1"/>
  </sheets>
  <definedNames>
    <definedName name="_xlnm.Print_Area" localSheetId="0">կապիտալ!$A$1:$H$111</definedName>
    <definedName name="_xlnm.Print_Titles" localSheetId="0">կապիտալ!$6:$7</definedName>
    <definedName name="Z_155F7499_2150_4D1D_A33C_609506E2BE56_.wvu.PrintTitles" localSheetId="0" hidden="1">կապիտալ!$6:$7</definedName>
    <definedName name="Z_1E196B97_C3EA_4B2F_8DA4_0D00A0E8FDF0_.wvu.PrintArea" localSheetId="0" hidden="1">կապիտալ!$A$1:$H$111</definedName>
    <definedName name="Z_1E196B97_C3EA_4B2F_8DA4_0D00A0E8FDF0_.wvu.PrintTitles" localSheetId="0" hidden="1">կապիտալ!$6:$7</definedName>
    <definedName name="Z_6569EC42_5602_4591_A3B0_34B671BBD561_.wvu.PrintArea" localSheetId="0" hidden="1">կապիտալ!$A$1:$H$111</definedName>
    <definedName name="Z_6569EC42_5602_4591_A3B0_34B671BBD561_.wvu.PrintTitles" localSheetId="0" hidden="1">կապիտալ!$6:$7</definedName>
    <definedName name="Z_7B743627_E41D_470B_A1E2_E178855C2124_.wvu.PrintArea" localSheetId="0" hidden="1">կապիտալ!$A$1:$H$111</definedName>
    <definedName name="Z_7B743627_E41D_470B_A1E2_E178855C2124_.wvu.PrintTitles" localSheetId="0" hidden="1">կապիտալ!$6:$7</definedName>
    <definedName name="Z_875896BD_0E37_4BE3_AF12_5FB65F57808F_.wvu.PrintArea" localSheetId="0" hidden="1">կապիտալ!$A$2:$H$111</definedName>
    <definedName name="Z_875896BD_0E37_4BE3_AF12_5FB65F57808F_.wvu.PrintTitles" localSheetId="0" hidden="1">կապիտալ!$6:$7</definedName>
    <definedName name="Z_8A68503D_EAEE_49D7_B957_F867E305B493_.wvu.PrintArea" localSheetId="0" hidden="1">կապիտալ!$A$2:$H$111</definedName>
    <definedName name="Z_8A68503D_EAEE_49D7_B957_F867E305B493_.wvu.PrintTitles" localSheetId="0" hidden="1">կապիտալ!$6:$7</definedName>
    <definedName name="Z_9871F7C6_683D_4315_B91C_FF1886177AB4_.wvu.PrintTitles" localSheetId="0" hidden="1">կապիտալ!$6:$7</definedName>
    <definedName name="Z_A9A0FFC7_BD84_451E_8B82_5ED9E3DE4DD1_.wvu.PrintArea" localSheetId="0" hidden="1">կապիտալ!$A$1:$H$111</definedName>
    <definedName name="Z_A9A0FFC7_BD84_451E_8B82_5ED9E3DE4DD1_.wvu.PrintTitles" localSheetId="0" hidden="1">կապիտալ!$6:$7</definedName>
    <definedName name="Z_C1CA0EED_2C54_4470_BEA3_7FC59665EB35_.wvu.PrintArea" localSheetId="0" hidden="1">կապիտալ!$A$1:$H$111</definedName>
    <definedName name="Z_C1CA0EED_2C54_4470_BEA3_7FC59665EB35_.wvu.PrintTitles" localSheetId="0" hidden="1">կապիտալ!$6:$7</definedName>
    <definedName name="Z_C2B771FF_7EA5_48FE_AC7B_8F46ADB6509C_.wvu.PrintArea" localSheetId="0" hidden="1">կապիտալ!$A$2:$H$111</definedName>
    <definedName name="Z_C2B771FF_7EA5_48FE_AC7B_8F46ADB6509C_.wvu.PrintTitles" localSheetId="0" hidden="1">կապիտալ!$6:$7</definedName>
    <definedName name="Z_E0B44A5D_DF3C_4DF5_967F_EFE35FE263DD_.wvu.PrintArea" localSheetId="0" hidden="1">կապիտալ!$A$1:$H$111</definedName>
    <definedName name="Z_E0B44A5D_DF3C_4DF5_967F_EFE35FE263DD_.wvu.PrintTitles" localSheetId="0" hidden="1">կապիտալ!$6:$7</definedName>
    <definedName name="Z_E7299FF9_9BFD_4228_A75B_920C4DDCA7D1_.wvu.PrintTitles" localSheetId="0" hidden="1">կապիտալ!$6:$7</definedName>
  </definedNames>
  <calcPr calcId="162913"/>
  <customWorkbookViews>
    <customWorkbookView name="user - Personal View" guid="{E0B44A5D-DF3C-4DF5-967F-EFE35FE263DD}" mergeInterval="0" personalView="1" xWindow="702" yWindow="13" windowWidth="1699" windowHeight="1030" activeSheetId="1"/>
    <customWorkbookView name="HelpComp - Личное представление" guid="{7B743627-E41D-470B-A1E2-E178855C2124}" mergeInterval="0" personalView="1" maximized="1" windowWidth="1596" windowHeight="655" activeSheetId="1"/>
    <customWorkbookView name="HOME - Personal View" guid="{1E196B97-C3EA-4B2F-8DA4-0D00A0E8FDF0}" mergeInterval="0" personalView="1" maximized="1" xWindow="1" yWindow="1" windowWidth="1916" windowHeight="941" activeSheetId="1"/>
    <customWorkbookView name="Marine Gochumyan - Personal View" guid="{9871F7C6-683D-4315-B91C-FF1886177AB4}" mergeInterval="0" personalView="1" maximized="1" windowWidth="1436" windowHeight="685" activeSheetId="1"/>
    <customWorkbookView name="Lamara Gozalyan - Personal View" guid="{875896BD-0E37-4BE3-AF12-5FB65F57808F}" mergeInterval="0" personalView="1" maximized="1" windowWidth="1916" windowHeight="803" activeSheetId="1"/>
    <customWorkbookView name="Marine Shishyan - Личное представление" guid="{C2B771FF-7EA5-48FE-AC7B-8F46ADB6509C}" mergeInterval="0" personalView="1" maximized="1" windowWidth="1916" windowHeight="808" activeSheetId="1"/>
    <customWorkbookView name="Hasmik Grigoryan - Personal View" guid="{155F7499-2150-4D1D-A33C-609506E2BE56}" mergeInterval="0" personalView="1" maximized="1" xWindow="-8" yWindow="-8" windowWidth="1936" windowHeight="1056" activeSheetId="1" showComments="commIndAndComment"/>
    <customWorkbookView name="Karine Khojabekyan - Personal View" guid="{E7299FF9-9BFD-4228-A75B-920C4DDCA7D1}" mergeInterval="0" personalView="1" maximized="1" xWindow="-8" yWindow="-8" windowWidth="1936" windowHeight="1056" activeSheetId="1" showComments="commIndAndComment"/>
    <customWorkbookView name="Svetlana Sukiasyan - Personal View" guid="{8A68503D-EAEE-49D7-B957-F867E305B493}" mergeInterval="0" personalView="1" maximized="1" xWindow="-8" yWindow="-8" windowWidth="1936" windowHeight="1056" activeSheetId="1"/>
    <customWorkbookView name="Anahit Badalyan - Personal View" guid="{C1CA0EED-2C54-4470-BEA3-7FC59665EB35}" mergeInterval="0" personalView="1" maximized="1" windowWidth="1916" windowHeight="836" activeSheetId="1"/>
    <customWorkbookView name="Admin - Personal View" guid="{A9A0FFC7-BD84-451E-8B82-5ED9E3DE4DD1}" mergeInterval="0" personalView="1" maximized="1" xWindow="-8" yWindow="-8" windowWidth="1936" windowHeight="1056" activeSheetId="1"/>
    <customWorkbookView name="ASHOT - Personal View" guid="{6569EC42-5602-4591-A3B0-34B671BBD561}" mergeInterval="0" personalView="1" maximized="1" xWindow="-8" yWindow="-8" windowWidth="1936" windowHeight="106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1" l="1"/>
  <c r="D96" i="1"/>
  <c r="E81" i="1"/>
  <c r="D81" i="1" s="1"/>
  <c r="F81" i="1"/>
  <c r="H81" i="1"/>
  <c r="G81" i="1"/>
  <c r="H66" i="1"/>
  <c r="G66" i="1"/>
  <c r="F66" i="1"/>
  <c r="E66" i="1"/>
  <c r="D66" i="1" s="1"/>
  <c r="H57" i="1"/>
  <c r="E57" i="1"/>
  <c r="F11" i="1"/>
  <c r="E27" i="1"/>
  <c r="E36" i="1"/>
  <c r="D38" i="1"/>
  <c r="H41" i="1"/>
  <c r="E41" i="1"/>
  <c r="F41" i="1"/>
  <c r="G41" i="1"/>
  <c r="D41" i="1" s="1"/>
  <c r="D45" i="1"/>
  <c r="D43" i="1"/>
  <c r="F27" i="1" l="1"/>
  <c r="D27" i="1" s="1"/>
  <c r="G27" i="1"/>
  <c r="H27" i="1"/>
  <c r="E17" i="1"/>
  <c r="D30" i="1"/>
  <c r="D29" i="1"/>
  <c r="D25" i="1"/>
  <c r="D68" i="1" l="1"/>
  <c r="D46" i="1" l="1"/>
  <c r="D89" i="1"/>
  <c r="F94" i="1"/>
  <c r="E98" i="1"/>
  <c r="D98" i="1" s="1"/>
  <c r="F98" i="1"/>
  <c r="G98" i="1"/>
  <c r="H98" i="1"/>
  <c r="H102" i="1"/>
  <c r="D105" i="1"/>
  <c r="G108" i="1"/>
  <c r="D34" i="1" l="1"/>
  <c r="D106" i="1" l="1"/>
  <c r="D104" i="1" l="1"/>
  <c r="D100" i="1"/>
  <c r="D59" i="1"/>
  <c r="E108" i="1" l="1"/>
  <c r="D14" i="1"/>
  <c r="G11" i="1"/>
  <c r="F108" i="1"/>
  <c r="H108" i="1"/>
  <c r="D111" i="1"/>
  <c r="D110" i="1"/>
  <c r="D64" i="1"/>
  <c r="H62" i="1"/>
  <c r="G62" i="1"/>
  <c r="F62" i="1"/>
  <c r="E62" i="1"/>
  <c r="D62" i="1" s="1"/>
  <c r="D71" i="1"/>
  <c r="D108" i="1" l="1"/>
  <c r="E11" i="1"/>
  <c r="H11" i="1"/>
  <c r="D15" i="1"/>
  <c r="D54" i="1"/>
  <c r="H52" i="1"/>
  <c r="G52" i="1"/>
  <c r="F52" i="1"/>
  <c r="E52" i="1"/>
  <c r="D50" i="1"/>
  <c r="D49" i="1"/>
  <c r="D48" i="1"/>
  <c r="D47" i="1"/>
  <c r="D11" i="1" l="1"/>
  <c r="D52" i="1"/>
  <c r="D39" i="1"/>
  <c r="F17" i="1" l="1"/>
  <c r="G17" i="1"/>
  <c r="H17" i="1"/>
  <c r="D19" i="1"/>
  <c r="D17" i="1" l="1"/>
  <c r="D44" i="1"/>
  <c r="D69" i="1" l="1"/>
  <c r="D70" i="1"/>
  <c r="E102" i="1"/>
  <c r="F102" i="1"/>
  <c r="G102" i="1"/>
  <c r="D102" i="1" l="1"/>
  <c r="E94" i="1"/>
  <c r="G94" i="1"/>
  <c r="H94" i="1"/>
  <c r="D94" i="1" l="1"/>
  <c r="E87" i="1"/>
  <c r="F36" i="1"/>
  <c r="G36" i="1"/>
  <c r="H36" i="1"/>
  <c r="D36" i="1" l="1"/>
  <c r="D24" i="1"/>
  <c r="F57" i="1" l="1"/>
  <c r="G57" i="1"/>
  <c r="D57" i="1" l="1"/>
  <c r="E77" i="1"/>
  <c r="F77" i="1"/>
  <c r="G77" i="1"/>
  <c r="H77" i="1"/>
  <c r="E73" i="1"/>
  <c r="F73" i="1"/>
  <c r="G73" i="1"/>
  <c r="H73" i="1"/>
  <c r="E32" i="1"/>
  <c r="E8" i="1" s="1"/>
  <c r="F32" i="1"/>
  <c r="G32" i="1"/>
  <c r="H32" i="1"/>
  <c r="D60" i="1"/>
  <c r="D73" i="1" l="1"/>
  <c r="D77" i="1"/>
  <c r="D93" i="1"/>
  <c r="D92" i="1"/>
  <c r="H90" i="1" l="1"/>
  <c r="H87" i="1" s="1"/>
  <c r="H8" i="1" s="1"/>
  <c r="G90" i="1"/>
  <c r="F90" i="1"/>
  <c r="F87" i="1" l="1"/>
  <c r="F8" i="1" s="1"/>
  <c r="D90" i="1"/>
  <c r="D87" i="1" s="1"/>
  <c r="G87" i="1"/>
  <c r="G8" i="1" s="1"/>
  <c r="D85" i="1"/>
  <c r="D84" i="1"/>
  <c r="D83" i="1" l="1"/>
  <c r="D79" i="1"/>
  <c r="D75" i="1"/>
  <c r="D32" i="1"/>
  <c r="D23" i="1"/>
  <c r="D22" i="1"/>
  <c r="D21" i="1"/>
  <c r="D20" i="1"/>
  <c r="D8" i="1" s="1"/>
  <c r="D13" i="1"/>
</calcChain>
</file>

<file path=xl/sharedStrings.xml><?xml version="1.0" encoding="utf-8"?>
<sst xmlns="http://schemas.openxmlformats.org/spreadsheetml/2006/main" count="100" uniqueCount="82">
  <si>
    <t>Հավելված N 1</t>
  </si>
  <si>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</si>
  <si>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</si>
  <si>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</si>
  <si>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Ծրագիր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</si>
  <si>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</si>
  <si>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</si>
  <si>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</si>
  <si>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</si>
  <si>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</si>
  <si>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</si>
  <si>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</si>
  <si>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այդ թվում`</t>
  </si>
  <si>
    <t>ՀՀ ԱԶԳԱՅԻՆ ԺՈՂՈՎ</t>
  </si>
  <si>
    <t>ՀՀ ՎԱՐՉԱՊԵՏԻ ԱՇԽԱՏԱԿԱԶՄ</t>
  </si>
  <si>
    <t>Բնապահպանության և ընդերքի տեսչական մարմնի կարողությունների զարգացում և տեխնիկական հագեցվածության ապահովում</t>
  </si>
  <si>
    <t>Կրթության տեսչական մարմնի կարողությունների զարգացում և տեխնիկական հագեցվածության ապահովում</t>
  </si>
  <si>
    <t>Շուկայի վերահսկողության տեսչական մարմնի կարողությունների զարգացում և տեխնիկական հագեցվածության ապահովում</t>
  </si>
  <si>
    <t>Քաղաքաշինության, տեխնիկական և հրդեհային անվտանգության տեսչական մարմնի կարողությունների զարգացում և տեխնիկական հագեցվածության ապահովում</t>
  </si>
  <si>
    <t>Սննդամթերքի անվտանգության տեսչական մարմնի տեխնիկական հագեցվածության բարելավում</t>
  </si>
  <si>
    <t>ՀՀ ԱՐՏԱՔԻՆ ԳՈՐԾԵՐԻ ՆԱԽԱՐԱՐՈՒԹՅՈՒՆ</t>
  </si>
  <si>
    <t>Անտառվերականգնման և անտառապատման աշխատանքներ</t>
  </si>
  <si>
    <t>Նախնական մասնագիտական (արհեստագործական) և միջին մասնագիտական ուսումնական հաստատությունների շենքային պայմանների բարելավում</t>
  </si>
  <si>
    <t>Փոքրաքանակ երեխաներով համալրված հանրակրթական դպրոցների մոդուլային շենքերի կառուցում</t>
  </si>
  <si>
    <t>Հուշարձանների ամրակայում, նորոգում և վերականգնում</t>
  </si>
  <si>
    <t>Հանրային գրադարանների նյութատեխնիկական բազայի զարգացում</t>
  </si>
  <si>
    <t>Երաժշտական և արվեստի դպրոցների համար երաժշտական գործիքների ձեռքբերում</t>
  </si>
  <si>
    <t>ՀՀ ՊԱՇՏՊԱՆՈՒԹՅԱՆ ՆԱԽԱՐԱՐՈՒԹՅՈՒՆ</t>
  </si>
  <si>
    <t>Պետական նշանակության ավտոճանապարհների հիմնանորոգում</t>
  </si>
  <si>
    <t>Տրանսպորտային օբյեկտների հիմնանորոգում</t>
  </si>
  <si>
    <t>ՀՀ ՎԻՃԱԿԱԳՐԱԿԱՆ ԿՈՄԻՏԵ</t>
  </si>
  <si>
    <t>ՀՀ ՀԱՆՐԱՅԻՆ ԾԱՌԱՅՈՒԹՅՈՒՆՆԵՐԸ ԿԱՐԳԱՎՈՐՈՂ ՀԱՆՁՆԱԺՈՂՈՎ</t>
  </si>
  <si>
    <t>Հանրային ծառայությունները կարգավորող հանձնաժողովի տեխնիկական հագեցվածության բարելավում</t>
  </si>
  <si>
    <t>ՀՀ ՊԵՏԱԿԱՆ ԵԿԱՄՈՒՏՆԵՐԻ ԿՈՄԻՏԵ</t>
  </si>
  <si>
    <t>ՀՀ պետական եկամուտների կոմիտեի  շենքային ապահովվածության բարելավում</t>
  </si>
  <si>
    <t>ՀՀ պետական եկամուտների կոմիտեի  շենքային պայմանների բարելավում</t>
  </si>
  <si>
    <t>ՀՀ ԱԶԳԱՅԻՆ ԱՆՎՏԱՆԳՈՒԹՅԱՆ ԾԱՌԱՅՈՒԹՅՈՒՆ</t>
  </si>
  <si>
    <t>Ազգային անվտանգության համակարգի տեխնիկական հագեցվածության բարելավում</t>
  </si>
  <si>
    <t>ՀՀ ՈՍՏԻԿԱՆՈՒԹՅՈՒՆ</t>
  </si>
  <si>
    <t>ՀՀ ՔԱՂԱՔԱՇԻՆՈՒԹՅԱՆ ԿՈՄԻՏԵ</t>
  </si>
  <si>
    <t>Նորմատիվատեխնիկական փաստաթղթերի մշակում և տեղայնացում</t>
  </si>
  <si>
    <t>Միկրոռեգիոնալ մակարդակի համակցված տարածական պլանավորման փաստաթղթերի մշակում</t>
  </si>
  <si>
    <t>Աղյուսակ N 3</t>
  </si>
  <si>
    <t>ՀՀ վիճակագրական կոմիտեի տեխնիկական հագեցվածության բարելավում</t>
  </si>
  <si>
    <t>ՀՀ անտառապատ շրջաններում 2-րդ դասի GNSS հիմնակետերի ստեղծման աշխատանքներ</t>
  </si>
  <si>
    <t>ՀՀ ՏԱՐԱԾՔԱՅԻՆ ԿԱՌԱՎԱՐՄԱՆ ԵՎ ԵՆԹԱԿԱՌՈՒՑՎԱԾՔՆԵՐԻ ՆԱԽԱՐԱՐՈՒԹՅՈՒՆ</t>
  </si>
  <si>
    <t xml:space="preserve"> ՀՀ ոստիկանության անձնագրային և վիզաների վարչության տեխնիկական կարիքի բավարարում</t>
  </si>
  <si>
    <t xml:space="preserve"> Կրթական օբյեկտների շենքային պայմանների բարելավում</t>
  </si>
  <si>
    <t>Բնակարանային շինարարություն</t>
  </si>
  <si>
    <t>Հոսպիտալների և բուժկետերի բժշկական սարքավորումներով համալրում</t>
  </si>
  <si>
    <t xml:space="preserve"> Առողջապահության և աշխատանքի տեսչական մարմնի կարողությունների զարգացում և տեխնիկական հագեցվածության ապահովում</t>
  </si>
  <si>
    <t>ՀՀ  ՇՐՋԱԿԱ ՄԻՋԱՎԱՅՐԻ  ՆԱԽԱՐԱՐՈՒԹՅՈՒՆ</t>
  </si>
  <si>
    <t>ՀՀ ԿՐԹՈՒԹՅԱՆ, ԳԻՏՈՒԹՅԱՆ, ՄՇԱԿՈՒՅԹԻ ԵՎ ՍՊՈՐՏԻ ՆԱԽԱՐԱՐՈՒԹՅՈՒՆ</t>
  </si>
  <si>
    <t>ՀՀ վարչապետի աշխատակազմի տեխնիկական հագեցվածության բարելավում</t>
  </si>
  <si>
    <t>Հայաստանի Հանրապետության 2021 թվականի պետական բյուջեով նախատեսված ոչ ֆինանսական ակտիվների գծով բյուջետային ծախսերի բաշխումն ըստ բյուջետային գլխավոր կարգադրիչների, ծրագրերի, միջոցառումների և ուղղությունների (առանց օտարերկրյա պետությունների և միջազգային կազմակերպությունների կողմից Հայաստանի Հանրապետությանը տրամադրված նպատակային վարկերի և դրամաշնորհների հաշվին իրականացվելիք ծրագրերի)</t>
  </si>
  <si>
    <t xml:space="preserve"> Անտառկառավարման պլանների կազմում</t>
  </si>
  <si>
    <t xml:space="preserve">ՀՀ տարածքի օդալուսանկարահանման օրթոֆոտոհատակագծերի և թվային բարձունքային մոդելի ստեղծման աշխատանքներ </t>
  </si>
  <si>
    <t>«Արամ Մանուկյանի անվան մարզառազմական մասնագիտացված դպրոց» պետական ոչ առևտրային կազմակերպության համար մարզադահլիճի կառուցում</t>
  </si>
  <si>
    <t>ՀՀ ԱՌՈՂՋԱՊԱՀՈՒԹՅԱՆ ՆԱԽԱՐԱՐՈՒԹՅՈՒՆ</t>
  </si>
  <si>
    <t>Առողջապահական կազմակերպությունների կառուցում, վերակառուցում</t>
  </si>
  <si>
    <t>ՀՀ Ազգային ժողովի շենքային պայմանների բարելավում</t>
  </si>
  <si>
    <t>ՀՀ Ազգային ժողովի տեխնիկական հագեցվածության բարելավում</t>
  </si>
  <si>
    <t>ՀՀ Ազգային ժողովի շենքային ապահովվածության բարելավում</t>
  </si>
  <si>
    <t>Ջրային տնտեսության հիդրոտեխնիկական սարքավորումների տեղադրման աշխատանքներ</t>
  </si>
  <si>
    <t>Հեր-Հերի ջրամբարից ինքնահոս ջրատարի կառուցում</t>
  </si>
  <si>
    <t>ՀՀ ՊԵԿ Երևան քաղաքի Սևանի 104/2 հասցեի տարածքի արտաքին ջրամատակարարման և կոյուղագծի կառուցման  աշխատանքներ</t>
  </si>
  <si>
    <t>ՀՀ ՊԵԿ Հրազդան քաղաքի Սպանդարյան թիվ 24/1 և 24/2 հասցեի վարչական շենքի արտաքին կոյուղագծի վերակառուցման  աշխատանքներ</t>
  </si>
  <si>
    <t>ՀՀ ՊԵԿ Երևան քաղաքի Ծովակալ Իսակովի թիվ 10 հասցեի վարչական շենքի վերանորոգման  աշխատանքներ</t>
  </si>
  <si>
    <t>ՀՀ ԱՇԽԱՏԱՆՔԻ ԵՎ ՍՈՑԻԱԼԱԿԱՆ ՀԱՐՑԵՐԻ ՆԱԽԱՐԱՐՈՒԹՅՈՒՆ</t>
  </si>
  <si>
    <t>Պետական պահպանության ծառայություններ մատուցող ՀՀ ոստիկանության ստորաբաժանումների կարիքի բավարարում_x000D_</t>
  </si>
  <si>
    <t xml:space="preserve"> ՀՀ ոստիկանության &lt;&lt;Ճանապարհային ոստիկանություն&gt;&gt; ծառայության կարիքի բավարարում_x000D_</t>
  </si>
  <si>
    <t xml:space="preserve">Արարողակարգային ծառայության տրանսպորտային միջոցների բարելավում
</t>
  </si>
  <si>
    <t>ՀՀ պետական եկամուտների կոմիտեի տեխնիկական հագեցվածության բարելավում</t>
  </si>
  <si>
    <t xml:space="preserve"> ՀՀ կադաստրի կոմիտեի տեխնիկական հագեցվածության բարելավում</t>
  </si>
  <si>
    <t>ՀՀ ԿԱԴԱՍՏՐԻ ԿՈՄԻՏԵ</t>
  </si>
  <si>
    <t>ՀՀ պաշտպանության նախարարության շենքային պայմանների բարելավում</t>
  </si>
  <si>
    <t>ՀՀ ԱՐԴԱՐԱԴԱՏՈՒԹՅԱՆ ՆԱԽԱՐԱՐՈՒԹՅՈՒՆ</t>
  </si>
  <si>
    <t>Հակակոռուպցիոն կոմիտեի շենքային պայմանների ապահովում</t>
  </si>
  <si>
    <t>Հակակոռուպցիոն դատարանների շենքային պայմանների ապահովում</t>
  </si>
  <si>
    <t>Ընդամենը</t>
  </si>
  <si>
    <t>այդ թվում</t>
  </si>
  <si>
    <t>«Ուսուցչի օրվա» առթիվ  հանրակրթական ուսումնական հաստատությունների մանկավարժներին պարգևատրում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</si>
</sst>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_);\(#,##0.0\)"/>
    <numFmt numFmtId="165" formatCode="#,##0.0"/>
  </numFmts>
  <fonts count="35" x14ac:knownFonts="1">
    <font>
      <sz val="10"/>
      <name val="Arial Armeni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Armenian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i/>
      <sz val="12"/>
      <name val="GHEA Grapalat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Armenian"/>
      <family val="1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b/>
      <u/>
      <sz val="12"/>
      <name val="GHEA Grapalat"/>
      <family val="3"/>
    </font>
    <font>
      <b/>
      <sz val="12"/>
      <color theme="1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3" fillId="0" borderId="0"/>
    <xf numFmtId="0" fontId="3" fillId="0" borderId="0"/>
    <xf numFmtId="0" fontId="14" fillId="2" borderId="0" applyNumberFormat="0" applyBorder="0" applyAlignment="0" applyProtection="0"/>
    <xf numFmtId="0" fontId="12" fillId="0" borderId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16" borderId="0" applyNumberFormat="0" applyBorder="0" applyAlignment="0" applyProtection="0"/>
    <xf numFmtId="0" fontId="15" fillId="9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8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6" fillId="4" borderId="0" applyNumberFormat="0" applyBorder="0" applyAlignment="0" applyProtection="0"/>
    <xf numFmtId="0" fontId="17" fillId="21" borderId="8" applyNumberFormat="0" applyAlignment="0" applyProtection="0"/>
    <xf numFmtId="0" fontId="18" fillId="22" borderId="9" applyNumberFormat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8" applyNumberFormat="0" applyAlignment="0" applyProtection="0"/>
    <xf numFmtId="0" fontId="25" fillId="0" borderId="13" applyNumberFormat="0" applyFill="0" applyAlignment="0" applyProtection="0"/>
    <xf numFmtId="0" fontId="26" fillId="23" borderId="0" applyNumberFormat="0" applyBorder="0" applyAlignment="0" applyProtection="0"/>
    <xf numFmtId="1" fontId="32" fillId="0" borderId="0"/>
    <xf numFmtId="1" fontId="32" fillId="0" borderId="0"/>
    <xf numFmtId="1" fontId="32" fillId="0" borderId="0"/>
    <xf numFmtId="0" fontId="2" fillId="0" borderId="0"/>
    <xf numFmtId="0" fontId="10" fillId="0" borderId="0"/>
    <xf numFmtId="0" fontId="10" fillId="0" borderId="0"/>
    <xf numFmtId="0" fontId="3" fillId="24" borderId="14" applyNumberFormat="0" applyFont="0" applyAlignment="0" applyProtection="0"/>
    <xf numFmtId="0" fontId="27" fillId="21" borderId="15" applyNumberFormat="0" applyAlignment="0" applyProtection="0"/>
    <xf numFmtId="0" fontId="31" fillId="0" borderId="0"/>
    <xf numFmtId="0" fontId="31" fillId="0" borderId="0"/>
    <xf numFmtId="0" fontId="31" fillId="0" borderId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13" fillId="0" borderId="0"/>
    <xf numFmtId="1" fontId="32" fillId="0" borderId="0"/>
    <xf numFmtId="0" fontId="31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49" fontId="4" fillId="0" borderId="0" xfId="0" applyNumberFormat="1" applyFont="1" applyFill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textRotation="90" wrapText="1"/>
    </xf>
    <xf numFmtId="49" fontId="8" fillId="0" borderId="6" xfId="0" applyNumberFormat="1" applyFont="1" applyFill="1" applyBorder="1" applyAlignment="1">
      <alignment horizontal="center" vertical="center" textRotation="90" wrapText="1"/>
    </xf>
    <xf numFmtId="0" fontId="8" fillId="0" borderId="6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165" fontId="8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165" fontId="5" fillId="0" borderId="0" xfId="0" applyNumberFormat="1" applyFont="1" applyFill="1" applyAlignment="1">
      <alignment vertical="center" wrapText="1"/>
    </xf>
    <xf numFmtId="165" fontId="5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9" fillId="0" borderId="6" xfId="0" applyFont="1" applyFill="1" applyBorder="1" applyAlignment="1">
      <alignment horizontal="left" vertical="center" wrapText="1"/>
    </xf>
    <xf numFmtId="165" fontId="9" fillId="0" borderId="6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8" fillId="0" borderId="6" xfId="70" applyFont="1" applyFill="1" applyBorder="1" applyAlignment="1">
      <alignment horizontal="center" vertical="center" wrapText="1"/>
    </xf>
    <xf numFmtId="0" fontId="8" fillId="0" borderId="6" xfId="70" applyFont="1" applyFill="1" applyBorder="1" applyAlignment="1">
      <alignment horizontal="left" vertical="center" wrapText="1"/>
    </xf>
    <xf numFmtId="165" fontId="8" fillId="0" borderId="6" xfId="70" applyNumberFormat="1" applyFont="1" applyFill="1" applyBorder="1" applyAlignment="1">
      <alignment horizontal="center" vertical="center" wrapText="1"/>
    </xf>
    <xf numFmtId="0" fontId="8" fillId="0" borderId="0" xfId="70" applyFont="1" applyFill="1" applyAlignment="1">
      <alignment vertical="center" wrapText="1"/>
    </xf>
    <xf numFmtId="165" fontId="8" fillId="0" borderId="6" xfId="1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165" fontId="8" fillId="0" borderId="6" xfId="3" applyNumberFormat="1" applyFont="1" applyFill="1" applyBorder="1" applyAlignment="1" applyProtection="1">
      <alignment horizontal="center" vertical="center" wrapText="1"/>
      <protection locked="0"/>
    </xf>
    <xf numFmtId="165" fontId="8" fillId="0" borderId="0" xfId="1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64" fontId="5" fillId="0" borderId="6" xfId="2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164" fontId="4" fillId="0" borderId="0" xfId="0" applyNumberFormat="1" applyFont="1" applyFill="1" applyAlignment="1">
      <alignment horizontal="right" vertical="center" wrapText="1"/>
    </xf>
    <xf numFmtId="0" fontId="6" fillId="0" borderId="0" xfId="0" applyNumberFormat="1" applyFont="1" applyFill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righ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</cellXfs>
  <cellStyles count="79">
    <cellStyle name="20% - Accent1 2" xfId="18"/>
    <cellStyle name="20% - Accent2 2" xfId="19"/>
    <cellStyle name="20% - Accent3 2" xfId="20"/>
    <cellStyle name="20% - Accent4 2" xfId="21"/>
    <cellStyle name="20% - Accent5 2" xfId="22"/>
    <cellStyle name="20% - Accent6 2" xfId="23"/>
    <cellStyle name="40% - Accent1 2" xfId="24"/>
    <cellStyle name="40% - Accent2 2" xfId="25"/>
    <cellStyle name="40% - Accent3 2" xfId="26"/>
    <cellStyle name="40% - Accent4 2" xfId="27"/>
    <cellStyle name="40% - Accent5 2" xfId="28"/>
    <cellStyle name="40% - Accent6 2" xfId="29"/>
    <cellStyle name="60% - Accent1 2" xfId="30"/>
    <cellStyle name="60% - Accent2 2" xfId="31"/>
    <cellStyle name="60% - Accent3 2" xfId="32"/>
    <cellStyle name="60% - Accent4 2" xfId="33"/>
    <cellStyle name="60% - Accent5 2" xfId="34"/>
    <cellStyle name="60% - Accent6 2" xfId="35"/>
    <cellStyle name="Accent1 2" xfId="36"/>
    <cellStyle name="Accent2 2" xfId="37"/>
    <cellStyle name="Accent3 2" xfId="38"/>
    <cellStyle name="Accent4 2" xfId="39"/>
    <cellStyle name="Accent5 2" xfId="40"/>
    <cellStyle name="Accent6 2" xfId="41"/>
    <cellStyle name="Bad 2" xfId="42"/>
    <cellStyle name="Calculation 2" xfId="43"/>
    <cellStyle name="Check Cell 2" xfId="44"/>
    <cellStyle name="Comma" xfId="1" builtinId="3"/>
    <cellStyle name="Comma 2" xfId="6"/>
    <cellStyle name="Comma 2 2" xfId="10"/>
    <cellStyle name="Comma 2 2 2" xfId="45"/>
    <cellStyle name="Comma 2 3" xfId="3"/>
    <cellStyle name="Comma 3" xfId="9"/>
    <cellStyle name="Comma 3 2" xfId="46"/>
    <cellStyle name="Comma 3 2 2" xfId="77"/>
    <cellStyle name="Comma 4" xfId="12"/>
    <cellStyle name="Comma 5" xfId="5"/>
    <cellStyle name="Comma 6" xfId="76"/>
    <cellStyle name="Explanatory Text 2" xfId="47"/>
    <cellStyle name="Good 2" xfId="48"/>
    <cellStyle name="Heading 1 2" xfId="49"/>
    <cellStyle name="Heading 2 2" xfId="50"/>
    <cellStyle name="Heading 3 2" xfId="51"/>
    <cellStyle name="Heading 4 2" xfId="52"/>
    <cellStyle name="Input 2" xfId="53"/>
    <cellStyle name="Linked Cell 2" xfId="54"/>
    <cellStyle name="Neutral 2" xfId="15"/>
    <cellStyle name="Neutral 3" xfId="55"/>
    <cellStyle name="Normal" xfId="0" builtinId="0"/>
    <cellStyle name="Normal 10" xfId="74"/>
    <cellStyle name="Normal 11" xfId="75"/>
    <cellStyle name="Normal 2" xfId="2"/>
    <cellStyle name="Normal 2 2" xfId="56"/>
    <cellStyle name="Normal 2 3" xfId="57"/>
    <cellStyle name="Normal 3" xfId="8"/>
    <cellStyle name="Normal 3 2" xfId="13"/>
    <cellStyle name="Normal 3 2 2" xfId="58"/>
    <cellStyle name="Normal 3_HavelvacN2axjusakN3" xfId="16"/>
    <cellStyle name="Normal 4" xfId="11"/>
    <cellStyle name="Normal 4 2" xfId="14"/>
    <cellStyle name="Normal 5" xfId="17"/>
    <cellStyle name="Normal 5 2" xfId="59"/>
    <cellStyle name="Normal 5 2 2" xfId="78"/>
    <cellStyle name="Normal 6" xfId="60"/>
    <cellStyle name="Normal 7" xfId="61"/>
    <cellStyle name="Normal 8" xfId="4"/>
    <cellStyle name="Normal 9" xfId="73"/>
    <cellStyle name="Note 2" xfId="62"/>
    <cellStyle name="Output 2" xfId="63"/>
    <cellStyle name="Percent 2" xfId="7"/>
    <cellStyle name="Style 1" xfId="64"/>
    <cellStyle name="Style 1 2" xfId="65"/>
    <cellStyle name="Style 1 2 2" xfId="72"/>
    <cellStyle name="Style 1_verchnakan_ax21-25_2018" xfId="66"/>
    <cellStyle name="Title 2" xfId="67"/>
    <cellStyle name="Total 2" xfId="68"/>
    <cellStyle name="Warning Text 2" xfId="69"/>
    <cellStyle name="Обычный 2" xfId="70"/>
    <cellStyle name="Обычный 2 2" xfId="71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abSelected="1" view="pageBreakPreview" topLeftCell="A43" zoomScale="60" zoomScaleNormal="100" workbookViewId="0">
      <selection activeCell="I108" sqref="I108"/>
    </sheetView>
  </sheetViews>
  <sheetFormatPr defaultColWidth="9.140625" defaultRowHeight="17.25" x14ac:dyDescent="0.2"/>
  <cols>
    <col min="1" max="1" width="7.42578125" style="8" customWidth="1"/>
    <col min="2" max="2" width="14.7109375" style="8" customWidth="1"/>
    <col min="3" max="3" width="53.28515625" style="9" customWidth="1"/>
    <col min="4" max="8" width="21.140625" style="10" customWidth="1"/>
    <col min="9" max="9" width="22.42578125" style="9" customWidth="1"/>
    <col min="10" max="16384" width="9.140625" style="9"/>
  </cols>
  <sheetData>
    <row r="1" spans="1:8" x14ac:dyDescent="0.2">
      <c r="F1" s="11"/>
      <c r="G1" s="9"/>
      <c r="H1" s="11"/>
    </row>
    <row r="2" spans="1:8" x14ac:dyDescent="0.2">
      <c r="A2" s="39" t="s">
        <v>0</v>
      </c>
      <c r="B2" s="39"/>
      <c r="C2" s="39"/>
      <c r="D2" s="39"/>
      <c r="E2" s="39"/>
      <c r="F2" s="39"/>
      <c r="G2" s="39"/>
      <c r="H2" s="39"/>
    </row>
    <row r="3" spans="1:8" x14ac:dyDescent="0.2">
      <c r="A3" s="39" t="s">
        <v>42</v>
      </c>
      <c r="B3" s="39"/>
      <c r="C3" s="39"/>
      <c r="D3" s="39"/>
      <c r="E3" s="39"/>
      <c r="F3" s="39"/>
      <c r="G3" s="39"/>
      <c r="H3" s="39"/>
    </row>
    <row r="4" spans="1:8" ht="79.5" customHeight="1" x14ac:dyDescent="0.2">
      <c r="A4" s="40" t="s">
        <v>54</v>
      </c>
      <c r="B4" s="40"/>
      <c r="C4" s="40"/>
      <c r="D4" s="40"/>
      <c r="E4" s="40"/>
      <c r="F4" s="40"/>
      <c r="G4" s="40"/>
      <c r="H4" s="40"/>
    </row>
    <row r="5" spans="1:8" x14ac:dyDescent="0.2">
      <c r="A5" s="1"/>
      <c r="B5" s="1"/>
      <c r="C5" s="24"/>
      <c r="D5" s="5"/>
      <c r="E5" s="5"/>
      <c r="F5" s="5"/>
      <c r="G5" s="41" t="s">
        <v>1</v>
      </c>
      <c r="H5" s="41"/>
    </row>
    <row r="6" spans="1:8" s="12" customFormat="1" ht="31.5" customHeight="1" x14ac:dyDescent="0.2">
      <c r="A6" s="42" t="s">
        <v>2</v>
      </c>
      <c r="B6" s="43"/>
      <c r="C6" s="44" t="s">
        <v>3</v>
      </c>
      <c r="D6" s="46" t="s">
        <v>79</v>
      </c>
      <c r="E6" s="48" t="s">
        <v>80</v>
      </c>
      <c r="F6" s="49"/>
      <c r="G6" s="49"/>
      <c r="H6" s="50"/>
    </row>
    <row r="7" spans="1:8" s="12" customFormat="1" ht="96" customHeight="1" x14ac:dyDescent="0.2">
      <c r="A7" s="2" t="s">
        <v>4</v>
      </c>
      <c r="B7" s="2" t="s">
        <v>5</v>
      </c>
      <c r="C7" s="45"/>
      <c r="D7" s="47"/>
      <c r="E7" s="6" t="s">
        <v>6</v>
      </c>
      <c r="F7" s="6" t="s">
        <v>7</v>
      </c>
      <c r="G7" s="6" t="s">
        <v>8</v>
      </c>
      <c r="H7" s="6" t="s">
        <v>9</v>
      </c>
    </row>
    <row r="8" spans="1:8" s="8" customFormat="1" ht="30.75" customHeight="1" x14ac:dyDescent="0.2">
      <c r="A8" s="3"/>
      <c r="B8" s="3"/>
      <c r="C8" s="4" t="s">
        <v>10</v>
      </c>
      <c r="D8" s="7">
        <f>+D11+D17+D27+D32+D36+D41+D52+D57+D62+D66+D73+D77+D81+D87+D98+D102+D108</f>
        <v>130435904.31</v>
      </c>
      <c r="E8" s="7">
        <f>+E11+E17+E27+E32+E36+E41+E52+E57+E62+E66+E73+E77+E81+E87+E98+E102+E108</f>
        <v>90535446.530000016</v>
      </c>
      <c r="F8" s="7">
        <f t="shared" ref="F8:H8" si="0">+F11+F17+F27+F32+F36+F41+F52+F57+F62+F66+F73+F77+F81+F87+F98+F102+F108</f>
        <v>34692906.579999998</v>
      </c>
      <c r="G8" s="7">
        <f t="shared" si="0"/>
        <v>1268678.6000000001</v>
      </c>
      <c r="H8" s="7">
        <f t="shared" si="0"/>
        <v>3938872.6</v>
      </c>
    </row>
    <row r="9" spans="1:8" x14ac:dyDescent="0.2">
      <c r="A9" s="3"/>
      <c r="B9" s="3"/>
      <c r="C9" s="4" t="s">
        <v>11</v>
      </c>
      <c r="D9" s="7"/>
      <c r="E9" s="7"/>
      <c r="F9" s="7"/>
      <c r="G9" s="7"/>
      <c r="H9" s="7"/>
    </row>
    <row r="10" spans="1:8" x14ac:dyDescent="0.2">
      <c r="A10" s="13"/>
      <c r="B10" s="13"/>
      <c r="C10" s="14"/>
      <c r="D10" s="15"/>
      <c r="E10" s="15"/>
      <c r="F10" s="15"/>
      <c r="G10" s="15"/>
      <c r="H10" s="15"/>
    </row>
    <row r="11" spans="1:8" s="8" customFormat="1" ht="22.5" customHeight="1" x14ac:dyDescent="0.2">
      <c r="A11" s="13"/>
      <c r="B11" s="16"/>
      <c r="C11" s="16" t="s">
        <v>13</v>
      </c>
      <c r="D11" s="17">
        <f>SUM(E11:H11)</f>
        <v>242695.3</v>
      </c>
      <c r="E11" s="17">
        <f>SUM(E13:E15)</f>
        <v>0</v>
      </c>
      <c r="F11" s="17">
        <f>SUM(F13:F15)</f>
        <v>47153.3</v>
      </c>
      <c r="G11" s="17">
        <f>SUM(G13:G15)</f>
        <v>45542</v>
      </c>
      <c r="H11" s="17">
        <f>SUM(H13:H15)</f>
        <v>150000</v>
      </c>
    </row>
    <row r="12" spans="1:8" s="8" customFormat="1" x14ac:dyDescent="0.2">
      <c r="A12" s="13"/>
      <c r="B12" s="13"/>
      <c r="C12" s="13" t="s">
        <v>12</v>
      </c>
      <c r="D12" s="15"/>
      <c r="E12" s="15"/>
      <c r="F12" s="15"/>
      <c r="G12" s="15"/>
      <c r="H12" s="15"/>
    </row>
    <row r="13" spans="1:8" s="18" customFormat="1" ht="42" customHeight="1" x14ac:dyDescent="0.2">
      <c r="A13" s="19">
        <v>1024</v>
      </c>
      <c r="B13" s="19">
        <v>31001</v>
      </c>
      <c r="C13" s="20" t="s">
        <v>61</v>
      </c>
      <c r="D13" s="17">
        <f>SUM(E13:H13)</f>
        <v>150000</v>
      </c>
      <c r="E13" s="17"/>
      <c r="F13" s="17"/>
      <c r="G13" s="17"/>
      <c r="H13" s="17">
        <v>150000</v>
      </c>
    </row>
    <row r="14" spans="1:8" s="18" customFormat="1" ht="42" customHeight="1" x14ac:dyDescent="0.2">
      <c r="A14" s="19">
        <v>1024</v>
      </c>
      <c r="B14" s="19">
        <v>31003</v>
      </c>
      <c r="C14" s="20" t="s">
        <v>60</v>
      </c>
      <c r="D14" s="17">
        <f>SUM(E14:H14)</f>
        <v>53795.3</v>
      </c>
      <c r="E14" s="17"/>
      <c r="F14" s="17">
        <v>47153.3</v>
      </c>
      <c r="G14" s="17">
        <v>6642</v>
      </c>
      <c r="H14" s="17"/>
    </row>
    <row r="15" spans="1:8" s="18" customFormat="1" ht="42" customHeight="1" x14ac:dyDescent="0.2">
      <c r="A15" s="19">
        <v>1024</v>
      </c>
      <c r="B15" s="19">
        <v>31004</v>
      </c>
      <c r="C15" s="20" t="s">
        <v>62</v>
      </c>
      <c r="D15" s="17">
        <f>SUM(E15:H15)</f>
        <v>38900</v>
      </c>
      <c r="E15" s="17"/>
      <c r="F15" s="17"/>
      <c r="G15" s="17">
        <v>38900</v>
      </c>
      <c r="H15" s="17"/>
    </row>
    <row r="16" spans="1:8" x14ac:dyDescent="0.2">
      <c r="A16" s="13"/>
      <c r="B16" s="13"/>
      <c r="C16" s="14"/>
      <c r="D16" s="15"/>
      <c r="E16" s="15"/>
      <c r="F16" s="15"/>
      <c r="G16" s="15"/>
      <c r="H16" s="15"/>
    </row>
    <row r="17" spans="1:8" s="8" customFormat="1" ht="22.5" customHeight="1" x14ac:dyDescent="0.2">
      <c r="A17" s="13"/>
      <c r="B17" s="16"/>
      <c r="C17" s="16" t="s">
        <v>14</v>
      </c>
      <c r="D17" s="17">
        <f>SUM(E17:H17)</f>
        <v>243049.5</v>
      </c>
      <c r="E17" s="17">
        <f>SUM(E19:E25)</f>
        <v>0</v>
      </c>
      <c r="F17" s="17">
        <f t="shared" ref="F17:H17" si="1">SUM(F19:F25)</f>
        <v>0</v>
      </c>
      <c r="G17" s="17">
        <f t="shared" si="1"/>
        <v>0</v>
      </c>
      <c r="H17" s="17">
        <f t="shared" si="1"/>
        <v>243049.5</v>
      </c>
    </row>
    <row r="18" spans="1:8" s="8" customFormat="1" x14ac:dyDescent="0.2">
      <c r="A18" s="13"/>
      <c r="B18" s="13"/>
      <c r="C18" s="13" t="s">
        <v>12</v>
      </c>
      <c r="D18" s="15"/>
      <c r="E18" s="15"/>
      <c r="F18" s="15"/>
      <c r="G18" s="15"/>
      <c r="H18" s="15"/>
    </row>
    <row r="19" spans="1:8" s="8" customFormat="1" ht="51.75" x14ac:dyDescent="0.2">
      <c r="A19" s="19">
        <v>1136</v>
      </c>
      <c r="B19" s="19">
        <v>31002</v>
      </c>
      <c r="C19" s="20" t="s">
        <v>53</v>
      </c>
      <c r="D19" s="17">
        <f t="shared" ref="D19:D23" si="2">SUM(E19:H19)</f>
        <v>50000</v>
      </c>
      <c r="E19" s="17"/>
      <c r="F19" s="17"/>
      <c r="G19" s="17"/>
      <c r="H19" s="17">
        <v>50000</v>
      </c>
    </row>
    <row r="20" spans="1:8" s="18" customFormat="1" ht="61.5" customHeight="1" x14ac:dyDescent="0.2">
      <c r="A20" s="19">
        <v>1213</v>
      </c>
      <c r="B20" s="19">
        <v>31001</v>
      </c>
      <c r="C20" s="20" t="s">
        <v>15</v>
      </c>
      <c r="D20" s="17">
        <f t="shared" si="2"/>
        <v>15350</v>
      </c>
      <c r="E20" s="17"/>
      <c r="F20" s="17"/>
      <c r="G20" s="17"/>
      <c r="H20" s="17">
        <v>15350</v>
      </c>
    </row>
    <row r="21" spans="1:8" s="18" customFormat="1" ht="58.5" customHeight="1" x14ac:dyDescent="0.2">
      <c r="A21" s="19">
        <v>1213</v>
      </c>
      <c r="B21" s="19">
        <v>31002</v>
      </c>
      <c r="C21" s="20" t="s">
        <v>16</v>
      </c>
      <c r="D21" s="17">
        <f t="shared" si="2"/>
        <v>9370</v>
      </c>
      <c r="E21" s="17"/>
      <c r="F21" s="17"/>
      <c r="G21" s="17"/>
      <c r="H21" s="17">
        <v>9370</v>
      </c>
    </row>
    <row r="22" spans="1:8" s="18" customFormat="1" ht="61.5" customHeight="1" x14ac:dyDescent="0.2">
      <c r="A22" s="19">
        <v>1213</v>
      </c>
      <c r="B22" s="19">
        <v>31003</v>
      </c>
      <c r="C22" s="20" t="s">
        <v>17</v>
      </c>
      <c r="D22" s="17">
        <f t="shared" si="2"/>
        <v>16100</v>
      </c>
      <c r="E22" s="17"/>
      <c r="F22" s="17"/>
      <c r="G22" s="17"/>
      <c r="H22" s="17">
        <v>16100</v>
      </c>
    </row>
    <row r="23" spans="1:8" s="18" customFormat="1" ht="80.25" customHeight="1" x14ac:dyDescent="0.2">
      <c r="A23" s="19">
        <v>1213</v>
      </c>
      <c r="B23" s="19">
        <v>31004</v>
      </c>
      <c r="C23" s="20" t="s">
        <v>18</v>
      </c>
      <c r="D23" s="17">
        <f t="shared" si="2"/>
        <v>48887.5</v>
      </c>
      <c r="E23" s="17"/>
      <c r="F23" s="17"/>
      <c r="G23" s="17"/>
      <c r="H23" s="17">
        <v>48887.5</v>
      </c>
    </row>
    <row r="24" spans="1:8" s="28" customFormat="1" ht="70.5" customHeight="1" x14ac:dyDescent="0.2">
      <c r="A24" s="25">
        <v>1213</v>
      </c>
      <c r="B24" s="25">
        <v>31005</v>
      </c>
      <c r="C24" s="26" t="s">
        <v>50</v>
      </c>
      <c r="D24" s="27">
        <f t="shared" ref="D24" si="3">SUM(E24:H24)</f>
        <v>95230</v>
      </c>
      <c r="E24" s="27"/>
      <c r="F24" s="27"/>
      <c r="G24" s="27"/>
      <c r="H24" s="27">
        <v>95230</v>
      </c>
    </row>
    <row r="25" spans="1:8" s="18" customFormat="1" ht="61.5" customHeight="1" x14ac:dyDescent="0.2">
      <c r="A25" s="19">
        <v>1213</v>
      </c>
      <c r="B25" s="19">
        <v>31006</v>
      </c>
      <c r="C25" s="20" t="s">
        <v>19</v>
      </c>
      <c r="D25" s="17">
        <f>SUM(E25:H25)</f>
        <v>8112</v>
      </c>
      <c r="E25" s="17"/>
      <c r="F25" s="17"/>
      <c r="G25" s="17"/>
      <c r="H25" s="17">
        <v>8112</v>
      </c>
    </row>
    <row r="26" spans="1:8" s="18" customFormat="1" ht="18.75" customHeight="1" x14ac:dyDescent="0.2">
      <c r="A26" s="19"/>
      <c r="B26" s="19"/>
      <c r="C26" s="20"/>
      <c r="D26" s="17"/>
      <c r="E26" s="17"/>
      <c r="F26" s="17"/>
      <c r="G26" s="17"/>
      <c r="H26" s="17"/>
    </row>
    <row r="27" spans="1:8" s="18" customFormat="1" ht="44.25" customHeight="1" x14ac:dyDescent="0.2">
      <c r="A27" s="19"/>
      <c r="B27" s="19"/>
      <c r="C27" s="36" t="s">
        <v>76</v>
      </c>
      <c r="D27" s="17">
        <f>SUM(E27:H27)</f>
        <v>2000000</v>
      </c>
      <c r="E27" s="17">
        <f>SUM(E29:E30)</f>
        <v>2000000</v>
      </c>
      <c r="F27" s="17">
        <f t="shared" ref="F27:H27" si="4">SUM(F29:F30)</f>
        <v>0</v>
      </c>
      <c r="G27" s="17">
        <f t="shared" si="4"/>
        <v>0</v>
      </c>
      <c r="H27" s="17">
        <f t="shared" si="4"/>
        <v>0</v>
      </c>
    </row>
    <row r="28" spans="1:8" s="18" customFormat="1" ht="18.75" customHeight="1" x14ac:dyDescent="0.2">
      <c r="A28" s="19"/>
      <c r="B28" s="19"/>
      <c r="C28" s="37" t="s">
        <v>12</v>
      </c>
      <c r="D28" s="17"/>
      <c r="E28" s="17"/>
      <c r="F28" s="17"/>
      <c r="G28" s="17"/>
      <c r="H28" s="17"/>
    </row>
    <row r="29" spans="1:8" s="18" customFormat="1" ht="39.75" customHeight="1" x14ac:dyDescent="0.2">
      <c r="A29" s="19">
        <v>1228</v>
      </c>
      <c r="B29" s="19">
        <v>31001</v>
      </c>
      <c r="C29" s="38" t="s">
        <v>77</v>
      </c>
      <c r="D29" s="17">
        <f>SUM(E29:H29)</f>
        <v>1000000</v>
      </c>
      <c r="E29" s="17">
        <v>1000000</v>
      </c>
      <c r="F29" s="17"/>
      <c r="G29" s="17"/>
      <c r="H29" s="17"/>
    </row>
    <row r="30" spans="1:8" s="18" customFormat="1" ht="39.75" customHeight="1" x14ac:dyDescent="0.2">
      <c r="A30" s="19">
        <v>1228</v>
      </c>
      <c r="B30" s="19">
        <v>31002</v>
      </c>
      <c r="C30" s="38" t="s">
        <v>78</v>
      </c>
      <c r="D30" s="17">
        <f>SUM(E30:H30)</f>
        <v>1000000</v>
      </c>
      <c r="E30" s="17">
        <v>1000000</v>
      </c>
      <c r="F30" s="17"/>
      <c r="G30" s="17"/>
      <c r="H30" s="17"/>
    </row>
    <row r="31" spans="1:8" s="18" customFormat="1" ht="24.75" customHeight="1" x14ac:dyDescent="0.2">
      <c r="A31" s="19"/>
      <c r="B31" s="19"/>
      <c r="C31" s="38"/>
      <c r="D31" s="17"/>
      <c r="E31" s="17"/>
      <c r="F31" s="17"/>
      <c r="G31" s="17"/>
      <c r="H31" s="17"/>
    </row>
    <row r="32" spans="1:8" s="8" customFormat="1" ht="34.5" x14ac:dyDescent="0.2">
      <c r="A32" s="13"/>
      <c r="B32" s="16"/>
      <c r="C32" s="16" t="s">
        <v>20</v>
      </c>
      <c r="D32" s="17">
        <f>D34</f>
        <v>15890</v>
      </c>
      <c r="E32" s="17">
        <f t="shared" ref="E32:H32" si="5">E34</f>
        <v>0</v>
      </c>
      <c r="F32" s="17">
        <f t="shared" si="5"/>
        <v>0</v>
      </c>
      <c r="G32" s="17">
        <f t="shared" si="5"/>
        <v>0</v>
      </c>
      <c r="H32" s="17">
        <f t="shared" si="5"/>
        <v>15890</v>
      </c>
    </row>
    <row r="33" spans="1:8" s="8" customFormat="1" x14ac:dyDescent="0.2">
      <c r="A33" s="13"/>
      <c r="B33" s="13"/>
      <c r="C33" s="13" t="s">
        <v>12</v>
      </c>
      <c r="D33" s="15"/>
      <c r="E33" s="15"/>
      <c r="F33" s="15"/>
      <c r="G33" s="15"/>
      <c r="H33" s="15"/>
    </row>
    <row r="34" spans="1:8" s="18" customFormat="1" ht="51" customHeight="1" x14ac:dyDescent="0.2">
      <c r="A34" s="19">
        <v>1178</v>
      </c>
      <c r="B34" s="19">
        <v>31002</v>
      </c>
      <c r="C34" s="20" t="s">
        <v>71</v>
      </c>
      <c r="D34" s="17">
        <f>SUM(E34:H34)</f>
        <v>15890</v>
      </c>
      <c r="E34" s="17"/>
      <c r="F34" s="17"/>
      <c r="G34" s="17"/>
      <c r="H34" s="17">
        <v>15890</v>
      </c>
    </row>
    <row r="35" spans="1:8" x14ac:dyDescent="0.2">
      <c r="A35" s="13"/>
      <c r="B35" s="13"/>
      <c r="C35" s="14"/>
      <c r="D35" s="15"/>
      <c r="E35" s="15"/>
      <c r="F35" s="15"/>
      <c r="G35" s="15"/>
      <c r="H35" s="15"/>
    </row>
    <row r="36" spans="1:8" s="8" customFormat="1" ht="47.25" customHeight="1" x14ac:dyDescent="0.2">
      <c r="A36" s="13"/>
      <c r="B36" s="16"/>
      <c r="C36" s="16" t="s">
        <v>51</v>
      </c>
      <c r="D36" s="17">
        <f>SUM(E36:H36)</f>
        <v>539514.80000000005</v>
      </c>
      <c r="E36" s="17">
        <f>SUM(E38:E39)</f>
        <v>0</v>
      </c>
      <c r="F36" s="17">
        <f>SUM(F38:F39)</f>
        <v>0</v>
      </c>
      <c r="G36" s="17">
        <f>SUM(G38:G39)</f>
        <v>125733.3</v>
      </c>
      <c r="H36" s="17">
        <f>SUM(H38:H39)</f>
        <v>413781.5</v>
      </c>
    </row>
    <row r="37" spans="1:8" s="8" customFormat="1" x14ac:dyDescent="0.2">
      <c r="A37" s="13"/>
      <c r="B37" s="13"/>
      <c r="C37" s="13" t="s">
        <v>12</v>
      </c>
      <c r="D37" s="15"/>
      <c r="E37" s="15"/>
      <c r="F37" s="15"/>
      <c r="G37" s="15"/>
      <c r="H37" s="15"/>
    </row>
    <row r="38" spans="1:8" s="18" customFormat="1" ht="46.5" customHeight="1" x14ac:dyDescent="0.2">
      <c r="A38" s="19">
        <v>1173</v>
      </c>
      <c r="B38" s="19">
        <v>32001</v>
      </c>
      <c r="C38" s="20" t="s">
        <v>21</v>
      </c>
      <c r="D38" s="17">
        <f>SUM(E38:H38)</f>
        <v>413781.5</v>
      </c>
      <c r="E38" s="17"/>
      <c r="F38" s="17"/>
      <c r="G38" s="17"/>
      <c r="H38" s="17">
        <v>413781.5</v>
      </c>
    </row>
    <row r="39" spans="1:8" s="18" customFormat="1" ht="46.5" customHeight="1" x14ac:dyDescent="0.2">
      <c r="A39" s="19">
        <v>1173</v>
      </c>
      <c r="B39" s="19">
        <v>32002</v>
      </c>
      <c r="C39" s="20" t="s">
        <v>55</v>
      </c>
      <c r="D39" s="17">
        <f>SUM(E39:H39)</f>
        <v>125733.3</v>
      </c>
      <c r="E39" s="17"/>
      <c r="F39" s="17"/>
      <c r="G39" s="17">
        <v>125733.3</v>
      </c>
      <c r="H39" s="17"/>
    </row>
    <row r="40" spans="1:8" x14ac:dyDescent="0.2">
      <c r="A40" s="13"/>
      <c r="B40" s="13"/>
      <c r="C40" s="14"/>
      <c r="D40" s="15"/>
      <c r="E40" s="15"/>
      <c r="F40" s="15"/>
      <c r="G40" s="15"/>
      <c r="H40" s="15"/>
    </row>
    <row r="41" spans="1:8" s="8" customFormat="1" ht="51.75" x14ac:dyDescent="0.2">
      <c r="A41" s="13"/>
      <c r="B41" s="16"/>
      <c r="C41" s="16" t="s">
        <v>52</v>
      </c>
      <c r="D41" s="17">
        <f>SUM(E41:H41)</f>
        <v>1437222.6</v>
      </c>
      <c r="E41" s="17">
        <f t="shared" ref="E41:G41" si="6">SUM(E43:E50)</f>
        <v>1034079</v>
      </c>
      <c r="F41" s="17">
        <f t="shared" si="6"/>
        <v>363583.6</v>
      </c>
      <c r="G41" s="17">
        <f t="shared" si="6"/>
        <v>0</v>
      </c>
      <c r="H41" s="17">
        <f>SUM(H43:H50)</f>
        <v>39560</v>
      </c>
    </row>
    <row r="42" spans="1:8" s="8" customFormat="1" x14ac:dyDescent="0.2">
      <c r="A42" s="13"/>
      <c r="B42" s="13"/>
      <c r="C42" s="13" t="s">
        <v>12</v>
      </c>
      <c r="D42" s="15"/>
      <c r="E42" s="15"/>
      <c r="F42" s="15"/>
      <c r="G42" s="15"/>
      <c r="H42" s="15"/>
    </row>
    <row r="43" spans="1:8" s="18" customFormat="1" ht="39" customHeight="1" x14ac:dyDescent="0.2">
      <c r="A43" s="19">
        <v>1075</v>
      </c>
      <c r="B43" s="19">
        <v>21001</v>
      </c>
      <c r="C43" s="20" t="s">
        <v>24</v>
      </c>
      <c r="D43" s="17">
        <f>SUM(E43:H43)</f>
        <v>70063.3</v>
      </c>
      <c r="E43" s="17"/>
      <c r="F43" s="17">
        <v>70063.3</v>
      </c>
      <c r="G43" s="17"/>
      <c r="H43" s="17"/>
    </row>
    <row r="44" spans="1:8" s="18" customFormat="1" ht="43.5" customHeight="1" x14ac:dyDescent="0.2">
      <c r="A44" s="19">
        <v>1124</v>
      </c>
      <c r="B44" s="19">
        <v>32001</v>
      </c>
      <c r="C44" s="20" t="s">
        <v>25</v>
      </c>
      <c r="D44" s="17">
        <f t="shared" ref="D44:D46" si="7">SUM(E44:H44)</f>
        <v>7560</v>
      </c>
      <c r="E44" s="17"/>
      <c r="F44" s="17"/>
      <c r="G44" s="17"/>
      <c r="H44" s="17">
        <v>7560</v>
      </c>
    </row>
    <row r="45" spans="1:8" s="18" customFormat="1" ht="66" customHeight="1" x14ac:dyDescent="0.2">
      <c r="A45" s="19">
        <v>1146</v>
      </c>
      <c r="B45" s="19">
        <v>31001</v>
      </c>
      <c r="C45" s="20" t="s">
        <v>81</v>
      </c>
      <c r="D45" s="17">
        <f>SUM(E45:H45)</f>
        <v>22000</v>
      </c>
      <c r="E45" s="17"/>
      <c r="F45" s="17"/>
      <c r="G45" s="17"/>
      <c r="H45" s="17">
        <v>22000</v>
      </c>
    </row>
    <row r="46" spans="1:8" s="18" customFormat="1" ht="56.25" customHeight="1" x14ac:dyDescent="0.2">
      <c r="A46" s="19">
        <v>1198</v>
      </c>
      <c r="B46" s="19">
        <v>11003</v>
      </c>
      <c r="C46" s="20" t="s">
        <v>26</v>
      </c>
      <c r="D46" s="17">
        <f t="shared" si="7"/>
        <v>10000</v>
      </c>
      <c r="E46" s="17"/>
      <c r="F46" s="17"/>
      <c r="G46" s="17"/>
      <c r="H46" s="17">
        <v>10000</v>
      </c>
    </row>
    <row r="47" spans="1:8" s="18" customFormat="1" ht="98.25" customHeight="1" x14ac:dyDescent="0.2">
      <c r="A47" s="19">
        <v>1045</v>
      </c>
      <c r="B47" s="19">
        <v>32001</v>
      </c>
      <c r="C47" s="20" t="s">
        <v>22</v>
      </c>
      <c r="D47" s="29">
        <f>SUM(E47:H47)</f>
        <v>235865.2</v>
      </c>
      <c r="E47" s="29">
        <v>0</v>
      </c>
      <c r="F47" s="30">
        <v>235865.2</v>
      </c>
      <c r="G47" s="29">
        <v>0</v>
      </c>
      <c r="H47" s="29">
        <v>0</v>
      </c>
    </row>
    <row r="48" spans="1:8" s="18" customFormat="1" ht="58.5" customHeight="1" x14ac:dyDescent="0.2">
      <c r="A48" s="19">
        <v>1183</v>
      </c>
      <c r="B48" s="19">
        <v>32001</v>
      </c>
      <c r="C48" s="20" t="s">
        <v>47</v>
      </c>
      <c r="D48" s="29">
        <f>SUM(E48:H48)</f>
        <v>57655.1</v>
      </c>
      <c r="E48" s="29">
        <v>0</v>
      </c>
      <c r="F48" s="30">
        <v>57655.1</v>
      </c>
      <c r="G48" s="29">
        <v>0</v>
      </c>
      <c r="H48" s="29">
        <v>0</v>
      </c>
    </row>
    <row r="49" spans="1:9" s="18" customFormat="1" ht="54" customHeight="1" x14ac:dyDescent="0.2">
      <c r="A49" s="19">
        <v>1183</v>
      </c>
      <c r="B49" s="19">
        <v>32003</v>
      </c>
      <c r="C49" s="20" t="s">
        <v>23</v>
      </c>
      <c r="D49" s="29">
        <f t="shared" ref="D49:D50" si="8">SUM(E49:H49)</f>
        <v>1000000</v>
      </c>
      <c r="E49" s="30">
        <v>1000000</v>
      </c>
      <c r="F49" s="31">
        <v>0</v>
      </c>
      <c r="G49" s="29">
        <v>0</v>
      </c>
      <c r="H49" s="29">
        <v>0</v>
      </c>
    </row>
    <row r="50" spans="1:9" s="18" customFormat="1" ht="75.75" customHeight="1" x14ac:dyDescent="0.2">
      <c r="A50" s="19">
        <v>1148</v>
      </c>
      <c r="B50" s="19">
        <v>32003</v>
      </c>
      <c r="C50" s="20" t="s">
        <v>57</v>
      </c>
      <c r="D50" s="29">
        <f t="shared" si="8"/>
        <v>34079</v>
      </c>
      <c r="E50" s="30">
        <v>34079</v>
      </c>
      <c r="F50" s="29">
        <v>0</v>
      </c>
      <c r="G50" s="29">
        <v>0</v>
      </c>
      <c r="H50" s="29">
        <v>0</v>
      </c>
    </row>
    <row r="51" spans="1:9" s="18" customFormat="1" ht="24" customHeight="1" x14ac:dyDescent="0.2">
      <c r="A51" s="19"/>
      <c r="B51" s="19"/>
      <c r="C51" s="20"/>
      <c r="D51" s="29"/>
      <c r="E51" s="30"/>
      <c r="F51" s="29"/>
      <c r="G51" s="29"/>
      <c r="H51" s="29"/>
    </row>
    <row r="52" spans="1:9" s="18" customFormat="1" ht="45" customHeight="1" x14ac:dyDescent="0.2">
      <c r="A52" s="13"/>
      <c r="B52" s="16"/>
      <c r="C52" s="16" t="s">
        <v>58</v>
      </c>
      <c r="D52" s="17">
        <f>SUM(E52:H52)</f>
        <v>3000000</v>
      </c>
      <c r="E52" s="17">
        <f>SUM(E54:E54)</f>
        <v>3000000</v>
      </c>
      <c r="F52" s="17">
        <f>SUM(F54:F54)</f>
        <v>0</v>
      </c>
      <c r="G52" s="17">
        <f>SUM(G54:G54)</f>
        <v>0</v>
      </c>
      <c r="H52" s="17">
        <f>SUM(H54:H54)</f>
        <v>0</v>
      </c>
    </row>
    <row r="53" spans="1:9" s="18" customFormat="1" ht="32.25" customHeight="1" x14ac:dyDescent="0.2">
      <c r="A53" s="13"/>
      <c r="B53" s="13"/>
      <c r="C53" s="13" t="s">
        <v>12</v>
      </c>
      <c r="D53" s="15"/>
      <c r="E53" s="15"/>
      <c r="F53" s="15"/>
      <c r="G53" s="15"/>
      <c r="H53" s="15"/>
    </row>
    <row r="54" spans="1:9" s="18" customFormat="1" ht="45.75" customHeight="1" x14ac:dyDescent="0.2">
      <c r="A54" s="19">
        <v>1126</v>
      </c>
      <c r="B54" s="19">
        <v>31003</v>
      </c>
      <c r="C54" s="20" t="s">
        <v>59</v>
      </c>
      <c r="D54" s="17">
        <f>SUM(E54:H54)</f>
        <v>3000000</v>
      </c>
      <c r="E54" s="30">
        <v>3000000</v>
      </c>
      <c r="F54" s="17">
        <v>0</v>
      </c>
      <c r="G54" s="17">
        <v>0</v>
      </c>
      <c r="H54" s="17">
        <v>0</v>
      </c>
    </row>
    <row r="55" spans="1:9" s="18" customFormat="1" ht="19.5" customHeight="1" x14ac:dyDescent="0.2">
      <c r="A55" s="19"/>
      <c r="B55" s="19"/>
      <c r="C55" s="20"/>
      <c r="D55" s="29"/>
      <c r="E55" s="30"/>
      <c r="F55" s="29"/>
      <c r="G55" s="29"/>
      <c r="H55" s="32"/>
    </row>
    <row r="56" spans="1:9" x14ac:dyDescent="0.2">
      <c r="A56" s="13"/>
      <c r="B56" s="13"/>
      <c r="C56" s="14"/>
      <c r="D56" s="15"/>
      <c r="E56" s="15"/>
      <c r="F56" s="15"/>
      <c r="G56" s="15"/>
      <c r="H56" s="15"/>
    </row>
    <row r="57" spans="1:9" s="8" customFormat="1" ht="34.5" x14ac:dyDescent="0.2">
      <c r="A57" s="13"/>
      <c r="B57" s="16"/>
      <c r="C57" s="16" t="s">
        <v>27</v>
      </c>
      <c r="D57" s="17">
        <f>SUM(E57:H57)</f>
        <v>82646459.400000006</v>
      </c>
      <c r="E57" s="17">
        <f>SUM(E59:E60)</f>
        <v>81516659.400000006</v>
      </c>
      <c r="F57" s="17">
        <f>SUM(F59:F60)</f>
        <v>0</v>
      </c>
      <c r="G57" s="17">
        <f>SUM(G59:G60)</f>
        <v>0</v>
      </c>
      <c r="H57" s="17">
        <f>SUM(H59:H60)</f>
        <v>1129800</v>
      </c>
      <c r="I57" s="35"/>
    </row>
    <row r="58" spans="1:9" s="8" customFormat="1" x14ac:dyDescent="0.2">
      <c r="A58" s="13"/>
      <c r="B58" s="13"/>
      <c r="C58" s="13" t="s">
        <v>12</v>
      </c>
      <c r="D58" s="15"/>
      <c r="E58" s="15"/>
      <c r="F58" s="15"/>
      <c r="G58" s="15"/>
      <c r="H58" s="15"/>
    </row>
    <row r="59" spans="1:9" s="18" customFormat="1" ht="42" customHeight="1" x14ac:dyDescent="0.2">
      <c r="A59" s="19">
        <v>1169</v>
      </c>
      <c r="B59" s="19">
        <v>31001</v>
      </c>
      <c r="C59" s="20" t="s">
        <v>75</v>
      </c>
      <c r="D59" s="17">
        <f>SUM(E59:H59)</f>
        <v>81516659.400000006</v>
      </c>
      <c r="E59" s="17">
        <v>81516659.400000006</v>
      </c>
      <c r="F59" s="17">
        <v>0</v>
      </c>
      <c r="G59" s="17">
        <v>0</v>
      </c>
      <c r="H59" s="17">
        <v>0</v>
      </c>
    </row>
    <row r="60" spans="1:9" s="18" customFormat="1" ht="32.25" customHeight="1" x14ac:dyDescent="0.2">
      <c r="A60" s="19">
        <v>1204</v>
      </c>
      <c r="B60" s="19">
        <v>31001</v>
      </c>
      <c r="C60" s="20" t="s">
        <v>49</v>
      </c>
      <c r="D60" s="17">
        <f>SUM(E60:H60)</f>
        <v>1129800</v>
      </c>
      <c r="E60" s="17"/>
      <c r="F60" s="17"/>
      <c r="G60" s="17"/>
      <c r="H60" s="17">
        <v>1129800</v>
      </c>
    </row>
    <row r="61" spans="1:9" s="18" customFormat="1" x14ac:dyDescent="0.2">
      <c r="A61" s="19"/>
      <c r="B61" s="19"/>
      <c r="C61" s="20"/>
      <c r="D61" s="17"/>
      <c r="E61" s="17"/>
      <c r="F61" s="17"/>
      <c r="G61" s="17"/>
      <c r="H61" s="17"/>
    </row>
    <row r="62" spans="1:9" s="8" customFormat="1" ht="59.25" customHeight="1" x14ac:dyDescent="0.2">
      <c r="A62" s="13"/>
      <c r="B62" s="16"/>
      <c r="C62" s="16" t="s">
        <v>68</v>
      </c>
      <c r="D62" s="17">
        <f>SUM(E62:H62)</f>
        <v>1290614.2</v>
      </c>
      <c r="E62" s="17">
        <f t="shared" ref="E62:H62" si="9">SUM(E64)</f>
        <v>1290614.2</v>
      </c>
      <c r="F62" s="17">
        <f t="shared" si="9"/>
        <v>0</v>
      </c>
      <c r="G62" s="17">
        <f t="shared" si="9"/>
        <v>0</v>
      </c>
      <c r="H62" s="17">
        <f t="shared" si="9"/>
        <v>0</v>
      </c>
    </row>
    <row r="63" spans="1:9" s="8" customFormat="1" x14ac:dyDescent="0.2">
      <c r="A63" s="13"/>
      <c r="B63" s="13"/>
      <c r="C63" s="13" t="s">
        <v>12</v>
      </c>
      <c r="D63" s="15"/>
      <c r="E63" s="15"/>
      <c r="F63" s="15"/>
      <c r="G63" s="15"/>
      <c r="H63" s="15"/>
    </row>
    <row r="64" spans="1:9" s="18" customFormat="1" ht="21" customHeight="1" x14ac:dyDescent="0.2">
      <c r="A64" s="19">
        <v>1098</v>
      </c>
      <c r="B64" s="19">
        <v>21001</v>
      </c>
      <c r="C64" s="20" t="s">
        <v>48</v>
      </c>
      <c r="D64" s="17">
        <f>SUM(E64:H64)</f>
        <v>1290614.2</v>
      </c>
      <c r="E64" s="17">
        <v>1290614.2</v>
      </c>
      <c r="F64" s="17">
        <v>0</v>
      </c>
      <c r="G64" s="17">
        <v>0</v>
      </c>
      <c r="H64" s="17">
        <v>0</v>
      </c>
    </row>
    <row r="65" spans="1:8" x14ac:dyDescent="0.2">
      <c r="A65" s="13"/>
      <c r="B65" s="13"/>
      <c r="C65" s="14"/>
      <c r="D65" s="15"/>
      <c r="E65" s="15"/>
      <c r="F65" s="15"/>
      <c r="G65" s="15"/>
      <c r="H65" s="15"/>
    </row>
    <row r="66" spans="1:8" s="8" customFormat="1" ht="59.25" customHeight="1" x14ac:dyDescent="0.2">
      <c r="A66" s="13"/>
      <c r="B66" s="16"/>
      <c r="C66" s="16" t="s">
        <v>45</v>
      </c>
      <c r="D66" s="17">
        <f>SUM(E66:H66)</f>
        <v>35827160.5</v>
      </c>
      <c r="E66" s="17">
        <f>SUM(E68:E71)</f>
        <v>1687000</v>
      </c>
      <c r="F66" s="17">
        <f>SUM(F68:F71)</f>
        <v>34140160.5</v>
      </c>
      <c r="G66" s="17">
        <f>SUM(G68:G71)</f>
        <v>0</v>
      </c>
      <c r="H66" s="17">
        <f>SUM(H68:H71)</f>
        <v>0</v>
      </c>
    </row>
    <row r="67" spans="1:8" s="8" customFormat="1" x14ac:dyDescent="0.2">
      <c r="A67" s="13"/>
      <c r="B67" s="13"/>
      <c r="C67" s="13" t="s">
        <v>12</v>
      </c>
      <c r="D67" s="15"/>
      <c r="E67" s="15"/>
      <c r="F67" s="15"/>
      <c r="G67" s="15"/>
      <c r="H67" s="15"/>
    </row>
    <row r="68" spans="1:8" s="18" customFormat="1" ht="39" customHeight="1" x14ac:dyDescent="0.2">
      <c r="A68" s="19">
        <v>1049</v>
      </c>
      <c r="B68" s="19">
        <v>21001</v>
      </c>
      <c r="C68" s="20" t="s">
        <v>28</v>
      </c>
      <c r="D68" s="17">
        <f>SUM(E68:H68)</f>
        <v>33039160.5</v>
      </c>
      <c r="E68" s="17">
        <v>0</v>
      </c>
      <c r="F68" s="17">
        <v>33039160.5</v>
      </c>
      <c r="G68" s="17">
        <v>0</v>
      </c>
      <c r="H68" s="17">
        <v>0</v>
      </c>
    </row>
    <row r="69" spans="1:8" s="18" customFormat="1" ht="34.5" x14ac:dyDescent="0.2">
      <c r="A69" s="19">
        <v>1049</v>
      </c>
      <c r="B69" s="19">
        <v>21002</v>
      </c>
      <c r="C69" s="20" t="s">
        <v>29</v>
      </c>
      <c r="D69" s="17">
        <f t="shared" ref="D69:D70" si="10">SUM(E69:H69)</f>
        <v>1101000</v>
      </c>
      <c r="E69" s="17"/>
      <c r="F69" s="17">
        <v>1101000</v>
      </c>
      <c r="G69" s="17"/>
      <c r="H69" s="17"/>
    </row>
    <row r="70" spans="1:8" s="18" customFormat="1" ht="54.75" customHeight="1" x14ac:dyDescent="0.2">
      <c r="A70" s="19">
        <v>1004</v>
      </c>
      <c r="B70" s="19">
        <v>31007</v>
      </c>
      <c r="C70" s="20" t="s">
        <v>63</v>
      </c>
      <c r="D70" s="17">
        <f t="shared" si="10"/>
        <v>787000</v>
      </c>
      <c r="E70" s="17">
        <v>787000</v>
      </c>
      <c r="F70" s="17"/>
      <c r="G70" s="17"/>
      <c r="H70" s="17"/>
    </row>
    <row r="71" spans="1:8" s="18" customFormat="1" ht="54.75" customHeight="1" x14ac:dyDescent="0.2">
      <c r="A71" s="19">
        <v>1004</v>
      </c>
      <c r="B71" s="19">
        <v>31010</v>
      </c>
      <c r="C71" s="20" t="s">
        <v>64</v>
      </c>
      <c r="D71" s="17">
        <f t="shared" ref="D71" si="11">SUM(E71:H71)</f>
        <v>900000</v>
      </c>
      <c r="E71" s="17">
        <v>900000</v>
      </c>
      <c r="F71" s="17"/>
      <c r="G71" s="17"/>
      <c r="H71" s="17"/>
    </row>
    <row r="72" spans="1:8" x14ac:dyDescent="0.2">
      <c r="A72" s="13"/>
      <c r="B72" s="13"/>
      <c r="C72" s="14"/>
      <c r="D72" s="15"/>
      <c r="E72" s="15"/>
      <c r="F72" s="15"/>
      <c r="G72" s="15"/>
      <c r="H72" s="15"/>
    </row>
    <row r="73" spans="1:8" s="8" customFormat="1" ht="23.25" customHeight="1" x14ac:dyDescent="0.2">
      <c r="A73" s="13"/>
      <c r="B73" s="16"/>
      <c r="C73" s="16" t="s">
        <v>30</v>
      </c>
      <c r="D73" s="17">
        <f>SUM(E73:H73)</f>
        <v>235017</v>
      </c>
      <c r="E73" s="17">
        <f t="shared" ref="E73:H73" si="12">E75</f>
        <v>0</v>
      </c>
      <c r="F73" s="17">
        <f t="shared" si="12"/>
        <v>0</v>
      </c>
      <c r="G73" s="17">
        <f t="shared" si="12"/>
        <v>0</v>
      </c>
      <c r="H73" s="17">
        <f t="shared" si="12"/>
        <v>235017</v>
      </c>
    </row>
    <row r="74" spans="1:8" s="8" customFormat="1" x14ac:dyDescent="0.2">
      <c r="A74" s="13"/>
      <c r="B74" s="13"/>
      <c r="C74" s="13" t="s">
        <v>12</v>
      </c>
      <c r="D74" s="15"/>
      <c r="E74" s="15"/>
      <c r="F74" s="15"/>
      <c r="G74" s="15"/>
      <c r="H74" s="15"/>
    </row>
    <row r="75" spans="1:8" s="18" customFormat="1" ht="44.25" customHeight="1" x14ac:dyDescent="0.2">
      <c r="A75" s="19">
        <v>1143</v>
      </c>
      <c r="B75" s="19">
        <v>31001</v>
      </c>
      <c r="C75" s="20" t="s">
        <v>43</v>
      </c>
      <c r="D75" s="17">
        <f t="shared" ref="D75" si="13">SUM(E75:H75)</f>
        <v>235017</v>
      </c>
      <c r="E75" s="17"/>
      <c r="F75" s="17"/>
      <c r="G75" s="17"/>
      <c r="H75" s="17">
        <v>235017</v>
      </c>
    </row>
    <row r="76" spans="1:8" x14ac:dyDescent="0.2">
      <c r="A76" s="13"/>
      <c r="B76" s="13"/>
      <c r="C76" s="14"/>
      <c r="D76" s="15"/>
      <c r="E76" s="15"/>
      <c r="F76" s="15"/>
      <c r="G76" s="15"/>
      <c r="H76" s="15"/>
    </row>
    <row r="77" spans="1:8" s="8" customFormat="1" ht="41.25" customHeight="1" x14ac:dyDescent="0.2">
      <c r="A77" s="13"/>
      <c r="B77" s="16"/>
      <c r="C77" s="16" t="s">
        <v>31</v>
      </c>
      <c r="D77" s="17">
        <f>SUM(E77:H77)</f>
        <v>15353.7</v>
      </c>
      <c r="E77" s="17">
        <f t="shared" ref="E77:H77" si="14">E79</f>
        <v>0</v>
      </c>
      <c r="F77" s="17">
        <f t="shared" si="14"/>
        <v>0</v>
      </c>
      <c r="G77" s="17">
        <f t="shared" si="14"/>
        <v>0</v>
      </c>
      <c r="H77" s="17">
        <f t="shared" si="14"/>
        <v>15353.7</v>
      </c>
    </row>
    <row r="78" spans="1:8" s="8" customFormat="1" x14ac:dyDescent="0.2">
      <c r="A78" s="13"/>
      <c r="B78" s="13"/>
      <c r="C78" s="13" t="s">
        <v>12</v>
      </c>
      <c r="D78" s="15"/>
      <c r="E78" s="15"/>
      <c r="F78" s="15"/>
      <c r="G78" s="15"/>
      <c r="H78" s="15"/>
    </row>
    <row r="79" spans="1:8" s="18" customFormat="1" ht="58.5" customHeight="1" x14ac:dyDescent="0.2">
      <c r="A79" s="19">
        <v>1064</v>
      </c>
      <c r="B79" s="19">
        <v>31001</v>
      </c>
      <c r="C79" s="20" t="s">
        <v>32</v>
      </c>
      <c r="D79" s="17">
        <f t="shared" ref="D79" si="15">SUM(E79:H79)</f>
        <v>15353.7</v>
      </c>
      <c r="E79" s="17"/>
      <c r="F79" s="17"/>
      <c r="G79" s="17"/>
      <c r="H79" s="17">
        <v>15353.7</v>
      </c>
    </row>
    <row r="80" spans="1:8" x14ac:dyDescent="0.2">
      <c r="A80" s="13"/>
      <c r="B80" s="13"/>
      <c r="C80" s="14"/>
      <c r="D80" s="15"/>
      <c r="E80" s="15"/>
      <c r="F80" s="15"/>
      <c r="G80" s="15"/>
      <c r="H80" s="15"/>
    </row>
    <row r="81" spans="1:8" s="8" customFormat="1" ht="30" customHeight="1" x14ac:dyDescent="0.2">
      <c r="A81" s="13"/>
      <c r="B81" s="16"/>
      <c r="C81" s="16" t="s">
        <v>74</v>
      </c>
      <c r="D81" s="17">
        <f>SUM(E81:H81)</f>
        <v>796903.3</v>
      </c>
      <c r="E81" s="17">
        <f t="shared" ref="E81:F81" si="16">SUM(E83:E85)</f>
        <v>0</v>
      </c>
      <c r="F81" s="17">
        <f t="shared" si="16"/>
        <v>0</v>
      </c>
      <c r="G81" s="17">
        <f>SUM(G83:G85)</f>
        <v>601903.30000000005</v>
      </c>
      <c r="H81" s="17">
        <f>SUM(H83:H85)</f>
        <v>195000</v>
      </c>
    </row>
    <row r="82" spans="1:8" s="8" customFormat="1" x14ac:dyDescent="0.2">
      <c r="A82" s="13"/>
      <c r="B82" s="13"/>
      <c r="C82" s="13" t="s">
        <v>12</v>
      </c>
      <c r="D82" s="15"/>
      <c r="E82" s="15"/>
      <c r="F82" s="15"/>
      <c r="G82" s="15"/>
      <c r="H82" s="15"/>
    </row>
    <row r="83" spans="1:8" s="18" customFormat="1" ht="45" customHeight="1" x14ac:dyDescent="0.2">
      <c r="A83" s="19">
        <v>1012</v>
      </c>
      <c r="B83" s="19">
        <v>31002</v>
      </c>
      <c r="C83" s="20" t="s">
        <v>73</v>
      </c>
      <c r="D83" s="17">
        <f t="shared" ref="D83:D84" si="17">SUM(E83:H83)</f>
        <v>195000</v>
      </c>
      <c r="E83" s="17"/>
      <c r="F83" s="17"/>
      <c r="G83" s="17"/>
      <c r="H83" s="17">
        <v>195000</v>
      </c>
    </row>
    <row r="84" spans="1:8" s="18" customFormat="1" ht="69" x14ac:dyDescent="0.2">
      <c r="A84" s="19">
        <v>1012</v>
      </c>
      <c r="B84" s="19">
        <v>31009</v>
      </c>
      <c r="C84" s="20" t="s">
        <v>56</v>
      </c>
      <c r="D84" s="17">
        <f t="shared" si="17"/>
        <v>597915.4</v>
      </c>
      <c r="E84" s="17"/>
      <c r="F84" s="17"/>
      <c r="G84" s="17">
        <v>597915.4</v>
      </c>
      <c r="H84" s="17"/>
    </row>
    <row r="85" spans="1:8" s="18" customFormat="1" ht="54" customHeight="1" x14ac:dyDescent="0.2">
      <c r="A85" s="19">
        <v>1012</v>
      </c>
      <c r="B85" s="19">
        <v>31011</v>
      </c>
      <c r="C85" s="20" t="s">
        <v>44</v>
      </c>
      <c r="D85" s="17">
        <f>SUM(E85:H85)</f>
        <v>3987.9</v>
      </c>
      <c r="E85" s="17"/>
      <c r="F85" s="17"/>
      <c r="G85" s="17">
        <v>3987.9</v>
      </c>
      <c r="H85" s="17"/>
    </row>
    <row r="86" spans="1:8" x14ac:dyDescent="0.2">
      <c r="A86" s="13"/>
      <c r="B86" s="13"/>
      <c r="C86" s="14"/>
      <c r="D86" s="15"/>
      <c r="E86" s="15"/>
      <c r="F86" s="15"/>
      <c r="G86" s="15"/>
      <c r="H86" s="15"/>
    </row>
    <row r="87" spans="1:8" s="8" customFormat="1" ht="24.75" customHeight="1" x14ac:dyDescent="0.2">
      <c r="A87" s="13"/>
      <c r="B87" s="16"/>
      <c r="C87" s="16" t="s">
        <v>33</v>
      </c>
      <c r="D87" s="17">
        <f>+D89+D90+D94</f>
        <v>1283703.1099999999</v>
      </c>
      <c r="E87" s="17">
        <f>+E89+E90+E94</f>
        <v>7093.93</v>
      </c>
      <c r="F87" s="17">
        <f>+F89+F90+F94</f>
        <v>142009.18</v>
      </c>
      <c r="G87" s="17">
        <f t="shared" ref="G87" si="18">+G89+G90+G94</f>
        <v>0</v>
      </c>
      <c r="H87" s="17">
        <f>+H89+H90+H94</f>
        <v>1134600</v>
      </c>
    </row>
    <row r="88" spans="1:8" s="8" customFormat="1" x14ac:dyDescent="0.2">
      <c r="A88" s="13"/>
      <c r="B88" s="13"/>
      <c r="C88" s="13" t="s">
        <v>12</v>
      </c>
      <c r="D88" s="15"/>
      <c r="E88" s="15"/>
      <c r="F88" s="15"/>
      <c r="G88" s="15"/>
      <c r="H88" s="15"/>
    </row>
    <row r="89" spans="1:8" s="18" customFormat="1" ht="42" customHeight="1" x14ac:dyDescent="0.2">
      <c r="A89" s="19">
        <v>1023</v>
      </c>
      <c r="B89" s="19">
        <v>31001</v>
      </c>
      <c r="C89" s="20" t="s">
        <v>72</v>
      </c>
      <c r="D89" s="17">
        <f>SUM(E89:H89)</f>
        <v>1134600</v>
      </c>
      <c r="E89" s="17"/>
      <c r="F89" s="17"/>
      <c r="G89" s="17"/>
      <c r="H89" s="17">
        <v>1134600</v>
      </c>
    </row>
    <row r="90" spans="1:8" s="18" customFormat="1" ht="42" customHeight="1" x14ac:dyDescent="0.2">
      <c r="A90" s="19">
        <v>1023</v>
      </c>
      <c r="B90" s="19">
        <v>31003</v>
      </c>
      <c r="C90" s="20" t="s">
        <v>34</v>
      </c>
      <c r="D90" s="17">
        <f>SUM(E90:H90)</f>
        <v>7093.93</v>
      </c>
      <c r="E90" s="17">
        <f>SUM(E92:E93)</f>
        <v>7093.93</v>
      </c>
      <c r="F90" s="17">
        <f>SUM(F92:F93)</f>
        <v>0</v>
      </c>
      <c r="G90" s="17">
        <f>SUM(G92:G93)</f>
        <v>0</v>
      </c>
      <c r="H90" s="17">
        <f>SUM(H92:H93)</f>
        <v>0</v>
      </c>
    </row>
    <row r="91" spans="1:8" s="8" customFormat="1" x14ac:dyDescent="0.2">
      <c r="A91" s="13"/>
      <c r="B91" s="13"/>
      <c r="C91" s="13" t="s">
        <v>12</v>
      </c>
      <c r="D91" s="15"/>
      <c r="E91" s="15"/>
      <c r="F91" s="15"/>
      <c r="G91" s="15"/>
      <c r="H91" s="15"/>
    </row>
    <row r="92" spans="1:8" s="8" customFormat="1" ht="69" x14ac:dyDescent="0.2">
      <c r="A92" s="13"/>
      <c r="B92" s="13"/>
      <c r="C92" s="22" t="s">
        <v>65</v>
      </c>
      <c r="D92" s="15">
        <f>SUM(E92:H92)</f>
        <v>4802.3900000000003</v>
      </c>
      <c r="E92" s="15">
        <v>4802.3900000000003</v>
      </c>
      <c r="F92" s="15"/>
      <c r="G92" s="15"/>
      <c r="H92" s="15"/>
    </row>
    <row r="93" spans="1:8" s="21" customFormat="1" ht="87.75" customHeight="1" x14ac:dyDescent="0.2">
      <c r="A93" s="33"/>
      <c r="B93" s="33"/>
      <c r="C93" s="22" t="s">
        <v>66</v>
      </c>
      <c r="D93" s="15">
        <f t="shared" ref="D93" si="19">SUM(E93:H93)</f>
        <v>2291.54</v>
      </c>
      <c r="E93" s="23">
        <v>2291.54</v>
      </c>
      <c r="F93" s="23"/>
      <c r="G93" s="23"/>
      <c r="H93" s="23"/>
    </row>
    <row r="94" spans="1:8" s="18" customFormat="1" ht="42" customHeight="1" x14ac:dyDescent="0.2">
      <c r="A94" s="19">
        <v>1023</v>
      </c>
      <c r="B94" s="19">
        <v>31004</v>
      </c>
      <c r="C94" s="20" t="s">
        <v>35</v>
      </c>
      <c r="D94" s="17">
        <f>SUM(E94:H94)</f>
        <v>142009.18</v>
      </c>
      <c r="E94" s="17">
        <f>SUM(E96:E96)</f>
        <v>0</v>
      </c>
      <c r="F94" s="17">
        <f>SUM(F96:F96)</f>
        <v>142009.18</v>
      </c>
      <c r="G94" s="17">
        <f>SUM(G96:G96)</f>
        <v>0</v>
      </c>
      <c r="H94" s="17">
        <f>SUM(H96:H96)</f>
        <v>0</v>
      </c>
    </row>
    <row r="95" spans="1:8" s="8" customFormat="1" x14ac:dyDescent="0.2">
      <c r="A95" s="13"/>
      <c r="B95" s="13"/>
      <c r="C95" s="13" t="s">
        <v>12</v>
      </c>
      <c r="D95" s="15"/>
      <c r="E95" s="15"/>
      <c r="F95" s="15"/>
      <c r="G95" s="15"/>
      <c r="H95" s="15"/>
    </row>
    <row r="96" spans="1:8" ht="65.25" customHeight="1" x14ac:dyDescent="0.2">
      <c r="A96" s="13"/>
      <c r="B96" s="13"/>
      <c r="C96" s="22" t="s">
        <v>67</v>
      </c>
      <c r="D96" s="23">
        <f>SUM(E96:H96)</f>
        <v>142009.18</v>
      </c>
      <c r="E96" s="15"/>
      <c r="F96" s="23">
        <v>142009.18</v>
      </c>
      <c r="G96" s="15"/>
      <c r="H96" s="15"/>
    </row>
    <row r="97" spans="1:8" ht="27" customHeight="1" x14ac:dyDescent="0.2">
      <c r="A97" s="13"/>
      <c r="B97" s="13"/>
      <c r="C97" s="22"/>
      <c r="D97" s="23"/>
      <c r="E97" s="15"/>
      <c r="F97" s="15"/>
      <c r="G97" s="15"/>
      <c r="H97" s="15"/>
    </row>
    <row r="98" spans="1:8" s="8" customFormat="1" ht="34.5" x14ac:dyDescent="0.2">
      <c r="A98" s="13"/>
      <c r="B98" s="16"/>
      <c r="C98" s="16" t="s">
        <v>36</v>
      </c>
      <c r="D98" s="17">
        <f>SUM(E98:H98)</f>
        <v>53780.6</v>
      </c>
      <c r="E98" s="17">
        <f t="shared" ref="E98:G98" si="20">E100</f>
        <v>0</v>
      </c>
      <c r="F98" s="17">
        <f t="shared" si="20"/>
        <v>0</v>
      </c>
      <c r="G98" s="17">
        <f t="shared" si="20"/>
        <v>0</v>
      </c>
      <c r="H98" s="17">
        <f>H100</f>
        <v>53780.6</v>
      </c>
    </row>
    <row r="99" spans="1:8" s="8" customFormat="1" x14ac:dyDescent="0.2">
      <c r="A99" s="13"/>
      <c r="B99" s="13"/>
      <c r="C99" s="13" t="s">
        <v>12</v>
      </c>
      <c r="D99" s="15"/>
      <c r="E99" s="15"/>
      <c r="F99" s="15"/>
      <c r="G99" s="15"/>
      <c r="H99" s="15"/>
    </row>
    <row r="100" spans="1:8" s="18" customFormat="1" ht="61.5" customHeight="1" x14ac:dyDescent="0.2">
      <c r="A100" s="19">
        <v>1138</v>
      </c>
      <c r="B100" s="19">
        <v>31001</v>
      </c>
      <c r="C100" s="20" t="s">
        <v>37</v>
      </c>
      <c r="D100" s="17">
        <f t="shared" ref="D100" si="21">SUM(E100:H100)</f>
        <v>53780.6</v>
      </c>
      <c r="E100" s="17">
        <v>0</v>
      </c>
      <c r="F100" s="17">
        <v>0</v>
      </c>
      <c r="G100" s="17">
        <v>0</v>
      </c>
      <c r="H100" s="17">
        <v>53780.6</v>
      </c>
    </row>
    <row r="101" spans="1:8" s="18" customFormat="1" ht="28.5" customHeight="1" x14ac:dyDescent="0.2">
      <c r="A101" s="19"/>
      <c r="B101" s="19"/>
      <c r="C101" s="20"/>
      <c r="D101" s="17"/>
      <c r="E101" s="17"/>
      <c r="F101" s="17"/>
      <c r="G101" s="17"/>
      <c r="H101" s="17"/>
    </row>
    <row r="102" spans="1:8" s="8" customFormat="1" ht="36" customHeight="1" x14ac:dyDescent="0.2">
      <c r="A102" s="13"/>
      <c r="B102" s="16"/>
      <c r="C102" s="16" t="s">
        <v>38</v>
      </c>
      <c r="D102" s="17">
        <f>SUM(E102:H102)</f>
        <v>313040.3</v>
      </c>
      <c r="E102" s="17">
        <f>SUM(E104:E106)</f>
        <v>0</v>
      </c>
      <c r="F102" s="17">
        <f>SUM(F104:F106)</f>
        <v>0</v>
      </c>
      <c r="G102" s="17">
        <f>SUM(G104:G106)</f>
        <v>0</v>
      </c>
      <c r="H102" s="17">
        <f>SUM(H104:H106)</f>
        <v>313040.3</v>
      </c>
    </row>
    <row r="103" spans="1:8" s="8" customFormat="1" ht="25.5" customHeight="1" x14ac:dyDescent="0.2">
      <c r="A103" s="13"/>
      <c r="B103" s="13"/>
      <c r="C103" s="13" t="s">
        <v>12</v>
      </c>
      <c r="D103" s="15"/>
      <c r="E103" s="15"/>
      <c r="F103" s="15"/>
      <c r="G103" s="15"/>
      <c r="H103" s="15"/>
    </row>
    <row r="104" spans="1:8" s="18" customFormat="1" ht="78" customHeight="1" x14ac:dyDescent="0.2">
      <c r="A104" s="19">
        <v>1158</v>
      </c>
      <c r="B104" s="19">
        <v>31002</v>
      </c>
      <c r="C104" s="20" t="s">
        <v>69</v>
      </c>
      <c r="D104" s="17">
        <f>SUM(E104:H104)</f>
        <v>500</v>
      </c>
      <c r="E104" s="17">
        <v>0</v>
      </c>
      <c r="F104" s="17">
        <v>0</v>
      </c>
      <c r="G104" s="17">
        <v>0</v>
      </c>
      <c r="H104" s="17">
        <v>500</v>
      </c>
    </row>
    <row r="105" spans="1:8" s="18" customFormat="1" ht="66.75" customHeight="1" x14ac:dyDescent="0.2">
      <c r="A105" s="19">
        <v>1158</v>
      </c>
      <c r="B105" s="19">
        <v>31003</v>
      </c>
      <c r="C105" s="20" t="s">
        <v>70</v>
      </c>
      <c r="D105" s="17">
        <f>SUM(E105:H105)</f>
        <v>176979.3</v>
      </c>
      <c r="E105" s="17">
        <v>0</v>
      </c>
      <c r="F105" s="17">
        <v>0</v>
      </c>
      <c r="G105" s="17">
        <v>0</v>
      </c>
      <c r="H105" s="17">
        <v>176979.3</v>
      </c>
    </row>
    <row r="106" spans="1:8" s="18" customFormat="1" ht="77.25" customHeight="1" x14ac:dyDescent="0.2">
      <c r="A106" s="19">
        <v>1158</v>
      </c>
      <c r="B106" s="19">
        <v>31004</v>
      </c>
      <c r="C106" s="20" t="s">
        <v>46</v>
      </c>
      <c r="D106" s="17">
        <f t="shared" ref="D106" si="22">SUM(E106:H106)</f>
        <v>135561</v>
      </c>
      <c r="E106" s="17">
        <v>0</v>
      </c>
      <c r="F106" s="17">
        <v>0</v>
      </c>
      <c r="G106" s="17">
        <v>0</v>
      </c>
      <c r="H106" s="17">
        <v>135561</v>
      </c>
    </row>
    <row r="107" spans="1:8" x14ac:dyDescent="0.2">
      <c r="A107" s="13"/>
      <c r="B107" s="13"/>
      <c r="C107" s="14"/>
      <c r="D107" s="15"/>
      <c r="E107" s="15"/>
      <c r="F107" s="15"/>
      <c r="G107" s="15"/>
      <c r="H107" s="15"/>
    </row>
    <row r="108" spans="1:8" s="8" customFormat="1" ht="21.75" customHeight="1" x14ac:dyDescent="0.2">
      <c r="A108" s="13"/>
      <c r="B108" s="16"/>
      <c r="C108" s="16" t="s">
        <v>39</v>
      </c>
      <c r="D108" s="17">
        <f>SUM(E108:H108)</f>
        <v>495500</v>
      </c>
      <c r="E108" s="17">
        <f>SUM(E110:E111)</f>
        <v>0</v>
      </c>
      <c r="F108" s="17">
        <f>SUM(F110:F111)</f>
        <v>0</v>
      </c>
      <c r="G108" s="17">
        <f>SUM(G110:G111)</f>
        <v>495500</v>
      </c>
      <c r="H108" s="17">
        <f>SUM(H110:H111)</f>
        <v>0</v>
      </c>
    </row>
    <row r="109" spans="1:8" s="8" customFormat="1" ht="20.25" customHeight="1" x14ac:dyDescent="0.2">
      <c r="A109" s="13"/>
      <c r="B109" s="13"/>
      <c r="C109" s="13" t="s">
        <v>12</v>
      </c>
      <c r="D109" s="15"/>
      <c r="E109" s="15"/>
      <c r="F109" s="15"/>
      <c r="G109" s="15"/>
      <c r="H109" s="15"/>
    </row>
    <row r="110" spans="1:8" s="18" customFormat="1" ht="53.25" customHeight="1" x14ac:dyDescent="0.2">
      <c r="A110" s="19">
        <v>1103</v>
      </c>
      <c r="B110" s="19">
        <v>11002</v>
      </c>
      <c r="C110" s="20" t="s">
        <v>40</v>
      </c>
      <c r="D110" s="17">
        <f>SUM(E110:H110)</f>
        <v>98500</v>
      </c>
      <c r="E110" s="17"/>
      <c r="F110" s="17"/>
      <c r="G110" s="34">
        <v>98500</v>
      </c>
      <c r="H110" s="17"/>
    </row>
    <row r="111" spans="1:8" s="18" customFormat="1" ht="61.5" customHeight="1" x14ac:dyDescent="0.2">
      <c r="A111" s="19">
        <v>1103</v>
      </c>
      <c r="B111" s="19">
        <v>11003</v>
      </c>
      <c r="C111" s="20" t="s">
        <v>41</v>
      </c>
      <c r="D111" s="17">
        <f>SUM(E111:H111)</f>
        <v>397000</v>
      </c>
      <c r="E111" s="17"/>
      <c r="F111" s="17"/>
      <c r="G111" s="34">
        <v>397000</v>
      </c>
      <c r="H111" s="17"/>
    </row>
  </sheetData>
  <customSheetViews>
    <customSheetView guid="{E0B44A5D-DF3C-4DF5-967F-EFE35FE263DD}" showPageBreaks="1" printArea="1" topLeftCell="A165">
      <selection activeCell="C171" sqref="C171"/>
      <pageMargins left="0.2" right="0.17" top="0.28999999999999998" bottom="0.36" header="0.17" footer="0.17"/>
      <printOptions horizontalCentered="1"/>
      <pageSetup paperSize="9" scale="90" orientation="landscape" horizontalDpi="96" verticalDpi="96" r:id="rId1"/>
    </customSheetView>
    <customSheetView guid="{7B743627-E41D-470B-A1E2-E178855C2124}" printArea="1" topLeftCell="A7">
      <selection activeCell="L16" sqref="L16"/>
      <pageMargins left="0.2" right="0.17" top="0.28999999999999998" bottom="0.36" header="0.17" footer="0.17"/>
      <printOptions horizontalCentered="1"/>
      <pageSetup paperSize="9" scale="90" orientation="landscape" horizontalDpi="96" verticalDpi="96" r:id="rId2"/>
    </customSheetView>
    <customSheetView guid="{1E196B97-C3EA-4B2F-8DA4-0D00A0E8FDF0}" printArea="1" topLeftCell="A109">
      <selection activeCell="L91" sqref="L91"/>
      <pageMargins left="0.2" right="0.17" top="0.28999999999999998" bottom="0.36" header="0.17" footer="0.17"/>
      <printOptions horizontalCentered="1"/>
      <pageSetup paperSize="9" scale="90" orientation="landscape" horizontalDpi="96" verticalDpi="96" r:id="rId3"/>
    </customSheetView>
    <customSheetView guid="{9871F7C6-683D-4315-B91C-FF1886177AB4}" showPageBreaks="1" topLeftCell="A38">
      <selection activeCell="B1" sqref="A1:H242"/>
      <pageMargins left="0.19685039370078741" right="0.15748031496062992" top="0.27559055118110237" bottom="0.35433070866141736" header="0.15748031496062992" footer="0.15748031496062992"/>
      <printOptions horizontalCentered="1"/>
      <pageSetup paperSize="9" scale="90" orientation="landscape" horizontalDpi="96" verticalDpi="96" r:id="rId4"/>
    </customSheetView>
    <customSheetView guid="{875896BD-0E37-4BE3-AF12-5FB65F57808F}" showPageBreaks="1" printArea="1">
      <selection activeCell="A3" sqref="A3:H3"/>
      <pageMargins left="0.19685039370078741" right="0.15748031496062992" top="0.27559055118110237" bottom="0.35433070866141736" header="0.15748031496062992" footer="0.15748031496062992"/>
      <printOptions horizontalCentered="1"/>
      <pageSetup paperSize="9" scale="90" orientation="landscape" horizontalDpi="96" verticalDpi="96" r:id="rId5"/>
      <headerFooter>
        <oddFooter>&amp;C&amp;P</oddFooter>
      </headerFooter>
    </customSheetView>
    <customSheetView guid="{C2B771FF-7EA5-48FE-AC7B-8F46ADB6509C}" printArea="1">
      <selection activeCell="I7" sqref="I7"/>
      <pageMargins left="0.2" right="0.17" top="0.28999999999999998" bottom="0.36" header="0.17" footer="0.17"/>
      <printOptions horizontalCentered="1"/>
      <pageSetup paperSize="9" scale="90" orientation="landscape" useFirstPageNumber="1" horizontalDpi="96" verticalDpi="96" r:id="rId6"/>
      <headerFooter>
        <oddFooter>&amp;C&amp;P</oddFooter>
      </headerFooter>
    </customSheetView>
    <customSheetView guid="{155F7499-2150-4D1D-A33C-609506E2BE56}" topLeftCell="A135">
      <selection activeCell="M150" sqref="M150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7"/>
      <headerFooter>
        <oddFooter>&amp;C&amp;P</oddFooter>
      </headerFooter>
    </customSheetView>
    <customSheetView guid="{E7299FF9-9BFD-4228-A75B-920C4DDCA7D1}" showPageBreaks="1" topLeftCell="A117">
      <selection activeCell="J127" sqref="J127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8"/>
      <headerFooter>
        <oddFooter>&amp;C&amp;P</oddFooter>
      </headerFooter>
    </customSheetView>
    <customSheetView guid="{8A68503D-EAEE-49D7-B957-F867E305B493}" showPageBreaks="1" printArea="1">
      <selection activeCell="D17" sqref="D17:H17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9"/>
      <headerFooter>
        <oddFooter>&amp;C&amp;P</oddFooter>
      </headerFooter>
    </customSheetView>
    <customSheetView guid="{C1CA0EED-2C54-4470-BEA3-7FC59665EB35}" showPageBreaks="1" printArea="1">
      <selection activeCell="J41" sqref="J41"/>
      <pageMargins left="0.2" right="0.17" top="0.28999999999999998" bottom="0.36" header="0.17" footer="0.17"/>
      <printOptions horizontalCentered="1"/>
      <pageSetup paperSize="9" scale="90" orientation="landscape" horizontalDpi="96" verticalDpi="96" r:id="rId10"/>
    </customSheetView>
    <customSheetView guid="{A9A0FFC7-BD84-451E-8B82-5ED9E3DE4DD1}" showPageBreaks="1" printArea="1">
      <pane xSplit="4" ySplit="7" topLeftCell="E80" activePane="bottomRight" state="frozen"/>
      <selection pane="bottomRight" activeCell="K82" sqref="K82"/>
      <pageMargins left="0.2" right="0.17" top="0.28999999999999998" bottom="0.36" header="0.17" footer="0.17"/>
      <printOptions horizontalCentered="1"/>
      <pageSetup paperSize="9" scale="90" orientation="landscape" horizontalDpi="96" verticalDpi="96" r:id="rId11"/>
    </customSheetView>
    <customSheetView guid="{6569EC42-5602-4591-A3B0-34B671BBD561}" showPageBreaks="1" printArea="1" topLeftCell="A120">
      <selection activeCell="I70" sqref="I70"/>
      <pageMargins left="0.2" right="0.17" top="0.28999999999999998" bottom="0.36" header="0.17" footer="0.17"/>
      <printOptions horizontalCentered="1"/>
      <pageSetup paperSize="9" scale="90" orientation="landscape" horizontalDpi="96" verticalDpi="96" r:id="rId12"/>
    </customSheetView>
  </customSheetViews>
  <mergeCells count="8">
    <mergeCell ref="A2:H2"/>
    <mergeCell ref="A3:H3"/>
    <mergeCell ref="A4:H4"/>
    <mergeCell ref="G5:H5"/>
    <mergeCell ref="A6:B6"/>
    <mergeCell ref="C6:C7"/>
    <mergeCell ref="D6:D7"/>
    <mergeCell ref="E6:H6"/>
  </mergeCells>
  <printOptions horizontalCentered="1"/>
  <pageMargins left="0.2" right="0.17" top="0.28999999999999998" bottom="0.36" header="0.17" footer="0.17"/>
  <pageSetup paperSize="9" scale="81" orientation="landscape" horizontalDpi="96" verticalDpi="96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կապիտալ</vt:lpstr>
      <vt:lpstr>կապիտալ!Print_Area</vt:lpstr>
      <vt:lpstr>կապիտալ!Print_Titles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Shishyan</dc:creator>
  <cp:keywords>https:/mul-minfin.gov.am/tasks/docs/attachment.php?id=1269455&amp;fn=Kapital_N_1_N_3_18.11.18.xlsx&amp;out=1&amp;token=</cp:keywords>
  <cp:lastModifiedBy>Admin</cp:lastModifiedBy>
  <cp:lastPrinted>2020-07-16T12:47:05Z</cp:lastPrinted>
  <dcterms:created xsi:type="dcterms:W3CDTF">2019-07-04T05:37:23Z</dcterms:created>
  <dcterms:modified xsi:type="dcterms:W3CDTF">2020-07-20T08:05:17Z</dcterms:modified>
</cp:coreProperties>
</file>