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265" activeTab="2"/>
  </bookViews>
  <sheets>
    <sheet name="hav 3-1" sheetId="3" r:id="rId1"/>
    <sheet name="hav 3-1.1" sheetId="4" r:id="rId2"/>
    <sheet name="hav 3-1.1.1" sheetId="8" r:id="rId3"/>
  </sheets>
  <definedNames>
    <definedName name="OLE_LINK3" localSheetId="1">'hav 3-1.1'!#REF!</definedName>
    <definedName name="_xlnm.Print_Area" localSheetId="0">'hav 3-1'!$A$1:$B$70</definedName>
    <definedName name="_xlnm.Print_Area" localSheetId="1">'hav 3-1.1'!$A$1:$E$131</definedName>
    <definedName name="_xlnm.Print_Titles" localSheetId="0">'hav 3-1'!$6:$6</definedName>
    <definedName name="_xlnm.Print_Titles" localSheetId="1">'hav 3-1.1'!$6:$7</definedName>
    <definedName name="_xlnm.Print_Titles" localSheetId="2">'hav 3-1.1.1'!$5:$7</definedName>
  </definedNames>
  <calcPr calcId="144525"/>
</workbook>
</file>

<file path=xl/calcChain.xml><?xml version="1.0" encoding="utf-8"?>
<calcChain xmlns="http://schemas.openxmlformats.org/spreadsheetml/2006/main">
  <c r="B20" i="3" l="1"/>
  <c r="B24" i="3"/>
  <c r="B29" i="3"/>
  <c r="B38" i="3"/>
  <c r="B28" i="3"/>
  <c r="B25" i="3"/>
  <c r="B37" i="3"/>
  <c r="B23" i="3"/>
  <c r="B22" i="3" s="1"/>
  <c r="B16" i="3"/>
  <c r="B14" i="3" s="1"/>
  <c r="B13" i="3" s="1"/>
  <c r="B11" i="3" s="1"/>
  <c r="E10" i="8"/>
  <c r="D10" i="8" s="1"/>
  <c r="F10" i="8"/>
  <c r="F9" i="8"/>
  <c r="D12" i="8"/>
  <c r="E14" i="8"/>
  <c r="F14" i="8"/>
  <c r="D16" i="8"/>
  <c r="D17" i="8"/>
  <c r="D18" i="8"/>
  <c r="E19" i="8"/>
  <c r="F19" i="8"/>
  <c r="D21" i="8"/>
  <c r="D22" i="8"/>
  <c r="D23" i="8"/>
  <c r="E24" i="8"/>
  <c r="D24" i="8" s="1"/>
  <c r="F24" i="8"/>
  <c r="D26" i="8"/>
  <c r="D27" i="8"/>
  <c r="D28" i="8"/>
  <c r="D29" i="8"/>
  <c r="D30" i="8"/>
  <c r="D31" i="8"/>
  <c r="D32" i="8"/>
  <c r="E17" i="4"/>
  <c r="E10" i="4" s="1"/>
  <c r="E30" i="4"/>
  <c r="E42" i="4"/>
  <c r="E48" i="4"/>
  <c r="E55" i="4"/>
  <c r="E64" i="4"/>
  <c r="E80" i="4"/>
  <c r="E96" i="4"/>
  <c r="B42" i="3"/>
  <c r="B50" i="3"/>
  <c r="B47" i="3" s="1"/>
  <c r="B53" i="3"/>
  <c r="B52" i="3" s="1"/>
  <c r="B58" i="3"/>
  <c r="B59" i="3" s="1"/>
  <c r="B62" i="3"/>
  <c r="B65" i="3"/>
  <c r="B66" i="3" s="1"/>
  <c r="E9" i="8"/>
  <c r="E8" i="8" s="1"/>
  <c r="D19" i="8"/>
  <c r="F13" i="8"/>
  <c r="F8" i="8" s="1"/>
  <c r="D14" i="8"/>
  <c r="E13" i="8"/>
  <c r="D13" i="8" s="1"/>
  <c r="D8" i="8" l="1"/>
  <c r="B21" i="3" s="1"/>
  <c r="B18" i="3" s="1"/>
  <c r="B9" i="3" s="1"/>
  <c r="B56" i="3"/>
  <c r="B45" i="3" s="1"/>
  <c r="E36" i="4"/>
  <c r="E23" i="4" s="1"/>
  <c r="E8" i="4" s="1"/>
  <c r="D9" i="8"/>
  <c r="B7" i="3" l="1"/>
</calcChain>
</file>

<file path=xl/sharedStrings.xml><?xml version="1.0" encoding="utf-8"?>
<sst xmlns="http://schemas.openxmlformats.org/spreadsheetml/2006/main" count="240" uniqueCount="166">
  <si>
    <t>Պետական  բյուջեի  դեֆիցիտի ֆինանսավորման աղբյուրներն ու դրանց տարրերի անվանումները</t>
  </si>
  <si>
    <t>այդ թվում՝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</si>
  <si>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</si>
  <si>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</si>
  <si>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</si>
  <si>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</si>
  <si>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</si>
  <si>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</si>
  <si>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</si>
  <si>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</si>
  <si>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</si>
  <si>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</si>
  <si>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</si>
  <si>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</si>
  <si>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</si>
  <si>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</si>
  <si>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</si>
  <si>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</si>
  <si>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</si>
  <si>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</si>
  <si>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 xml:space="preserve">  ԸՆԴԱՄԵՆԸ</t>
  </si>
  <si>
    <t>1. Փոխառու զուտ միջոցներ</t>
  </si>
  <si>
    <t>2.Ֆինանսական զուտ ակտիվներ</t>
  </si>
  <si>
    <t>ՀՀ ֆինանսների նախարարություն</t>
  </si>
  <si>
    <t>2.4. Վարկերի և փոխատվությունների տրամադրում</t>
  </si>
  <si>
    <t>2. Ֆինանսական զուտ ակտիվներ</t>
  </si>
  <si>
    <t>Աղյուսակ N 1</t>
  </si>
  <si>
    <t>Միջպետական վարկ Արցախի Հանրապետությանը</t>
  </si>
  <si>
    <t>հազար դրամ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</si>
  <si>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</si>
  <si>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</si>
  <si>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</si>
  <si>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</si>
  <si>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</si>
  <si>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1134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</si>
  <si>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</si>
  <si>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</si>
  <si>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</si>
  <si>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t>Ֆինանսական ակտիվների կառավարման միջոցառումներ</t>
  </si>
  <si>
    <t>42001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</si>
  <si>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</si>
  <si>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</si>
  <si>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t xml:space="preserve">Միջոցառման տեսակը՝ </t>
  </si>
  <si>
    <t>Վարկերի տրամադրում</t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</si>
  <si>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</si>
  <si>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</si>
  <si>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</si>
  <si>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</si>
  <si>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</si>
  <si>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Շուրջ 50 կմ երկարությամբ  «Լալվար» և  «Նոյեմբերյան» 110 կՎ օդային գծերի վերակառուցում</t>
    </r>
  </si>
  <si>
    <t>42002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</si>
  <si>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</si>
  <si>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Էներգետիկայի ոլորտի ֆինանսական առողջացում</t>
    </r>
  </si>
  <si>
    <t>42003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</si>
  <si>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</si>
  <si>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</si>
  <si>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42004</t>
  </si>
  <si>
    <t>Միջոցառման անվանումը՝ 
 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</t>
  </si>
  <si>
    <t>Միջոցառման նկարագրությունը՝
Հայկական ԱԷԿ-ի N 2 էներգաբլոկի շահագործման նախագծային ժամկետի երկարացում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</si>
  <si>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</si>
  <si>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</si>
  <si>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</si>
  <si>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</si>
  <si>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</si>
  <si>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</si>
  <si>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</si>
  <si>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</si>
  <si>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</si>
  <si>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</si>
  <si>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</si>
  <si>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</si>
  <si>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</si>
  <si>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</si>
  <si>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</si>
  <si>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</si>
  <si>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</si>
  <si>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(2020-2022թթ Ասիական Զարգացման Բանկ, Վերակառուցման և զարգացման միջազգային բանկ)</t>
    </r>
  </si>
  <si>
    <t>Գումարը</t>
  </si>
  <si>
    <t>2.3. Ելքերի ֆինանսավորմանն ուղղվող ՀՀ 2020 թվականի պետական բյուջեի տարեսկզբի ազատ մնացորդի միջոցներ</t>
  </si>
  <si>
    <t>Հայաստանի Հանրապետության 2020 թվականի պետական բյուջեի դեֆիցիտի (պակասուրդի) ֆինանսավորման աղբյուրներն` ըստ առանձին տարրերի</t>
  </si>
  <si>
    <t>Աղյուսակ N 1.1</t>
  </si>
  <si>
    <t>Աղյուսակ N 1.1.1</t>
  </si>
  <si>
    <t>ՕՏԱՐԵՐԿՐՅԱ ՊԵՏՈՒԹՅՈՒՆՆԵՐԻ ԵՎ ՄԻՋԱԶԳԱՅԻՆ ԿԱԶՄԱԿԵՐՊՈՒԹՅՈՒՆՆԵՐԻ ԱՋԱԿՑՈՒԹՅԱՄԲ 2020 ԹՎԱԿԱՆԻՆ  ԻՐԱԿԱՆԱՑՎՈՂ ՎԱՐԿԱՅԻՆ ԾՐԱԳՐԵՐԻ ԵՎ ՄԻՋՈՑԱՌՈՒՄՆԵՐԻ ՇՐՋԱՆԱԿՆԵՐՈՒՄ ՎԱՐԿԵՐԻ ՏՐԱՄԱԴՐՄԱՆՆ ՈՒՂՂՎՈՂ ՄԻՋՈՑՆԵՐ</t>
  </si>
  <si>
    <t xml:space="preserve"> Ընդամենը </t>
  </si>
  <si>
    <t xml:space="preserve"> այդ թվում </t>
  </si>
  <si>
    <t xml:space="preserve"> Վարկային միջոցներ </t>
  </si>
  <si>
    <t>Ենթակառուցվածքների և գյուղական ֆինանսավորման աջակցություն</t>
  </si>
  <si>
    <t xml:space="preserve"> այդ թվում` 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</si>
  <si>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</si>
  <si>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</si>
  <si>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</si>
  <si>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</si>
  <si>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</si>
  <si>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</si>
  <si>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t xml:space="preserve">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</si>
  <si>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</si>
  <si>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</si>
  <si>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ՓԲԸ-ին </t>
  </si>
  <si>
    <t xml:space="preserve">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</si>
  <si>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</si>
  <si>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 xml:space="preserve"> 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</t>
  </si>
  <si>
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</si>
  <si>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</si>
  <si>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</si>
  <si>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</si>
  <si>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</si>
  <si>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</si>
  <si>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</si>
  <si>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</si>
  <si>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</si>
  <si>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</si>
  <si>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</si>
  <si>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</si>
  <si>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</si>
  <si>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</si>
  <si>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</si>
  <si>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</si>
  <si>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</si>
  <si>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</si>
  <si>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</si>
  <si>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</si>
  <si>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</si>
  <si>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</si>
  <si>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42006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</si>
  <si>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Ասիական զարգացման բանկի աջակցությամբ իրականացվող  220 կՎ «Ագարակ-2» և «Շինուհայր»
 ենթակայանների վերակառուցման ծրագրի շրջանակներում 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</si>
  <si>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220 կՎ «Ագարակ-2» և «Շինուհայր» ենթակայանների վերակառուցում</t>
    </r>
  </si>
  <si>
    <t>42007</t>
  </si>
  <si>
    <t>Միջոցառման անվանումը՝ 
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</si>
  <si>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Միջոցառման նկարագրությունը՝
Կարգավարման կառավարման ավտոմատացված համակարգի (SCADA) ընդլայնման  և պահուստային կարգավարական կառավարման կենտրոնի կառուցում</t>
  </si>
  <si>
    <t>ՀՀ 2020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</si>
  <si>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ՀՀ ԷԿՈՆՈՄԻԿԱՅԻ ՆԱԽԱՐԱՐՈՒԹՅՈՒՆ</t>
  </si>
  <si>
    <t xml:space="preserve">ՀՀ ՏԱՐԱԾՔԱՅԻՆ ԿԱՌԱՎԱՐՄԱՆ ԵՎ ԵՆԹԱԿԱՌՈՒՑՎԱԾՔՆԵՐԻ ՆԱԽԱՐԱՐՈՒԹՅՈՒՆ
</t>
  </si>
  <si>
    <t>Վերակառուցման և զարգացման միջազգային բանկի աջակցությամբ իրականացվող «Աշնակ»_x000D_ և «Արարատ» ենթակայանների վերակառուցման ծրագրի շրջանակներում ենթավարկի տրամադրում «Բարձրավոլտ էլեկտրացանցեր» ՓԲԸ- ին</t>
  </si>
  <si>
    <t>Ասիական զարգացման բանկի աջակցությամբ իրականացվող  220 կՎ «Ագարակ-2» և «Շինուհայր»_x000D_ ենթակայանների վերակառուցման ծրագրի շրջանակներում  ենթավարկի տրամադրում «Բարձրավոլտ էլեկտրացանցեր» ՓԲԸ- ին</t>
  </si>
  <si>
    <t>ՀՀ էկոնոմիկայի նախարարություն</t>
  </si>
  <si>
    <t xml:space="preserve">ՀՀ տարածքային կառավարման և ենթակառուցվածքների նախարարություն </t>
  </si>
  <si>
    <t>1.3. Արժեթղթերի (բացառությամբ բաժնետոմսերի և կապիտալում այլ մասնակցության) թողարկումից և տեղաբաշխումից զուտ մուտքեր</t>
  </si>
  <si>
    <r>
      <rPr>
        <b/>
        <i/>
        <sz val="11"/>
        <color indexed="8"/>
        <rFont val="GHEA Grapalat"/>
        <family val="3"/>
      </rPr>
      <t xml:space="preserve">Միջոցառման անվանումը՝   </t>
    </r>
    <r>
      <rPr>
        <sz val="11"/>
        <color indexed="8"/>
        <rFont val="GHEA Grapalat"/>
        <family val="3"/>
      </rPr>
      <t xml:space="preserve">                                                              </t>
    </r>
    <r>
      <rPr>
        <sz val="11"/>
        <color indexed="8"/>
        <rFont val="GHEA Grapalat"/>
        <family val="3"/>
      </rPr>
      <t>Արտարժութային պետական պարտատոմսերի մարում/հետգնում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</si>
  <si>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Արտարժութային պետական պարտատոմսերի մարում/հետգնում</t>
    </r>
  </si>
  <si>
    <r>
      <rPr>
        <b/>
        <i/>
        <sz val="11"/>
        <color indexed="8"/>
        <rFont val="GHEA Grapalat"/>
        <family val="3"/>
      </rPr>
      <t xml:space="preserve">Միջոցառման տեսակը՝     </t>
    </r>
    <r>
      <rPr>
        <sz val="11"/>
        <color indexed="8"/>
        <rFont val="GHEA Grapalat"/>
        <family val="3"/>
      </rPr>
      <t xml:space="preserve">                                                                                             Պարտատոմսերի մարում/հետգնում</t>
    </r>
  </si>
  <si>
    <t xml:space="preserve"> Համաֆինան_x000D_-
սավորում </t>
  </si>
  <si>
    <t xml:space="preserve">  արտարժութային պետական պարտատոմսերի մարում/հետգնում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</si>
  <si>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</si>
  <si>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</si>
  <si>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</si>
  <si>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</si>
  <si>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</si>
  <si>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</si>
  <si>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</si>
  <si>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</si>
  <si>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 xml:space="preserve">«Վայք Գրուպ» ՓԲԸ </t>
  </si>
  <si>
    <t>«Երքաղլույս»  ՓԲԸ</t>
  </si>
  <si>
    <t>«Դարդան»  ՍՊԸ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</si>
  <si>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</si>
  <si>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</si>
  <si>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</si>
  <si>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</si>
  <si>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</si>
  <si>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Հայաստանում գյուղական տարածքների տնտեսական զարգացման հիմնադրամ</t>
  </si>
  <si>
    <t>«Դի ընդ Էյջ Գրուպ» ՍՊԸ</t>
  </si>
  <si>
    <t xml:space="preserve">«Քոնթուր Գլոբալ  Հիդրո Կասկադ» ՓԲԸ         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</si>
  <si>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indexed="1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</si>
  <si>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2020 թվական</t>
  </si>
  <si>
    <t>այլ</t>
  </si>
  <si>
    <t>ՀԱՎԵԼՎԱԾ N 3</t>
  </si>
  <si>
    <t>Հավելված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</si>
</sst>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  <numFmt numFmtId="167" formatCode="0.0"/>
    <numFmt numFmtId="168" formatCode="#,##0.0"/>
    <numFmt numFmtId="169" formatCode="General_)"/>
  </numFmts>
  <fonts count="60" x14ac:knownFonts="1">
    <font>
      <sz val="10"/>
      <name val="Arial Armenian"/>
    </font>
    <font>
      <sz val="10"/>
      <name val="Arial Armenian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  <font>
      <b/>
      <sz val="12"/>
      <name val="GHEA Grapalat"/>
      <family val="3"/>
    </font>
    <font>
      <b/>
      <sz val="11"/>
      <color indexed="8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b/>
      <i/>
      <sz val="11"/>
      <color indexed="8"/>
      <name val="GHEA Grapalat"/>
      <family val="3"/>
    </font>
    <font>
      <i/>
      <sz val="11"/>
      <name val="GHEA Grapalat"/>
      <family val="3"/>
    </font>
    <font>
      <sz val="10"/>
      <name val="Times Armenian"/>
      <family val="1"/>
    </font>
    <font>
      <b/>
      <i/>
      <sz val="12"/>
      <name val="GHEA Grapalat"/>
      <family val="3"/>
    </font>
    <font>
      <sz val="10"/>
      <name val="Arial"/>
      <family val="2"/>
    </font>
    <font>
      <sz val="8"/>
      <name val="GHEA Grapalat"/>
      <family val="3"/>
    </font>
    <font>
      <sz val="11"/>
      <color indexed="10"/>
      <name val="GHEA Grapalat"/>
      <family val="3"/>
    </font>
    <font>
      <sz val="11"/>
      <color indexed="8"/>
      <name val="Calibri"/>
      <family val="2"/>
    </font>
    <font>
      <sz val="10"/>
      <name val="Arial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LatArm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GHEA Grapalat"/>
      <family val="3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color theme="0"/>
      <name val="GHEA Grapalat"/>
      <family val="3"/>
    </font>
    <font>
      <sz val="12"/>
      <color theme="0"/>
      <name val="GHEA Grapalat"/>
      <family val="3"/>
    </font>
    <font>
      <sz val="11"/>
      <color theme="3" tint="0.79998168889431442"/>
      <name val="GHEA Grapalat"/>
      <family val="3"/>
    </font>
    <font>
      <i/>
      <sz val="11"/>
      <color theme="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6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0" borderId="0" applyNumberFormat="0" applyBorder="0" applyAlignment="0" applyProtection="0"/>
    <xf numFmtId="0" fontId="34" fillId="8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28" borderId="56" applyNumberFormat="0" applyAlignment="0" applyProtection="0"/>
    <xf numFmtId="0" fontId="37" fillId="29" borderId="57" applyNumberFormat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30" borderId="0" applyNumberFormat="0" applyBorder="0" applyAlignment="0" applyProtection="0"/>
    <xf numFmtId="0" fontId="41" fillId="0" borderId="58" applyNumberFormat="0" applyFill="0" applyAlignment="0" applyProtection="0"/>
    <xf numFmtId="0" fontId="42" fillId="0" borderId="59" applyNumberFormat="0" applyFill="0" applyAlignment="0" applyProtection="0"/>
    <xf numFmtId="0" fontId="43" fillId="0" borderId="60" applyNumberFormat="0" applyFill="0" applyAlignment="0" applyProtection="0"/>
    <xf numFmtId="0" fontId="43" fillId="0" borderId="0" applyNumberFormat="0" applyFill="0" applyBorder="0" applyAlignment="0" applyProtection="0"/>
    <xf numFmtId="0" fontId="44" fillId="31" borderId="56" applyNumberFormat="0" applyAlignment="0" applyProtection="0"/>
    <xf numFmtId="38" fontId="23" fillId="0" borderId="0"/>
    <xf numFmtId="38" fontId="24" fillId="0" borderId="0"/>
    <xf numFmtId="38" fontId="25" fillId="0" borderId="0"/>
    <xf numFmtId="38" fontId="26" fillId="0" borderId="0"/>
    <xf numFmtId="0" fontId="27" fillId="0" borderId="0"/>
    <xf numFmtId="0" fontId="27" fillId="0" borderId="0"/>
    <xf numFmtId="0" fontId="28" fillId="0" borderId="0"/>
    <xf numFmtId="0" fontId="45" fillId="0" borderId="61" applyNumberFormat="0" applyFill="0" applyAlignment="0" applyProtection="0"/>
    <xf numFmtId="0" fontId="46" fillId="32" borderId="0" applyNumberFormat="0" applyBorder="0" applyAlignment="0" applyProtection="0"/>
    <xf numFmtId="0" fontId="5" fillId="0" borderId="0"/>
    <xf numFmtId="0" fontId="47" fillId="0" borderId="0"/>
    <xf numFmtId="0" fontId="5" fillId="0" borderId="0"/>
    <xf numFmtId="0" fontId="2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38" fillId="0" borderId="0"/>
    <xf numFmtId="0" fontId="17" fillId="0" borderId="0"/>
    <xf numFmtId="0" fontId="29" fillId="0" borderId="0"/>
    <xf numFmtId="0" fontId="5" fillId="0" borderId="0"/>
    <xf numFmtId="0" fontId="5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5" fillId="0" borderId="0"/>
    <xf numFmtId="0" fontId="22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30" fillId="0" borderId="0"/>
    <xf numFmtId="0" fontId="33" fillId="0" borderId="0"/>
    <xf numFmtId="0" fontId="22" fillId="0" borderId="0"/>
    <xf numFmtId="0" fontId="16" fillId="0" borderId="0"/>
    <xf numFmtId="0" fontId="22" fillId="0" borderId="0"/>
    <xf numFmtId="0" fontId="10" fillId="0" borderId="0"/>
    <xf numFmtId="0" fontId="19" fillId="9" borderId="1" applyNumberFormat="0" applyFont="0" applyAlignment="0" applyProtection="0"/>
    <xf numFmtId="0" fontId="19" fillId="33" borderId="62" applyNumberFormat="0" applyFont="0" applyAlignment="0" applyProtection="0"/>
    <xf numFmtId="0" fontId="49" fillId="28" borderId="63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64" applyNumberFormat="0" applyFill="0" applyAlignment="0" applyProtection="0"/>
    <xf numFmtId="0" fontId="51" fillId="0" borderId="0" applyNumberFormat="0" applyFill="0" applyBorder="0" applyAlignment="0" applyProtection="0"/>
    <xf numFmtId="169" fontId="31" fillId="0" borderId="2">
      <protection locked="0"/>
    </xf>
    <xf numFmtId="169" fontId="32" fillId="10" borderId="2"/>
    <xf numFmtId="0" fontId="3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9" fillId="0" borderId="0"/>
    <xf numFmtId="0" fontId="16" fillId="0" borderId="0"/>
    <xf numFmtId="0" fontId="19" fillId="0" borderId="0"/>
    <xf numFmtId="0" fontId="2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/>
    <xf numFmtId="166" fontId="2" fillId="0" borderId="0" xfId="28" applyNumberFormat="1" applyFont="1" applyFill="1" applyBorder="1" applyAlignment="1">
      <alignment wrapText="1"/>
    </xf>
    <xf numFmtId="166" fontId="2" fillId="0" borderId="0" xfId="28" applyNumberFormat="1" applyFont="1" applyFill="1" applyBorder="1"/>
    <xf numFmtId="166" fontId="2" fillId="0" borderId="0" xfId="28" applyNumberFormat="1" applyFont="1" applyFill="1"/>
    <xf numFmtId="0" fontId="2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164" fontId="3" fillId="0" borderId="6" xfId="28" applyNumberFormat="1" applyFont="1" applyFill="1" applyBorder="1" applyAlignment="1">
      <alignment horizontal="left" vertical="center"/>
    </xf>
    <xf numFmtId="0" fontId="52" fillId="0" borderId="0" xfId="77" applyFont="1" applyFill="1" applyBorder="1"/>
    <xf numFmtId="0" fontId="53" fillId="0" borderId="0" xfId="77" applyFont="1" applyFill="1"/>
    <xf numFmtId="0" fontId="52" fillId="0" borderId="0" xfId="77" applyFont="1" applyFill="1"/>
    <xf numFmtId="0" fontId="8" fillId="0" borderId="0" xfId="77" applyFont="1" applyFill="1" applyBorder="1" applyAlignment="1">
      <alignment horizontal="right" vertical="center"/>
    </xf>
    <xf numFmtId="0" fontId="52" fillId="0" borderId="0" xfId="77" applyFont="1" applyFill="1" applyAlignment="1">
      <alignment horizontal="right"/>
    </xf>
    <xf numFmtId="0" fontId="54" fillId="0" borderId="7" xfId="77" applyFont="1" applyFill="1" applyBorder="1" applyAlignment="1">
      <alignment horizontal="center" vertical="center" wrapText="1"/>
    </xf>
    <xf numFmtId="0" fontId="54" fillId="0" borderId="8" xfId="77" applyFont="1" applyFill="1" applyBorder="1" applyAlignment="1">
      <alignment horizontal="center" vertical="center" wrapText="1"/>
    </xf>
    <xf numFmtId="0" fontId="52" fillId="0" borderId="9" xfId="77" applyFont="1" applyFill="1" applyBorder="1" applyAlignment="1">
      <alignment wrapText="1"/>
    </xf>
    <xf numFmtId="0" fontId="52" fillId="0" borderId="10" xfId="77" applyFont="1" applyFill="1" applyBorder="1" applyAlignment="1">
      <alignment wrapText="1"/>
    </xf>
    <xf numFmtId="165" fontId="4" fillId="0" borderId="11" xfId="30" applyNumberFormat="1" applyFont="1" applyFill="1" applyBorder="1" applyAlignment="1">
      <alignment horizontal="center" vertical="center" wrapText="1"/>
    </xf>
    <xf numFmtId="165" fontId="6" fillId="0" borderId="0" xfId="77" applyNumberFormat="1" applyFont="1" applyFill="1" applyBorder="1"/>
    <xf numFmtId="165" fontId="8" fillId="0" borderId="12" xfId="98" applyNumberFormat="1" applyFont="1" applyFill="1" applyBorder="1" applyAlignment="1">
      <alignment vertical="center" wrapText="1"/>
    </xf>
    <xf numFmtId="165" fontId="4" fillId="0" borderId="12" xfId="29" applyNumberFormat="1" applyFont="1" applyFill="1" applyBorder="1" applyAlignment="1">
      <alignment horizontal="center" vertical="center" wrapText="1"/>
    </xf>
    <xf numFmtId="0" fontId="55" fillId="0" borderId="0" xfId="77" applyFont="1" applyFill="1" applyBorder="1"/>
    <xf numFmtId="0" fontId="55" fillId="0" borderId="0" xfId="77" applyFont="1" applyFill="1"/>
    <xf numFmtId="0" fontId="8" fillId="0" borderId="0" xfId="0" applyFont="1" applyFill="1" applyBorder="1" applyAlignment="1">
      <alignment horizontal="right"/>
    </xf>
    <xf numFmtId="165" fontId="6" fillId="0" borderId="0" xfId="89" applyNumberFormat="1" applyFont="1" applyFill="1" applyBorder="1"/>
    <xf numFmtId="164" fontId="54" fillId="0" borderId="6" xfId="7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164" fontId="6" fillId="0" borderId="0" xfId="28" applyNumberFormat="1" applyFont="1" applyFill="1" applyBorder="1"/>
    <xf numFmtId="165" fontId="4" fillId="0" borderId="0" xfId="89" applyNumberFormat="1" applyFont="1" applyFill="1" applyBorder="1" applyAlignment="1">
      <alignment horizontal="center" vertical="center" wrapText="1"/>
    </xf>
    <xf numFmtId="165" fontId="6" fillId="0" borderId="0" xfId="89" applyNumberFormat="1" applyFont="1" applyFill="1" applyBorder="1" applyAlignment="1">
      <alignment vertical="center" wrapText="1"/>
    </xf>
    <xf numFmtId="165" fontId="56" fillId="0" borderId="0" xfId="89" applyNumberFormat="1" applyFont="1" applyFill="1" applyBorder="1" applyAlignment="1">
      <alignment vertical="center" wrapText="1"/>
    </xf>
    <xf numFmtId="165" fontId="4" fillId="0" borderId="13" xfId="36" applyNumberFormat="1" applyFont="1" applyFill="1" applyBorder="1" applyAlignment="1">
      <alignment horizontal="center" vertical="center" wrapText="1"/>
    </xf>
    <xf numFmtId="165" fontId="4" fillId="0" borderId="9" xfId="89" applyNumberFormat="1" applyFont="1" applyFill="1" applyBorder="1" applyAlignment="1">
      <alignment vertical="center" wrapText="1"/>
    </xf>
    <xf numFmtId="165" fontId="4" fillId="0" borderId="11" xfId="89" applyNumberFormat="1" applyFont="1" applyFill="1" applyBorder="1" applyAlignment="1">
      <alignment vertical="center" wrapText="1"/>
    </xf>
    <xf numFmtId="165" fontId="4" fillId="0" borderId="14" xfId="36" applyNumberFormat="1" applyFont="1" applyFill="1" applyBorder="1" applyAlignment="1">
      <alignment horizontal="center" vertical="center" wrapText="1"/>
    </xf>
    <xf numFmtId="165" fontId="4" fillId="0" borderId="15" xfId="36" applyNumberFormat="1" applyFont="1" applyFill="1" applyBorder="1" applyAlignment="1">
      <alignment horizontal="center" wrapText="1"/>
    </xf>
    <xf numFmtId="165" fontId="4" fillId="0" borderId="16" xfId="36" applyNumberFormat="1" applyFont="1" applyFill="1" applyBorder="1" applyAlignment="1">
      <alignment horizontal="center" vertical="center" wrapText="1"/>
    </xf>
    <xf numFmtId="165" fontId="4" fillId="0" borderId="17" xfId="36" applyNumberFormat="1" applyFont="1" applyFill="1" applyBorder="1" applyAlignment="1">
      <alignment horizontal="center" vertical="center" wrapText="1"/>
    </xf>
    <xf numFmtId="165" fontId="4" fillId="0" borderId="18" xfId="89" applyNumberFormat="1" applyFont="1" applyFill="1" applyBorder="1" applyAlignment="1">
      <alignment vertical="center" wrapText="1"/>
    </xf>
    <xf numFmtId="165" fontId="4" fillId="0" borderId="19" xfId="36" applyNumberFormat="1" applyFont="1" applyFill="1" applyBorder="1" applyAlignment="1">
      <alignment horizontal="center" vertical="center" wrapText="1"/>
    </xf>
    <xf numFmtId="165" fontId="4" fillId="0" borderId="20" xfId="36" applyNumberFormat="1" applyFont="1" applyFill="1" applyBorder="1" applyAlignment="1">
      <alignment horizontal="center" vertical="center" wrapText="1"/>
    </xf>
    <xf numFmtId="165" fontId="4" fillId="0" borderId="18" xfId="36" applyNumberFormat="1" applyFont="1" applyFill="1" applyBorder="1" applyAlignment="1">
      <alignment horizontal="center" vertical="center" wrapText="1"/>
    </xf>
    <xf numFmtId="165" fontId="4" fillId="0" borderId="0" xfId="89" applyNumberFormat="1" applyFont="1" applyFill="1" applyBorder="1"/>
    <xf numFmtId="49" fontId="6" fillId="0" borderId="21" xfId="89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98" applyNumberFormat="1" applyFont="1" applyFill="1" applyBorder="1" applyAlignment="1">
      <alignment vertical="center" wrapText="1"/>
    </xf>
    <xf numFmtId="165" fontId="6" fillId="0" borderId="23" xfId="89" applyNumberFormat="1" applyFont="1" applyFill="1" applyBorder="1"/>
    <xf numFmtId="165" fontId="6" fillId="0" borderId="24" xfId="89" applyNumberFormat="1" applyFont="1" applyFill="1" applyBorder="1"/>
    <xf numFmtId="165" fontId="6" fillId="0" borderId="22" xfId="89" applyNumberFormat="1" applyFont="1" applyFill="1" applyBorder="1"/>
    <xf numFmtId="49" fontId="6" fillId="0" borderId="25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98" applyNumberFormat="1" applyFont="1" applyFill="1" applyBorder="1" applyAlignment="1">
      <alignment horizontal="left" vertical="center" wrapText="1"/>
    </xf>
    <xf numFmtId="165" fontId="6" fillId="0" borderId="9" xfId="36" applyNumberFormat="1" applyFont="1" applyFill="1" applyBorder="1" applyAlignment="1">
      <alignment horizontal="center" vertical="center" wrapText="1"/>
    </xf>
    <xf numFmtId="165" fontId="6" fillId="0" borderId="10" xfId="36" applyNumberFormat="1" applyFont="1" applyFill="1" applyBorder="1" applyAlignment="1">
      <alignment horizontal="center" vertical="center" wrapText="1"/>
    </xf>
    <xf numFmtId="165" fontId="6" fillId="0" borderId="27" xfId="36" applyNumberFormat="1" applyFont="1" applyFill="1" applyBorder="1" applyAlignment="1">
      <alignment horizontal="center" vertical="center" wrapText="1"/>
    </xf>
    <xf numFmtId="165" fontId="4" fillId="0" borderId="18" xfId="98" applyNumberFormat="1" applyFont="1" applyFill="1" applyBorder="1" applyAlignment="1">
      <alignment horizontal="left" vertical="center" wrapText="1"/>
    </xf>
    <xf numFmtId="165" fontId="4" fillId="0" borderId="28" xfId="36" applyNumberFormat="1" applyFont="1" applyFill="1" applyBorder="1" applyAlignment="1">
      <alignment horizontal="center" vertical="center" wrapText="1"/>
    </xf>
    <xf numFmtId="165" fontId="4" fillId="0" borderId="29" xfId="36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5" fontId="6" fillId="0" borderId="23" xfId="36" applyNumberFormat="1" applyFont="1" applyFill="1" applyBorder="1" applyAlignment="1">
      <alignment horizontal="center" vertical="center" wrapText="1"/>
    </xf>
    <xf numFmtId="165" fontId="6" fillId="0" borderId="24" xfId="36" applyNumberFormat="1" applyFont="1" applyFill="1" applyBorder="1" applyAlignment="1">
      <alignment horizontal="center" vertical="center" wrapText="1"/>
    </xf>
    <xf numFmtId="165" fontId="6" fillId="0" borderId="22" xfId="36" applyNumberFormat="1" applyFont="1" applyFill="1" applyBorder="1" applyAlignment="1">
      <alignment horizontal="center" vertical="center" wrapText="1"/>
    </xf>
    <xf numFmtId="165" fontId="6" fillId="0" borderId="7" xfId="36" applyNumberFormat="1" applyFont="1" applyFill="1" applyBorder="1" applyAlignment="1">
      <alignment horizontal="center" vertical="center" wrapText="1"/>
    </xf>
    <xf numFmtId="165" fontId="6" fillId="0" borderId="8" xfId="36" applyNumberFormat="1" applyFont="1" applyFill="1" applyBorder="1" applyAlignment="1">
      <alignment horizontal="center" vertical="center" wrapText="1"/>
    </xf>
    <xf numFmtId="165" fontId="6" fillId="0" borderId="30" xfId="36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49" fontId="6" fillId="0" borderId="29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30" xfId="98" applyNumberFormat="1" applyFont="1" applyFill="1" applyBorder="1" applyAlignment="1">
      <alignment horizontal="left" vertical="center" wrapText="1"/>
    </xf>
    <xf numFmtId="49" fontId="6" fillId="0" borderId="21" xfId="98" applyNumberFormat="1" applyFont="1" applyFill="1" applyBorder="1" applyAlignment="1">
      <alignment horizontal="center" vertical="center" wrapText="1"/>
    </xf>
    <xf numFmtId="49" fontId="6" fillId="0" borderId="22" xfId="98" applyNumberFormat="1" applyFont="1" applyFill="1" applyBorder="1" applyAlignment="1">
      <alignment horizontal="left" vertical="center" wrapText="1"/>
    </xf>
    <xf numFmtId="49" fontId="6" fillId="0" borderId="3" xfId="98" applyNumberFormat="1" applyFont="1" applyFill="1" applyBorder="1" applyAlignment="1">
      <alignment horizontal="center" vertical="center" wrapText="1"/>
    </xf>
    <xf numFmtId="49" fontId="6" fillId="0" borderId="14" xfId="98" applyNumberFormat="1" applyFont="1" applyFill="1" applyBorder="1" applyAlignment="1">
      <alignment horizontal="center" vertical="center" wrapText="1"/>
    </xf>
    <xf numFmtId="49" fontId="6" fillId="0" borderId="15" xfId="98" applyNumberFormat="1" applyFont="1" applyFill="1" applyBorder="1" applyAlignment="1">
      <alignment horizontal="left" vertical="center" wrapText="1"/>
    </xf>
    <xf numFmtId="165" fontId="8" fillId="0" borderId="0" xfId="98" applyNumberFormat="1" applyFont="1" applyFill="1" applyBorder="1" applyAlignment="1">
      <alignment vertical="center" wrapText="1"/>
    </xf>
    <xf numFmtId="165" fontId="4" fillId="0" borderId="0" xfId="98" applyNumberFormat="1" applyFont="1" applyFill="1" applyBorder="1" applyAlignment="1">
      <alignment vertical="center" wrapText="1"/>
    </xf>
    <xf numFmtId="49" fontId="6" fillId="0" borderId="29" xfId="98" applyNumberFormat="1" applyFont="1" applyFill="1" applyBorder="1" applyAlignment="1">
      <alignment horizontal="left" vertical="center" wrapText="1"/>
    </xf>
    <xf numFmtId="49" fontId="6" fillId="0" borderId="3" xfId="98" applyNumberFormat="1" applyFont="1" applyFill="1" applyBorder="1" applyAlignment="1">
      <alignment horizontal="left" vertical="center" wrapText="1"/>
    </xf>
    <xf numFmtId="49" fontId="6" fillId="0" borderId="25" xfId="98" applyNumberFormat="1" applyFont="1" applyFill="1" applyBorder="1" applyAlignment="1">
      <alignment horizontal="left" vertical="center" wrapText="1"/>
    </xf>
    <xf numFmtId="49" fontId="6" fillId="0" borderId="21" xfId="98" applyNumberFormat="1" applyFont="1" applyFill="1" applyBorder="1" applyAlignment="1">
      <alignment horizontal="left" vertical="center" wrapText="1"/>
    </xf>
    <xf numFmtId="49" fontId="11" fillId="0" borderId="21" xfId="98" applyNumberFormat="1" applyFont="1" applyFill="1" applyBorder="1" applyAlignment="1">
      <alignment horizontal="left" vertical="center" wrapText="1"/>
    </xf>
    <xf numFmtId="49" fontId="6" fillId="0" borderId="14" xfId="98" applyNumberFormat="1" applyFont="1" applyFill="1" applyBorder="1" applyAlignment="1">
      <alignment horizontal="left" vertical="center" wrapText="1"/>
    </xf>
    <xf numFmtId="49" fontId="4" fillId="0" borderId="21" xfId="98" applyNumberFormat="1" applyFont="1" applyFill="1" applyBorder="1" applyAlignment="1">
      <alignment horizontal="left" vertical="center" wrapText="1"/>
    </xf>
    <xf numFmtId="0" fontId="56" fillId="0" borderId="0" xfId="77" applyFont="1" applyFill="1"/>
    <xf numFmtId="164" fontId="56" fillId="0" borderId="0" xfId="77" applyNumberFormat="1" applyFont="1" applyFill="1"/>
    <xf numFmtId="165" fontId="56" fillId="0" borderId="0" xfId="77" applyNumberFormat="1" applyFont="1" applyFill="1" applyBorder="1"/>
    <xf numFmtId="0" fontId="57" fillId="0" borderId="0" xfId="77" applyFont="1" applyFill="1"/>
    <xf numFmtId="165" fontId="8" fillId="0" borderId="19" xfId="89" applyNumberFormat="1" applyFont="1" applyFill="1" applyBorder="1" applyAlignment="1">
      <alignment vertical="center" wrapText="1"/>
    </xf>
    <xf numFmtId="165" fontId="8" fillId="0" borderId="31" xfId="89" applyNumberFormat="1" applyFont="1" applyFill="1" applyBorder="1" applyAlignment="1">
      <alignment vertical="center" wrapText="1"/>
    </xf>
    <xf numFmtId="165" fontId="15" fillId="0" borderId="18" xfId="33" applyNumberFormat="1" applyFont="1" applyFill="1" applyBorder="1" applyAlignment="1">
      <alignment horizontal="center" vertical="center" wrapText="1"/>
    </xf>
    <xf numFmtId="165" fontId="8" fillId="0" borderId="19" xfId="36" applyNumberFormat="1" applyFont="1" applyFill="1" applyBorder="1" applyAlignment="1">
      <alignment vertical="center" wrapText="1"/>
    </xf>
    <xf numFmtId="165" fontId="8" fillId="0" borderId="31" xfId="36" applyNumberFormat="1" applyFont="1" applyFill="1" applyBorder="1" applyAlignment="1">
      <alignment horizontal="center" vertical="center" wrapText="1"/>
    </xf>
    <xf numFmtId="165" fontId="58" fillId="0" borderId="0" xfId="89" applyNumberFormat="1" applyFont="1" applyFill="1" applyBorder="1" applyAlignment="1">
      <alignment vertical="center" wrapText="1"/>
    </xf>
    <xf numFmtId="0" fontId="52" fillId="0" borderId="0" xfId="77" applyFont="1" applyFill="1"/>
    <xf numFmtId="165" fontId="8" fillId="0" borderId="32" xfId="36" applyNumberFormat="1" applyFont="1" applyFill="1" applyBorder="1" applyAlignment="1">
      <alignment horizontal="center" vertical="center" wrapText="1"/>
    </xf>
    <xf numFmtId="165" fontId="4" fillId="0" borderId="33" xfId="36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4" fontId="6" fillId="0" borderId="0" xfId="0" applyNumberFormat="1" applyFont="1" applyFill="1" applyBorder="1"/>
    <xf numFmtId="167" fontId="6" fillId="0" borderId="0" xfId="0" applyNumberFormat="1" applyFont="1" applyFill="1" applyBorder="1"/>
    <xf numFmtId="43" fontId="6" fillId="0" borderId="0" xfId="28" applyFont="1" applyFill="1" applyBorder="1"/>
    <xf numFmtId="43" fontId="6" fillId="0" borderId="0" xfId="0" applyNumberFormat="1" applyFont="1" applyFill="1" applyBorder="1"/>
    <xf numFmtId="43" fontId="6" fillId="0" borderId="0" xfId="0" applyNumberFormat="1" applyFont="1" applyFill="1" applyBorder="1" applyAlignment="1">
      <alignment horizontal="center" vertical="center"/>
    </xf>
    <xf numFmtId="168" fontId="6" fillId="0" borderId="0" xfId="0" applyNumberFormat="1" applyFont="1" applyFill="1" applyBorder="1"/>
    <xf numFmtId="165" fontId="6" fillId="0" borderId="0" xfId="89" applyNumberFormat="1" applyFont="1" applyFill="1" applyBorder="1" applyAlignment="1">
      <alignment vertical="center"/>
    </xf>
    <xf numFmtId="49" fontId="6" fillId="0" borderId="34" xfId="89" applyNumberFormat="1" applyFont="1" applyFill="1" applyBorder="1" applyAlignment="1">
      <alignment vertical="center"/>
    </xf>
    <xf numFmtId="49" fontId="4" fillId="0" borderId="19" xfId="89" applyNumberFormat="1" applyFont="1" applyFill="1" applyBorder="1" applyAlignment="1" applyProtection="1">
      <alignment horizontal="center" vertical="center" wrapText="1"/>
      <protection locked="0"/>
    </xf>
    <xf numFmtId="49" fontId="4" fillId="0" borderId="19" xfId="89" applyNumberFormat="1" applyFont="1" applyFill="1" applyBorder="1" applyAlignment="1">
      <alignment vertical="center"/>
    </xf>
    <xf numFmtId="49" fontId="4" fillId="0" borderId="13" xfId="89" applyNumberFormat="1" applyFont="1" applyFill="1" applyBorder="1" applyAlignment="1" applyProtection="1">
      <alignment horizontal="center" vertical="center" wrapText="1"/>
      <protection locked="0"/>
    </xf>
    <xf numFmtId="49" fontId="4" fillId="0" borderId="35" xfId="89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89" applyNumberFormat="1" applyFont="1" applyFill="1" applyBorder="1" applyAlignment="1">
      <alignment vertical="center"/>
    </xf>
    <xf numFmtId="165" fontId="4" fillId="0" borderId="31" xfId="89" applyNumberFormat="1" applyFont="1" applyFill="1" applyBorder="1" applyAlignment="1">
      <alignment horizontal="center" vertical="center"/>
    </xf>
    <xf numFmtId="165" fontId="4" fillId="0" borderId="31" xfId="89" applyNumberFormat="1" applyFont="1" applyFill="1" applyBorder="1" applyAlignment="1">
      <alignment vertical="center"/>
    </xf>
    <xf numFmtId="165" fontId="6" fillId="0" borderId="3" xfId="84" applyNumberFormat="1" applyFont="1" applyFill="1" applyBorder="1" applyAlignment="1">
      <alignment horizontal="left" vertical="center" wrapText="1"/>
    </xf>
    <xf numFmtId="165" fontId="6" fillId="0" borderId="11" xfId="84" applyNumberFormat="1" applyFont="1" applyFill="1" applyBorder="1" applyAlignment="1">
      <alignment horizontal="left" vertical="center" wrapText="1"/>
    </xf>
    <xf numFmtId="165" fontId="6" fillId="0" borderId="21" xfId="84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/>
    <xf numFmtId="164" fontId="6" fillId="0" borderId="0" xfId="28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34" borderId="0" xfId="0" applyFont="1" applyFill="1" applyBorder="1" applyAlignment="1">
      <alignment horizontal="center"/>
    </xf>
    <xf numFmtId="0" fontId="6" fillId="34" borderId="0" xfId="0" applyFont="1" applyFill="1" applyBorder="1"/>
    <xf numFmtId="0" fontId="6" fillId="34" borderId="0" xfId="0" applyFont="1" applyFill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164" fontId="4" fillId="0" borderId="3" xfId="28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64" fontId="6" fillId="0" borderId="3" xfId="2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4" fontId="4" fillId="0" borderId="3" xfId="28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164" fontId="6" fillId="0" borderId="3" xfId="28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34" borderId="3" xfId="0" applyFont="1" applyFill="1" applyBorder="1" applyAlignment="1" applyProtection="1">
      <alignment horizontal="left" vertical="center" wrapText="1"/>
      <protection locked="0"/>
    </xf>
    <xf numFmtId="164" fontId="6" fillId="34" borderId="3" xfId="28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 wrapText="1"/>
    </xf>
    <xf numFmtId="164" fontId="6" fillId="0" borderId="3" xfId="28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165" fontId="6" fillId="0" borderId="25" xfId="77" applyNumberFormat="1" applyFont="1" applyFill="1" applyBorder="1" applyAlignment="1">
      <alignment horizontal="left" vertical="center" wrapText="1"/>
    </xf>
    <xf numFmtId="165" fontId="6" fillId="0" borderId="21" xfId="77" applyNumberFormat="1" applyFont="1" applyFill="1" applyBorder="1" applyAlignment="1">
      <alignment horizontal="left" vertical="center" wrapText="1"/>
    </xf>
    <xf numFmtId="49" fontId="6" fillId="0" borderId="40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6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1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3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50" xfId="77" applyNumberFormat="1" applyFont="1" applyFill="1" applyBorder="1" applyAlignment="1" applyProtection="1">
      <alignment horizontal="center" vertical="center" wrapText="1"/>
      <protection locked="0"/>
    </xf>
    <xf numFmtId="165" fontId="6" fillId="0" borderId="45" xfId="29" applyNumberFormat="1" applyFont="1" applyFill="1" applyBorder="1" applyAlignment="1">
      <alignment horizontal="center" vertical="center" wrapText="1"/>
    </xf>
    <xf numFmtId="165" fontId="6" fillId="0" borderId="17" xfId="29" applyNumberFormat="1" applyFont="1" applyFill="1" applyBorder="1" applyAlignment="1">
      <alignment horizontal="center" vertical="center" wrapText="1"/>
    </xf>
    <xf numFmtId="165" fontId="6" fillId="0" borderId="6" xfId="29" applyNumberFormat="1" applyFont="1" applyFill="1" applyBorder="1" applyAlignment="1">
      <alignment horizontal="center" vertical="center" wrapText="1"/>
    </xf>
    <xf numFmtId="49" fontId="6" fillId="0" borderId="23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77" applyNumberFormat="1" applyFont="1" applyFill="1" applyBorder="1" applyAlignment="1" applyProtection="1">
      <alignment horizontal="center" vertical="center" wrapText="1"/>
      <protection locked="0"/>
    </xf>
    <xf numFmtId="165" fontId="6" fillId="0" borderId="38" xfId="29" applyNumberFormat="1" applyFont="1" applyFill="1" applyBorder="1" applyAlignment="1">
      <alignment horizontal="center" vertical="center" wrapText="1"/>
    </xf>
    <xf numFmtId="49" fontId="6" fillId="0" borderId="44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98" applyNumberFormat="1" applyFont="1" applyFill="1" applyBorder="1" applyAlignment="1">
      <alignment horizontal="center" vertical="center" wrapText="1"/>
    </xf>
    <xf numFmtId="49" fontId="6" fillId="0" borderId="39" xfId="98" applyNumberFormat="1" applyFont="1" applyFill="1" applyBorder="1" applyAlignment="1">
      <alignment horizontal="center" vertical="center" wrapText="1"/>
    </xf>
    <xf numFmtId="49" fontId="6" fillId="0" borderId="30" xfId="98" applyNumberFormat="1" applyFont="1" applyFill="1" applyBorder="1" applyAlignment="1">
      <alignment horizontal="center" vertical="center" wrapText="1"/>
    </xf>
    <xf numFmtId="49" fontId="6" fillId="0" borderId="47" xfId="77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77" applyNumberFormat="1" applyFont="1" applyFill="1" applyBorder="1" applyAlignment="1">
      <alignment horizontal="center"/>
    </xf>
    <xf numFmtId="0" fontId="7" fillId="0" borderId="25" xfId="77" applyFont="1" applyFill="1" applyBorder="1" applyAlignment="1">
      <alignment horizontal="left" vertical="center" wrapText="1"/>
    </xf>
    <xf numFmtId="0" fontId="52" fillId="0" borderId="21" xfId="77" applyFont="1" applyFill="1" applyBorder="1" applyAlignment="1">
      <alignment horizontal="left" vertical="center" wrapText="1"/>
    </xf>
    <xf numFmtId="0" fontId="52" fillId="0" borderId="25" xfId="77" applyFont="1" applyFill="1" applyBorder="1" applyAlignment="1">
      <alignment horizontal="left" vertical="center" wrapText="1"/>
    </xf>
    <xf numFmtId="0" fontId="52" fillId="0" borderId="14" xfId="77" applyFont="1" applyFill="1" applyBorder="1" applyAlignment="1">
      <alignment horizontal="left" vertical="center" wrapText="1"/>
    </xf>
    <xf numFmtId="0" fontId="52" fillId="0" borderId="25" xfId="77" applyFont="1" applyFill="1" applyBorder="1" applyAlignment="1">
      <alignment horizontal="center" vertical="center" wrapText="1"/>
    </xf>
    <xf numFmtId="0" fontId="52" fillId="0" borderId="16" xfId="77" applyFont="1" applyFill="1" applyBorder="1" applyAlignment="1">
      <alignment horizontal="center" vertical="center" wrapText="1"/>
    </xf>
    <xf numFmtId="0" fontId="52" fillId="0" borderId="14" xfId="77" applyFont="1" applyFill="1" applyBorder="1" applyAlignment="1">
      <alignment horizontal="center" vertical="center" wrapText="1"/>
    </xf>
    <xf numFmtId="165" fontId="4" fillId="0" borderId="0" xfId="98" applyNumberFormat="1" applyFont="1" applyFill="1" applyBorder="1" applyAlignment="1">
      <alignment horizontal="center" vertical="center" wrapText="1"/>
    </xf>
    <xf numFmtId="0" fontId="52" fillId="0" borderId="44" xfId="77" applyFont="1" applyFill="1" applyBorder="1" applyAlignment="1">
      <alignment horizontal="center" vertical="center" wrapText="1"/>
    </xf>
    <xf numFmtId="0" fontId="52" fillId="0" borderId="43" xfId="77" applyFont="1" applyFill="1" applyBorder="1" applyAlignment="1">
      <alignment horizontal="center" vertical="center" wrapText="1"/>
    </xf>
    <xf numFmtId="0" fontId="52" fillId="0" borderId="21" xfId="77" applyFont="1" applyFill="1" applyBorder="1" applyAlignment="1">
      <alignment horizontal="center" vertical="center" wrapText="1"/>
    </xf>
    <xf numFmtId="164" fontId="52" fillId="0" borderId="45" xfId="29" applyNumberFormat="1" applyFont="1" applyFill="1" applyBorder="1" applyAlignment="1">
      <alignment horizontal="center" vertical="center" wrapText="1"/>
    </xf>
    <xf numFmtId="164" fontId="52" fillId="0" borderId="17" xfId="29" applyNumberFormat="1" applyFont="1" applyFill="1" applyBorder="1" applyAlignment="1">
      <alignment horizontal="center" vertical="center" wrapText="1"/>
    </xf>
    <xf numFmtId="164" fontId="52" fillId="0" borderId="6" xfId="29" applyNumberFormat="1" applyFont="1" applyFill="1" applyBorder="1" applyAlignment="1">
      <alignment horizontal="center" vertical="center" wrapText="1"/>
    </xf>
    <xf numFmtId="0" fontId="52" fillId="0" borderId="46" xfId="77" applyFont="1" applyFill="1" applyBorder="1" applyAlignment="1">
      <alignment horizontal="center" vertical="center" wrapText="1"/>
    </xf>
    <xf numFmtId="0" fontId="52" fillId="0" borderId="34" xfId="77" applyFont="1" applyFill="1" applyBorder="1" applyAlignment="1">
      <alignment horizontal="center" vertical="center" wrapText="1"/>
    </xf>
    <xf numFmtId="0" fontId="52" fillId="0" borderId="5" xfId="77" applyFont="1" applyFill="1" applyBorder="1" applyAlignment="1">
      <alignment horizontal="center" vertical="center" wrapText="1"/>
    </xf>
    <xf numFmtId="0" fontId="52" fillId="0" borderId="7" xfId="77" applyFont="1" applyFill="1" applyBorder="1" applyAlignment="1">
      <alignment horizontal="center" vertical="center" wrapText="1"/>
    </xf>
    <xf numFmtId="0" fontId="52" fillId="0" borderId="23" xfId="77" applyFont="1" applyFill="1" applyBorder="1" applyAlignment="1">
      <alignment horizontal="center" vertical="center" wrapText="1"/>
    </xf>
    <xf numFmtId="164" fontId="52" fillId="0" borderId="38" xfId="29" applyNumberFormat="1" applyFont="1" applyFill="1" applyBorder="1" applyAlignment="1">
      <alignment horizontal="center" vertical="center" wrapText="1"/>
    </xf>
    <xf numFmtId="0" fontId="52" fillId="0" borderId="3" xfId="77" applyFont="1" applyFill="1" applyBorder="1" applyAlignment="1">
      <alignment horizontal="center" wrapText="1"/>
    </xf>
    <xf numFmtId="0" fontId="55" fillId="0" borderId="7" xfId="77" applyFont="1" applyFill="1" applyBorder="1" applyAlignment="1">
      <alignment horizontal="center" vertical="center" wrapText="1"/>
    </xf>
    <xf numFmtId="0" fontId="52" fillId="0" borderId="24" xfId="77" applyFont="1" applyFill="1" applyBorder="1" applyAlignment="1">
      <alignment horizontal="center" vertical="center" wrapText="1"/>
    </xf>
    <xf numFmtId="165" fontId="6" fillId="0" borderId="37" xfId="29" applyNumberFormat="1" applyFont="1" applyFill="1" applyBorder="1" applyAlignment="1">
      <alignment horizontal="center" vertical="center" wrapText="1"/>
    </xf>
    <xf numFmtId="49" fontId="59" fillId="0" borderId="3" xfId="98" applyNumberFormat="1" applyFont="1" applyFill="1" applyBorder="1" applyAlignment="1">
      <alignment horizontal="left" vertical="center" wrapText="1"/>
    </xf>
    <xf numFmtId="49" fontId="13" fillId="0" borderId="3" xfId="98" applyNumberFormat="1" applyFont="1" applyFill="1" applyBorder="1" applyAlignment="1">
      <alignment horizontal="left" vertical="center" wrapText="1"/>
    </xf>
    <xf numFmtId="0" fontId="52" fillId="0" borderId="16" xfId="77" applyFont="1" applyFill="1" applyBorder="1" applyAlignment="1">
      <alignment horizontal="left" vertical="center" wrapText="1"/>
    </xf>
    <xf numFmtId="164" fontId="52" fillId="0" borderId="45" xfId="77" applyNumberFormat="1" applyFont="1" applyFill="1" applyBorder="1" applyAlignment="1">
      <alignment horizontal="center" vertical="center" wrapText="1"/>
    </xf>
    <xf numFmtId="164" fontId="52" fillId="0" borderId="17" xfId="77" applyNumberFormat="1" applyFont="1" applyFill="1" applyBorder="1" applyAlignment="1">
      <alignment horizontal="center" vertical="center" wrapText="1"/>
    </xf>
    <xf numFmtId="164" fontId="52" fillId="0" borderId="38" xfId="77" applyNumberFormat="1" applyFont="1" applyFill="1" applyBorder="1" applyAlignment="1">
      <alignment horizontal="center" vertical="center" wrapText="1"/>
    </xf>
    <xf numFmtId="0" fontId="54" fillId="0" borderId="0" xfId="77" applyFont="1" applyFill="1" applyAlignment="1">
      <alignment horizontal="center" vertical="center" wrapText="1"/>
    </xf>
    <xf numFmtId="0" fontId="54" fillId="0" borderId="40" xfId="77" applyFont="1" applyFill="1" applyBorder="1" applyAlignment="1">
      <alignment horizontal="center" vertical="center" wrapText="1"/>
    </xf>
    <xf numFmtId="0" fontId="54" fillId="0" borderId="41" xfId="77" applyFont="1" applyFill="1" applyBorder="1" applyAlignment="1">
      <alignment horizontal="center" vertical="center" wrapText="1"/>
    </xf>
    <xf numFmtId="0" fontId="54" fillId="0" borderId="42" xfId="77" applyFont="1" applyFill="1" applyBorder="1" applyAlignment="1">
      <alignment horizontal="center" vertical="center" wrapText="1"/>
    </xf>
    <xf numFmtId="0" fontId="54" fillId="0" borderId="21" xfId="77" applyFont="1" applyFill="1" applyBorder="1" applyAlignment="1">
      <alignment horizontal="center" vertical="center" wrapText="1"/>
    </xf>
    <xf numFmtId="0" fontId="52" fillId="0" borderId="42" xfId="77" applyFont="1" applyFill="1" applyBorder="1" applyAlignment="1">
      <alignment horizontal="left" vertical="center" wrapText="1"/>
    </xf>
    <xf numFmtId="0" fontId="52" fillId="0" borderId="40" xfId="77" applyFont="1" applyFill="1" applyBorder="1" applyAlignment="1">
      <alignment horizontal="center" vertical="center" wrapText="1"/>
    </xf>
    <xf numFmtId="0" fontId="52" fillId="0" borderId="41" xfId="77" applyFont="1" applyFill="1" applyBorder="1" applyAlignment="1">
      <alignment horizontal="center" wrapText="1"/>
    </xf>
    <xf numFmtId="0" fontId="52" fillId="0" borderId="43" xfId="77" applyFont="1" applyFill="1" applyBorder="1" applyAlignment="1">
      <alignment horizontal="center" wrapText="1"/>
    </xf>
    <xf numFmtId="0" fontId="52" fillId="0" borderId="24" xfId="77" applyFont="1" applyFill="1" applyBorder="1" applyAlignment="1">
      <alignment horizontal="center" wrapText="1"/>
    </xf>
    <xf numFmtId="49" fontId="13" fillId="0" borderId="25" xfId="98" applyNumberFormat="1" applyFont="1" applyFill="1" applyBorder="1" applyAlignment="1">
      <alignment horizontal="left" vertical="center" wrapText="1"/>
    </xf>
    <xf numFmtId="49" fontId="13" fillId="0" borderId="16" xfId="98" applyNumberFormat="1" applyFont="1" applyFill="1" applyBorder="1" applyAlignment="1">
      <alignment horizontal="left" vertical="center" wrapText="1"/>
    </xf>
    <xf numFmtId="0" fontId="54" fillId="0" borderId="33" xfId="77" applyFont="1" applyFill="1" applyBorder="1" applyAlignment="1">
      <alignment horizontal="center" vertical="center" wrapText="1"/>
    </xf>
    <xf numFmtId="0" fontId="54" fillId="0" borderId="36" xfId="77" applyFont="1" applyFill="1" applyBorder="1" applyAlignment="1">
      <alignment horizontal="center" vertical="center" wrapText="1"/>
    </xf>
    <xf numFmtId="164" fontId="52" fillId="0" borderId="37" xfId="77" applyNumberFormat="1" applyFont="1" applyFill="1" applyBorder="1" applyAlignment="1">
      <alignment horizontal="center" vertical="center" wrapText="1"/>
    </xf>
    <xf numFmtId="49" fontId="6" fillId="0" borderId="51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8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89" applyNumberFormat="1" applyFont="1" applyFill="1" applyBorder="1" applyAlignment="1" applyProtection="1">
      <alignment horizontal="center" vertical="center" wrapText="1"/>
      <protection locked="0"/>
    </xf>
    <xf numFmtId="165" fontId="4" fillId="0" borderId="13" xfId="36" applyNumberFormat="1" applyFont="1" applyFill="1" applyBorder="1" applyAlignment="1">
      <alignment horizontal="center" vertical="center" wrapText="1"/>
    </xf>
    <xf numFmtId="165" fontId="4" fillId="0" borderId="35" xfId="36" applyNumberFormat="1" applyFont="1" applyFill="1" applyBorder="1" applyAlignment="1">
      <alignment horizontal="center" vertical="center" wrapText="1"/>
    </xf>
    <xf numFmtId="165" fontId="4" fillId="0" borderId="52" xfId="36" applyNumberFormat="1" applyFont="1" applyFill="1" applyBorder="1" applyAlignment="1">
      <alignment horizontal="center" vertical="center" wrapText="1"/>
    </xf>
    <xf numFmtId="165" fontId="4" fillId="0" borderId="22" xfId="36" applyNumberFormat="1" applyFont="1" applyFill="1" applyBorder="1" applyAlignment="1">
      <alignment horizontal="center" vertical="center" wrapText="1"/>
    </xf>
    <xf numFmtId="165" fontId="8" fillId="0" borderId="0" xfId="89" applyNumberFormat="1" applyFont="1" applyFill="1" applyBorder="1" applyAlignment="1">
      <alignment horizontal="right" vertical="center"/>
    </xf>
    <xf numFmtId="165" fontId="4" fillId="0" borderId="0" xfId="89" applyNumberFormat="1" applyFont="1" applyFill="1" applyBorder="1" applyAlignment="1">
      <alignment horizontal="center" vertical="center" wrapText="1"/>
    </xf>
    <xf numFmtId="165" fontId="6" fillId="0" borderId="50" xfId="89" applyNumberFormat="1" applyFont="1" applyFill="1" applyBorder="1" applyAlignment="1">
      <alignment horizontal="right" vertical="center" wrapText="1"/>
    </xf>
    <xf numFmtId="165" fontId="4" fillId="0" borderId="53" xfId="89" applyNumberFormat="1" applyFont="1" applyFill="1" applyBorder="1" applyAlignment="1">
      <alignment horizontal="center" vertical="center" wrapText="1"/>
    </xf>
    <xf numFmtId="165" fontId="4" fillId="0" borderId="41" xfId="89" applyNumberFormat="1" applyFont="1" applyFill="1" applyBorder="1" applyAlignment="1">
      <alignment horizontal="center" vertical="center" wrapText="1"/>
    </xf>
    <xf numFmtId="165" fontId="4" fillId="0" borderId="4" xfId="89" applyNumberFormat="1" applyFont="1" applyFill="1" applyBorder="1" applyAlignment="1">
      <alignment horizontal="center" vertical="center" wrapText="1"/>
    </xf>
    <xf numFmtId="165" fontId="4" fillId="0" borderId="24" xfId="89" applyNumberFormat="1" applyFont="1" applyFill="1" applyBorder="1" applyAlignment="1">
      <alignment horizontal="center" vertical="center" wrapText="1"/>
    </xf>
    <xf numFmtId="165" fontId="4" fillId="0" borderId="37" xfId="33" applyNumberFormat="1" applyFont="1" applyFill="1" applyBorder="1" applyAlignment="1">
      <alignment horizontal="center" vertical="center" wrapText="1"/>
    </xf>
    <xf numFmtId="165" fontId="4" fillId="0" borderId="17" xfId="33" applyNumberFormat="1" applyFont="1" applyFill="1" applyBorder="1" applyAlignment="1">
      <alignment horizontal="center" vertical="center" wrapText="1"/>
    </xf>
    <xf numFmtId="165" fontId="4" fillId="0" borderId="6" xfId="33" applyNumberFormat="1" applyFont="1" applyFill="1" applyBorder="1" applyAlignment="1">
      <alignment horizontal="center" vertical="center" wrapText="1"/>
    </xf>
    <xf numFmtId="165" fontId="4" fillId="0" borderId="28" xfId="89" applyNumberFormat="1" applyFont="1" applyFill="1" applyBorder="1" applyAlignment="1">
      <alignment horizontal="center" vertical="center" wrapText="1"/>
    </xf>
    <xf numFmtId="165" fontId="4" fillId="0" borderId="54" xfId="89" applyNumberFormat="1" applyFont="1" applyFill="1" applyBorder="1" applyAlignment="1">
      <alignment horizontal="center" vertical="center" wrapText="1"/>
    </xf>
    <xf numFmtId="165" fontId="4" fillId="0" borderId="55" xfId="89" applyNumberFormat="1" applyFont="1" applyFill="1" applyBorder="1" applyAlignment="1">
      <alignment horizontal="center" vertical="center" wrapText="1"/>
    </xf>
  </cellXfs>
  <cellStyles count="1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2 2" xfId="30"/>
    <cellStyle name="Comma 2 2 2" xfId="31"/>
    <cellStyle name="Comma 2 2 3" xfId="32"/>
    <cellStyle name="Comma 2 3" xfId="33"/>
    <cellStyle name="Comma 2 3 2" xfId="34"/>
    <cellStyle name="Comma 2 4" xfId="35"/>
    <cellStyle name="Comma 3" xfId="36"/>
    <cellStyle name="Comma 3 2" xfId="37"/>
    <cellStyle name="Comma 3 3" xfId="38"/>
    <cellStyle name="Comma 4" xfId="39"/>
    <cellStyle name="Comma 4 2" xfId="40"/>
    <cellStyle name="Comma 4 3" xfId="41"/>
    <cellStyle name="Comma 5" xfId="42"/>
    <cellStyle name="Comma 5 2" xfId="43"/>
    <cellStyle name="Comma 6" xfId="44"/>
    <cellStyle name="Comma 6 2" xfId="45"/>
    <cellStyle name="Comma 7" xfId="46"/>
    <cellStyle name="Comma 7 2" xfId="47"/>
    <cellStyle name="Comma 7 2 2" xfId="48"/>
    <cellStyle name="Comma 7 3" xfId="49"/>
    <cellStyle name="Comma 8" xfId="50"/>
    <cellStyle name="Comma 9" xfId="51"/>
    <cellStyle name="Explanatory Text 2" xfId="52"/>
    <cellStyle name="Good 2" xfId="53"/>
    <cellStyle name="Heading 1 2" xfId="54"/>
    <cellStyle name="Heading 2 2" xfId="55"/>
    <cellStyle name="Heading 3 2" xfId="56"/>
    <cellStyle name="Heading 4 2" xfId="57"/>
    <cellStyle name="Input 2" xfId="58"/>
    <cellStyle name="KPMG Heading 1" xfId="59"/>
    <cellStyle name="KPMG Heading 2" xfId="60"/>
    <cellStyle name="KPMG Heading 3" xfId="61"/>
    <cellStyle name="KPMG Heading 4" xfId="62"/>
    <cellStyle name="KPMG Normal" xfId="63"/>
    <cellStyle name="KPMG Normal Text" xfId="64"/>
    <cellStyle name="KPMG Normal_123" xfId="65"/>
    <cellStyle name="Linked Cell 2" xfId="66"/>
    <cellStyle name="Neutral 2" xfId="67"/>
    <cellStyle name="Normal" xfId="0" builtinId="0"/>
    <cellStyle name="Normal 10" xfId="68"/>
    <cellStyle name="Normal 10 2" xfId="69"/>
    <cellStyle name="Normal 11" xfId="70"/>
    <cellStyle name="Normal 12" xfId="71"/>
    <cellStyle name="Normal 13" xfId="72"/>
    <cellStyle name="Normal 14" xfId="73"/>
    <cellStyle name="Normal 14 2" xfId="74"/>
    <cellStyle name="Normal 15" xfId="75"/>
    <cellStyle name="Normal 16" xfId="76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5" xfId="83"/>
    <cellStyle name="Normal 3" xfId="84"/>
    <cellStyle name="Normal 3 2" xfId="85"/>
    <cellStyle name="Normal 3 3" xfId="86"/>
    <cellStyle name="Normal 3 4" xfId="87"/>
    <cellStyle name="Normal 4" xfId="88"/>
    <cellStyle name="Normal 5" xfId="89"/>
    <cellStyle name="Normal 5 2" xfId="90"/>
    <cellStyle name="Normal 6" xfId="91"/>
    <cellStyle name="Normal 6 2" xfId="92"/>
    <cellStyle name="Normal 7" xfId="93"/>
    <cellStyle name="Normal 8" xfId="94"/>
    <cellStyle name="Normal 8 2" xfId="95"/>
    <cellStyle name="Normal 9" xfId="96"/>
    <cellStyle name="Normal 9 2" xfId="97"/>
    <cellStyle name="Normal_Book2" xfId="98"/>
    <cellStyle name="Note 2" xfId="99"/>
    <cellStyle name="Note 2 2" xfId="100"/>
    <cellStyle name="Output 2" xfId="101"/>
    <cellStyle name="Percent 2" xfId="102"/>
    <cellStyle name="Percent 2 2" xfId="103"/>
    <cellStyle name="Percent 2 2 2" xfId="104"/>
    <cellStyle name="Percent 2 3" xfId="105"/>
    <cellStyle name="Percent 3" xfId="106"/>
    <cellStyle name="Percent 3 2" xfId="107"/>
    <cellStyle name="Percent 4" xfId="108"/>
    <cellStyle name="Percent 4 2" xfId="109"/>
    <cellStyle name="Percent 5" xfId="110"/>
    <cellStyle name="Percent 5 2" xfId="111"/>
    <cellStyle name="Percent 5 2 2" xfId="112"/>
    <cellStyle name="Percent 5 3" xfId="113"/>
    <cellStyle name="Style 1" xfId="114"/>
    <cellStyle name="Style 1 2" xfId="115"/>
    <cellStyle name="Total 2" xfId="116"/>
    <cellStyle name="Warning Text 2" xfId="117"/>
    <cellStyle name="Беззащитный" xfId="118"/>
    <cellStyle name="Защитный" xfId="119"/>
    <cellStyle name="Обычный 2" xfId="120"/>
    <cellStyle name="Обычный 2 10" xfId="121"/>
    <cellStyle name="Обычный 2 11" xfId="122"/>
    <cellStyle name="Обычный 2 12" xfId="123"/>
    <cellStyle name="Обычный 2 13" xfId="124"/>
    <cellStyle name="Обычный 2 2" xfId="125"/>
    <cellStyle name="Обычный 2 2 2" xfId="126"/>
    <cellStyle name="Обычный 2 3" xfId="127"/>
    <cellStyle name="Обычный 2 4" xfId="128"/>
    <cellStyle name="Обычный 2 4 2" xfId="129"/>
    <cellStyle name="Обычный 2 5" xfId="130"/>
    <cellStyle name="Обычный 2 5 2" xfId="131"/>
    <cellStyle name="Обычный 2 6" xfId="132"/>
    <cellStyle name="Обычный 2 6 2" xfId="133"/>
    <cellStyle name="Обычный 2 7" xfId="134"/>
    <cellStyle name="Обычный 2 7 2" xfId="135"/>
    <cellStyle name="Обычный 2 8" xfId="136"/>
    <cellStyle name="Обычный 2 8 2" xfId="137"/>
    <cellStyle name="Обычный 2 9" xfId="138"/>
    <cellStyle name="Обычный 2_900005052015" xfId="139"/>
    <cellStyle name="Обычный 3" xfId="140"/>
    <cellStyle name="Обычный 3 2" xfId="141"/>
    <cellStyle name="Стиль 1" xfId="142"/>
    <cellStyle name="Финансовый 2" xfId="143"/>
    <cellStyle name="Финансовый 2 2" xfId="144"/>
    <cellStyle name="Финансовый 3" xfId="145"/>
    <cellStyle name="Финансовый 4" xfId="146"/>
    <cellStyle name="Финансовый 4 2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27"/>
  <sheetViews>
    <sheetView zoomScaleNormal="100" workbookViewId="0">
      <selection activeCell="A16" sqref="A16"/>
    </sheetView>
  </sheetViews>
  <sheetFormatPr defaultRowHeight="13.5" x14ac:dyDescent="0.25"/>
  <cols>
    <col min="1" max="1" width="73.28515625" style="1" customWidth="1"/>
    <col min="2" max="2" width="27.5703125" style="2" customWidth="1"/>
    <col min="3" max="3" width="24.5703125" style="2" customWidth="1"/>
    <col min="4" max="4" width="27.85546875" style="2" customWidth="1"/>
    <col min="5" max="5" width="22.42578125" style="2" customWidth="1"/>
    <col min="6" max="6" width="16.28515625" style="2" customWidth="1"/>
    <col min="7" max="7" width="17.28515625" style="2" bestFit="1" customWidth="1"/>
    <col min="8" max="24" width="9.140625" style="2"/>
    <col min="25" max="16384" width="9.140625" style="3"/>
  </cols>
  <sheetData>
    <row r="1" spans="1:24" ht="14.25" customHeight="1" x14ac:dyDescent="0.3">
      <c r="A1" s="144"/>
      <c r="B1" s="144"/>
    </row>
    <row r="2" spans="1:24" ht="21" customHeight="1" x14ac:dyDescent="0.3">
      <c r="B2" s="27" t="s">
        <v>164</v>
      </c>
    </row>
    <row r="3" spans="1:24" ht="19.5" customHeight="1" x14ac:dyDescent="0.3">
      <c r="B3" s="27" t="s">
        <v>26</v>
      </c>
    </row>
    <row r="4" spans="1:24" ht="52.5" customHeight="1" x14ac:dyDescent="0.25">
      <c r="A4" s="143" t="s">
        <v>79</v>
      </c>
      <c r="B4" s="143"/>
    </row>
    <row r="5" spans="1:24" ht="27" customHeight="1" x14ac:dyDescent="0.3">
      <c r="A5" s="4"/>
      <c r="B5" s="16" t="s">
        <v>28</v>
      </c>
    </row>
    <row r="6" spans="1:24" s="32" customFormat="1" ht="40.5" customHeight="1" x14ac:dyDescent="0.2">
      <c r="A6" s="127" t="s">
        <v>0</v>
      </c>
      <c r="B6" s="128" t="s">
        <v>77</v>
      </c>
      <c r="C6" s="30"/>
      <c r="D6" s="126"/>
      <c r="E6" s="106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33" customFormat="1" ht="23.25" customHeight="1" x14ac:dyDescent="0.3">
      <c r="A7" s="129" t="s">
        <v>20</v>
      </c>
      <c r="B7" s="130">
        <f>B9+B45</f>
        <v>160687267.40000004</v>
      </c>
      <c r="C7" s="31"/>
      <c r="D7" s="107"/>
      <c r="E7" s="10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s="33" customFormat="1" ht="20.25" customHeight="1" x14ac:dyDescent="0.3">
      <c r="A8" s="131" t="s">
        <v>1</v>
      </c>
      <c r="B8" s="132"/>
      <c r="C8" s="31"/>
      <c r="D8" s="34"/>
      <c r="E8" s="10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s="33" customFormat="1" ht="28.5" customHeight="1" x14ac:dyDescent="0.3">
      <c r="A9" s="133" t="s">
        <v>2</v>
      </c>
      <c r="B9" s="130">
        <f>B11+B18</f>
        <v>211254710.80000001</v>
      </c>
      <c r="C9" s="31"/>
      <c r="D9" s="107"/>
      <c r="E9" s="107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s="33" customFormat="1" ht="16.5" x14ac:dyDescent="0.3">
      <c r="A10" s="131" t="s">
        <v>1</v>
      </c>
      <c r="B10" s="1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33" customFormat="1" ht="24.75" customHeight="1" x14ac:dyDescent="0.3">
      <c r="A11" s="133" t="s">
        <v>21</v>
      </c>
      <c r="B11" s="130">
        <f>B13</f>
        <v>144114218.80000001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s="33" customFormat="1" ht="16.5" x14ac:dyDescent="0.3">
      <c r="A12" s="131" t="s">
        <v>1</v>
      </c>
      <c r="B12" s="132"/>
      <c r="C12" s="31"/>
      <c r="D12" s="31"/>
      <c r="E12" s="104"/>
      <c r="F12" s="31"/>
      <c r="G12" s="104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s="33" customFormat="1" ht="60.75" customHeight="1" x14ac:dyDescent="0.3">
      <c r="A13" s="133" t="s">
        <v>3</v>
      </c>
      <c r="B13" s="134">
        <f>B14</f>
        <v>144114218.80000001</v>
      </c>
      <c r="C13" s="31"/>
      <c r="D13" s="31"/>
      <c r="E13" s="31"/>
      <c r="F13" s="31"/>
      <c r="G13" s="10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s="33" customFormat="1" ht="21" customHeight="1" x14ac:dyDescent="0.3">
      <c r="A14" s="135" t="s">
        <v>23</v>
      </c>
      <c r="B14" s="136">
        <f>B16+B17</f>
        <v>144114218.80000001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s="33" customFormat="1" ht="21" customHeight="1" x14ac:dyDescent="0.3">
      <c r="A15" s="131" t="s">
        <v>4</v>
      </c>
      <c r="B15" s="1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s="33" customFormat="1" ht="24.75" customHeight="1" x14ac:dyDescent="0.3">
      <c r="A16" s="137" t="s">
        <v>5</v>
      </c>
      <c r="B16" s="136">
        <f>120000000+25000000</f>
        <v>145000000</v>
      </c>
      <c r="C16" s="31"/>
      <c r="D16" s="31"/>
      <c r="E16" s="105"/>
      <c r="F16" s="31"/>
      <c r="G16" s="10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s="33" customFormat="1" ht="24" customHeight="1" x14ac:dyDescent="0.3">
      <c r="A17" s="137" t="s">
        <v>6</v>
      </c>
      <c r="B17" s="136">
        <v>-885781.2</v>
      </c>
      <c r="C17" s="31"/>
      <c r="D17" s="105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33" customFormat="1" ht="30" customHeight="1" x14ac:dyDescent="0.3">
      <c r="A18" s="133" t="s">
        <v>25</v>
      </c>
      <c r="B18" s="134">
        <f>B20+B21+B22+B42</f>
        <v>67140492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33" customFormat="1" ht="22.5" customHeight="1" x14ac:dyDescent="0.3">
      <c r="A19" s="131" t="s">
        <v>1</v>
      </c>
      <c r="B19" s="1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s="33" customFormat="1" ht="46.5" customHeight="1" x14ac:dyDescent="0.3">
      <c r="A20" s="133" t="s">
        <v>78</v>
      </c>
      <c r="B20" s="134">
        <f>45787349.3-920414.6+744315.2</f>
        <v>45611249.899999999</v>
      </c>
      <c r="C20" s="12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s="33" customFormat="1" ht="34.5" customHeight="1" x14ac:dyDescent="0.3">
      <c r="A21" s="133" t="s">
        <v>24</v>
      </c>
      <c r="B21" s="134">
        <f>-'hav 3-1.1.1'!D8</f>
        <v>-44362675.799999997</v>
      </c>
      <c r="C21" s="120"/>
      <c r="D21" s="105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s="33" customFormat="1" ht="45.75" customHeight="1" x14ac:dyDescent="0.3">
      <c r="A22" s="133" t="s">
        <v>8</v>
      </c>
      <c r="B22" s="134">
        <f>SUM(B23:B41)</f>
        <v>19785553.900000002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s="33" customFormat="1" ht="19.5" customHeight="1" x14ac:dyDescent="0.3">
      <c r="A23" s="138" t="s">
        <v>142</v>
      </c>
      <c r="B23" s="136">
        <f>62753.6+6995351.1+682595.2</f>
        <v>7740699.8999999994</v>
      </c>
      <c r="C23" s="122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s="33" customFormat="1" ht="19.5" customHeight="1" x14ac:dyDescent="0.3">
      <c r="A24" s="138" t="s">
        <v>143</v>
      </c>
      <c r="B24" s="136">
        <f>285876+369823.5+248946.3+449538.6+259922.5+59823.1-0.4</f>
        <v>1673929.6</v>
      </c>
      <c r="C24" s="122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s="33" customFormat="1" ht="19.5" customHeight="1" x14ac:dyDescent="0.3">
      <c r="A25" s="138" t="s">
        <v>144</v>
      </c>
      <c r="B25" s="136">
        <f>9443+359662.3+180324.5+23687.6</f>
        <v>573117.4</v>
      </c>
      <c r="C25" s="12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s="33" customFormat="1" ht="19.5" customHeight="1" x14ac:dyDescent="0.3">
      <c r="A26" s="138" t="s">
        <v>145</v>
      </c>
      <c r="B26" s="136">
        <v>850803.7</v>
      </c>
      <c r="C26" s="12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s="33" customFormat="1" ht="19.5" customHeight="1" x14ac:dyDescent="0.3">
      <c r="A27" s="138" t="s">
        <v>146</v>
      </c>
      <c r="B27" s="136">
        <v>332954.40000000002</v>
      </c>
      <c r="C27" s="12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s="33" customFormat="1" ht="19.5" customHeight="1" x14ac:dyDescent="0.3">
      <c r="A28" s="138" t="s">
        <v>147</v>
      </c>
      <c r="B28" s="136">
        <f>44787.2+26839</f>
        <v>71626.2</v>
      </c>
      <c r="C28" s="12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s="33" customFormat="1" ht="19.5" customHeight="1" x14ac:dyDescent="0.3">
      <c r="A29" s="138" t="s">
        <v>148</v>
      </c>
      <c r="B29" s="136">
        <f>221316.7+241436.4+221316.7+73263.5</f>
        <v>757333.3</v>
      </c>
      <c r="C29" s="12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s="33" customFormat="1" ht="19.5" customHeight="1" x14ac:dyDescent="0.3">
      <c r="A30" s="138" t="s">
        <v>149</v>
      </c>
      <c r="B30" s="136">
        <v>61614.6</v>
      </c>
      <c r="C30" s="12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s="33" customFormat="1" ht="19.5" customHeight="1" x14ac:dyDescent="0.3">
      <c r="A31" s="138" t="s">
        <v>150</v>
      </c>
      <c r="B31" s="136">
        <v>8563.2999999999993</v>
      </c>
      <c r="C31" s="12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s="33" customFormat="1" ht="19.5" customHeight="1" x14ac:dyDescent="0.3">
      <c r="A32" s="138" t="s">
        <v>151</v>
      </c>
      <c r="B32" s="136">
        <v>2722.6</v>
      </c>
      <c r="C32" s="12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83" s="125" customFormat="1" ht="19.5" hidden="1" customHeight="1" x14ac:dyDescent="0.3">
      <c r="A33" s="139" t="s">
        <v>152</v>
      </c>
      <c r="B33" s="140">
        <v>0</v>
      </c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spans="1:83" s="33" customFormat="1" ht="19.5" customHeight="1" x14ac:dyDescent="0.3">
      <c r="A34" s="138" t="s">
        <v>153</v>
      </c>
      <c r="B34" s="136">
        <v>4764.6000000000004</v>
      </c>
      <c r="C34" s="122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83" s="33" customFormat="1" ht="19.5" customHeight="1" x14ac:dyDescent="0.3">
      <c r="A35" s="138" t="s">
        <v>154</v>
      </c>
      <c r="B35" s="136">
        <v>2823809.5</v>
      </c>
      <c r="C35" s="12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83" s="33" customFormat="1" ht="19.5" customHeight="1" x14ac:dyDescent="0.3">
      <c r="A36" s="138" t="s">
        <v>155</v>
      </c>
      <c r="B36" s="136">
        <v>3817066.7</v>
      </c>
      <c r="C36" s="12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83" s="33" customFormat="1" ht="40.5" customHeight="1" x14ac:dyDescent="0.3">
      <c r="A37" s="141" t="s">
        <v>156</v>
      </c>
      <c r="B37" s="136">
        <f>34805.2+46184.2</f>
        <v>80989.399999999994</v>
      </c>
      <c r="C37" s="12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83" s="33" customFormat="1" ht="22.5" customHeight="1" x14ac:dyDescent="0.3">
      <c r="A38" s="141" t="s">
        <v>157</v>
      </c>
      <c r="B38" s="136">
        <f>49720.7+1860.5+144472.1+32124.7</f>
        <v>228178</v>
      </c>
      <c r="C38" s="12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83" s="33" customFormat="1" ht="39" customHeight="1" x14ac:dyDescent="0.3">
      <c r="A39" s="141" t="s">
        <v>158</v>
      </c>
      <c r="B39" s="136">
        <v>70915.3</v>
      </c>
      <c r="C39" s="122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83" s="33" customFormat="1" ht="16.5" x14ac:dyDescent="0.3">
      <c r="A40" s="141" t="s">
        <v>159</v>
      </c>
      <c r="B40" s="136">
        <v>394208.3</v>
      </c>
      <c r="C40" s="12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83" s="33" customFormat="1" ht="16.5" x14ac:dyDescent="0.3">
      <c r="A41" s="141" t="s">
        <v>160</v>
      </c>
      <c r="B41" s="136">
        <v>292257.09999999998</v>
      </c>
      <c r="C41" s="12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83" s="33" customFormat="1" ht="24.75" customHeight="1" x14ac:dyDescent="0.3">
      <c r="A42" s="133" t="s">
        <v>9</v>
      </c>
      <c r="B42" s="134">
        <f>SUM(B43:B44)</f>
        <v>46106364</v>
      </c>
      <c r="C42" s="121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83" s="33" customFormat="1" ht="26.25" customHeight="1" x14ac:dyDescent="0.3">
      <c r="A43" s="137" t="s">
        <v>10</v>
      </c>
      <c r="B43" s="142">
        <v>46529654.299999997</v>
      </c>
      <c r="C43" s="121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</row>
    <row r="44" spans="1:83" s="33" customFormat="1" ht="25.5" customHeight="1" x14ac:dyDescent="0.3">
      <c r="A44" s="137" t="s">
        <v>163</v>
      </c>
      <c r="B44" s="142">
        <v>-423290.3</v>
      </c>
      <c r="C44" s="121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</row>
    <row r="45" spans="1:83" s="33" customFormat="1" ht="28.5" customHeight="1" x14ac:dyDescent="0.3">
      <c r="A45" s="133" t="s">
        <v>11</v>
      </c>
      <c r="B45" s="134">
        <f>B47+B56+B69</f>
        <v>-50567443.399999991</v>
      </c>
      <c r="C45" s="12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83" s="33" customFormat="1" ht="15.75" customHeight="1" x14ac:dyDescent="0.3">
      <c r="A46" s="131" t="s">
        <v>12</v>
      </c>
      <c r="B46" s="136"/>
      <c r="C46" s="12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83" s="33" customFormat="1" ht="24" customHeight="1" x14ac:dyDescent="0.3">
      <c r="A47" s="133" t="s">
        <v>21</v>
      </c>
      <c r="B47" s="134">
        <f>B49+B50+B52</f>
        <v>14324506.600000009</v>
      </c>
      <c r="C47" s="12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83" s="33" customFormat="1" ht="18" customHeight="1" x14ac:dyDescent="0.3">
      <c r="A48" s="131" t="s">
        <v>1</v>
      </c>
      <c r="B48" s="136"/>
      <c r="C48" s="105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s="33" customFormat="1" ht="26.25" customHeight="1" x14ac:dyDescent="0.3">
      <c r="A49" s="133" t="s">
        <v>13</v>
      </c>
      <c r="B49" s="134">
        <v>171778813.5</v>
      </c>
      <c r="C49" s="104"/>
      <c r="D49" s="31"/>
      <c r="E49" s="104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s="33" customFormat="1" ht="30" customHeight="1" x14ac:dyDescent="0.3">
      <c r="A50" s="133" t="s">
        <v>7</v>
      </c>
      <c r="B50" s="134">
        <f>B51</f>
        <v>-110924652.59999999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s="33" customFormat="1" ht="21.75" customHeight="1" x14ac:dyDescent="0.3">
      <c r="A51" s="135" t="s">
        <v>23</v>
      </c>
      <c r="B51" s="136">
        <v>-110924652.59999999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s="33" customFormat="1" ht="54.75" customHeight="1" x14ac:dyDescent="0.3">
      <c r="A52" s="133" t="s">
        <v>136</v>
      </c>
      <c r="B52" s="134">
        <f>B53</f>
        <v>-46529654.299999997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33" customFormat="1" ht="21.75" customHeight="1" x14ac:dyDescent="0.3">
      <c r="A53" s="135" t="s">
        <v>23</v>
      </c>
      <c r="B53" s="136">
        <f>B55</f>
        <v>-46529654.299999997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s="33" customFormat="1" ht="21.75" customHeight="1" x14ac:dyDescent="0.3">
      <c r="A54" s="135" t="s">
        <v>1</v>
      </c>
      <c r="B54" s="13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s="33" customFormat="1" ht="21.75" customHeight="1" x14ac:dyDescent="0.3">
      <c r="A55" s="135" t="s">
        <v>141</v>
      </c>
      <c r="B55" s="136">
        <v>-46529654.299999997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s="33" customFormat="1" ht="27.75" customHeight="1" x14ac:dyDescent="0.3">
      <c r="A56" s="133" t="s">
        <v>22</v>
      </c>
      <c r="B56" s="134">
        <f>B58+B62+B65</f>
        <v>-64891950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s="33" customFormat="1" ht="19.5" customHeight="1" x14ac:dyDescent="0.3">
      <c r="A57" s="131" t="s">
        <v>1</v>
      </c>
      <c r="B57" s="136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s="33" customFormat="1" ht="24" customHeight="1" x14ac:dyDescent="0.3">
      <c r="A58" s="133" t="s">
        <v>14</v>
      </c>
      <c r="B58" s="134">
        <f>B61</f>
        <v>-64949399.200000003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s="33" customFormat="1" ht="22.5" customHeight="1" x14ac:dyDescent="0.3">
      <c r="A59" s="135" t="s">
        <v>23</v>
      </c>
      <c r="B59" s="136">
        <f>B58</f>
        <v>-64949399.200000003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s="33" customFormat="1" ht="18" customHeight="1" x14ac:dyDescent="0.3">
      <c r="A60" s="131" t="s">
        <v>4</v>
      </c>
      <c r="B60" s="136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s="33" customFormat="1" ht="25.5" customHeight="1" x14ac:dyDescent="0.3">
      <c r="A61" s="137" t="s">
        <v>27</v>
      </c>
      <c r="B61" s="136">
        <v>-64949399.200000003</v>
      </c>
      <c r="C61" s="104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s="33" customFormat="1" ht="45.75" customHeight="1" x14ac:dyDescent="0.3">
      <c r="A62" s="133" t="s">
        <v>15</v>
      </c>
      <c r="B62" s="134">
        <f>B64</f>
        <v>784449.2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s="33" customFormat="1" ht="23.25" customHeight="1" x14ac:dyDescent="0.3">
      <c r="A63" s="131" t="s">
        <v>4</v>
      </c>
      <c r="B63" s="136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s="33" customFormat="1" ht="25.5" customHeight="1" x14ac:dyDescent="0.3">
      <c r="A64" s="137" t="s">
        <v>16</v>
      </c>
      <c r="B64" s="136">
        <v>784449.2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s="33" customFormat="1" ht="38.25" customHeight="1" x14ac:dyDescent="0.3">
      <c r="A65" s="133" t="s">
        <v>17</v>
      </c>
      <c r="B65" s="134">
        <f>B68</f>
        <v>-727000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s="33" customFormat="1" ht="23.25" customHeight="1" x14ac:dyDescent="0.3">
      <c r="A66" s="135" t="s">
        <v>23</v>
      </c>
      <c r="B66" s="136">
        <f>B65</f>
        <v>-727000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s="33" customFormat="1" ht="16.5" x14ac:dyDescent="0.3">
      <c r="A67" s="131" t="s">
        <v>4</v>
      </c>
      <c r="B67" s="136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s="33" customFormat="1" ht="47.25" customHeight="1" x14ac:dyDescent="0.3">
      <c r="A68" s="137" t="s">
        <v>18</v>
      </c>
      <c r="B68" s="136">
        <v>-727000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s="5" customFormat="1" ht="21" hidden="1" customHeight="1" thickBot="1" x14ac:dyDescent="0.3">
      <c r="A69" s="10" t="s">
        <v>19</v>
      </c>
      <c r="B69" s="11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8" customFormat="1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s="8" customFormat="1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s="8" customFormat="1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s="8" customFormat="1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s="8" customForma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s="8" customFormat="1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s="8" customFormat="1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s="8" customForma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s="8" customFormat="1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s="8" customFormat="1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s="8" customFormat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s="8" customFormat="1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x14ac:dyDescent="0.25">
      <c r="A82" s="9"/>
    </row>
    <row r="83" spans="1:24" x14ac:dyDescent="0.25">
      <c r="A83" s="9"/>
    </row>
    <row r="84" spans="1:24" x14ac:dyDescent="0.25">
      <c r="A84" s="9"/>
    </row>
    <row r="85" spans="1:24" x14ac:dyDescent="0.25">
      <c r="A85" s="9"/>
    </row>
    <row r="86" spans="1:24" x14ac:dyDescent="0.25">
      <c r="A86" s="9"/>
    </row>
    <row r="87" spans="1:24" x14ac:dyDescent="0.25">
      <c r="A87" s="9"/>
    </row>
    <row r="88" spans="1:24" x14ac:dyDescent="0.25">
      <c r="A88" s="9"/>
    </row>
    <row r="89" spans="1:24" x14ac:dyDescent="0.25">
      <c r="A89" s="9"/>
    </row>
    <row r="90" spans="1:24" x14ac:dyDescent="0.25">
      <c r="A90" s="9"/>
    </row>
    <row r="91" spans="1:24" x14ac:dyDescent="0.25">
      <c r="A91" s="9"/>
    </row>
    <row r="92" spans="1:24" x14ac:dyDescent="0.25">
      <c r="A92" s="9"/>
    </row>
    <row r="93" spans="1:24" x14ac:dyDescent="0.25">
      <c r="A93" s="9"/>
    </row>
    <row r="94" spans="1:24" x14ac:dyDescent="0.25">
      <c r="A94" s="9"/>
    </row>
    <row r="95" spans="1:24" x14ac:dyDescent="0.25">
      <c r="A95" s="9"/>
    </row>
    <row r="96" spans="1:24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  <row r="217" spans="1:1" x14ac:dyDescent="0.25">
      <c r="A217" s="9"/>
    </row>
    <row r="218" spans="1:1" x14ac:dyDescent="0.25">
      <c r="A218" s="9"/>
    </row>
    <row r="219" spans="1:1" x14ac:dyDescent="0.25">
      <c r="A219" s="9"/>
    </row>
    <row r="220" spans="1:1" x14ac:dyDescent="0.25">
      <c r="A220" s="9"/>
    </row>
    <row r="221" spans="1:1" x14ac:dyDescent="0.25">
      <c r="A221" s="9"/>
    </row>
    <row r="222" spans="1:1" x14ac:dyDescent="0.25">
      <c r="A222" s="9"/>
    </row>
    <row r="223" spans="1:1" x14ac:dyDescent="0.25">
      <c r="A223" s="9"/>
    </row>
    <row r="224" spans="1:1" x14ac:dyDescent="0.25">
      <c r="A224" s="9"/>
    </row>
    <row r="225" spans="1:1" x14ac:dyDescent="0.25">
      <c r="A225" s="9"/>
    </row>
    <row r="226" spans="1:1" x14ac:dyDescent="0.25">
      <c r="A226" s="9"/>
    </row>
    <row r="227" spans="1:1" x14ac:dyDescent="0.25">
      <c r="A227" s="9"/>
    </row>
    <row r="228" spans="1:1" x14ac:dyDescent="0.25">
      <c r="A228" s="9"/>
    </row>
    <row r="229" spans="1:1" x14ac:dyDescent="0.25">
      <c r="A229" s="9"/>
    </row>
    <row r="230" spans="1:1" x14ac:dyDescent="0.25">
      <c r="A230" s="9"/>
    </row>
    <row r="231" spans="1:1" x14ac:dyDescent="0.25">
      <c r="A231" s="9"/>
    </row>
    <row r="232" spans="1:1" x14ac:dyDescent="0.25">
      <c r="A232" s="9"/>
    </row>
    <row r="233" spans="1:1" x14ac:dyDescent="0.25">
      <c r="A233" s="9"/>
    </row>
    <row r="234" spans="1:1" x14ac:dyDescent="0.25">
      <c r="A234" s="9"/>
    </row>
    <row r="235" spans="1:1" x14ac:dyDescent="0.25">
      <c r="A235" s="9"/>
    </row>
    <row r="236" spans="1:1" x14ac:dyDescent="0.25">
      <c r="A236" s="9"/>
    </row>
    <row r="237" spans="1:1" x14ac:dyDescent="0.25">
      <c r="A237" s="9"/>
    </row>
    <row r="238" spans="1:1" x14ac:dyDescent="0.25">
      <c r="A238" s="9"/>
    </row>
    <row r="239" spans="1:1" x14ac:dyDescent="0.25">
      <c r="A239" s="9"/>
    </row>
    <row r="240" spans="1:1" x14ac:dyDescent="0.25">
      <c r="A240" s="9"/>
    </row>
    <row r="241" spans="1:1" x14ac:dyDescent="0.25">
      <c r="A241" s="9"/>
    </row>
    <row r="242" spans="1:1" x14ac:dyDescent="0.25">
      <c r="A242" s="9"/>
    </row>
    <row r="243" spans="1:1" x14ac:dyDescent="0.25">
      <c r="A243" s="9"/>
    </row>
    <row r="244" spans="1:1" x14ac:dyDescent="0.25">
      <c r="A244" s="9"/>
    </row>
    <row r="245" spans="1:1" x14ac:dyDescent="0.25">
      <c r="A245" s="9"/>
    </row>
    <row r="246" spans="1:1" x14ac:dyDescent="0.25">
      <c r="A246" s="9"/>
    </row>
    <row r="247" spans="1:1" x14ac:dyDescent="0.25">
      <c r="A247" s="9"/>
    </row>
    <row r="248" spans="1:1" x14ac:dyDescent="0.25">
      <c r="A248" s="9"/>
    </row>
    <row r="249" spans="1:1" x14ac:dyDescent="0.25">
      <c r="A249" s="9"/>
    </row>
    <row r="250" spans="1:1" x14ac:dyDescent="0.25">
      <c r="A250" s="9"/>
    </row>
    <row r="251" spans="1:1" x14ac:dyDescent="0.25">
      <c r="A251" s="9"/>
    </row>
    <row r="252" spans="1:1" x14ac:dyDescent="0.25">
      <c r="A252" s="9"/>
    </row>
    <row r="253" spans="1:1" x14ac:dyDescent="0.25">
      <c r="A253" s="9"/>
    </row>
    <row r="254" spans="1:1" x14ac:dyDescent="0.25">
      <c r="A254" s="9"/>
    </row>
    <row r="255" spans="1:1" x14ac:dyDescent="0.25">
      <c r="A255" s="9"/>
    </row>
    <row r="256" spans="1:1" x14ac:dyDescent="0.25">
      <c r="A256" s="9"/>
    </row>
    <row r="257" spans="1:1" x14ac:dyDescent="0.25">
      <c r="A257" s="9"/>
    </row>
    <row r="258" spans="1:1" x14ac:dyDescent="0.25">
      <c r="A258" s="9"/>
    </row>
    <row r="259" spans="1:1" x14ac:dyDescent="0.25">
      <c r="A259" s="9"/>
    </row>
    <row r="260" spans="1:1" x14ac:dyDescent="0.25">
      <c r="A260" s="9"/>
    </row>
    <row r="261" spans="1:1" x14ac:dyDescent="0.25">
      <c r="A261" s="9"/>
    </row>
    <row r="262" spans="1:1" x14ac:dyDescent="0.25">
      <c r="A262" s="9"/>
    </row>
    <row r="263" spans="1:1" x14ac:dyDescent="0.25">
      <c r="A263" s="9"/>
    </row>
    <row r="264" spans="1:1" x14ac:dyDescent="0.25">
      <c r="A264" s="9"/>
    </row>
    <row r="265" spans="1:1" x14ac:dyDescent="0.25">
      <c r="A265" s="9"/>
    </row>
    <row r="266" spans="1:1" x14ac:dyDescent="0.25">
      <c r="A266" s="9"/>
    </row>
    <row r="267" spans="1:1" x14ac:dyDescent="0.25">
      <c r="A267" s="9"/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9"/>
    </row>
    <row r="282" spans="1:1" x14ac:dyDescent="0.25">
      <c r="A282" s="9"/>
    </row>
    <row r="283" spans="1:1" x14ac:dyDescent="0.25">
      <c r="A283" s="9"/>
    </row>
    <row r="284" spans="1:1" x14ac:dyDescent="0.25">
      <c r="A284" s="9"/>
    </row>
    <row r="285" spans="1:1" x14ac:dyDescent="0.25">
      <c r="A285" s="9"/>
    </row>
    <row r="286" spans="1:1" x14ac:dyDescent="0.25">
      <c r="A286" s="9"/>
    </row>
    <row r="287" spans="1:1" x14ac:dyDescent="0.25">
      <c r="A287" s="9"/>
    </row>
    <row r="288" spans="1:1" x14ac:dyDescent="0.25">
      <c r="A288" s="9"/>
    </row>
    <row r="289" spans="1:1" x14ac:dyDescent="0.25">
      <c r="A289" s="9"/>
    </row>
    <row r="290" spans="1:1" x14ac:dyDescent="0.25">
      <c r="A290" s="9"/>
    </row>
    <row r="291" spans="1:1" x14ac:dyDescent="0.25">
      <c r="A291" s="9"/>
    </row>
    <row r="292" spans="1:1" x14ac:dyDescent="0.25">
      <c r="A292" s="9"/>
    </row>
    <row r="293" spans="1:1" x14ac:dyDescent="0.25">
      <c r="A293" s="9"/>
    </row>
    <row r="294" spans="1:1" x14ac:dyDescent="0.25">
      <c r="A294" s="9"/>
    </row>
    <row r="295" spans="1:1" x14ac:dyDescent="0.25">
      <c r="A295" s="9"/>
    </row>
    <row r="296" spans="1:1" x14ac:dyDescent="0.25">
      <c r="A296" s="9"/>
    </row>
    <row r="297" spans="1:1" x14ac:dyDescent="0.25">
      <c r="A297" s="9"/>
    </row>
    <row r="298" spans="1:1" x14ac:dyDescent="0.25">
      <c r="A298" s="9"/>
    </row>
    <row r="299" spans="1:1" x14ac:dyDescent="0.25">
      <c r="A299" s="9"/>
    </row>
    <row r="300" spans="1:1" x14ac:dyDescent="0.25">
      <c r="A300" s="9"/>
    </row>
    <row r="301" spans="1:1" x14ac:dyDescent="0.25">
      <c r="A301" s="9"/>
    </row>
    <row r="302" spans="1:1" x14ac:dyDescent="0.25">
      <c r="A302" s="9"/>
    </row>
    <row r="303" spans="1:1" x14ac:dyDescent="0.25">
      <c r="A303" s="9"/>
    </row>
    <row r="304" spans="1:1" x14ac:dyDescent="0.25">
      <c r="A304" s="9"/>
    </row>
    <row r="305" spans="1:1" x14ac:dyDescent="0.25">
      <c r="A305" s="9"/>
    </row>
    <row r="306" spans="1:1" x14ac:dyDescent="0.25">
      <c r="A306" s="9"/>
    </row>
    <row r="307" spans="1:1" x14ac:dyDescent="0.25">
      <c r="A307" s="9"/>
    </row>
    <row r="308" spans="1:1" x14ac:dyDescent="0.25">
      <c r="A308" s="9"/>
    </row>
    <row r="309" spans="1:1" x14ac:dyDescent="0.25">
      <c r="A309" s="9"/>
    </row>
    <row r="310" spans="1:1" x14ac:dyDescent="0.25">
      <c r="A310" s="9"/>
    </row>
    <row r="311" spans="1:1" x14ac:dyDescent="0.25">
      <c r="A311" s="9"/>
    </row>
    <row r="312" spans="1:1" x14ac:dyDescent="0.25">
      <c r="A312" s="9"/>
    </row>
    <row r="313" spans="1:1" x14ac:dyDescent="0.25">
      <c r="A313" s="9"/>
    </row>
    <row r="314" spans="1:1" x14ac:dyDescent="0.25">
      <c r="A314" s="9"/>
    </row>
    <row r="315" spans="1:1" x14ac:dyDescent="0.25">
      <c r="A315" s="9"/>
    </row>
    <row r="316" spans="1:1" x14ac:dyDescent="0.25">
      <c r="A316" s="9"/>
    </row>
    <row r="317" spans="1:1" x14ac:dyDescent="0.25">
      <c r="A317" s="9"/>
    </row>
    <row r="318" spans="1:1" x14ac:dyDescent="0.25">
      <c r="A318" s="9"/>
    </row>
    <row r="319" spans="1:1" x14ac:dyDescent="0.25">
      <c r="A319" s="9"/>
    </row>
    <row r="320" spans="1:1" x14ac:dyDescent="0.25">
      <c r="A320" s="9"/>
    </row>
    <row r="321" spans="1:1" x14ac:dyDescent="0.25">
      <c r="A321" s="9"/>
    </row>
    <row r="322" spans="1:1" x14ac:dyDescent="0.25">
      <c r="A322" s="9"/>
    </row>
    <row r="323" spans="1:1" x14ac:dyDescent="0.25">
      <c r="A323" s="9"/>
    </row>
    <row r="324" spans="1:1" x14ac:dyDescent="0.25">
      <c r="A324" s="9"/>
    </row>
    <row r="325" spans="1:1" x14ac:dyDescent="0.25">
      <c r="A325" s="9"/>
    </row>
    <row r="326" spans="1:1" x14ac:dyDescent="0.25">
      <c r="A326" s="9"/>
    </row>
    <row r="327" spans="1:1" x14ac:dyDescent="0.25">
      <c r="A327" s="9"/>
    </row>
    <row r="328" spans="1:1" x14ac:dyDescent="0.25">
      <c r="A328" s="9"/>
    </row>
    <row r="329" spans="1:1" x14ac:dyDescent="0.25">
      <c r="A329" s="9"/>
    </row>
    <row r="330" spans="1:1" x14ac:dyDescent="0.25">
      <c r="A330" s="9"/>
    </row>
    <row r="331" spans="1:1" x14ac:dyDescent="0.25">
      <c r="A331" s="9"/>
    </row>
    <row r="332" spans="1:1" x14ac:dyDescent="0.25">
      <c r="A332" s="9"/>
    </row>
    <row r="333" spans="1:1" x14ac:dyDescent="0.25">
      <c r="A333" s="9"/>
    </row>
    <row r="334" spans="1:1" x14ac:dyDescent="0.25">
      <c r="A334" s="9"/>
    </row>
    <row r="335" spans="1:1" x14ac:dyDescent="0.25">
      <c r="A335" s="9"/>
    </row>
    <row r="336" spans="1:1" x14ac:dyDescent="0.25">
      <c r="A336" s="9"/>
    </row>
    <row r="337" spans="1:1" x14ac:dyDescent="0.25">
      <c r="A337" s="9"/>
    </row>
    <row r="338" spans="1:1" x14ac:dyDescent="0.25">
      <c r="A338" s="9"/>
    </row>
    <row r="339" spans="1:1" x14ac:dyDescent="0.25">
      <c r="A339" s="9"/>
    </row>
    <row r="340" spans="1:1" x14ac:dyDescent="0.25">
      <c r="A340" s="9"/>
    </row>
    <row r="341" spans="1:1" x14ac:dyDescent="0.25">
      <c r="A341" s="9"/>
    </row>
    <row r="342" spans="1:1" x14ac:dyDescent="0.25">
      <c r="A342" s="9"/>
    </row>
    <row r="343" spans="1:1" x14ac:dyDescent="0.25">
      <c r="A343" s="9"/>
    </row>
    <row r="344" spans="1:1" x14ac:dyDescent="0.25">
      <c r="A344" s="9"/>
    </row>
    <row r="345" spans="1:1" x14ac:dyDescent="0.25">
      <c r="A345" s="9"/>
    </row>
    <row r="346" spans="1:1" x14ac:dyDescent="0.25">
      <c r="A346" s="9"/>
    </row>
    <row r="347" spans="1:1" x14ac:dyDescent="0.25">
      <c r="A347" s="9"/>
    </row>
    <row r="348" spans="1:1" x14ac:dyDescent="0.25">
      <c r="A348" s="9"/>
    </row>
    <row r="349" spans="1:1" x14ac:dyDescent="0.25">
      <c r="A349" s="9"/>
    </row>
    <row r="350" spans="1:1" x14ac:dyDescent="0.25">
      <c r="A350" s="9"/>
    </row>
    <row r="351" spans="1:1" x14ac:dyDescent="0.25">
      <c r="A351" s="9"/>
    </row>
    <row r="352" spans="1:1" x14ac:dyDescent="0.25">
      <c r="A352" s="9"/>
    </row>
    <row r="353" spans="1:1" x14ac:dyDescent="0.25">
      <c r="A353" s="9"/>
    </row>
    <row r="354" spans="1:1" x14ac:dyDescent="0.25">
      <c r="A354" s="9"/>
    </row>
    <row r="355" spans="1:1" x14ac:dyDescent="0.25">
      <c r="A355" s="9"/>
    </row>
    <row r="356" spans="1:1" x14ac:dyDescent="0.25">
      <c r="A356" s="9"/>
    </row>
    <row r="357" spans="1:1" x14ac:dyDescent="0.25">
      <c r="A357" s="9"/>
    </row>
    <row r="358" spans="1:1" x14ac:dyDescent="0.25">
      <c r="A358" s="9"/>
    </row>
    <row r="359" spans="1:1" x14ac:dyDescent="0.25">
      <c r="A359" s="9"/>
    </row>
    <row r="360" spans="1:1" x14ac:dyDescent="0.25">
      <c r="A360" s="9"/>
    </row>
    <row r="361" spans="1:1" x14ac:dyDescent="0.25">
      <c r="A361" s="9"/>
    </row>
    <row r="362" spans="1:1" x14ac:dyDescent="0.25">
      <c r="A362" s="9"/>
    </row>
    <row r="363" spans="1:1" x14ac:dyDescent="0.25">
      <c r="A363" s="9"/>
    </row>
    <row r="364" spans="1:1" x14ac:dyDescent="0.25">
      <c r="A364" s="9"/>
    </row>
    <row r="365" spans="1:1" x14ac:dyDescent="0.25">
      <c r="A365" s="9"/>
    </row>
    <row r="366" spans="1:1" x14ac:dyDescent="0.25">
      <c r="A366" s="9"/>
    </row>
    <row r="367" spans="1:1" x14ac:dyDescent="0.25">
      <c r="A367" s="9"/>
    </row>
    <row r="368" spans="1:1" x14ac:dyDescent="0.25">
      <c r="A368" s="9"/>
    </row>
    <row r="369" spans="1:1" x14ac:dyDescent="0.25">
      <c r="A369" s="9"/>
    </row>
    <row r="370" spans="1:1" x14ac:dyDescent="0.25">
      <c r="A370" s="9"/>
    </row>
    <row r="371" spans="1:1" x14ac:dyDescent="0.25">
      <c r="A371" s="9"/>
    </row>
    <row r="372" spans="1:1" x14ac:dyDescent="0.25">
      <c r="A372" s="9"/>
    </row>
    <row r="373" spans="1:1" x14ac:dyDescent="0.25">
      <c r="A373" s="9"/>
    </row>
    <row r="374" spans="1:1" x14ac:dyDescent="0.25">
      <c r="A374" s="9"/>
    </row>
    <row r="375" spans="1:1" x14ac:dyDescent="0.25">
      <c r="A375" s="9"/>
    </row>
    <row r="376" spans="1:1" x14ac:dyDescent="0.25">
      <c r="A376" s="9"/>
    </row>
    <row r="377" spans="1:1" x14ac:dyDescent="0.25">
      <c r="A377" s="9"/>
    </row>
    <row r="378" spans="1:1" x14ac:dyDescent="0.25">
      <c r="A378" s="9"/>
    </row>
    <row r="379" spans="1:1" x14ac:dyDescent="0.25">
      <c r="A379" s="9"/>
    </row>
    <row r="380" spans="1:1" x14ac:dyDescent="0.25">
      <c r="A380" s="9"/>
    </row>
    <row r="381" spans="1:1" x14ac:dyDescent="0.25">
      <c r="A381" s="9"/>
    </row>
    <row r="382" spans="1:1" x14ac:dyDescent="0.25">
      <c r="A382" s="9"/>
    </row>
    <row r="383" spans="1:1" x14ac:dyDescent="0.25">
      <c r="A383" s="9"/>
    </row>
    <row r="384" spans="1:1" x14ac:dyDescent="0.25">
      <c r="A384" s="9"/>
    </row>
    <row r="385" spans="1:1" x14ac:dyDescent="0.25">
      <c r="A385" s="9"/>
    </row>
    <row r="386" spans="1:1" x14ac:dyDescent="0.25">
      <c r="A386" s="9"/>
    </row>
    <row r="387" spans="1:1" x14ac:dyDescent="0.25">
      <c r="A387" s="9"/>
    </row>
    <row r="388" spans="1:1" x14ac:dyDescent="0.25">
      <c r="A388" s="9"/>
    </row>
    <row r="389" spans="1:1" x14ac:dyDescent="0.25">
      <c r="A389" s="9"/>
    </row>
    <row r="390" spans="1:1" x14ac:dyDescent="0.25">
      <c r="A390" s="9"/>
    </row>
    <row r="391" spans="1:1" x14ac:dyDescent="0.25">
      <c r="A391" s="9"/>
    </row>
    <row r="392" spans="1:1" x14ac:dyDescent="0.25">
      <c r="A392" s="9"/>
    </row>
    <row r="393" spans="1:1" x14ac:dyDescent="0.25">
      <c r="A393" s="9"/>
    </row>
    <row r="394" spans="1:1" x14ac:dyDescent="0.25">
      <c r="A394" s="9"/>
    </row>
    <row r="395" spans="1:1" x14ac:dyDescent="0.25">
      <c r="A395" s="9"/>
    </row>
    <row r="396" spans="1:1" x14ac:dyDescent="0.25">
      <c r="A396" s="9"/>
    </row>
    <row r="397" spans="1:1" x14ac:dyDescent="0.25">
      <c r="A397" s="9"/>
    </row>
    <row r="398" spans="1:1" x14ac:dyDescent="0.25">
      <c r="A398" s="9"/>
    </row>
    <row r="399" spans="1:1" x14ac:dyDescent="0.25">
      <c r="A399" s="9"/>
    </row>
    <row r="400" spans="1:1" x14ac:dyDescent="0.25">
      <c r="A400" s="9"/>
    </row>
    <row r="401" spans="1:1" x14ac:dyDescent="0.25">
      <c r="A401" s="9"/>
    </row>
    <row r="402" spans="1:1" x14ac:dyDescent="0.25">
      <c r="A402" s="9"/>
    </row>
    <row r="403" spans="1:1" x14ac:dyDescent="0.25">
      <c r="A403" s="9"/>
    </row>
    <row r="404" spans="1:1" x14ac:dyDescent="0.25">
      <c r="A404" s="9"/>
    </row>
    <row r="405" spans="1:1" x14ac:dyDescent="0.25">
      <c r="A405" s="9"/>
    </row>
    <row r="406" spans="1:1" x14ac:dyDescent="0.25">
      <c r="A406" s="9"/>
    </row>
    <row r="407" spans="1:1" x14ac:dyDescent="0.25">
      <c r="A407" s="9"/>
    </row>
    <row r="408" spans="1:1" x14ac:dyDescent="0.25">
      <c r="A408" s="9"/>
    </row>
    <row r="409" spans="1:1" x14ac:dyDescent="0.25">
      <c r="A409" s="9"/>
    </row>
    <row r="410" spans="1:1" x14ac:dyDescent="0.25">
      <c r="A410" s="9"/>
    </row>
    <row r="411" spans="1:1" x14ac:dyDescent="0.25">
      <c r="A411" s="9"/>
    </row>
    <row r="412" spans="1:1" x14ac:dyDescent="0.25">
      <c r="A412" s="9"/>
    </row>
    <row r="413" spans="1:1" x14ac:dyDescent="0.25">
      <c r="A413" s="9"/>
    </row>
    <row r="414" spans="1:1" x14ac:dyDescent="0.25">
      <c r="A414" s="9"/>
    </row>
    <row r="415" spans="1:1" x14ac:dyDescent="0.25">
      <c r="A415" s="9"/>
    </row>
    <row r="416" spans="1:1" x14ac:dyDescent="0.25">
      <c r="A416" s="9"/>
    </row>
    <row r="417" spans="1:1" x14ac:dyDescent="0.25">
      <c r="A417" s="9"/>
    </row>
    <row r="418" spans="1:1" x14ac:dyDescent="0.25">
      <c r="A418" s="9"/>
    </row>
    <row r="419" spans="1:1" x14ac:dyDescent="0.25">
      <c r="A419" s="9"/>
    </row>
    <row r="420" spans="1:1" x14ac:dyDescent="0.25">
      <c r="A420" s="9"/>
    </row>
    <row r="421" spans="1:1" x14ac:dyDescent="0.25">
      <c r="A421" s="9"/>
    </row>
    <row r="422" spans="1:1" x14ac:dyDescent="0.25">
      <c r="A422" s="9"/>
    </row>
    <row r="423" spans="1:1" x14ac:dyDescent="0.25">
      <c r="A423" s="9"/>
    </row>
    <row r="424" spans="1:1" x14ac:dyDescent="0.25">
      <c r="A424" s="9"/>
    </row>
    <row r="425" spans="1:1" x14ac:dyDescent="0.25">
      <c r="A425" s="9"/>
    </row>
    <row r="426" spans="1:1" x14ac:dyDescent="0.25">
      <c r="A426" s="9"/>
    </row>
    <row r="427" spans="1:1" x14ac:dyDescent="0.25">
      <c r="A427" s="9"/>
    </row>
    <row r="428" spans="1:1" x14ac:dyDescent="0.25">
      <c r="A428" s="9"/>
    </row>
    <row r="429" spans="1:1" x14ac:dyDescent="0.25">
      <c r="A429" s="9"/>
    </row>
    <row r="430" spans="1:1" x14ac:dyDescent="0.25">
      <c r="A430" s="9"/>
    </row>
    <row r="431" spans="1:1" x14ac:dyDescent="0.25">
      <c r="A431" s="9"/>
    </row>
    <row r="432" spans="1:1" x14ac:dyDescent="0.25">
      <c r="A432" s="9"/>
    </row>
    <row r="433" spans="1:1" x14ac:dyDescent="0.25">
      <c r="A433" s="9"/>
    </row>
    <row r="434" spans="1:1" x14ac:dyDescent="0.25">
      <c r="A434" s="9"/>
    </row>
    <row r="435" spans="1:1" x14ac:dyDescent="0.25">
      <c r="A435" s="9"/>
    </row>
    <row r="436" spans="1:1" x14ac:dyDescent="0.25">
      <c r="A436" s="9"/>
    </row>
    <row r="437" spans="1:1" x14ac:dyDescent="0.25">
      <c r="A437" s="9"/>
    </row>
    <row r="438" spans="1:1" x14ac:dyDescent="0.25">
      <c r="A438" s="9"/>
    </row>
    <row r="439" spans="1:1" x14ac:dyDescent="0.25">
      <c r="A439" s="9"/>
    </row>
    <row r="440" spans="1:1" x14ac:dyDescent="0.25">
      <c r="A440" s="9"/>
    </row>
    <row r="441" spans="1:1" x14ac:dyDescent="0.25">
      <c r="A441" s="9"/>
    </row>
    <row r="442" spans="1:1" x14ac:dyDescent="0.25">
      <c r="A442" s="9"/>
    </row>
    <row r="443" spans="1:1" x14ac:dyDescent="0.25">
      <c r="A443" s="9"/>
    </row>
    <row r="444" spans="1:1" x14ac:dyDescent="0.25">
      <c r="A444" s="9"/>
    </row>
    <row r="445" spans="1:1" x14ac:dyDescent="0.25">
      <c r="A445" s="9"/>
    </row>
    <row r="446" spans="1:1" x14ac:dyDescent="0.25">
      <c r="A446" s="9"/>
    </row>
    <row r="447" spans="1:1" x14ac:dyDescent="0.25">
      <c r="A447" s="9"/>
    </row>
    <row r="448" spans="1:1" x14ac:dyDescent="0.25">
      <c r="A448" s="9"/>
    </row>
    <row r="449" spans="1:1" x14ac:dyDescent="0.25">
      <c r="A449" s="9"/>
    </row>
    <row r="450" spans="1:1" x14ac:dyDescent="0.25">
      <c r="A450" s="9"/>
    </row>
    <row r="451" spans="1:1" x14ac:dyDescent="0.25">
      <c r="A451" s="9"/>
    </row>
    <row r="452" spans="1:1" x14ac:dyDescent="0.25">
      <c r="A452" s="9"/>
    </row>
    <row r="453" spans="1:1" x14ac:dyDescent="0.25">
      <c r="A453" s="9"/>
    </row>
    <row r="454" spans="1:1" x14ac:dyDescent="0.25">
      <c r="A454" s="9"/>
    </row>
    <row r="455" spans="1:1" x14ac:dyDescent="0.25">
      <c r="A455" s="9"/>
    </row>
    <row r="456" spans="1:1" x14ac:dyDescent="0.25">
      <c r="A456" s="9"/>
    </row>
    <row r="457" spans="1:1" x14ac:dyDescent="0.25">
      <c r="A457" s="9"/>
    </row>
    <row r="458" spans="1:1" x14ac:dyDescent="0.25">
      <c r="A458" s="9"/>
    </row>
    <row r="459" spans="1:1" x14ac:dyDescent="0.25">
      <c r="A459" s="9"/>
    </row>
    <row r="460" spans="1:1" x14ac:dyDescent="0.25">
      <c r="A460" s="9"/>
    </row>
    <row r="461" spans="1:1" x14ac:dyDescent="0.25">
      <c r="A461" s="9"/>
    </row>
    <row r="462" spans="1:1" x14ac:dyDescent="0.25">
      <c r="A462" s="9"/>
    </row>
    <row r="463" spans="1:1" x14ac:dyDescent="0.25">
      <c r="A463" s="9"/>
    </row>
    <row r="464" spans="1:1" x14ac:dyDescent="0.25">
      <c r="A464" s="9"/>
    </row>
    <row r="465" spans="1:1" x14ac:dyDescent="0.25">
      <c r="A465" s="9"/>
    </row>
    <row r="466" spans="1:1" x14ac:dyDescent="0.25">
      <c r="A466" s="9"/>
    </row>
    <row r="467" spans="1:1" x14ac:dyDescent="0.25">
      <c r="A467" s="9"/>
    </row>
    <row r="468" spans="1:1" x14ac:dyDescent="0.25">
      <c r="A468" s="9"/>
    </row>
    <row r="469" spans="1:1" x14ac:dyDescent="0.25">
      <c r="A469" s="9"/>
    </row>
    <row r="470" spans="1:1" x14ac:dyDescent="0.25">
      <c r="A470" s="9"/>
    </row>
    <row r="471" spans="1:1" x14ac:dyDescent="0.25">
      <c r="A471" s="9"/>
    </row>
    <row r="472" spans="1:1" x14ac:dyDescent="0.25">
      <c r="A472" s="9"/>
    </row>
    <row r="473" spans="1:1" x14ac:dyDescent="0.25">
      <c r="A473" s="9"/>
    </row>
    <row r="474" spans="1:1" x14ac:dyDescent="0.25">
      <c r="A474" s="9"/>
    </row>
    <row r="475" spans="1:1" x14ac:dyDescent="0.25">
      <c r="A475" s="9"/>
    </row>
    <row r="476" spans="1:1" x14ac:dyDescent="0.25">
      <c r="A476" s="9"/>
    </row>
    <row r="477" spans="1:1" x14ac:dyDescent="0.25">
      <c r="A477" s="9"/>
    </row>
    <row r="478" spans="1:1" x14ac:dyDescent="0.25">
      <c r="A478" s="9"/>
    </row>
    <row r="479" spans="1:1" x14ac:dyDescent="0.25">
      <c r="A479" s="9"/>
    </row>
    <row r="480" spans="1:1" x14ac:dyDescent="0.25">
      <c r="A480" s="9"/>
    </row>
    <row r="481" spans="1:1" x14ac:dyDescent="0.25">
      <c r="A481" s="9"/>
    </row>
    <row r="482" spans="1:1" x14ac:dyDescent="0.25">
      <c r="A482" s="9"/>
    </row>
    <row r="483" spans="1:1" x14ac:dyDescent="0.25">
      <c r="A483" s="9"/>
    </row>
    <row r="484" spans="1:1" x14ac:dyDescent="0.25">
      <c r="A484" s="9"/>
    </row>
    <row r="485" spans="1:1" x14ac:dyDescent="0.25">
      <c r="A485" s="9"/>
    </row>
    <row r="486" spans="1:1" x14ac:dyDescent="0.25">
      <c r="A486" s="9"/>
    </row>
    <row r="487" spans="1:1" x14ac:dyDescent="0.25">
      <c r="A487" s="9"/>
    </row>
    <row r="488" spans="1:1" x14ac:dyDescent="0.25">
      <c r="A488" s="9"/>
    </row>
    <row r="489" spans="1:1" x14ac:dyDescent="0.25">
      <c r="A489" s="9"/>
    </row>
    <row r="490" spans="1:1" x14ac:dyDescent="0.25">
      <c r="A490" s="9"/>
    </row>
    <row r="491" spans="1:1" x14ac:dyDescent="0.25">
      <c r="A491" s="9"/>
    </row>
    <row r="492" spans="1:1" x14ac:dyDescent="0.25">
      <c r="A492" s="9"/>
    </row>
    <row r="493" spans="1:1" x14ac:dyDescent="0.25">
      <c r="A493" s="9"/>
    </row>
    <row r="494" spans="1:1" x14ac:dyDescent="0.25">
      <c r="A494" s="9"/>
    </row>
    <row r="495" spans="1:1" x14ac:dyDescent="0.25">
      <c r="A495" s="9"/>
    </row>
    <row r="496" spans="1:1" x14ac:dyDescent="0.25">
      <c r="A496" s="9"/>
    </row>
    <row r="497" spans="1:1" x14ac:dyDescent="0.25">
      <c r="A497" s="9"/>
    </row>
    <row r="498" spans="1:1" x14ac:dyDescent="0.25">
      <c r="A498" s="9"/>
    </row>
    <row r="499" spans="1:1" x14ac:dyDescent="0.25">
      <c r="A499" s="9"/>
    </row>
    <row r="500" spans="1:1" x14ac:dyDescent="0.25">
      <c r="A500" s="9"/>
    </row>
    <row r="501" spans="1:1" x14ac:dyDescent="0.25">
      <c r="A501" s="9"/>
    </row>
    <row r="502" spans="1:1" x14ac:dyDescent="0.25">
      <c r="A502" s="9"/>
    </row>
    <row r="503" spans="1:1" x14ac:dyDescent="0.25">
      <c r="A503" s="9"/>
    </row>
    <row r="504" spans="1:1" x14ac:dyDescent="0.25">
      <c r="A504" s="9"/>
    </row>
    <row r="505" spans="1:1" x14ac:dyDescent="0.25">
      <c r="A505" s="9"/>
    </row>
    <row r="506" spans="1:1" x14ac:dyDescent="0.25">
      <c r="A506" s="9"/>
    </row>
    <row r="507" spans="1:1" x14ac:dyDescent="0.25">
      <c r="A507" s="9"/>
    </row>
    <row r="508" spans="1:1" x14ac:dyDescent="0.25">
      <c r="A508" s="9"/>
    </row>
    <row r="509" spans="1:1" x14ac:dyDescent="0.25">
      <c r="A509" s="9"/>
    </row>
    <row r="510" spans="1:1" x14ac:dyDescent="0.25">
      <c r="A510" s="9"/>
    </row>
    <row r="511" spans="1:1" x14ac:dyDescent="0.25">
      <c r="A511" s="9"/>
    </row>
    <row r="512" spans="1:1" x14ac:dyDescent="0.25">
      <c r="A512" s="9"/>
    </row>
    <row r="513" spans="1:1" x14ac:dyDescent="0.25">
      <c r="A513" s="9"/>
    </row>
    <row r="514" spans="1:1" x14ac:dyDescent="0.25">
      <c r="A514" s="9"/>
    </row>
    <row r="515" spans="1:1" x14ac:dyDescent="0.25">
      <c r="A515" s="9"/>
    </row>
    <row r="516" spans="1:1" x14ac:dyDescent="0.25">
      <c r="A516" s="9"/>
    </row>
    <row r="517" spans="1:1" x14ac:dyDescent="0.25">
      <c r="A517" s="9"/>
    </row>
    <row r="518" spans="1:1" x14ac:dyDescent="0.25">
      <c r="A518" s="9"/>
    </row>
    <row r="519" spans="1:1" x14ac:dyDescent="0.25">
      <c r="A519" s="9"/>
    </row>
    <row r="520" spans="1:1" x14ac:dyDescent="0.25">
      <c r="A520" s="9"/>
    </row>
    <row r="521" spans="1:1" x14ac:dyDescent="0.25">
      <c r="A521" s="9"/>
    </row>
    <row r="522" spans="1:1" x14ac:dyDescent="0.25">
      <c r="A522" s="9"/>
    </row>
    <row r="523" spans="1:1" x14ac:dyDescent="0.25">
      <c r="A523" s="9"/>
    </row>
    <row r="524" spans="1:1" x14ac:dyDescent="0.25">
      <c r="A524" s="9"/>
    </row>
    <row r="525" spans="1:1" x14ac:dyDescent="0.25">
      <c r="A525" s="9"/>
    </row>
    <row r="526" spans="1:1" x14ac:dyDescent="0.25">
      <c r="A526" s="9"/>
    </row>
    <row r="527" spans="1:1" x14ac:dyDescent="0.25">
      <c r="A527" s="9"/>
    </row>
    <row r="528" spans="1:1" x14ac:dyDescent="0.25">
      <c r="A528" s="9"/>
    </row>
    <row r="529" spans="1:1" x14ac:dyDescent="0.25">
      <c r="A529" s="9"/>
    </row>
    <row r="530" spans="1:1" x14ac:dyDescent="0.25">
      <c r="A530" s="9"/>
    </row>
    <row r="531" spans="1:1" x14ac:dyDescent="0.25">
      <c r="A531" s="9"/>
    </row>
    <row r="532" spans="1:1" x14ac:dyDescent="0.25">
      <c r="A532" s="9"/>
    </row>
    <row r="533" spans="1:1" x14ac:dyDescent="0.25">
      <c r="A533" s="9"/>
    </row>
    <row r="534" spans="1:1" x14ac:dyDescent="0.25">
      <c r="A534" s="9"/>
    </row>
    <row r="535" spans="1:1" x14ac:dyDescent="0.25">
      <c r="A535" s="9"/>
    </row>
    <row r="536" spans="1:1" x14ac:dyDescent="0.25">
      <c r="A536" s="9"/>
    </row>
    <row r="537" spans="1:1" x14ac:dyDescent="0.25">
      <c r="A537" s="9"/>
    </row>
    <row r="538" spans="1:1" x14ac:dyDescent="0.25">
      <c r="A538" s="9"/>
    </row>
    <row r="539" spans="1:1" x14ac:dyDescent="0.25">
      <c r="A539" s="9"/>
    </row>
    <row r="540" spans="1:1" x14ac:dyDescent="0.25">
      <c r="A540" s="9"/>
    </row>
    <row r="541" spans="1:1" x14ac:dyDescent="0.25">
      <c r="A541" s="9"/>
    </row>
    <row r="542" spans="1:1" x14ac:dyDescent="0.25">
      <c r="A542" s="9"/>
    </row>
    <row r="543" spans="1:1" x14ac:dyDescent="0.25">
      <c r="A543" s="9"/>
    </row>
    <row r="544" spans="1:1" x14ac:dyDescent="0.25">
      <c r="A544" s="9"/>
    </row>
    <row r="545" spans="1:1" x14ac:dyDescent="0.25">
      <c r="A545" s="9"/>
    </row>
    <row r="546" spans="1:1" x14ac:dyDescent="0.25">
      <c r="A546" s="9"/>
    </row>
    <row r="547" spans="1:1" x14ac:dyDescent="0.25">
      <c r="A547" s="9"/>
    </row>
    <row r="548" spans="1:1" x14ac:dyDescent="0.25">
      <c r="A548" s="9"/>
    </row>
    <row r="549" spans="1:1" x14ac:dyDescent="0.25">
      <c r="A549" s="9"/>
    </row>
    <row r="550" spans="1:1" x14ac:dyDescent="0.25">
      <c r="A550" s="9"/>
    </row>
    <row r="551" spans="1:1" x14ac:dyDescent="0.25">
      <c r="A551" s="9"/>
    </row>
    <row r="552" spans="1:1" x14ac:dyDescent="0.25">
      <c r="A552" s="9"/>
    </row>
    <row r="553" spans="1:1" x14ac:dyDescent="0.25">
      <c r="A553" s="9"/>
    </row>
    <row r="554" spans="1:1" x14ac:dyDescent="0.25">
      <c r="A554" s="9"/>
    </row>
    <row r="555" spans="1:1" x14ac:dyDescent="0.25">
      <c r="A555" s="9"/>
    </row>
    <row r="556" spans="1:1" x14ac:dyDescent="0.25">
      <c r="A556" s="9"/>
    </row>
    <row r="557" spans="1:1" x14ac:dyDescent="0.25">
      <c r="A557" s="9"/>
    </row>
    <row r="558" spans="1:1" x14ac:dyDescent="0.25">
      <c r="A558" s="9"/>
    </row>
    <row r="559" spans="1:1" x14ac:dyDescent="0.25">
      <c r="A559" s="9"/>
    </row>
    <row r="560" spans="1:1" x14ac:dyDescent="0.25">
      <c r="A560" s="9"/>
    </row>
    <row r="561" spans="1:1" x14ac:dyDescent="0.25">
      <c r="A561" s="9"/>
    </row>
    <row r="562" spans="1:1" x14ac:dyDescent="0.25">
      <c r="A562" s="9"/>
    </row>
    <row r="563" spans="1:1" x14ac:dyDescent="0.25">
      <c r="A563" s="9"/>
    </row>
    <row r="564" spans="1:1" x14ac:dyDescent="0.25">
      <c r="A564" s="9"/>
    </row>
    <row r="565" spans="1:1" x14ac:dyDescent="0.25">
      <c r="A565" s="9"/>
    </row>
    <row r="566" spans="1:1" x14ac:dyDescent="0.25">
      <c r="A566" s="9"/>
    </row>
    <row r="567" spans="1:1" x14ac:dyDescent="0.25">
      <c r="A567" s="9"/>
    </row>
    <row r="568" spans="1:1" x14ac:dyDescent="0.25">
      <c r="A568" s="9"/>
    </row>
    <row r="569" spans="1:1" x14ac:dyDescent="0.25">
      <c r="A569" s="9"/>
    </row>
    <row r="570" spans="1:1" x14ac:dyDescent="0.25">
      <c r="A570" s="9"/>
    </row>
    <row r="571" spans="1:1" x14ac:dyDescent="0.25">
      <c r="A571" s="9"/>
    </row>
    <row r="572" spans="1:1" x14ac:dyDescent="0.25">
      <c r="A572" s="9"/>
    </row>
    <row r="573" spans="1:1" x14ac:dyDescent="0.25">
      <c r="A573" s="9"/>
    </row>
    <row r="574" spans="1:1" x14ac:dyDescent="0.25">
      <c r="A574" s="9"/>
    </row>
    <row r="575" spans="1:1" x14ac:dyDescent="0.25">
      <c r="A575" s="9"/>
    </row>
    <row r="576" spans="1:1" x14ac:dyDescent="0.25">
      <c r="A576" s="9"/>
    </row>
    <row r="577" spans="1:1" x14ac:dyDescent="0.25">
      <c r="A577" s="9"/>
    </row>
    <row r="578" spans="1:1" x14ac:dyDescent="0.25">
      <c r="A578" s="9"/>
    </row>
    <row r="579" spans="1:1" x14ac:dyDescent="0.25">
      <c r="A579" s="9"/>
    </row>
    <row r="580" spans="1:1" x14ac:dyDescent="0.25">
      <c r="A580" s="9"/>
    </row>
    <row r="581" spans="1:1" x14ac:dyDescent="0.25">
      <c r="A581" s="9"/>
    </row>
    <row r="582" spans="1:1" x14ac:dyDescent="0.25">
      <c r="A582" s="9"/>
    </row>
    <row r="583" spans="1:1" x14ac:dyDescent="0.25">
      <c r="A583" s="9"/>
    </row>
    <row r="584" spans="1:1" x14ac:dyDescent="0.25">
      <c r="A584" s="9"/>
    </row>
    <row r="585" spans="1:1" x14ac:dyDescent="0.25">
      <c r="A585" s="9"/>
    </row>
    <row r="586" spans="1:1" x14ac:dyDescent="0.25">
      <c r="A586" s="9"/>
    </row>
    <row r="587" spans="1:1" x14ac:dyDescent="0.25">
      <c r="A587" s="9"/>
    </row>
    <row r="588" spans="1:1" x14ac:dyDescent="0.25">
      <c r="A588" s="9"/>
    </row>
    <row r="589" spans="1:1" x14ac:dyDescent="0.25">
      <c r="A589" s="9"/>
    </row>
    <row r="590" spans="1:1" x14ac:dyDescent="0.25">
      <c r="A590" s="9"/>
    </row>
    <row r="591" spans="1:1" x14ac:dyDescent="0.25">
      <c r="A591" s="9"/>
    </row>
    <row r="592" spans="1:1" x14ac:dyDescent="0.25">
      <c r="A592" s="9"/>
    </row>
    <row r="593" spans="1:1" x14ac:dyDescent="0.25">
      <c r="A593" s="9"/>
    </row>
    <row r="594" spans="1:1" x14ac:dyDescent="0.25">
      <c r="A594" s="9"/>
    </row>
    <row r="595" spans="1:1" x14ac:dyDescent="0.25">
      <c r="A595" s="9"/>
    </row>
    <row r="596" spans="1:1" x14ac:dyDescent="0.25">
      <c r="A596" s="9"/>
    </row>
    <row r="597" spans="1:1" x14ac:dyDescent="0.25">
      <c r="A597" s="9"/>
    </row>
    <row r="598" spans="1:1" x14ac:dyDescent="0.25">
      <c r="A598" s="9"/>
    </row>
    <row r="599" spans="1:1" x14ac:dyDescent="0.25">
      <c r="A599" s="9"/>
    </row>
    <row r="600" spans="1:1" x14ac:dyDescent="0.25">
      <c r="A600" s="9"/>
    </row>
    <row r="601" spans="1:1" x14ac:dyDescent="0.25">
      <c r="A601" s="9"/>
    </row>
    <row r="602" spans="1:1" x14ac:dyDescent="0.25">
      <c r="A602" s="9"/>
    </row>
    <row r="603" spans="1:1" x14ac:dyDescent="0.25">
      <c r="A603" s="9"/>
    </row>
    <row r="604" spans="1:1" x14ac:dyDescent="0.25">
      <c r="A604" s="9"/>
    </row>
    <row r="605" spans="1:1" x14ac:dyDescent="0.25">
      <c r="A605" s="9"/>
    </row>
    <row r="606" spans="1:1" x14ac:dyDescent="0.25">
      <c r="A606" s="9"/>
    </row>
    <row r="607" spans="1:1" x14ac:dyDescent="0.25">
      <c r="A607" s="9"/>
    </row>
    <row r="608" spans="1:1" x14ac:dyDescent="0.25">
      <c r="A608" s="9"/>
    </row>
    <row r="609" spans="1:1" x14ac:dyDescent="0.25">
      <c r="A609" s="9"/>
    </row>
    <row r="610" spans="1:1" x14ac:dyDescent="0.25">
      <c r="A610" s="9"/>
    </row>
    <row r="611" spans="1:1" x14ac:dyDescent="0.25">
      <c r="A611" s="9"/>
    </row>
    <row r="612" spans="1:1" x14ac:dyDescent="0.25">
      <c r="A612" s="9"/>
    </row>
    <row r="613" spans="1:1" x14ac:dyDescent="0.25">
      <c r="A613" s="9"/>
    </row>
    <row r="614" spans="1:1" x14ac:dyDescent="0.25">
      <c r="A614" s="9"/>
    </row>
    <row r="615" spans="1:1" x14ac:dyDescent="0.25">
      <c r="A615" s="9"/>
    </row>
    <row r="616" spans="1:1" x14ac:dyDescent="0.25">
      <c r="A616" s="9"/>
    </row>
    <row r="617" spans="1:1" x14ac:dyDescent="0.25">
      <c r="A617" s="9"/>
    </row>
    <row r="618" spans="1:1" x14ac:dyDescent="0.25">
      <c r="A618" s="9"/>
    </row>
    <row r="619" spans="1:1" x14ac:dyDescent="0.25">
      <c r="A619" s="9"/>
    </row>
    <row r="620" spans="1:1" x14ac:dyDescent="0.25">
      <c r="A620" s="9"/>
    </row>
    <row r="621" spans="1:1" x14ac:dyDescent="0.25">
      <c r="A621" s="9"/>
    </row>
    <row r="622" spans="1:1" x14ac:dyDescent="0.25">
      <c r="A622" s="9"/>
    </row>
    <row r="623" spans="1:1" x14ac:dyDescent="0.25">
      <c r="A623" s="9"/>
    </row>
    <row r="624" spans="1:1" x14ac:dyDescent="0.25">
      <c r="A624" s="9"/>
    </row>
    <row r="625" spans="1:1" x14ac:dyDescent="0.25">
      <c r="A625" s="9"/>
    </row>
    <row r="626" spans="1:1" x14ac:dyDescent="0.25">
      <c r="A626" s="9"/>
    </row>
    <row r="627" spans="1:1" x14ac:dyDescent="0.25">
      <c r="A627" s="9"/>
    </row>
    <row r="628" spans="1:1" x14ac:dyDescent="0.25">
      <c r="A628" s="9"/>
    </row>
    <row r="629" spans="1:1" x14ac:dyDescent="0.25">
      <c r="A629" s="9"/>
    </row>
    <row r="630" spans="1:1" x14ac:dyDescent="0.25">
      <c r="A630" s="9"/>
    </row>
    <row r="631" spans="1:1" x14ac:dyDescent="0.25">
      <c r="A631" s="9"/>
    </row>
    <row r="632" spans="1:1" x14ac:dyDescent="0.25">
      <c r="A632" s="9"/>
    </row>
    <row r="633" spans="1:1" x14ac:dyDescent="0.25">
      <c r="A633" s="9"/>
    </row>
    <row r="634" spans="1:1" x14ac:dyDescent="0.25">
      <c r="A634" s="9"/>
    </row>
    <row r="635" spans="1:1" x14ac:dyDescent="0.25">
      <c r="A635" s="9"/>
    </row>
    <row r="636" spans="1:1" x14ac:dyDescent="0.25">
      <c r="A636" s="9"/>
    </row>
    <row r="637" spans="1:1" x14ac:dyDescent="0.25">
      <c r="A637" s="9"/>
    </row>
    <row r="638" spans="1:1" x14ac:dyDescent="0.25">
      <c r="A638" s="9"/>
    </row>
    <row r="639" spans="1:1" x14ac:dyDescent="0.25">
      <c r="A639" s="9"/>
    </row>
    <row r="640" spans="1:1" x14ac:dyDescent="0.25">
      <c r="A640" s="9"/>
    </row>
    <row r="641" spans="1:1" x14ac:dyDescent="0.25">
      <c r="A641" s="9"/>
    </row>
    <row r="642" spans="1:1" x14ac:dyDescent="0.25">
      <c r="A642" s="9"/>
    </row>
    <row r="643" spans="1:1" x14ac:dyDescent="0.25">
      <c r="A643" s="9"/>
    </row>
    <row r="644" spans="1:1" x14ac:dyDescent="0.25">
      <c r="A644" s="9"/>
    </row>
    <row r="645" spans="1:1" x14ac:dyDescent="0.25">
      <c r="A645" s="9"/>
    </row>
    <row r="646" spans="1:1" x14ac:dyDescent="0.25">
      <c r="A646" s="9"/>
    </row>
    <row r="647" spans="1:1" x14ac:dyDescent="0.25">
      <c r="A647" s="9"/>
    </row>
    <row r="648" spans="1:1" x14ac:dyDescent="0.25">
      <c r="A648" s="9"/>
    </row>
    <row r="649" spans="1:1" x14ac:dyDescent="0.25">
      <c r="A649" s="9"/>
    </row>
    <row r="650" spans="1:1" x14ac:dyDescent="0.25">
      <c r="A650" s="9"/>
    </row>
    <row r="651" spans="1:1" x14ac:dyDescent="0.25">
      <c r="A651" s="9"/>
    </row>
    <row r="652" spans="1:1" x14ac:dyDescent="0.25">
      <c r="A652" s="9"/>
    </row>
    <row r="653" spans="1:1" x14ac:dyDescent="0.25">
      <c r="A653" s="9"/>
    </row>
    <row r="654" spans="1:1" x14ac:dyDescent="0.25">
      <c r="A654" s="9"/>
    </row>
    <row r="655" spans="1:1" x14ac:dyDescent="0.25">
      <c r="A655" s="9"/>
    </row>
    <row r="656" spans="1:1" x14ac:dyDescent="0.25">
      <c r="A656" s="9"/>
    </row>
    <row r="657" spans="1:1" x14ac:dyDescent="0.25">
      <c r="A657" s="9"/>
    </row>
    <row r="658" spans="1:1" x14ac:dyDescent="0.25">
      <c r="A658" s="9"/>
    </row>
    <row r="659" spans="1:1" x14ac:dyDescent="0.25">
      <c r="A659" s="9"/>
    </row>
    <row r="660" spans="1:1" x14ac:dyDescent="0.25">
      <c r="A660" s="9"/>
    </row>
    <row r="661" spans="1:1" x14ac:dyDescent="0.25">
      <c r="A661" s="9"/>
    </row>
    <row r="662" spans="1:1" x14ac:dyDescent="0.25">
      <c r="A662" s="9"/>
    </row>
    <row r="663" spans="1:1" x14ac:dyDescent="0.25">
      <c r="A663" s="9"/>
    </row>
    <row r="664" spans="1:1" x14ac:dyDescent="0.25">
      <c r="A664" s="9"/>
    </row>
    <row r="665" spans="1:1" x14ac:dyDescent="0.25">
      <c r="A665" s="9"/>
    </row>
    <row r="666" spans="1:1" x14ac:dyDescent="0.25">
      <c r="A666" s="9"/>
    </row>
    <row r="667" spans="1:1" x14ac:dyDescent="0.25">
      <c r="A667" s="9"/>
    </row>
    <row r="668" spans="1:1" x14ac:dyDescent="0.25">
      <c r="A668" s="9"/>
    </row>
    <row r="669" spans="1:1" x14ac:dyDescent="0.25">
      <c r="A669" s="9"/>
    </row>
    <row r="670" spans="1:1" x14ac:dyDescent="0.25">
      <c r="A670" s="9"/>
    </row>
    <row r="671" spans="1:1" x14ac:dyDescent="0.25">
      <c r="A671" s="9"/>
    </row>
    <row r="672" spans="1:1" x14ac:dyDescent="0.25">
      <c r="A672" s="9"/>
    </row>
    <row r="673" spans="1:1" x14ac:dyDescent="0.25">
      <c r="A673" s="9"/>
    </row>
    <row r="674" spans="1:1" x14ac:dyDescent="0.25">
      <c r="A674" s="9"/>
    </row>
    <row r="675" spans="1:1" x14ac:dyDescent="0.25">
      <c r="A675" s="9"/>
    </row>
    <row r="676" spans="1:1" x14ac:dyDescent="0.25">
      <c r="A676" s="9"/>
    </row>
    <row r="677" spans="1:1" x14ac:dyDescent="0.25">
      <c r="A677" s="9"/>
    </row>
    <row r="678" spans="1:1" x14ac:dyDescent="0.25">
      <c r="A678" s="9"/>
    </row>
    <row r="679" spans="1:1" x14ac:dyDescent="0.25">
      <c r="A679" s="9"/>
    </row>
    <row r="680" spans="1:1" x14ac:dyDescent="0.25">
      <c r="A680" s="9"/>
    </row>
    <row r="681" spans="1:1" x14ac:dyDescent="0.25">
      <c r="A681" s="9"/>
    </row>
    <row r="682" spans="1:1" x14ac:dyDescent="0.25">
      <c r="A682" s="9"/>
    </row>
    <row r="683" spans="1:1" x14ac:dyDescent="0.25">
      <c r="A683" s="9"/>
    </row>
    <row r="684" spans="1:1" x14ac:dyDescent="0.25">
      <c r="A684" s="9"/>
    </row>
    <row r="685" spans="1:1" x14ac:dyDescent="0.25">
      <c r="A685" s="9"/>
    </row>
    <row r="686" spans="1:1" x14ac:dyDescent="0.25">
      <c r="A686" s="9"/>
    </row>
    <row r="687" spans="1:1" x14ac:dyDescent="0.25">
      <c r="A687" s="9"/>
    </row>
    <row r="688" spans="1:1" x14ac:dyDescent="0.25">
      <c r="A688" s="9"/>
    </row>
    <row r="689" spans="1:1" x14ac:dyDescent="0.25">
      <c r="A689" s="9"/>
    </row>
    <row r="690" spans="1:1" x14ac:dyDescent="0.25">
      <c r="A690" s="9"/>
    </row>
    <row r="691" spans="1:1" x14ac:dyDescent="0.25">
      <c r="A691" s="9"/>
    </row>
    <row r="692" spans="1:1" x14ac:dyDescent="0.25">
      <c r="A692" s="9"/>
    </row>
    <row r="693" spans="1:1" x14ac:dyDescent="0.25">
      <c r="A693" s="9"/>
    </row>
    <row r="694" spans="1:1" x14ac:dyDescent="0.25">
      <c r="A694" s="9"/>
    </row>
    <row r="695" spans="1:1" x14ac:dyDescent="0.25">
      <c r="A695" s="9"/>
    </row>
    <row r="696" spans="1:1" x14ac:dyDescent="0.25">
      <c r="A696" s="9"/>
    </row>
    <row r="697" spans="1:1" x14ac:dyDescent="0.25">
      <c r="A697" s="9"/>
    </row>
    <row r="698" spans="1:1" x14ac:dyDescent="0.25">
      <c r="A698" s="9"/>
    </row>
    <row r="699" spans="1:1" x14ac:dyDescent="0.25">
      <c r="A699" s="9"/>
    </row>
    <row r="700" spans="1:1" x14ac:dyDescent="0.25">
      <c r="A700" s="9"/>
    </row>
    <row r="701" spans="1:1" x14ac:dyDescent="0.25">
      <c r="A701" s="9"/>
    </row>
    <row r="702" spans="1:1" x14ac:dyDescent="0.25">
      <c r="A702" s="9"/>
    </row>
    <row r="703" spans="1:1" x14ac:dyDescent="0.25">
      <c r="A703" s="9"/>
    </row>
    <row r="704" spans="1:1" x14ac:dyDescent="0.25">
      <c r="A704" s="9"/>
    </row>
    <row r="705" spans="1:1" x14ac:dyDescent="0.25">
      <c r="A705" s="9"/>
    </row>
    <row r="706" spans="1:1" x14ac:dyDescent="0.25">
      <c r="A706" s="9"/>
    </row>
    <row r="707" spans="1:1" x14ac:dyDescent="0.25">
      <c r="A707" s="9"/>
    </row>
    <row r="708" spans="1:1" x14ac:dyDescent="0.25">
      <c r="A708" s="9"/>
    </row>
    <row r="709" spans="1:1" x14ac:dyDescent="0.25">
      <c r="A709" s="9"/>
    </row>
    <row r="710" spans="1:1" x14ac:dyDescent="0.25">
      <c r="A710" s="9"/>
    </row>
    <row r="711" spans="1:1" x14ac:dyDescent="0.25">
      <c r="A711" s="9"/>
    </row>
    <row r="712" spans="1:1" x14ac:dyDescent="0.25">
      <c r="A712" s="9"/>
    </row>
    <row r="713" spans="1:1" x14ac:dyDescent="0.25">
      <c r="A713" s="9"/>
    </row>
    <row r="714" spans="1:1" x14ac:dyDescent="0.25">
      <c r="A714" s="9"/>
    </row>
    <row r="715" spans="1:1" x14ac:dyDescent="0.25">
      <c r="A715" s="9"/>
    </row>
    <row r="716" spans="1:1" x14ac:dyDescent="0.25">
      <c r="A716" s="9"/>
    </row>
    <row r="717" spans="1:1" x14ac:dyDescent="0.25">
      <c r="A717" s="9"/>
    </row>
    <row r="718" spans="1:1" x14ac:dyDescent="0.25">
      <c r="A718" s="9"/>
    </row>
    <row r="719" spans="1:1" x14ac:dyDescent="0.25">
      <c r="A719" s="9"/>
    </row>
    <row r="720" spans="1:1" x14ac:dyDescent="0.25">
      <c r="A720" s="9"/>
    </row>
    <row r="721" spans="1:1" x14ac:dyDescent="0.25">
      <c r="A721" s="9"/>
    </row>
    <row r="722" spans="1:1" x14ac:dyDescent="0.25">
      <c r="A722" s="9"/>
    </row>
    <row r="723" spans="1:1" x14ac:dyDescent="0.25">
      <c r="A723" s="9"/>
    </row>
    <row r="724" spans="1:1" x14ac:dyDescent="0.25">
      <c r="A724" s="9"/>
    </row>
    <row r="725" spans="1:1" x14ac:dyDescent="0.25">
      <c r="A725" s="9"/>
    </row>
    <row r="726" spans="1:1" x14ac:dyDescent="0.25">
      <c r="A726" s="9"/>
    </row>
    <row r="727" spans="1:1" x14ac:dyDescent="0.25">
      <c r="A727" s="9"/>
    </row>
    <row r="728" spans="1:1" x14ac:dyDescent="0.25">
      <c r="A728" s="9"/>
    </row>
    <row r="729" spans="1:1" x14ac:dyDescent="0.25">
      <c r="A729" s="9"/>
    </row>
    <row r="730" spans="1:1" x14ac:dyDescent="0.25">
      <c r="A730" s="9"/>
    </row>
    <row r="731" spans="1:1" x14ac:dyDescent="0.25">
      <c r="A731" s="9"/>
    </row>
    <row r="732" spans="1:1" x14ac:dyDescent="0.25">
      <c r="A732" s="9"/>
    </row>
    <row r="733" spans="1:1" x14ac:dyDescent="0.25">
      <c r="A733" s="9"/>
    </row>
    <row r="734" spans="1:1" x14ac:dyDescent="0.25">
      <c r="A734" s="9"/>
    </row>
    <row r="735" spans="1:1" x14ac:dyDescent="0.25">
      <c r="A735" s="9"/>
    </row>
    <row r="736" spans="1:1" x14ac:dyDescent="0.25">
      <c r="A736" s="9"/>
    </row>
    <row r="737" spans="1:1" x14ac:dyDescent="0.25">
      <c r="A737" s="9"/>
    </row>
    <row r="738" spans="1:1" x14ac:dyDescent="0.25">
      <c r="A738" s="9"/>
    </row>
    <row r="739" spans="1:1" x14ac:dyDescent="0.25">
      <c r="A739" s="9"/>
    </row>
    <row r="740" spans="1:1" x14ac:dyDescent="0.25">
      <c r="A740" s="9"/>
    </row>
    <row r="741" spans="1:1" x14ac:dyDescent="0.25">
      <c r="A741" s="9"/>
    </row>
    <row r="742" spans="1:1" x14ac:dyDescent="0.25">
      <c r="A742" s="9"/>
    </row>
    <row r="743" spans="1:1" x14ac:dyDescent="0.25">
      <c r="A743" s="9"/>
    </row>
    <row r="744" spans="1:1" x14ac:dyDescent="0.25">
      <c r="A744" s="9"/>
    </row>
    <row r="745" spans="1:1" x14ac:dyDescent="0.25">
      <c r="A745" s="9"/>
    </row>
    <row r="746" spans="1:1" x14ac:dyDescent="0.25">
      <c r="A746" s="9"/>
    </row>
    <row r="747" spans="1:1" x14ac:dyDescent="0.25">
      <c r="A747" s="9"/>
    </row>
    <row r="748" spans="1:1" x14ac:dyDescent="0.25">
      <c r="A748" s="9"/>
    </row>
    <row r="749" spans="1:1" x14ac:dyDescent="0.25">
      <c r="A749" s="9"/>
    </row>
    <row r="750" spans="1:1" x14ac:dyDescent="0.25">
      <c r="A750" s="9"/>
    </row>
    <row r="751" spans="1:1" x14ac:dyDescent="0.25">
      <c r="A751" s="9"/>
    </row>
    <row r="752" spans="1:1" x14ac:dyDescent="0.25">
      <c r="A752" s="9"/>
    </row>
    <row r="753" spans="1:1" x14ac:dyDescent="0.25">
      <c r="A753" s="9"/>
    </row>
    <row r="754" spans="1:1" x14ac:dyDescent="0.25">
      <c r="A754" s="9"/>
    </row>
    <row r="755" spans="1:1" x14ac:dyDescent="0.25">
      <c r="A755" s="9"/>
    </row>
    <row r="756" spans="1:1" x14ac:dyDescent="0.25">
      <c r="A756" s="9"/>
    </row>
    <row r="757" spans="1:1" x14ac:dyDescent="0.25">
      <c r="A757" s="9"/>
    </row>
    <row r="758" spans="1:1" x14ac:dyDescent="0.25">
      <c r="A758" s="9"/>
    </row>
    <row r="759" spans="1:1" x14ac:dyDescent="0.25">
      <c r="A759" s="9"/>
    </row>
    <row r="760" spans="1:1" x14ac:dyDescent="0.25">
      <c r="A760" s="9"/>
    </row>
    <row r="761" spans="1:1" x14ac:dyDescent="0.25">
      <c r="A761" s="9"/>
    </row>
    <row r="762" spans="1:1" x14ac:dyDescent="0.25">
      <c r="A762" s="9"/>
    </row>
    <row r="763" spans="1:1" x14ac:dyDescent="0.25">
      <c r="A763" s="9"/>
    </row>
    <row r="764" spans="1:1" x14ac:dyDescent="0.25">
      <c r="A764" s="9"/>
    </row>
    <row r="765" spans="1:1" x14ac:dyDescent="0.25">
      <c r="A765" s="9"/>
    </row>
    <row r="766" spans="1:1" x14ac:dyDescent="0.25">
      <c r="A766" s="9"/>
    </row>
    <row r="767" spans="1:1" x14ac:dyDescent="0.25">
      <c r="A767" s="9"/>
    </row>
    <row r="768" spans="1:1" x14ac:dyDescent="0.25">
      <c r="A768" s="9"/>
    </row>
    <row r="769" spans="1:1" x14ac:dyDescent="0.25">
      <c r="A769" s="9"/>
    </row>
    <row r="770" spans="1:1" x14ac:dyDescent="0.25">
      <c r="A770" s="9"/>
    </row>
    <row r="771" spans="1:1" x14ac:dyDescent="0.25">
      <c r="A771" s="9"/>
    </row>
    <row r="772" spans="1:1" x14ac:dyDescent="0.25">
      <c r="A772" s="9"/>
    </row>
    <row r="773" spans="1:1" x14ac:dyDescent="0.25">
      <c r="A773" s="9"/>
    </row>
    <row r="774" spans="1:1" x14ac:dyDescent="0.25">
      <c r="A774" s="9"/>
    </row>
    <row r="775" spans="1:1" x14ac:dyDescent="0.25">
      <c r="A775" s="9"/>
    </row>
    <row r="776" spans="1:1" x14ac:dyDescent="0.25">
      <c r="A776" s="9"/>
    </row>
    <row r="777" spans="1:1" x14ac:dyDescent="0.25">
      <c r="A777" s="9"/>
    </row>
    <row r="778" spans="1:1" x14ac:dyDescent="0.25">
      <c r="A778" s="9"/>
    </row>
    <row r="779" spans="1:1" x14ac:dyDescent="0.25">
      <c r="A779" s="9"/>
    </row>
    <row r="780" spans="1:1" x14ac:dyDescent="0.25">
      <c r="A780" s="9"/>
    </row>
    <row r="781" spans="1:1" x14ac:dyDescent="0.25">
      <c r="A781" s="9"/>
    </row>
    <row r="782" spans="1:1" x14ac:dyDescent="0.25">
      <c r="A782" s="9"/>
    </row>
    <row r="783" spans="1:1" x14ac:dyDescent="0.25">
      <c r="A783" s="9"/>
    </row>
    <row r="784" spans="1:1" x14ac:dyDescent="0.25">
      <c r="A784" s="9"/>
    </row>
    <row r="785" spans="1:1" x14ac:dyDescent="0.25">
      <c r="A785" s="9"/>
    </row>
    <row r="786" spans="1:1" x14ac:dyDescent="0.25">
      <c r="A786" s="9"/>
    </row>
    <row r="787" spans="1:1" x14ac:dyDescent="0.25">
      <c r="A787" s="9"/>
    </row>
    <row r="788" spans="1:1" x14ac:dyDescent="0.25">
      <c r="A788" s="9"/>
    </row>
    <row r="789" spans="1:1" x14ac:dyDescent="0.25">
      <c r="A789" s="9"/>
    </row>
    <row r="790" spans="1:1" x14ac:dyDescent="0.25">
      <c r="A790" s="9"/>
    </row>
    <row r="791" spans="1:1" x14ac:dyDescent="0.25">
      <c r="A791" s="9"/>
    </row>
    <row r="792" spans="1:1" x14ac:dyDescent="0.25">
      <c r="A792" s="9"/>
    </row>
    <row r="793" spans="1:1" x14ac:dyDescent="0.25">
      <c r="A793" s="9"/>
    </row>
    <row r="794" spans="1:1" x14ac:dyDescent="0.25">
      <c r="A794" s="9"/>
    </row>
    <row r="795" spans="1:1" x14ac:dyDescent="0.25">
      <c r="A795" s="9"/>
    </row>
    <row r="796" spans="1:1" x14ac:dyDescent="0.25">
      <c r="A796" s="9"/>
    </row>
    <row r="797" spans="1:1" x14ac:dyDescent="0.25">
      <c r="A797" s="9"/>
    </row>
    <row r="798" spans="1:1" x14ac:dyDescent="0.25">
      <c r="A798" s="9"/>
    </row>
    <row r="799" spans="1:1" x14ac:dyDescent="0.25">
      <c r="A799" s="9"/>
    </row>
    <row r="800" spans="1:1" x14ac:dyDescent="0.25">
      <c r="A800" s="9"/>
    </row>
    <row r="801" spans="1:1" x14ac:dyDescent="0.25">
      <c r="A801" s="9"/>
    </row>
    <row r="802" spans="1:1" x14ac:dyDescent="0.25">
      <c r="A802" s="9"/>
    </row>
    <row r="803" spans="1:1" x14ac:dyDescent="0.25">
      <c r="A803" s="9"/>
    </row>
    <row r="804" spans="1:1" x14ac:dyDescent="0.25">
      <c r="A804" s="9"/>
    </row>
    <row r="805" spans="1:1" x14ac:dyDescent="0.25">
      <c r="A805" s="9"/>
    </row>
    <row r="806" spans="1:1" x14ac:dyDescent="0.25">
      <c r="A806" s="9"/>
    </row>
    <row r="807" spans="1:1" x14ac:dyDescent="0.25">
      <c r="A807" s="9"/>
    </row>
    <row r="808" spans="1:1" x14ac:dyDescent="0.25">
      <c r="A808" s="9"/>
    </row>
    <row r="809" spans="1:1" x14ac:dyDescent="0.25">
      <c r="A809" s="9"/>
    </row>
    <row r="810" spans="1:1" x14ac:dyDescent="0.25">
      <c r="A810" s="9"/>
    </row>
    <row r="811" spans="1:1" x14ac:dyDescent="0.25">
      <c r="A811" s="9"/>
    </row>
    <row r="812" spans="1:1" x14ac:dyDescent="0.25">
      <c r="A812" s="9"/>
    </row>
    <row r="813" spans="1:1" x14ac:dyDescent="0.25">
      <c r="A813" s="9"/>
    </row>
    <row r="814" spans="1:1" x14ac:dyDescent="0.25">
      <c r="A814" s="9"/>
    </row>
    <row r="815" spans="1:1" x14ac:dyDescent="0.25">
      <c r="A815" s="9"/>
    </row>
    <row r="816" spans="1:1" x14ac:dyDescent="0.25">
      <c r="A816" s="9"/>
    </row>
    <row r="817" spans="1:1" x14ac:dyDescent="0.25">
      <c r="A817" s="9"/>
    </row>
    <row r="818" spans="1:1" x14ac:dyDescent="0.25">
      <c r="A818" s="9"/>
    </row>
    <row r="819" spans="1:1" x14ac:dyDescent="0.25">
      <c r="A819" s="9"/>
    </row>
    <row r="820" spans="1:1" x14ac:dyDescent="0.25">
      <c r="A820" s="9"/>
    </row>
    <row r="821" spans="1:1" x14ac:dyDescent="0.25">
      <c r="A821" s="9"/>
    </row>
    <row r="822" spans="1:1" x14ac:dyDescent="0.25">
      <c r="A822" s="9"/>
    </row>
    <row r="823" spans="1:1" x14ac:dyDescent="0.25">
      <c r="A823" s="9"/>
    </row>
    <row r="824" spans="1:1" x14ac:dyDescent="0.25">
      <c r="A824" s="9"/>
    </row>
    <row r="825" spans="1:1" x14ac:dyDescent="0.25">
      <c r="A825" s="9"/>
    </row>
    <row r="826" spans="1:1" x14ac:dyDescent="0.25">
      <c r="A826" s="9"/>
    </row>
    <row r="827" spans="1:1" x14ac:dyDescent="0.25">
      <c r="A827" s="9"/>
    </row>
    <row r="828" spans="1:1" x14ac:dyDescent="0.25">
      <c r="A828" s="9"/>
    </row>
    <row r="829" spans="1:1" x14ac:dyDescent="0.25">
      <c r="A829" s="9"/>
    </row>
    <row r="830" spans="1:1" x14ac:dyDescent="0.25">
      <c r="A830" s="9"/>
    </row>
    <row r="831" spans="1:1" x14ac:dyDescent="0.25">
      <c r="A831" s="9"/>
    </row>
    <row r="832" spans="1:1" x14ac:dyDescent="0.25">
      <c r="A832" s="9"/>
    </row>
    <row r="833" spans="1:1" x14ac:dyDescent="0.25">
      <c r="A833" s="9"/>
    </row>
    <row r="834" spans="1:1" x14ac:dyDescent="0.25">
      <c r="A834" s="9"/>
    </row>
    <row r="835" spans="1:1" x14ac:dyDescent="0.25">
      <c r="A835" s="9"/>
    </row>
    <row r="836" spans="1:1" x14ac:dyDescent="0.25">
      <c r="A836" s="9"/>
    </row>
    <row r="837" spans="1:1" x14ac:dyDescent="0.25">
      <c r="A837" s="9"/>
    </row>
    <row r="838" spans="1:1" x14ac:dyDescent="0.25">
      <c r="A838" s="9"/>
    </row>
    <row r="839" spans="1:1" x14ac:dyDescent="0.25">
      <c r="A839" s="9"/>
    </row>
    <row r="840" spans="1:1" x14ac:dyDescent="0.25">
      <c r="A840" s="9"/>
    </row>
    <row r="841" spans="1:1" x14ac:dyDescent="0.25">
      <c r="A841" s="9"/>
    </row>
    <row r="842" spans="1:1" x14ac:dyDescent="0.25">
      <c r="A842" s="9"/>
    </row>
    <row r="843" spans="1:1" x14ac:dyDescent="0.25">
      <c r="A843" s="9"/>
    </row>
    <row r="844" spans="1:1" x14ac:dyDescent="0.25">
      <c r="A844" s="9"/>
    </row>
    <row r="845" spans="1:1" x14ac:dyDescent="0.25">
      <c r="A845" s="9"/>
    </row>
    <row r="846" spans="1:1" x14ac:dyDescent="0.25">
      <c r="A846" s="9"/>
    </row>
    <row r="847" spans="1:1" x14ac:dyDescent="0.25">
      <c r="A847" s="9"/>
    </row>
    <row r="848" spans="1:1" x14ac:dyDescent="0.25">
      <c r="A848" s="9"/>
    </row>
    <row r="849" spans="1:1" x14ac:dyDescent="0.25">
      <c r="A849" s="9"/>
    </row>
    <row r="850" spans="1:1" x14ac:dyDescent="0.25">
      <c r="A850" s="9"/>
    </row>
    <row r="851" spans="1:1" x14ac:dyDescent="0.25">
      <c r="A851" s="9"/>
    </row>
    <row r="852" spans="1:1" x14ac:dyDescent="0.25">
      <c r="A852" s="9"/>
    </row>
    <row r="853" spans="1:1" x14ac:dyDescent="0.25">
      <c r="A853" s="9"/>
    </row>
    <row r="854" spans="1:1" x14ac:dyDescent="0.25">
      <c r="A854" s="9"/>
    </row>
    <row r="855" spans="1:1" x14ac:dyDescent="0.25">
      <c r="A855" s="9"/>
    </row>
    <row r="856" spans="1:1" x14ac:dyDescent="0.25">
      <c r="A856" s="9"/>
    </row>
    <row r="857" spans="1:1" x14ac:dyDescent="0.25">
      <c r="A857" s="9"/>
    </row>
    <row r="858" spans="1:1" x14ac:dyDescent="0.25">
      <c r="A858" s="9"/>
    </row>
    <row r="859" spans="1:1" x14ac:dyDescent="0.25">
      <c r="A859" s="9"/>
    </row>
    <row r="860" spans="1:1" x14ac:dyDescent="0.25">
      <c r="A860" s="9"/>
    </row>
    <row r="861" spans="1:1" x14ac:dyDescent="0.25">
      <c r="A861" s="9"/>
    </row>
    <row r="862" spans="1:1" x14ac:dyDescent="0.25">
      <c r="A862" s="9"/>
    </row>
    <row r="863" spans="1:1" x14ac:dyDescent="0.25">
      <c r="A863" s="9"/>
    </row>
    <row r="864" spans="1:1" x14ac:dyDescent="0.25">
      <c r="A864" s="9"/>
    </row>
    <row r="865" spans="1:1" x14ac:dyDescent="0.25">
      <c r="A865" s="9"/>
    </row>
    <row r="866" spans="1:1" x14ac:dyDescent="0.25">
      <c r="A866" s="9"/>
    </row>
    <row r="867" spans="1:1" x14ac:dyDescent="0.25">
      <c r="A867" s="9"/>
    </row>
    <row r="868" spans="1:1" x14ac:dyDescent="0.25">
      <c r="A868" s="9"/>
    </row>
    <row r="869" spans="1:1" x14ac:dyDescent="0.25">
      <c r="A869" s="9"/>
    </row>
    <row r="870" spans="1:1" x14ac:dyDescent="0.25">
      <c r="A870" s="9"/>
    </row>
    <row r="871" spans="1:1" x14ac:dyDescent="0.25">
      <c r="A871" s="9"/>
    </row>
    <row r="872" spans="1:1" x14ac:dyDescent="0.25">
      <c r="A872" s="9"/>
    </row>
    <row r="873" spans="1:1" x14ac:dyDescent="0.25">
      <c r="A873" s="9"/>
    </row>
    <row r="874" spans="1:1" x14ac:dyDescent="0.25">
      <c r="A874" s="9"/>
    </row>
    <row r="875" spans="1:1" x14ac:dyDescent="0.25">
      <c r="A875" s="9"/>
    </row>
    <row r="876" spans="1:1" x14ac:dyDescent="0.25">
      <c r="A876" s="9"/>
    </row>
    <row r="877" spans="1:1" x14ac:dyDescent="0.25">
      <c r="A877" s="9"/>
    </row>
    <row r="878" spans="1:1" x14ac:dyDescent="0.25">
      <c r="A878" s="9"/>
    </row>
    <row r="879" spans="1:1" x14ac:dyDescent="0.25">
      <c r="A879" s="9"/>
    </row>
    <row r="880" spans="1:1" x14ac:dyDescent="0.25">
      <c r="A880" s="9"/>
    </row>
    <row r="881" spans="1:1" x14ac:dyDescent="0.25">
      <c r="A881" s="9"/>
    </row>
    <row r="882" spans="1:1" x14ac:dyDescent="0.25">
      <c r="A882" s="9"/>
    </row>
    <row r="883" spans="1:1" x14ac:dyDescent="0.25">
      <c r="A883" s="9"/>
    </row>
    <row r="884" spans="1:1" x14ac:dyDescent="0.25">
      <c r="A884" s="9"/>
    </row>
    <row r="885" spans="1:1" x14ac:dyDescent="0.25">
      <c r="A885" s="9"/>
    </row>
    <row r="886" spans="1:1" x14ac:dyDescent="0.25">
      <c r="A886" s="9"/>
    </row>
    <row r="887" spans="1:1" x14ac:dyDescent="0.25">
      <c r="A887" s="9"/>
    </row>
    <row r="888" spans="1:1" x14ac:dyDescent="0.25">
      <c r="A888" s="9"/>
    </row>
    <row r="889" spans="1:1" x14ac:dyDescent="0.25">
      <c r="A889" s="9"/>
    </row>
    <row r="890" spans="1:1" x14ac:dyDescent="0.25">
      <c r="A890" s="9"/>
    </row>
    <row r="891" spans="1:1" x14ac:dyDescent="0.25">
      <c r="A891" s="9"/>
    </row>
    <row r="892" spans="1:1" x14ac:dyDescent="0.25">
      <c r="A892" s="9"/>
    </row>
    <row r="893" spans="1:1" x14ac:dyDescent="0.25">
      <c r="A893" s="9"/>
    </row>
    <row r="894" spans="1:1" x14ac:dyDescent="0.25">
      <c r="A894" s="9"/>
    </row>
    <row r="895" spans="1:1" x14ac:dyDescent="0.25">
      <c r="A895" s="9"/>
    </row>
    <row r="896" spans="1:1" x14ac:dyDescent="0.25">
      <c r="A896" s="9"/>
    </row>
    <row r="897" spans="1:1" x14ac:dyDescent="0.25">
      <c r="A897" s="9"/>
    </row>
    <row r="898" spans="1:1" x14ac:dyDescent="0.25">
      <c r="A898" s="9"/>
    </row>
    <row r="899" spans="1:1" x14ac:dyDescent="0.25">
      <c r="A899" s="9"/>
    </row>
    <row r="900" spans="1:1" x14ac:dyDescent="0.25">
      <c r="A900" s="9"/>
    </row>
    <row r="901" spans="1:1" x14ac:dyDescent="0.25">
      <c r="A901" s="9"/>
    </row>
    <row r="902" spans="1:1" x14ac:dyDescent="0.25">
      <c r="A902" s="9"/>
    </row>
    <row r="903" spans="1:1" x14ac:dyDescent="0.25">
      <c r="A903" s="9"/>
    </row>
    <row r="904" spans="1:1" x14ac:dyDescent="0.25">
      <c r="A904" s="9"/>
    </row>
    <row r="905" spans="1:1" x14ac:dyDescent="0.25">
      <c r="A905" s="9"/>
    </row>
    <row r="906" spans="1:1" x14ac:dyDescent="0.25">
      <c r="A906" s="9"/>
    </row>
    <row r="907" spans="1:1" x14ac:dyDescent="0.25">
      <c r="A907" s="9"/>
    </row>
    <row r="908" spans="1:1" x14ac:dyDescent="0.25">
      <c r="A908" s="9"/>
    </row>
    <row r="909" spans="1:1" x14ac:dyDescent="0.25">
      <c r="A909" s="9"/>
    </row>
    <row r="910" spans="1:1" x14ac:dyDescent="0.25">
      <c r="A910" s="9"/>
    </row>
    <row r="911" spans="1:1" x14ac:dyDescent="0.25">
      <c r="A911" s="9"/>
    </row>
    <row r="912" spans="1:1" x14ac:dyDescent="0.25">
      <c r="A912" s="9"/>
    </row>
    <row r="913" spans="1:1" x14ac:dyDescent="0.25">
      <c r="A913" s="9"/>
    </row>
    <row r="914" spans="1:1" x14ac:dyDescent="0.25">
      <c r="A914" s="9"/>
    </row>
    <row r="915" spans="1:1" x14ac:dyDescent="0.25">
      <c r="A915" s="9"/>
    </row>
    <row r="916" spans="1:1" x14ac:dyDescent="0.25">
      <c r="A916" s="9"/>
    </row>
    <row r="917" spans="1:1" x14ac:dyDescent="0.25">
      <c r="A917" s="9"/>
    </row>
    <row r="918" spans="1:1" x14ac:dyDescent="0.25">
      <c r="A918" s="9"/>
    </row>
    <row r="919" spans="1:1" x14ac:dyDescent="0.25">
      <c r="A919" s="9"/>
    </row>
    <row r="920" spans="1:1" x14ac:dyDescent="0.25">
      <c r="A920" s="9"/>
    </row>
    <row r="921" spans="1:1" x14ac:dyDescent="0.25">
      <c r="A921" s="9"/>
    </row>
    <row r="922" spans="1:1" x14ac:dyDescent="0.25">
      <c r="A922" s="9"/>
    </row>
    <row r="923" spans="1:1" x14ac:dyDescent="0.25">
      <c r="A923" s="9"/>
    </row>
    <row r="924" spans="1:1" x14ac:dyDescent="0.25">
      <c r="A924" s="9"/>
    </row>
    <row r="925" spans="1:1" x14ac:dyDescent="0.25">
      <c r="A925" s="9"/>
    </row>
    <row r="926" spans="1:1" x14ac:dyDescent="0.25">
      <c r="A926" s="9"/>
    </row>
    <row r="927" spans="1:1" x14ac:dyDescent="0.25">
      <c r="A927" s="9"/>
    </row>
    <row r="928" spans="1:1" x14ac:dyDescent="0.25">
      <c r="A928" s="9"/>
    </row>
    <row r="929" spans="1:1" x14ac:dyDescent="0.25">
      <c r="A929" s="9"/>
    </row>
    <row r="930" spans="1:1" x14ac:dyDescent="0.25">
      <c r="A930" s="9"/>
    </row>
    <row r="931" spans="1:1" x14ac:dyDescent="0.25">
      <c r="A931" s="9"/>
    </row>
    <row r="932" spans="1:1" x14ac:dyDescent="0.25">
      <c r="A932" s="9"/>
    </row>
    <row r="933" spans="1:1" x14ac:dyDescent="0.25">
      <c r="A933" s="9"/>
    </row>
    <row r="934" spans="1:1" x14ac:dyDescent="0.25">
      <c r="A934" s="9"/>
    </row>
    <row r="935" spans="1:1" x14ac:dyDescent="0.25">
      <c r="A935" s="9"/>
    </row>
    <row r="936" spans="1:1" x14ac:dyDescent="0.25">
      <c r="A936" s="9"/>
    </row>
    <row r="937" spans="1:1" x14ac:dyDescent="0.25">
      <c r="A937" s="9"/>
    </row>
    <row r="938" spans="1:1" x14ac:dyDescent="0.25">
      <c r="A938" s="9"/>
    </row>
    <row r="939" spans="1:1" x14ac:dyDescent="0.25">
      <c r="A939" s="9"/>
    </row>
    <row r="940" spans="1:1" x14ac:dyDescent="0.25">
      <c r="A940" s="9"/>
    </row>
    <row r="941" spans="1:1" x14ac:dyDescent="0.25">
      <c r="A941" s="9"/>
    </row>
    <row r="942" spans="1:1" x14ac:dyDescent="0.25">
      <c r="A942" s="9"/>
    </row>
    <row r="943" spans="1:1" x14ac:dyDescent="0.25">
      <c r="A943" s="9"/>
    </row>
    <row r="944" spans="1:1" x14ac:dyDescent="0.25">
      <c r="A944" s="9"/>
    </row>
    <row r="945" spans="1:1" x14ac:dyDescent="0.25">
      <c r="A945" s="9"/>
    </row>
    <row r="946" spans="1:1" x14ac:dyDescent="0.25">
      <c r="A946" s="9"/>
    </row>
    <row r="947" spans="1:1" x14ac:dyDescent="0.25">
      <c r="A947" s="9"/>
    </row>
    <row r="948" spans="1:1" x14ac:dyDescent="0.25">
      <c r="A948" s="9"/>
    </row>
    <row r="949" spans="1:1" x14ac:dyDescent="0.25">
      <c r="A949" s="9"/>
    </row>
    <row r="950" spans="1:1" x14ac:dyDescent="0.25">
      <c r="A950" s="9"/>
    </row>
    <row r="951" spans="1:1" x14ac:dyDescent="0.25">
      <c r="A951" s="9"/>
    </row>
    <row r="952" spans="1:1" x14ac:dyDescent="0.25">
      <c r="A952" s="9"/>
    </row>
    <row r="953" spans="1:1" x14ac:dyDescent="0.25">
      <c r="A953" s="9"/>
    </row>
    <row r="954" spans="1:1" x14ac:dyDescent="0.25">
      <c r="A954" s="9"/>
    </row>
    <row r="955" spans="1:1" x14ac:dyDescent="0.25">
      <c r="A955" s="9"/>
    </row>
    <row r="956" spans="1:1" x14ac:dyDescent="0.25">
      <c r="A956" s="9"/>
    </row>
    <row r="957" spans="1:1" x14ac:dyDescent="0.25">
      <c r="A957" s="9"/>
    </row>
    <row r="958" spans="1:1" x14ac:dyDescent="0.25">
      <c r="A958" s="9"/>
    </row>
    <row r="959" spans="1:1" x14ac:dyDescent="0.25">
      <c r="A959" s="9"/>
    </row>
    <row r="960" spans="1:1" x14ac:dyDescent="0.25">
      <c r="A960" s="9"/>
    </row>
    <row r="961" spans="1:1" x14ac:dyDescent="0.25">
      <c r="A961" s="9"/>
    </row>
    <row r="962" spans="1:1" x14ac:dyDescent="0.25">
      <c r="A962" s="9"/>
    </row>
    <row r="963" spans="1:1" x14ac:dyDescent="0.25">
      <c r="A963" s="9"/>
    </row>
    <row r="964" spans="1:1" x14ac:dyDescent="0.25">
      <c r="A964" s="9"/>
    </row>
    <row r="965" spans="1:1" x14ac:dyDescent="0.25">
      <c r="A965" s="9"/>
    </row>
    <row r="966" spans="1:1" x14ac:dyDescent="0.25">
      <c r="A966" s="9"/>
    </row>
    <row r="967" spans="1:1" x14ac:dyDescent="0.25">
      <c r="A967" s="9"/>
    </row>
    <row r="968" spans="1:1" x14ac:dyDescent="0.25">
      <c r="A968" s="9"/>
    </row>
    <row r="969" spans="1:1" x14ac:dyDescent="0.25">
      <c r="A969" s="9"/>
    </row>
    <row r="970" spans="1:1" x14ac:dyDescent="0.25">
      <c r="A970" s="9"/>
    </row>
    <row r="971" spans="1:1" x14ac:dyDescent="0.25">
      <c r="A971" s="9"/>
    </row>
    <row r="972" spans="1:1" x14ac:dyDescent="0.25">
      <c r="A972" s="9"/>
    </row>
    <row r="973" spans="1:1" x14ac:dyDescent="0.25">
      <c r="A973" s="9"/>
    </row>
    <row r="974" spans="1:1" x14ac:dyDescent="0.25">
      <c r="A974" s="9"/>
    </row>
    <row r="975" spans="1:1" x14ac:dyDescent="0.25">
      <c r="A975" s="9"/>
    </row>
    <row r="976" spans="1:1" x14ac:dyDescent="0.25">
      <c r="A976" s="9"/>
    </row>
    <row r="977" spans="1:1" x14ac:dyDescent="0.25">
      <c r="A977" s="9"/>
    </row>
    <row r="978" spans="1:1" x14ac:dyDescent="0.25">
      <c r="A978" s="9"/>
    </row>
    <row r="979" spans="1:1" x14ac:dyDescent="0.25">
      <c r="A979" s="9"/>
    </row>
    <row r="980" spans="1:1" x14ac:dyDescent="0.25">
      <c r="A980" s="9"/>
    </row>
    <row r="981" spans="1:1" x14ac:dyDescent="0.25">
      <c r="A981" s="9"/>
    </row>
    <row r="982" spans="1:1" x14ac:dyDescent="0.25">
      <c r="A982" s="9"/>
    </row>
    <row r="983" spans="1:1" x14ac:dyDescent="0.25">
      <c r="A983" s="9"/>
    </row>
    <row r="984" spans="1:1" x14ac:dyDescent="0.25">
      <c r="A984" s="9"/>
    </row>
    <row r="985" spans="1:1" x14ac:dyDescent="0.25">
      <c r="A985" s="9"/>
    </row>
    <row r="986" spans="1:1" x14ac:dyDescent="0.25">
      <c r="A986" s="9"/>
    </row>
    <row r="987" spans="1:1" x14ac:dyDescent="0.25">
      <c r="A987" s="9"/>
    </row>
    <row r="988" spans="1:1" x14ac:dyDescent="0.25">
      <c r="A988" s="9"/>
    </row>
    <row r="989" spans="1:1" x14ac:dyDescent="0.25">
      <c r="A989" s="9"/>
    </row>
    <row r="990" spans="1:1" x14ac:dyDescent="0.25">
      <c r="A990" s="9"/>
    </row>
    <row r="991" spans="1:1" x14ac:dyDescent="0.25">
      <c r="A991" s="9"/>
    </row>
    <row r="992" spans="1:1" x14ac:dyDescent="0.25">
      <c r="A992" s="9"/>
    </row>
    <row r="993" spans="1:1" x14ac:dyDescent="0.25">
      <c r="A993" s="9"/>
    </row>
    <row r="994" spans="1:1" x14ac:dyDescent="0.25">
      <c r="A994" s="9"/>
    </row>
    <row r="995" spans="1:1" x14ac:dyDescent="0.25">
      <c r="A995" s="9"/>
    </row>
    <row r="996" spans="1:1" x14ac:dyDescent="0.25">
      <c r="A996" s="9"/>
    </row>
    <row r="997" spans="1:1" x14ac:dyDescent="0.25">
      <c r="A997" s="9"/>
    </row>
    <row r="998" spans="1:1" x14ac:dyDescent="0.25">
      <c r="A998" s="9"/>
    </row>
    <row r="999" spans="1:1" x14ac:dyDescent="0.25">
      <c r="A999" s="9"/>
    </row>
    <row r="1000" spans="1:1" x14ac:dyDescent="0.25">
      <c r="A1000" s="9"/>
    </row>
    <row r="1001" spans="1:1" x14ac:dyDescent="0.25">
      <c r="A1001" s="9"/>
    </row>
    <row r="1002" spans="1:1" x14ac:dyDescent="0.25">
      <c r="A1002" s="9"/>
    </row>
    <row r="1003" spans="1:1" x14ac:dyDescent="0.25">
      <c r="A1003" s="9"/>
    </row>
    <row r="1004" spans="1:1" x14ac:dyDescent="0.25">
      <c r="A1004" s="9"/>
    </row>
    <row r="1005" spans="1:1" x14ac:dyDescent="0.25">
      <c r="A1005" s="9"/>
    </row>
    <row r="1006" spans="1:1" x14ac:dyDescent="0.25">
      <c r="A1006" s="9"/>
    </row>
    <row r="1007" spans="1:1" x14ac:dyDescent="0.25">
      <c r="A1007" s="9"/>
    </row>
    <row r="1008" spans="1:1" x14ac:dyDescent="0.25">
      <c r="A1008" s="9"/>
    </row>
    <row r="1009" spans="1:1" x14ac:dyDescent="0.25">
      <c r="A1009" s="9"/>
    </row>
    <row r="1010" spans="1:1" x14ac:dyDescent="0.25">
      <c r="A1010" s="9"/>
    </row>
    <row r="1011" spans="1:1" x14ac:dyDescent="0.25">
      <c r="A1011" s="9"/>
    </row>
    <row r="1012" spans="1:1" x14ac:dyDescent="0.25">
      <c r="A1012" s="9"/>
    </row>
    <row r="1013" spans="1:1" x14ac:dyDescent="0.25">
      <c r="A1013" s="9"/>
    </row>
    <row r="1014" spans="1:1" x14ac:dyDescent="0.25">
      <c r="A1014" s="9"/>
    </row>
    <row r="1015" spans="1:1" x14ac:dyDescent="0.25">
      <c r="A1015" s="9"/>
    </row>
    <row r="1016" spans="1:1" x14ac:dyDescent="0.25">
      <c r="A1016" s="9"/>
    </row>
    <row r="1017" spans="1:1" x14ac:dyDescent="0.25">
      <c r="A1017" s="9"/>
    </row>
    <row r="1018" spans="1:1" x14ac:dyDescent="0.25">
      <c r="A1018" s="9"/>
    </row>
    <row r="1019" spans="1:1" x14ac:dyDescent="0.25">
      <c r="A1019" s="9"/>
    </row>
    <row r="1020" spans="1:1" x14ac:dyDescent="0.25">
      <c r="A1020" s="9"/>
    </row>
    <row r="1021" spans="1:1" x14ac:dyDescent="0.25">
      <c r="A1021" s="9"/>
    </row>
    <row r="1022" spans="1:1" x14ac:dyDescent="0.25">
      <c r="A1022" s="9"/>
    </row>
    <row r="1023" spans="1:1" x14ac:dyDescent="0.25">
      <c r="A1023" s="9"/>
    </row>
    <row r="1024" spans="1:1" x14ac:dyDescent="0.25">
      <c r="A1024" s="9"/>
    </row>
    <row r="1025" spans="1:1" x14ac:dyDescent="0.25">
      <c r="A1025" s="9"/>
    </row>
    <row r="1026" spans="1:1" x14ac:dyDescent="0.25">
      <c r="A1026" s="9"/>
    </row>
    <row r="1027" spans="1:1" x14ac:dyDescent="0.25">
      <c r="A1027" s="9"/>
    </row>
    <row r="1028" spans="1:1" x14ac:dyDescent="0.25">
      <c r="A1028" s="9"/>
    </row>
    <row r="1029" spans="1:1" x14ac:dyDescent="0.25">
      <c r="A1029" s="9"/>
    </row>
    <row r="1030" spans="1:1" x14ac:dyDescent="0.25">
      <c r="A1030" s="9"/>
    </row>
    <row r="1031" spans="1:1" x14ac:dyDescent="0.25">
      <c r="A1031" s="9"/>
    </row>
    <row r="1032" spans="1:1" x14ac:dyDescent="0.25">
      <c r="A1032" s="9"/>
    </row>
    <row r="1033" spans="1:1" x14ac:dyDescent="0.25">
      <c r="A1033" s="9"/>
    </row>
    <row r="1034" spans="1:1" x14ac:dyDescent="0.25">
      <c r="A1034" s="9"/>
    </row>
    <row r="1035" spans="1:1" x14ac:dyDescent="0.25">
      <c r="A1035" s="9"/>
    </row>
    <row r="1036" spans="1:1" x14ac:dyDescent="0.25">
      <c r="A1036" s="9"/>
    </row>
    <row r="1037" spans="1:1" x14ac:dyDescent="0.25">
      <c r="A1037" s="9"/>
    </row>
    <row r="1038" spans="1:1" x14ac:dyDescent="0.25">
      <c r="A1038" s="9"/>
    </row>
    <row r="1039" spans="1:1" x14ac:dyDescent="0.25">
      <c r="A1039" s="9"/>
    </row>
    <row r="1040" spans="1:1" x14ac:dyDescent="0.25">
      <c r="A1040" s="9"/>
    </row>
    <row r="1041" spans="1:1" x14ac:dyDescent="0.25">
      <c r="A1041" s="9"/>
    </row>
    <row r="1042" spans="1:1" x14ac:dyDescent="0.25">
      <c r="A1042" s="9"/>
    </row>
    <row r="1043" spans="1:1" x14ac:dyDescent="0.25">
      <c r="A1043" s="9"/>
    </row>
    <row r="1044" spans="1:1" x14ac:dyDescent="0.25">
      <c r="A1044" s="9"/>
    </row>
    <row r="1045" spans="1:1" x14ac:dyDescent="0.25">
      <c r="A1045" s="9"/>
    </row>
    <row r="1046" spans="1:1" x14ac:dyDescent="0.25">
      <c r="A1046" s="9"/>
    </row>
    <row r="1047" spans="1:1" x14ac:dyDescent="0.25">
      <c r="A1047" s="9"/>
    </row>
    <row r="1048" spans="1:1" x14ac:dyDescent="0.25">
      <c r="A1048" s="9"/>
    </row>
    <row r="1049" spans="1:1" x14ac:dyDescent="0.25">
      <c r="A1049" s="9"/>
    </row>
    <row r="1050" spans="1:1" x14ac:dyDescent="0.25">
      <c r="A1050" s="9"/>
    </row>
    <row r="1051" spans="1:1" x14ac:dyDescent="0.25">
      <c r="A1051" s="9"/>
    </row>
    <row r="1052" spans="1:1" x14ac:dyDescent="0.25">
      <c r="A1052" s="9"/>
    </row>
    <row r="1053" spans="1:1" x14ac:dyDescent="0.25">
      <c r="A1053" s="9"/>
    </row>
    <row r="1054" spans="1:1" x14ac:dyDescent="0.25">
      <c r="A1054" s="9"/>
    </row>
    <row r="1055" spans="1:1" x14ac:dyDescent="0.25">
      <c r="A1055" s="9"/>
    </row>
    <row r="1056" spans="1:1" x14ac:dyDescent="0.25">
      <c r="A1056" s="9"/>
    </row>
    <row r="1057" spans="1:1" x14ac:dyDescent="0.25">
      <c r="A1057" s="9"/>
    </row>
    <row r="1058" spans="1:1" x14ac:dyDescent="0.25">
      <c r="A1058" s="9"/>
    </row>
    <row r="1059" spans="1:1" x14ac:dyDescent="0.25">
      <c r="A1059" s="9"/>
    </row>
    <row r="1060" spans="1:1" x14ac:dyDescent="0.25">
      <c r="A1060" s="9"/>
    </row>
    <row r="1061" spans="1:1" x14ac:dyDescent="0.25">
      <c r="A1061" s="9"/>
    </row>
    <row r="1062" spans="1:1" x14ac:dyDescent="0.25">
      <c r="A1062" s="9"/>
    </row>
    <row r="1063" spans="1:1" x14ac:dyDescent="0.25">
      <c r="A1063" s="9"/>
    </row>
    <row r="1064" spans="1:1" x14ac:dyDescent="0.25">
      <c r="A1064" s="9"/>
    </row>
    <row r="1065" spans="1:1" x14ac:dyDescent="0.25">
      <c r="A1065" s="9"/>
    </row>
    <row r="1066" spans="1:1" x14ac:dyDescent="0.25">
      <c r="A1066" s="9"/>
    </row>
    <row r="1067" spans="1:1" x14ac:dyDescent="0.25">
      <c r="A1067" s="9"/>
    </row>
    <row r="1068" spans="1:1" x14ac:dyDescent="0.25">
      <c r="A1068" s="9"/>
    </row>
    <row r="1069" spans="1:1" x14ac:dyDescent="0.25">
      <c r="A1069" s="9"/>
    </row>
    <row r="1070" spans="1:1" x14ac:dyDescent="0.25">
      <c r="A1070" s="9"/>
    </row>
    <row r="1071" spans="1:1" x14ac:dyDescent="0.25">
      <c r="A1071" s="9"/>
    </row>
    <row r="1072" spans="1:1" x14ac:dyDescent="0.25">
      <c r="A1072" s="9"/>
    </row>
    <row r="1073" spans="1:1" x14ac:dyDescent="0.25">
      <c r="A1073" s="9"/>
    </row>
    <row r="1074" spans="1:1" x14ac:dyDescent="0.25">
      <c r="A1074" s="9"/>
    </row>
    <row r="1075" spans="1:1" x14ac:dyDescent="0.25">
      <c r="A1075" s="9"/>
    </row>
    <row r="1076" spans="1:1" x14ac:dyDescent="0.25">
      <c r="A1076" s="9"/>
    </row>
    <row r="1077" spans="1:1" x14ac:dyDescent="0.25">
      <c r="A1077" s="9"/>
    </row>
    <row r="1078" spans="1:1" x14ac:dyDescent="0.25">
      <c r="A1078" s="9"/>
    </row>
    <row r="1079" spans="1:1" x14ac:dyDescent="0.25">
      <c r="A1079" s="9"/>
    </row>
    <row r="1080" spans="1:1" x14ac:dyDescent="0.25">
      <c r="A1080" s="9"/>
    </row>
    <row r="1081" spans="1:1" x14ac:dyDescent="0.25">
      <c r="A1081" s="9"/>
    </row>
    <row r="1082" spans="1:1" x14ac:dyDescent="0.25">
      <c r="A1082" s="9"/>
    </row>
    <row r="1083" spans="1:1" x14ac:dyDescent="0.25">
      <c r="A1083" s="9"/>
    </row>
    <row r="1084" spans="1:1" x14ac:dyDescent="0.25">
      <c r="A1084" s="9"/>
    </row>
    <row r="1085" spans="1:1" x14ac:dyDescent="0.25">
      <c r="A1085" s="9"/>
    </row>
    <row r="1086" spans="1:1" x14ac:dyDescent="0.25">
      <c r="A1086" s="9"/>
    </row>
    <row r="1087" spans="1:1" x14ac:dyDescent="0.25">
      <c r="A1087" s="9"/>
    </row>
    <row r="1088" spans="1:1" x14ac:dyDescent="0.25">
      <c r="A1088" s="9"/>
    </row>
    <row r="1089" spans="1:1" x14ac:dyDescent="0.25">
      <c r="A1089" s="9"/>
    </row>
    <row r="1090" spans="1:1" x14ac:dyDescent="0.25">
      <c r="A1090" s="9"/>
    </row>
    <row r="1091" spans="1:1" x14ac:dyDescent="0.25">
      <c r="A1091" s="9"/>
    </row>
    <row r="1092" spans="1:1" x14ac:dyDescent="0.25">
      <c r="A1092" s="9"/>
    </row>
    <row r="1093" spans="1:1" x14ac:dyDescent="0.25">
      <c r="A1093" s="9"/>
    </row>
    <row r="1094" spans="1:1" x14ac:dyDescent="0.25">
      <c r="A1094" s="9"/>
    </row>
    <row r="1095" spans="1:1" x14ac:dyDescent="0.25">
      <c r="A1095" s="9"/>
    </row>
    <row r="1096" spans="1:1" x14ac:dyDescent="0.25">
      <c r="A1096" s="9"/>
    </row>
    <row r="1097" spans="1:1" x14ac:dyDescent="0.25">
      <c r="A1097" s="9"/>
    </row>
    <row r="1098" spans="1:1" x14ac:dyDescent="0.25">
      <c r="A1098" s="9"/>
    </row>
    <row r="1099" spans="1:1" x14ac:dyDescent="0.25">
      <c r="A1099" s="9"/>
    </row>
    <row r="1100" spans="1:1" x14ac:dyDescent="0.25">
      <c r="A1100" s="9"/>
    </row>
    <row r="1101" spans="1:1" x14ac:dyDescent="0.25">
      <c r="A1101" s="9"/>
    </row>
    <row r="1102" spans="1:1" x14ac:dyDescent="0.25">
      <c r="A1102" s="9"/>
    </row>
    <row r="1103" spans="1:1" x14ac:dyDescent="0.25">
      <c r="A1103" s="9"/>
    </row>
    <row r="1104" spans="1:1" x14ac:dyDescent="0.25">
      <c r="A1104" s="9"/>
    </row>
    <row r="1105" spans="1:1" x14ac:dyDescent="0.25">
      <c r="A1105" s="9"/>
    </row>
    <row r="1106" spans="1:1" x14ac:dyDescent="0.25">
      <c r="A1106" s="9"/>
    </row>
    <row r="1107" spans="1:1" x14ac:dyDescent="0.25">
      <c r="A1107" s="9"/>
    </row>
    <row r="1108" spans="1:1" x14ac:dyDescent="0.25">
      <c r="A1108" s="9"/>
    </row>
    <row r="1109" spans="1:1" x14ac:dyDescent="0.25">
      <c r="A1109" s="9"/>
    </row>
    <row r="1110" spans="1:1" x14ac:dyDescent="0.25">
      <c r="A1110" s="9"/>
    </row>
    <row r="1111" spans="1:1" x14ac:dyDescent="0.25">
      <c r="A1111" s="9"/>
    </row>
    <row r="1112" spans="1:1" x14ac:dyDescent="0.25">
      <c r="A1112" s="9"/>
    </row>
    <row r="1113" spans="1:1" x14ac:dyDescent="0.25">
      <c r="A1113" s="9"/>
    </row>
    <row r="1114" spans="1:1" x14ac:dyDescent="0.25">
      <c r="A1114" s="9"/>
    </row>
    <row r="1115" spans="1:1" x14ac:dyDescent="0.25">
      <c r="A1115" s="9"/>
    </row>
    <row r="1116" spans="1:1" x14ac:dyDescent="0.25">
      <c r="A1116" s="9"/>
    </row>
    <row r="1117" spans="1:1" x14ac:dyDescent="0.25">
      <c r="A1117" s="9"/>
    </row>
    <row r="1118" spans="1:1" x14ac:dyDescent="0.25">
      <c r="A1118" s="9"/>
    </row>
    <row r="1119" spans="1:1" x14ac:dyDescent="0.25">
      <c r="A1119" s="9"/>
    </row>
    <row r="1120" spans="1:1" x14ac:dyDescent="0.25">
      <c r="A1120" s="9"/>
    </row>
    <row r="1121" spans="1:1" x14ac:dyDescent="0.25">
      <c r="A1121" s="9"/>
    </row>
    <row r="1122" spans="1:1" x14ac:dyDescent="0.25">
      <c r="A1122" s="9"/>
    </row>
    <row r="1123" spans="1:1" x14ac:dyDescent="0.25">
      <c r="A1123" s="9"/>
    </row>
    <row r="1124" spans="1:1" x14ac:dyDescent="0.25">
      <c r="A1124" s="9"/>
    </row>
    <row r="1125" spans="1:1" x14ac:dyDescent="0.25">
      <c r="A1125" s="9"/>
    </row>
    <row r="1126" spans="1:1" x14ac:dyDescent="0.25">
      <c r="A1126" s="9"/>
    </row>
    <row r="1127" spans="1:1" x14ac:dyDescent="0.25">
      <c r="A1127" s="9"/>
    </row>
    <row r="1128" spans="1:1" x14ac:dyDescent="0.25">
      <c r="A1128" s="9"/>
    </row>
    <row r="1129" spans="1:1" x14ac:dyDescent="0.25">
      <c r="A1129" s="9"/>
    </row>
    <row r="1130" spans="1:1" x14ac:dyDescent="0.25">
      <c r="A1130" s="9"/>
    </row>
    <row r="1131" spans="1:1" x14ac:dyDescent="0.25">
      <c r="A1131" s="9"/>
    </row>
    <row r="1132" spans="1:1" x14ac:dyDescent="0.25">
      <c r="A1132" s="9"/>
    </row>
    <row r="1133" spans="1:1" x14ac:dyDescent="0.25">
      <c r="A1133" s="9"/>
    </row>
    <row r="1134" spans="1:1" x14ac:dyDescent="0.25">
      <c r="A1134" s="9"/>
    </row>
    <row r="1135" spans="1:1" x14ac:dyDescent="0.25">
      <c r="A1135" s="9"/>
    </row>
    <row r="1136" spans="1:1" x14ac:dyDescent="0.25">
      <c r="A1136" s="9"/>
    </row>
    <row r="1137" spans="1:1" x14ac:dyDescent="0.25">
      <c r="A1137" s="9"/>
    </row>
    <row r="1138" spans="1:1" x14ac:dyDescent="0.25">
      <c r="A1138" s="9"/>
    </row>
    <row r="1139" spans="1:1" x14ac:dyDescent="0.25">
      <c r="A1139" s="9"/>
    </row>
    <row r="1140" spans="1:1" x14ac:dyDescent="0.25">
      <c r="A1140" s="9"/>
    </row>
    <row r="1141" spans="1:1" x14ac:dyDescent="0.25">
      <c r="A1141" s="9"/>
    </row>
    <row r="1142" spans="1:1" x14ac:dyDescent="0.25">
      <c r="A1142" s="9"/>
    </row>
    <row r="1143" spans="1:1" x14ac:dyDescent="0.25">
      <c r="A1143" s="9"/>
    </row>
    <row r="1144" spans="1:1" x14ac:dyDescent="0.25">
      <c r="A1144" s="9"/>
    </row>
    <row r="1145" spans="1:1" x14ac:dyDescent="0.25">
      <c r="A1145" s="9"/>
    </row>
    <row r="1146" spans="1:1" x14ac:dyDescent="0.25">
      <c r="A1146" s="9"/>
    </row>
    <row r="1147" spans="1:1" x14ac:dyDescent="0.25">
      <c r="A1147" s="9"/>
    </row>
    <row r="1148" spans="1:1" x14ac:dyDescent="0.25">
      <c r="A1148" s="9"/>
    </row>
    <row r="1149" spans="1:1" x14ac:dyDescent="0.25">
      <c r="A1149" s="9"/>
    </row>
    <row r="1150" spans="1:1" x14ac:dyDescent="0.25">
      <c r="A1150" s="9"/>
    </row>
    <row r="1151" spans="1:1" x14ac:dyDescent="0.25">
      <c r="A1151" s="9"/>
    </row>
    <row r="1152" spans="1:1" x14ac:dyDescent="0.25">
      <c r="A1152" s="9"/>
    </row>
    <row r="1153" spans="1:1" x14ac:dyDescent="0.25">
      <c r="A1153" s="9"/>
    </row>
    <row r="1154" spans="1:1" x14ac:dyDescent="0.25">
      <c r="A1154" s="9"/>
    </row>
    <row r="1155" spans="1:1" x14ac:dyDescent="0.25">
      <c r="A1155" s="9"/>
    </row>
    <row r="1156" spans="1:1" x14ac:dyDescent="0.25">
      <c r="A1156" s="9"/>
    </row>
    <row r="1157" spans="1:1" x14ac:dyDescent="0.25">
      <c r="A1157" s="9"/>
    </row>
    <row r="1158" spans="1:1" x14ac:dyDescent="0.25">
      <c r="A1158" s="9"/>
    </row>
    <row r="1159" spans="1:1" x14ac:dyDescent="0.25">
      <c r="A1159" s="9"/>
    </row>
    <row r="1160" spans="1:1" x14ac:dyDescent="0.25">
      <c r="A1160" s="9"/>
    </row>
    <row r="1161" spans="1:1" x14ac:dyDescent="0.25">
      <c r="A1161" s="9"/>
    </row>
    <row r="1162" spans="1:1" x14ac:dyDescent="0.25">
      <c r="A1162" s="9"/>
    </row>
    <row r="1163" spans="1:1" x14ac:dyDescent="0.25">
      <c r="A1163" s="9"/>
    </row>
    <row r="1164" spans="1:1" x14ac:dyDescent="0.25">
      <c r="A1164" s="9"/>
    </row>
    <row r="1165" spans="1:1" x14ac:dyDescent="0.25">
      <c r="A1165" s="9"/>
    </row>
    <row r="1166" spans="1:1" x14ac:dyDescent="0.25">
      <c r="A1166" s="9"/>
    </row>
    <row r="1167" spans="1:1" x14ac:dyDescent="0.25">
      <c r="A1167" s="9"/>
    </row>
    <row r="1168" spans="1:1" x14ac:dyDescent="0.25">
      <c r="A1168" s="9"/>
    </row>
    <row r="1169" spans="1:1" x14ac:dyDescent="0.25">
      <c r="A1169" s="9"/>
    </row>
    <row r="1170" spans="1:1" x14ac:dyDescent="0.25">
      <c r="A1170" s="9"/>
    </row>
    <row r="1171" spans="1:1" x14ac:dyDescent="0.25">
      <c r="A1171" s="9"/>
    </row>
    <row r="1172" spans="1:1" x14ac:dyDescent="0.25">
      <c r="A1172" s="9"/>
    </row>
    <row r="1173" spans="1:1" x14ac:dyDescent="0.25">
      <c r="A1173" s="9"/>
    </row>
    <row r="1174" spans="1:1" x14ac:dyDescent="0.25">
      <c r="A1174" s="9"/>
    </row>
    <row r="1175" spans="1:1" x14ac:dyDescent="0.25">
      <c r="A1175" s="9"/>
    </row>
    <row r="1176" spans="1:1" x14ac:dyDescent="0.25">
      <c r="A1176" s="9"/>
    </row>
    <row r="1177" spans="1:1" x14ac:dyDescent="0.25">
      <c r="A1177" s="9"/>
    </row>
    <row r="1178" spans="1:1" x14ac:dyDescent="0.25">
      <c r="A1178" s="9"/>
    </row>
    <row r="1179" spans="1:1" x14ac:dyDescent="0.25">
      <c r="A1179" s="9"/>
    </row>
    <row r="1180" spans="1:1" x14ac:dyDescent="0.25">
      <c r="A1180" s="9"/>
    </row>
    <row r="1181" spans="1:1" x14ac:dyDescent="0.25">
      <c r="A1181" s="9"/>
    </row>
    <row r="1182" spans="1:1" x14ac:dyDescent="0.25">
      <c r="A1182" s="9"/>
    </row>
    <row r="1183" spans="1:1" x14ac:dyDescent="0.25">
      <c r="A1183" s="9"/>
    </row>
    <row r="1184" spans="1:1" x14ac:dyDescent="0.25">
      <c r="A1184" s="9"/>
    </row>
    <row r="1185" spans="1:1" x14ac:dyDescent="0.25">
      <c r="A1185" s="9"/>
    </row>
    <row r="1186" spans="1:1" x14ac:dyDescent="0.25">
      <c r="A1186" s="9"/>
    </row>
    <row r="1187" spans="1:1" x14ac:dyDescent="0.25">
      <c r="A1187" s="9"/>
    </row>
    <row r="1188" spans="1:1" x14ac:dyDescent="0.25">
      <c r="A1188" s="9"/>
    </row>
    <row r="1189" spans="1:1" x14ac:dyDescent="0.25">
      <c r="A1189" s="9"/>
    </row>
    <row r="1190" spans="1:1" x14ac:dyDescent="0.25">
      <c r="A1190" s="9"/>
    </row>
    <row r="1191" spans="1:1" x14ac:dyDescent="0.25">
      <c r="A1191" s="9"/>
    </row>
    <row r="1192" spans="1:1" x14ac:dyDescent="0.25">
      <c r="A1192" s="9"/>
    </row>
    <row r="1193" spans="1:1" x14ac:dyDescent="0.25">
      <c r="A1193" s="9"/>
    </row>
    <row r="1194" spans="1:1" x14ac:dyDescent="0.25">
      <c r="A1194" s="9"/>
    </row>
    <row r="1195" spans="1:1" x14ac:dyDescent="0.25">
      <c r="A1195" s="9"/>
    </row>
    <row r="1196" spans="1:1" x14ac:dyDescent="0.25">
      <c r="A1196" s="9"/>
    </row>
    <row r="1197" spans="1:1" x14ac:dyDescent="0.25">
      <c r="A1197" s="9"/>
    </row>
    <row r="1198" spans="1:1" x14ac:dyDescent="0.25">
      <c r="A1198" s="9"/>
    </row>
    <row r="1199" spans="1:1" x14ac:dyDescent="0.25">
      <c r="A1199" s="9"/>
    </row>
    <row r="1200" spans="1:1" x14ac:dyDescent="0.25">
      <c r="A1200" s="9"/>
    </row>
    <row r="1201" spans="1:1" x14ac:dyDescent="0.25">
      <c r="A1201" s="9"/>
    </row>
    <row r="1202" spans="1:1" x14ac:dyDescent="0.25">
      <c r="A1202" s="9"/>
    </row>
    <row r="1203" spans="1:1" x14ac:dyDescent="0.25">
      <c r="A1203" s="9"/>
    </row>
    <row r="1204" spans="1:1" x14ac:dyDescent="0.25">
      <c r="A1204" s="9"/>
    </row>
    <row r="1205" spans="1:1" x14ac:dyDescent="0.25">
      <c r="A1205" s="9"/>
    </row>
    <row r="1206" spans="1:1" x14ac:dyDescent="0.25">
      <c r="A1206" s="9"/>
    </row>
    <row r="1207" spans="1:1" x14ac:dyDescent="0.25">
      <c r="A1207" s="9"/>
    </row>
    <row r="1208" spans="1:1" x14ac:dyDescent="0.25">
      <c r="A1208" s="9"/>
    </row>
    <row r="1209" spans="1:1" x14ac:dyDescent="0.25">
      <c r="A1209" s="9"/>
    </row>
    <row r="1210" spans="1:1" x14ac:dyDescent="0.25">
      <c r="A1210" s="9"/>
    </row>
    <row r="1211" spans="1:1" x14ac:dyDescent="0.25">
      <c r="A1211" s="9"/>
    </row>
    <row r="1212" spans="1:1" x14ac:dyDescent="0.25">
      <c r="A1212" s="9"/>
    </row>
    <row r="1213" spans="1:1" x14ac:dyDescent="0.25">
      <c r="A1213" s="9"/>
    </row>
    <row r="1214" spans="1:1" x14ac:dyDescent="0.25">
      <c r="A1214" s="9"/>
    </row>
    <row r="1215" spans="1:1" x14ac:dyDescent="0.25">
      <c r="A1215" s="9"/>
    </row>
    <row r="1216" spans="1:1" x14ac:dyDescent="0.25">
      <c r="A1216" s="9"/>
    </row>
    <row r="1217" spans="1:1" x14ac:dyDescent="0.25">
      <c r="A1217" s="9"/>
    </row>
    <row r="1218" spans="1:1" x14ac:dyDescent="0.25">
      <c r="A1218" s="9"/>
    </row>
    <row r="1219" spans="1:1" x14ac:dyDescent="0.25">
      <c r="A1219" s="9"/>
    </row>
    <row r="1220" spans="1:1" x14ac:dyDescent="0.25">
      <c r="A1220" s="9"/>
    </row>
    <row r="1221" spans="1:1" x14ac:dyDescent="0.25">
      <c r="A1221" s="9"/>
    </row>
    <row r="1222" spans="1:1" x14ac:dyDescent="0.25">
      <c r="A1222" s="9"/>
    </row>
    <row r="1223" spans="1:1" x14ac:dyDescent="0.25">
      <c r="A1223" s="9"/>
    </row>
    <row r="1224" spans="1:1" x14ac:dyDescent="0.25">
      <c r="A1224" s="9"/>
    </row>
    <row r="1225" spans="1:1" x14ac:dyDescent="0.25">
      <c r="A1225" s="9"/>
    </row>
    <row r="1226" spans="1:1" x14ac:dyDescent="0.25">
      <c r="A1226" s="9"/>
    </row>
    <row r="1227" spans="1:1" x14ac:dyDescent="0.25">
      <c r="A1227" s="9"/>
    </row>
    <row r="1228" spans="1:1" x14ac:dyDescent="0.25">
      <c r="A1228" s="9"/>
    </row>
    <row r="1229" spans="1:1" x14ac:dyDescent="0.25">
      <c r="A1229" s="9"/>
    </row>
    <row r="1230" spans="1:1" x14ac:dyDescent="0.25">
      <c r="A1230" s="9"/>
    </row>
    <row r="1231" spans="1:1" x14ac:dyDescent="0.25">
      <c r="A1231" s="9"/>
    </row>
    <row r="1232" spans="1:1" x14ac:dyDescent="0.25">
      <c r="A1232" s="9"/>
    </row>
    <row r="1233" spans="1:1" x14ac:dyDescent="0.25">
      <c r="A1233" s="9"/>
    </row>
    <row r="1234" spans="1:1" x14ac:dyDescent="0.25">
      <c r="A1234" s="9"/>
    </row>
    <row r="1235" spans="1:1" x14ac:dyDescent="0.25">
      <c r="A1235" s="9"/>
    </row>
    <row r="1236" spans="1:1" x14ac:dyDescent="0.25">
      <c r="A1236" s="9"/>
    </row>
    <row r="1237" spans="1:1" x14ac:dyDescent="0.25">
      <c r="A1237" s="9"/>
    </row>
    <row r="1238" spans="1:1" x14ac:dyDescent="0.25">
      <c r="A1238" s="9"/>
    </row>
    <row r="1239" spans="1:1" x14ac:dyDescent="0.25">
      <c r="A1239" s="9"/>
    </row>
    <row r="1240" spans="1:1" x14ac:dyDescent="0.25">
      <c r="A1240" s="9"/>
    </row>
    <row r="1241" spans="1:1" x14ac:dyDescent="0.25">
      <c r="A1241" s="9"/>
    </row>
    <row r="1242" spans="1:1" x14ac:dyDescent="0.25">
      <c r="A1242" s="9"/>
    </row>
    <row r="1243" spans="1:1" x14ac:dyDescent="0.25">
      <c r="A1243" s="9"/>
    </row>
    <row r="1244" spans="1:1" x14ac:dyDescent="0.25">
      <c r="A1244" s="9"/>
    </row>
    <row r="1245" spans="1:1" x14ac:dyDescent="0.25">
      <c r="A1245" s="9"/>
    </row>
    <row r="1246" spans="1:1" x14ac:dyDescent="0.25">
      <c r="A1246" s="9"/>
    </row>
    <row r="1247" spans="1:1" x14ac:dyDescent="0.25">
      <c r="A1247" s="9"/>
    </row>
    <row r="1248" spans="1:1" x14ac:dyDescent="0.25">
      <c r="A1248" s="9"/>
    </row>
    <row r="1249" spans="1:1" x14ac:dyDescent="0.25">
      <c r="A1249" s="9"/>
    </row>
    <row r="1250" spans="1:1" x14ac:dyDescent="0.25">
      <c r="A1250" s="9"/>
    </row>
    <row r="1251" spans="1:1" x14ac:dyDescent="0.25">
      <c r="A1251" s="9"/>
    </row>
    <row r="1252" spans="1:1" x14ac:dyDescent="0.25">
      <c r="A1252" s="9"/>
    </row>
    <row r="1253" spans="1:1" x14ac:dyDescent="0.25">
      <c r="A1253" s="9"/>
    </row>
    <row r="1254" spans="1:1" x14ac:dyDescent="0.25">
      <c r="A1254" s="9"/>
    </row>
    <row r="1255" spans="1:1" x14ac:dyDescent="0.25">
      <c r="A1255" s="9"/>
    </row>
    <row r="1256" spans="1:1" x14ac:dyDescent="0.25">
      <c r="A1256" s="9"/>
    </row>
    <row r="1257" spans="1:1" x14ac:dyDescent="0.25">
      <c r="A1257" s="9"/>
    </row>
    <row r="1258" spans="1:1" x14ac:dyDescent="0.25">
      <c r="A1258" s="9"/>
    </row>
    <row r="1259" spans="1:1" x14ac:dyDescent="0.25">
      <c r="A1259" s="9"/>
    </row>
    <row r="1260" spans="1:1" x14ac:dyDescent="0.25">
      <c r="A1260" s="9"/>
    </row>
    <row r="1261" spans="1:1" x14ac:dyDescent="0.25">
      <c r="A1261" s="9"/>
    </row>
    <row r="1262" spans="1:1" x14ac:dyDescent="0.25">
      <c r="A1262" s="9"/>
    </row>
    <row r="1263" spans="1:1" x14ac:dyDescent="0.25">
      <c r="A1263" s="9"/>
    </row>
    <row r="1264" spans="1:1" x14ac:dyDescent="0.25">
      <c r="A1264" s="9"/>
    </row>
    <row r="1265" spans="1:1" x14ac:dyDescent="0.25">
      <c r="A1265" s="9"/>
    </row>
    <row r="1266" spans="1:1" x14ac:dyDescent="0.25">
      <c r="A1266" s="9"/>
    </row>
    <row r="1267" spans="1:1" x14ac:dyDescent="0.25">
      <c r="A1267" s="9"/>
    </row>
    <row r="1268" spans="1:1" x14ac:dyDescent="0.25">
      <c r="A1268" s="9"/>
    </row>
    <row r="1269" spans="1:1" x14ac:dyDescent="0.25">
      <c r="A1269" s="9"/>
    </row>
    <row r="1270" spans="1:1" x14ac:dyDescent="0.25">
      <c r="A1270" s="9"/>
    </row>
    <row r="1271" spans="1:1" x14ac:dyDescent="0.25">
      <c r="A1271" s="9"/>
    </row>
    <row r="1272" spans="1:1" x14ac:dyDescent="0.25">
      <c r="A1272" s="9"/>
    </row>
    <row r="1273" spans="1:1" x14ac:dyDescent="0.25">
      <c r="A1273" s="9"/>
    </row>
    <row r="1274" spans="1:1" x14ac:dyDescent="0.25">
      <c r="A1274" s="9"/>
    </row>
    <row r="1275" spans="1:1" x14ac:dyDescent="0.25">
      <c r="A1275" s="9"/>
    </row>
    <row r="1276" spans="1:1" x14ac:dyDescent="0.25">
      <c r="A1276" s="9"/>
    </row>
    <row r="1277" spans="1:1" x14ac:dyDescent="0.25">
      <c r="A1277" s="9"/>
    </row>
    <row r="1278" spans="1:1" x14ac:dyDescent="0.25">
      <c r="A1278" s="9"/>
    </row>
    <row r="1279" spans="1:1" x14ac:dyDescent="0.25">
      <c r="A1279" s="9"/>
    </row>
    <row r="1280" spans="1:1" x14ac:dyDescent="0.25">
      <c r="A1280" s="9"/>
    </row>
    <row r="1281" spans="1:1" x14ac:dyDescent="0.25">
      <c r="A1281" s="9"/>
    </row>
    <row r="1282" spans="1:1" x14ac:dyDescent="0.25">
      <c r="A1282" s="9"/>
    </row>
    <row r="1283" spans="1:1" x14ac:dyDescent="0.25">
      <c r="A1283" s="9"/>
    </row>
    <row r="1284" spans="1:1" x14ac:dyDescent="0.25">
      <c r="A1284" s="9"/>
    </row>
    <row r="1285" spans="1:1" x14ac:dyDescent="0.25">
      <c r="A1285" s="9"/>
    </row>
    <row r="1286" spans="1:1" x14ac:dyDescent="0.25">
      <c r="A1286" s="9"/>
    </row>
    <row r="1287" spans="1:1" x14ac:dyDescent="0.25">
      <c r="A1287" s="9"/>
    </row>
    <row r="1288" spans="1:1" x14ac:dyDescent="0.25">
      <c r="A1288" s="9"/>
    </row>
    <row r="1289" spans="1:1" x14ac:dyDescent="0.25">
      <c r="A1289" s="9"/>
    </row>
    <row r="1290" spans="1:1" x14ac:dyDescent="0.25">
      <c r="A1290" s="9"/>
    </row>
    <row r="1291" spans="1:1" x14ac:dyDescent="0.25">
      <c r="A1291" s="9"/>
    </row>
    <row r="1292" spans="1:1" x14ac:dyDescent="0.25">
      <c r="A1292" s="9"/>
    </row>
    <row r="1293" spans="1:1" x14ac:dyDescent="0.25">
      <c r="A1293" s="9"/>
    </row>
    <row r="1294" spans="1:1" x14ac:dyDescent="0.25">
      <c r="A1294" s="9"/>
    </row>
    <row r="1295" spans="1:1" x14ac:dyDescent="0.25">
      <c r="A1295" s="9"/>
    </row>
    <row r="1296" spans="1:1" x14ac:dyDescent="0.25">
      <c r="A1296" s="9"/>
    </row>
    <row r="1297" spans="1:1" x14ac:dyDescent="0.25">
      <c r="A1297" s="9"/>
    </row>
    <row r="1298" spans="1:1" x14ac:dyDescent="0.25">
      <c r="A1298" s="9"/>
    </row>
    <row r="1299" spans="1:1" x14ac:dyDescent="0.25">
      <c r="A1299" s="9"/>
    </row>
    <row r="1300" spans="1:1" x14ac:dyDescent="0.25">
      <c r="A1300" s="9"/>
    </row>
    <row r="1301" spans="1:1" x14ac:dyDescent="0.25">
      <c r="A1301" s="9"/>
    </row>
    <row r="1302" spans="1:1" x14ac:dyDescent="0.25">
      <c r="A1302" s="9"/>
    </row>
    <row r="1303" spans="1:1" x14ac:dyDescent="0.25">
      <c r="A1303" s="9"/>
    </row>
    <row r="1304" spans="1:1" x14ac:dyDescent="0.25">
      <c r="A1304" s="9"/>
    </row>
    <row r="1305" spans="1:1" x14ac:dyDescent="0.25">
      <c r="A1305" s="9"/>
    </row>
    <row r="1306" spans="1:1" x14ac:dyDescent="0.25">
      <c r="A1306" s="9"/>
    </row>
    <row r="1307" spans="1:1" x14ac:dyDescent="0.25">
      <c r="A1307" s="9"/>
    </row>
    <row r="1308" spans="1:1" x14ac:dyDescent="0.25">
      <c r="A1308" s="9"/>
    </row>
    <row r="1309" spans="1:1" x14ac:dyDescent="0.25">
      <c r="A1309" s="9"/>
    </row>
    <row r="1310" spans="1:1" x14ac:dyDescent="0.25">
      <c r="A1310" s="9"/>
    </row>
    <row r="1311" spans="1:1" x14ac:dyDescent="0.25">
      <c r="A1311" s="9"/>
    </row>
    <row r="1312" spans="1:1" x14ac:dyDescent="0.25">
      <c r="A1312" s="9"/>
    </row>
    <row r="1313" spans="1:1" x14ac:dyDescent="0.25">
      <c r="A1313" s="9"/>
    </row>
    <row r="1314" spans="1:1" x14ac:dyDescent="0.25">
      <c r="A1314" s="9"/>
    </row>
    <row r="1315" spans="1:1" x14ac:dyDescent="0.25">
      <c r="A1315" s="9"/>
    </row>
    <row r="1316" spans="1:1" x14ac:dyDescent="0.25">
      <c r="A1316" s="9"/>
    </row>
    <row r="1317" spans="1:1" x14ac:dyDescent="0.25">
      <c r="A1317" s="9"/>
    </row>
    <row r="1318" spans="1:1" x14ac:dyDescent="0.25">
      <c r="A1318" s="9"/>
    </row>
    <row r="1319" spans="1:1" x14ac:dyDescent="0.25">
      <c r="A1319" s="9"/>
    </row>
    <row r="1320" spans="1:1" x14ac:dyDescent="0.25">
      <c r="A1320" s="9"/>
    </row>
    <row r="1321" spans="1:1" x14ac:dyDescent="0.25">
      <c r="A1321" s="9"/>
    </row>
    <row r="1322" spans="1:1" x14ac:dyDescent="0.25">
      <c r="A1322" s="9"/>
    </row>
    <row r="1323" spans="1:1" x14ac:dyDescent="0.25">
      <c r="A1323" s="9"/>
    </row>
    <row r="1324" spans="1:1" x14ac:dyDescent="0.25">
      <c r="A1324" s="9"/>
    </row>
    <row r="1325" spans="1:1" x14ac:dyDescent="0.25">
      <c r="A1325" s="9"/>
    </row>
    <row r="1326" spans="1:1" x14ac:dyDescent="0.25">
      <c r="A1326" s="9"/>
    </row>
    <row r="1327" spans="1:1" x14ac:dyDescent="0.25">
      <c r="A1327" s="9"/>
    </row>
    <row r="1328" spans="1:1" x14ac:dyDescent="0.25">
      <c r="A1328" s="9"/>
    </row>
    <row r="1329" spans="1:1" x14ac:dyDescent="0.25">
      <c r="A1329" s="9"/>
    </row>
    <row r="1330" spans="1:1" x14ac:dyDescent="0.25">
      <c r="A1330" s="9"/>
    </row>
    <row r="1331" spans="1:1" x14ac:dyDescent="0.25">
      <c r="A1331" s="9"/>
    </row>
    <row r="1332" spans="1:1" x14ac:dyDescent="0.25">
      <c r="A1332" s="9"/>
    </row>
    <row r="1333" spans="1:1" x14ac:dyDescent="0.25">
      <c r="A1333" s="9"/>
    </row>
    <row r="1334" spans="1:1" x14ac:dyDescent="0.25">
      <c r="A1334" s="9"/>
    </row>
    <row r="1335" spans="1:1" x14ac:dyDescent="0.25">
      <c r="A1335" s="9"/>
    </row>
    <row r="1336" spans="1:1" x14ac:dyDescent="0.25">
      <c r="A1336" s="9"/>
    </row>
    <row r="1337" spans="1:1" x14ac:dyDescent="0.25">
      <c r="A1337" s="9"/>
    </row>
    <row r="1338" spans="1:1" x14ac:dyDescent="0.25">
      <c r="A1338" s="9"/>
    </row>
    <row r="1339" spans="1:1" x14ac:dyDescent="0.25">
      <c r="A1339" s="9"/>
    </row>
    <row r="1340" spans="1:1" x14ac:dyDescent="0.25">
      <c r="A1340" s="9"/>
    </row>
    <row r="1341" spans="1:1" x14ac:dyDescent="0.25">
      <c r="A1341" s="9"/>
    </row>
    <row r="1342" spans="1:1" x14ac:dyDescent="0.25">
      <c r="A1342" s="9"/>
    </row>
    <row r="1343" spans="1:1" x14ac:dyDescent="0.25">
      <c r="A1343" s="9"/>
    </row>
    <row r="1344" spans="1:1" x14ac:dyDescent="0.25">
      <c r="A1344" s="9"/>
    </row>
    <row r="1345" spans="1:1" x14ac:dyDescent="0.25">
      <c r="A1345" s="9"/>
    </row>
    <row r="1346" spans="1:1" x14ac:dyDescent="0.25">
      <c r="A1346" s="9"/>
    </row>
    <row r="1347" spans="1:1" x14ac:dyDescent="0.25">
      <c r="A1347" s="9"/>
    </row>
    <row r="1348" spans="1:1" x14ac:dyDescent="0.25">
      <c r="A1348" s="9"/>
    </row>
    <row r="1349" spans="1:1" x14ac:dyDescent="0.25">
      <c r="A1349" s="9"/>
    </row>
    <row r="1350" spans="1:1" x14ac:dyDescent="0.25">
      <c r="A1350" s="9"/>
    </row>
    <row r="1351" spans="1:1" x14ac:dyDescent="0.25">
      <c r="A1351" s="9"/>
    </row>
    <row r="1352" spans="1:1" x14ac:dyDescent="0.25">
      <c r="A1352" s="9"/>
    </row>
    <row r="1353" spans="1:1" x14ac:dyDescent="0.25">
      <c r="A1353" s="9"/>
    </row>
    <row r="1354" spans="1:1" x14ac:dyDescent="0.25">
      <c r="A1354" s="9"/>
    </row>
    <row r="1355" spans="1:1" x14ac:dyDescent="0.25">
      <c r="A1355" s="9"/>
    </row>
    <row r="1356" spans="1:1" x14ac:dyDescent="0.25">
      <c r="A1356" s="9"/>
    </row>
    <row r="1357" spans="1:1" x14ac:dyDescent="0.25">
      <c r="A1357" s="9"/>
    </row>
    <row r="1358" spans="1:1" x14ac:dyDescent="0.25">
      <c r="A1358" s="9"/>
    </row>
    <row r="1359" spans="1:1" x14ac:dyDescent="0.25">
      <c r="A1359" s="9"/>
    </row>
    <row r="1360" spans="1:1" x14ac:dyDescent="0.25">
      <c r="A1360" s="9"/>
    </row>
    <row r="1361" spans="1:1" x14ac:dyDescent="0.25">
      <c r="A1361" s="9"/>
    </row>
    <row r="1362" spans="1:1" x14ac:dyDescent="0.25">
      <c r="A1362" s="9"/>
    </row>
    <row r="1363" spans="1:1" x14ac:dyDescent="0.25">
      <c r="A1363" s="9"/>
    </row>
    <row r="1364" spans="1:1" x14ac:dyDescent="0.25">
      <c r="A1364" s="9"/>
    </row>
    <row r="1365" spans="1:1" x14ac:dyDescent="0.25">
      <c r="A1365" s="9"/>
    </row>
    <row r="1366" spans="1:1" x14ac:dyDescent="0.25">
      <c r="A1366" s="9"/>
    </row>
    <row r="1367" spans="1:1" x14ac:dyDescent="0.25">
      <c r="A1367" s="9"/>
    </row>
    <row r="1368" spans="1:1" x14ac:dyDescent="0.25">
      <c r="A1368" s="9"/>
    </row>
    <row r="1369" spans="1:1" x14ac:dyDescent="0.25">
      <c r="A1369" s="9"/>
    </row>
    <row r="1370" spans="1:1" x14ac:dyDescent="0.25">
      <c r="A1370" s="9"/>
    </row>
    <row r="1371" spans="1:1" x14ac:dyDescent="0.25">
      <c r="A1371" s="9"/>
    </row>
    <row r="1372" spans="1:1" x14ac:dyDescent="0.25">
      <c r="A1372" s="9"/>
    </row>
    <row r="1373" spans="1:1" x14ac:dyDescent="0.25">
      <c r="A1373" s="9"/>
    </row>
    <row r="1374" spans="1:1" x14ac:dyDescent="0.25">
      <c r="A1374" s="9"/>
    </row>
    <row r="1375" spans="1:1" x14ac:dyDescent="0.25">
      <c r="A1375" s="9"/>
    </row>
    <row r="1376" spans="1:1" x14ac:dyDescent="0.25">
      <c r="A1376" s="9"/>
    </row>
    <row r="1377" spans="1:1" x14ac:dyDescent="0.25">
      <c r="A1377" s="9"/>
    </row>
    <row r="1378" spans="1:1" x14ac:dyDescent="0.25">
      <c r="A1378" s="9"/>
    </row>
    <row r="1379" spans="1:1" x14ac:dyDescent="0.25">
      <c r="A1379" s="9"/>
    </row>
    <row r="1380" spans="1:1" x14ac:dyDescent="0.25">
      <c r="A1380" s="9"/>
    </row>
    <row r="1381" spans="1:1" x14ac:dyDescent="0.25">
      <c r="A1381" s="9"/>
    </row>
    <row r="1382" spans="1:1" x14ac:dyDescent="0.25">
      <c r="A1382" s="9"/>
    </row>
    <row r="1383" spans="1:1" x14ac:dyDescent="0.25">
      <c r="A1383" s="9"/>
    </row>
    <row r="1384" spans="1:1" x14ac:dyDescent="0.25">
      <c r="A1384" s="9"/>
    </row>
    <row r="1385" spans="1:1" x14ac:dyDescent="0.25">
      <c r="A1385" s="9"/>
    </row>
    <row r="1386" spans="1:1" x14ac:dyDescent="0.25">
      <c r="A1386" s="9"/>
    </row>
    <row r="1387" spans="1:1" x14ac:dyDescent="0.25">
      <c r="A1387" s="9"/>
    </row>
    <row r="1388" spans="1:1" x14ac:dyDescent="0.25">
      <c r="A1388" s="9"/>
    </row>
    <row r="1389" spans="1:1" x14ac:dyDescent="0.25">
      <c r="A1389" s="9"/>
    </row>
    <row r="1390" spans="1:1" x14ac:dyDescent="0.25">
      <c r="A1390" s="9"/>
    </row>
    <row r="1391" spans="1:1" x14ac:dyDescent="0.25">
      <c r="A1391" s="9"/>
    </row>
    <row r="1392" spans="1:1" x14ac:dyDescent="0.25">
      <c r="A1392" s="9"/>
    </row>
    <row r="1393" spans="1:1" x14ac:dyDescent="0.25">
      <c r="A1393" s="9"/>
    </row>
    <row r="1394" spans="1:1" x14ac:dyDescent="0.25">
      <c r="A1394" s="9"/>
    </row>
    <row r="1395" spans="1:1" x14ac:dyDescent="0.25">
      <c r="A1395" s="9"/>
    </row>
    <row r="1396" spans="1:1" x14ac:dyDescent="0.25">
      <c r="A1396" s="9"/>
    </row>
    <row r="1397" spans="1:1" x14ac:dyDescent="0.25">
      <c r="A1397" s="9"/>
    </row>
    <row r="1398" spans="1:1" x14ac:dyDescent="0.25">
      <c r="A1398" s="9"/>
    </row>
    <row r="1399" spans="1:1" x14ac:dyDescent="0.25">
      <c r="A1399" s="9"/>
    </row>
    <row r="1400" spans="1:1" x14ac:dyDescent="0.25">
      <c r="A1400" s="9"/>
    </row>
    <row r="1401" spans="1:1" x14ac:dyDescent="0.25">
      <c r="A1401" s="9"/>
    </row>
    <row r="1402" spans="1:1" x14ac:dyDescent="0.25">
      <c r="A1402" s="9"/>
    </row>
    <row r="1403" spans="1:1" x14ac:dyDescent="0.25">
      <c r="A1403" s="9"/>
    </row>
    <row r="1404" spans="1:1" x14ac:dyDescent="0.25">
      <c r="A1404" s="9"/>
    </row>
    <row r="1405" spans="1:1" x14ac:dyDescent="0.25">
      <c r="A1405" s="9"/>
    </row>
    <row r="1406" spans="1:1" x14ac:dyDescent="0.25">
      <c r="A1406" s="9"/>
    </row>
    <row r="1407" spans="1:1" x14ac:dyDescent="0.25">
      <c r="A1407" s="9"/>
    </row>
    <row r="1408" spans="1:1" x14ac:dyDescent="0.25">
      <c r="A1408" s="9"/>
    </row>
    <row r="1409" spans="1:1" x14ac:dyDescent="0.25">
      <c r="A1409" s="9"/>
    </row>
    <row r="1410" spans="1:1" x14ac:dyDescent="0.25">
      <c r="A1410" s="9"/>
    </row>
    <row r="1411" spans="1:1" x14ac:dyDescent="0.25">
      <c r="A1411" s="9"/>
    </row>
    <row r="1412" spans="1:1" x14ac:dyDescent="0.25">
      <c r="A1412" s="9"/>
    </row>
    <row r="1413" spans="1:1" x14ac:dyDescent="0.25">
      <c r="A1413" s="9"/>
    </row>
    <row r="1414" spans="1:1" x14ac:dyDescent="0.25">
      <c r="A1414" s="9"/>
    </row>
    <row r="1415" spans="1:1" x14ac:dyDescent="0.25">
      <c r="A1415" s="9"/>
    </row>
    <row r="1416" spans="1:1" x14ac:dyDescent="0.25">
      <c r="A1416" s="9"/>
    </row>
    <row r="1417" spans="1:1" x14ac:dyDescent="0.25">
      <c r="A1417" s="9"/>
    </row>
    <row r="1418" spans="1:1" x14ac:dyDescent="0.25">
      <c r="A1418" s="9"/>
    </row>
    <row r="1419" spans="1:1" x14ac:dyDescent="0.25">
      <c r="A1419" s="9"/>
    </row>
    <row r="1420" spans="1:1" x14ac:dyDescent="0.25">
      <c r="A1420" s="9"/>
    </row>
    <row r="1421" spans="1:1" x14ac:dyDescent="0.25">
      <c r="A1421" s="9"/>
    </row>
    <row r="1422" spans="1:1" x14ac:dyDescent="0.25">
      <c r="A1422" s="9"/>
    </row>
    <row r="1423" spans="1:1" x14ac:dyDescent="0.25">
      <c r="A1423" s="9"/>
    </row>
    <row r="1424" spans="1:1" x14ac:dyDescent="0.25">
      <c r="A1424" s="9"/>
    </row>
    <row r="1425" spans="1:1" x14ac:dyDescent="0.25">
      <c r="A1425" s="9"/>
    </row>
    <row r="1426" spans="1:1" x14ac:dyDescent="0.25">
      <c r="A1426" s="9"/>
    </row>
    <row r="1427" spans="1:1" x14ac:dyDescent="0.25">
      <c r="A1427" s="9"/>
    </row>
    <row r="1428" spans="1:1" x14ac:dyDescent="0.25">
      <c r="A1428" s="9"/>
    </row>
    <row r="1429" spans="1:1" x14ac:dyDescent="0.25">
      <c r="A1429" s="9"/>
    </row>
    <row r="1430" spans="1:1" x14ac:dyDescent="0.25">
      <c r="A1430" s="9"/>
    </row>
    <row r="1431" spans="1:1" x14ac:dyDescent="0.25">
      <c r="A1431" s="9"/>
    </row>
    <row r="1432" spans="1:1" x14ac:dyDescent="0.25">
      <c r="A1432" s="9"/>
    </row>
    <row r="1433" spans="1:1" x14ac:dyDescent="0.25">
      <c r="A1433" s="9"/>
    </row>
    <row r="1434" spans="1:1" x14ac:dyDescent="0.25">
      <c r="A1434" s="9"/>
    </row>
    <row r="1435" spans="1:1" x14ac:dyDescent="0.25">
      <c r="A1435" s="9"/>
    </row>
    <row r="1436" spans="1:1" x14ac:dyDescent="0.25">
      <c r="A1436" s="9"/>
    </row>
    <row r="1437" spans="1:1" x14ac:dyDescent="0.25">
      <c r="A1437" s="9"/>
    </row>
    <row r="1438" spans="1:1" x14ac:dyDescent="0.25">
      <c r="A1438" s="9"/>
    </row>
    <row r="1439" spans="1:1" x14ac:dyDescent="0.25">
      <c r="A1439" s="9"/>
    </row>
    <row r="1440" spans="1:1" x14ac:dyDescent="0.25">
      <c r="A1440" s="9"/>
    </row>
    <row r="1441" spans="1:1" x14ac:dyDescent="0.25">
      <c r="A1441" s="9"/>
    </row>
    <row r="1442" spans="1:1" x14ac:dyDescent="0.25">
      <c r="A1442" s="9"/>
    </row>
    <row r="1443" spans="1:1" x14ac:dyDescent="0.25">
      <c r="A1443" s="9"/>
    </row>
    <row r="1444" spans="1:1" x14ac:dyDescent="0.25">
      <c r="A1444" s="9"/>
    </row>
    <row r="1445" spans="1:1" x14ac:dyDescent="0.25">
      <c r="A1445" s="9"/>
    </row>
    <row r="1446" spans="1:1" x14ac:dyDescent="0.25">
      <c r="A1446" s="9"/>
    </row>
    <row r="1447" spans="1:1" x14ac:dyDescent="0.25">
      <c r="A1447" s="9"/>
    </row>
    <row r="1448" spans="1:1" x14ac:dyDescent="0.25">
      <c r="A1448" s="9"/>
    </row>
    <row r="1449" spans="1:1" x14ac:dyDescent="0.25">
      <c r="A1449" s="9"/>
    </row>
    <row r="1450" spans="1:1" x14ac:dyDescent="0.25">
      <c r="A1450" s="9"/>
    </row>
    <row r="1451" spans="1:1" x14ac:dyDescent="0.25">
      <c r="A1451" s="9"/>
    </row>
    <row r="1452" spans="1:1" x14ac:dyDescent="0.25">
      <c r="A1452" s="9"/>
    </row>
    <row r="1453" spans="1:1" x14ac:dyDescent="0.25">
      <c r="A1453" s="9"/>
    </row>
    <row r="1454" spans="1:1" x14ac:dyDescent="0.25">
      <c r="A1454" s="9"/>
    </row>
    <row r="1455" spans="1:1" x14ac:dyDescent="0.25">
      <c r="A1455" s="9"/>
    </row>
    <row r="1456" spans="1:1" x14ac:dyDescent="0.25">
      <c r="A1456" s="9"/>
    </row>
    <row r="1457" spans="1:1" x14ac:dyDescent="0.25">
      <c r="A1457" s="9"/>
    </row>
    <row r="1458" spans="1:1" x14ac:dyDescent="0.25">
      <c r="A1458" s="9"/>
    </row>
    <row r="1459" spans="1:1" x14ac:dyDescent="0.25">
      <c r="A1459" s="9"/>
    </row>
    <row r="1460" spans="1:1" x14ac:dyDescent="0.25">
      <c r="A1460" s="9"/>
    </row>
    <row r="1461" spans="1:1" x14ac:dyDescent="0.25">
      <c r="A1461" s="9"/>
    </row>
    <row r="1462" spans="1:1" x14ac:dyDescent="0.25">
      <c r="A1462" s="9"/>
    </row>
    <row r="1463" spans="1:1" x14ac:dyDescent="0.25">
      <c r="A1463" s="9"/>
    </row>
    <row r="1464" spans="1:1" x14ac:dyDescent="0.25">
      <c r="A1464" s="9"/>
    </row>
    <row r="1465" spans="1:1" x14ac:dyDescent="0.25">
      <c r="A1465" s="9"/>
    </row>
    <row r="1466" spans="1:1" x14ac:dyDescent="0.25">
      <c r="A1466" s="9"/>
    </row>
    <row r="1467" spans="1:1" x14ac:dyDescent="0.25">
      <c r="A1467" s="9"/>
    </row>
    <row r="1468" spans="1:1" x14ac:dyDescent="0.25">
      <c r="A1468" s="9"/>
    </row>
    <row r="1469" spans="1:1" x14ac:dyDescent="0.25">
      <c r="A1469" s="9"/>
    </row>
    <row r="1470" spans="1:1" x14ac:dyDescent="0.25">
      <c r="A1470" s="9"/>
    </row>
    <row r="1471" spans="1:1" x14ac:dyDescent="0.25">
      <c r="A1471" s="9"/>
    </row>
    <row r="1472" spans="1:1" x14ac:dyDescent="0.25">
      <c r="A1472" s="9"/>
    </row>
    <row r="1473" spans="1:1" x14ac:dyDescent="0.25">
      <c r="A1473" s="9"/>
    </row>
    <row r="1474" spans="1:1" x14ac:dyDescent="0.25">
      <c r="A1474" s="9"/>
    </row>
    <row r="1475" spans="1:1" x14ac:dyDescent="0.25">
      <c r="A1475" s="9"/>
    </row>
    <row r="1476" spans="1:1" x14ac:dyDescent="0.25">
      <c r="A1476" s="9"/>
    </row>
    <row r="1477" spans="1:1" x14ac:dyDescent="0.25">
      <c r="A1477" s="9"/>
    </row>
    <row r="1478" spans="1:1" x14ac:dyDescent="0.25">
      <c r="A1478" s="9"/>
    </row>
    <row r="1479" spans="1:1" x14ac:dyDescent="0.25">
      <c r="A1479" s="9"/>
    </row>
    <row r="1480" spans="1:1" x14ac:dyDescent="0.25">
      <c r="A1480" s="9"/>
    </row>
    <row r="1481" spans="1:1" x14ac:dyDescent="0.25">
      <c r="A1481" s="9"/>
    </row>
    <row r="1482" spans="1:1" x14ac:dyDescent="0.25">
      <c r="A1482" s="9"/>
    </row>
    <row r="1483" spans="1:1" x14ac:dyDescent="0.25">
      <c r="A1483" s="9"/>
    </row>
    <row r="1484" spans="1:1" x14ac:dyDescent="0.25">
      <c r="A1484" s="9"/>
    </row>
    <row r="1485" spans="1:1" x14ac:dyDescent="0.25">
      <c r="A1485" s="9"/>
    </row>
    <row r="1486" spans="1:1" x14ac:dyDescent="0.25">
      <c r="A1486" s="9"/>
    </row>
    <row r="1487" spans="1:1" x14ac:dyDescent="0.25">
      <c r="A1487" s="9"/>
    </row>
    <row r="1488" spans="1:1" x14ac:dyDescent="0.25">
      <c r="A1488" s="9"/>
    </row>
    <row r="1489" spans="1:1" x14ac:dyDescent="0.25">
      <c r="A1489" s="9"/>
    </row>
    <row r="1490" spans="1:1" x14ac:dyDescent="0.25">
      <c r="A1490" s="9"/>
    </row>
    <row r="1491" spans="1:1" x14ac:dyDescent="0.25">
      <c r="A1491" s="9"/>
    </row>
    <row r="1492" spans="1:1" x14ac:dyDescent="0.25">
      <c r="A1492" s="9"/>
    </row>
    <row r="1493" spans="1:1" x14ac:dyDescent="0.25">
      <c r="A1493" s="9"/>
    </row>
    <row r="1494" spans="1:1" x14ac:dyDescent="0.25">
      <c r="A1494" s="9"/>
    </row>
    <row r="1495" spans="1:1" x14ac:dyDescent="0.25">
      <c r="A1495" s="9"/>
    </row>
    <row r="1496" spans="1:1" x14ac:dyDescent="0.25">
      <c r="A1496" s="9"/>
    </row>
    <row r="1497" spans="1:1" x14ac:dyDescent="0.25">
      <c r="A1497" s="9"/>
    </row>
    <row r="1498" spans="1:1" x14ac:dyDescent="0.25">
      <c r="A1498" s="9"/>
    </row>
    <row r="1499" spans="1:1" x14ac:dyDescent="0.25">
      <c r="A1499" s="9"/>
    </row>
    <row r="1500" spans="1:1" x14ac:dyDescent="0.25">
      <c r="A1500" s="9"/>
    </row>
    <row r="1501" spans="1:1" x14ac:dyDescent="0.25">
      <c r="A1501" s="9"/>
    </row>
    <row r="1502" spans="1:1" x14ac:dyDescent="0.25">
      <c r="A1502" s="9"/>
    </row>
    <row r="1503" spans="1:1" x14ac:dyDescent="0.25">
      <c r="A1503" s="9"/>
    </row>
    <row r="1504" spans="1:1" x14ac:dyDescent="0.25">
      <c r="A1504" s="9"/>
    </row>
    <row r="1505" spans="1:1" x14ac:dyDescent="0.25">
      <c r="A1505" s="9"/>
    </row>
    <row r="1506" spans="1:1" x14ac:dyDescent="0.25">
      <c r="A1506" s="9"/>
    </row>
    <row r="1507" spans="1:1" x14ac:dyDescent="0.25">
      <c r="A1507" s="9"/>
    </row>
    <row r="1508" spans="1:1" x14ac:dyDescent="0.25">
      <c r="A1508" s="9"/>
    </row>
    <row r="1509" spans="1:1" x14ac:dyDescent="0.25">
      <c r="A1509" s="9"/>
    </row>
    <row r="1510" spans="1:1" x14ac:dyDescent="0.25">
      <c r="A1510" s="9"/>
    </row>
    <row r="1511" spans="1:1" x14ac:dyDescent="0.25">
      <c r="A1511" s="9"/>
    </row>
    <row r="1512" spans="1:1" x14ac:dyDescent="0.25">
      <c r="A1512" s="9"/>
    </row>
    <row r="1513" spans="1:1" x14ac:dyDescent="0.25">
      <c r="A1513" s="9"/>
    </row>
    <row r="1514" spans="1:1" x14ac:dyDescent="0.25">
      <c r="A1514" s="9"/>
    </row>
    <row r="1515" spans="1:1" x14ac:dyDescent="0.25">
      <c r="A1515" s="9"/>
    </row>
    <row r="1516" spans="1:1" x14ac:dyDescent="0.25">
      <c r="A1516" s="9"/>
    </row>
    <row r="1517" spans="1:1" x14ac:dyDescent="0.25">
      <c r="A1517" s="9"/>
    </row>
    <row r="1518" spans="1:1" x14ac:dyDescent="0.25">
      <c r="A1518" s="9"/>
    </row>
    <row r="1519" spans="1:1" x14ac:dyDescent="0.25">
      <c r="A1519" s="9"/>
    </row>
    <row r="1520" spans="1:1" x14ac:dyDescent="0.25">
      <c r="A1520" s="9"/>
    </row>
    <row r="1521" spans="1:1" x14ac:dyDescent="0.25">
      <c r="A1521" s="9"/>
    </row>
    <row r="1522" spans="1:1" x14ac:dyDescent="0.25">
      <c r="A1522" s="9"/>
    </row>
    <row r="1523" spans="1:1" x14ac:dyDescent="0.25">
      <c r="A1523" s="9"/>
    </row>
    <row r="1524" spans="1:1" x14ac:dyDescent="0.25">
      <c r="A1524" s="9"/>
    </row>
    <row r="1525" spans="1:1" x14ac:dyDescent="0.25">
      <c r="A1525" s="9"/>
    </row>
    <row r="1526" spans="1:1" x14ac:dyDescent="0.25">
      <c r="A1526" s="9"/>
    </row>
    <row r="1527" spans="1:1" x14ac:dyDescent="0.25">
      <c r="A1527" s="9"/>
    </row>
    <row r="1528" spans="1:1" x14ac:dyDescent="0.25">
      <c r="A1528" s="9"/>
    </row>
    <row r="1529" spans="1:1" x14ac:dyDescent="0.25">
      <c r="A1529" s="9"/>
    </row>
    <row r="1530" spans="1:1" x14ac:dyDescent="0.25">
      <c r="A1530" s="9"/>
    </row>
    <row r="1531" spans="1:1" x14ac:dyDescent="0.25">
      <c r="A1531" s="9"/>
    </row>
    <row r="1532" spans="1:1" x14ac:dyDescent="0.25">
      <c r="A1532" s="9"/>
    </row>
    <row r="1533" spans="1:1" x14ac:dyDescent="0.25">
      <c r="A1533" s="9"/>
    </row>
    <row r="1534" spans="1:1" x14ac:dyDescent="0.25">
      <c r="A1534" s="9"/>
    </row>
    <row r="1535" spans="1:1" x14ac:dyDescent="0.25">
      <c r="A1535" s="9"/>
    </row>
    <row r="1536" spans="1:1" x14ac:dyDescent="0.25">
      <c r="A1536" s="9"/>
    </row>
    <row r="1537" spans="1:1" x14ac:dyDescent="0.25">
      <c r="A1537" s="9"/>
    </row>
    <row r="1538" spans="1:1" x14ac:dyDescent="0.25">
      <c r="A1538" s="9"/>
    </row>
    <row r="1539" spans="1:1" x14ac:dyDescent="0.25">
      <c r="A1539" s="9"/>
    </row>
    <row r="1540" spans="1:1" x14ac:dyDescent="0.25">
      <c r="A1540" s="9"/>
    </row>
    <row r="1541" spans="1:1" x14ac:dyDescent="0.25">
      <c r="A1541" s="9"/>
    </row>
    <row r="1542" spans="1:1" x14ac:dyDescent="0.25">
      <c r="A1542" s="9"/>
    </row>
    <row r="1543" spans="1:1" x14ac:dyDescent="0.25">
      <c r="A1543" s="9"/>
    </row>
    <row r="1544" spans="1:1" x14ac:dyDescent="0.25">
      <c r="A1544" s="9"/>
    </row>
    <row r="1545" spans="1:1" x14ac:dyDescent="0.25">
      <c r="A1545" s="9"/>
    </row>
    <row r="1546" spans="1:1" x14ac:dyDescent="0.25">
      <c r="A1546" s="9"/>
    </row>
    <row r="1547" spans="1:1" x14ac:dyDescent="0.25">
      <c r="A1547" s="9"/>
    </row>
    <row r="1548" spans="1:1" x14ac:dyDescent="0.25">
      <c r="A1548" s="9"/>
    </row>
    <row r="1549" spans="1:1" x14ac:dyDescent="0.25">
      <c r="A1549" s="9"/>
    </row>
    <row r="1550" spans="1:1" x14ac:dyDescent="0.25">
      <c r="A1550" s="9"/>
    </row>
    <row r="1551" spans="1:1" x14ac:dyDescent="0.25">
      <c r="A1551" s="9"/>
    </row>
    <row r="1552" spans="1:1" x14ac:dyDescent="0.25">
      <c r="A1552" s="9"/>
    </row>
    <row r="1553" spans="1:1" x14ac:dyDescent="0.25">
      <c r="A1553" s="9"/>
    </row>
    <row r="1554" spans="1:1" x14ac:dyDescent="0.25">
      <c r="A1554" s="9"/>
    </row>
    <row r="1555" spans="1:1" x14ac:dyDescent="0.25">
      <c r="A1555" s="9"/>
    </row>
    <row r="1556" spans="1:1" x14ac:dyDescent="0.25">
      <c r="A1556" s="9"/>
    </row>
    <row r="1557" spans="1:1" x14ac:dyDescent="0.25">
      <c r="A1557" s="9"/>
    </row>
    <row r="1558" spans="1:1" x14ac:dyDescent="0.25">
      <c r="A1558" s="9"/>
    </row>
    <row r="1559" spans="1:1" x14ac:dyDescent="0.25">
      <c r="A1559" s="9"/>
    </row>
    <row r="1560" spans="1:1" x14ac:dyDescent="0.25">
      <c r="A1560" s="9"/>
    </row>
    <row r="1561" spans="1:1" x14ac:dyDescent="0.25">
      <c r="A1561" s="9"/>
    </row>
    <row r="1562" spans="1:1" x14ac:dyDescent="0.25">
      <c r="A1562" s="9"/>
    </row>
    <row r="1563" spans="1:1" x14ac:dyDescent="0.25">
      <c r="A1563" s="9"/>
    </row>
    <row r="1564" spans="1:1" x14ac:dyDescent="0.25">
      <c r="A1564" s="9"/>
    </row>
    <row r="1565" spans="1:1" x14ac:dyDescent="0.25">
      <c r="A1565" s="9"/>
    </row>
    <row r="1566" spans="1:1" x14ac:dyDescent="0.25">
      <c r="A1566" s="9"/>
    </row>
    <row r="1567" spans="1:1" x14ac:dyDescent="0.25">
      <c r="A1567" s="9"/>
    </row>
    <row r="1568" spans="1:1" x14ac:dyDescent="0.25">
      <c r="A1568" s="9"/>
    </row>
    <row r="1569" spans="1:1" x14ac:dyDescent="0.25">
      <c r="A1569" s="9"/>
    </row>
    <row r="1570" spans="1:1" x14ac:dyDescent="0.25">
      <c r="A1570" s="9"/>
    </row>
    <row r="1571" spans="1:1" x14ac:dyDescent="0.25">
      <c r="A1571" s="9"/>
    </row>
    <row r="1572" spans="1:1" x14ac:dyDescent="0.25">
      <c r="A1572" s="9"/>
    </row>
    <row r="1573" spans="1:1" x14ac:dyDescent="0.25">
      <c r="A1573" s="9"/>
    </row>
    <row r="1574" spans="1:1" x14ac:dyDescent="0.25">
      <c r="A1574" s="9"/>
    </row>
    <row r="1575" spans="1:1" x14ac:dyDescent="0.25">
      <c r="A1575" s="9"/>
    </row>
    <row r="1576" spans="1:1" x14ac:dyDescent="0.25">
      <c r="A1576" s="9"/>
    </row>
    <row r="1577" spans="1:1" x14ac:dyDescent="0.25">
      <c r="A1577" s="9"/>
    </row>
    <row r="1578" spans="1:1" x14ac:dyDescent="0.25">
      <c r="A1578" s="9"/>
    </row>
    <row r="1579" spans="1:1" x14ac:dyDescent="0.25">
      <c r="A1579" s="9"/>
    </row>
    <row r="1580" spans="1:1" x14ac:dyDescent="0.25">
      <c r="A1580" s="9"/>
    </row>
    <row r="1581" spans="1:1" x14ac:dyDescent="0.25">
      <c r="A1581" s="9"/>
    </row>
    <row r="1582" spans="1:1" x14ac:dyDescent="0.25">
      <c r="A1582" s="9"/>
    </row>
    <row r="1583" spans="1:1" x14ac:dyDescent="0.25">
      <c r="A1583" s="9"/>
    </row>
    <row r="1584" spans="1:1" x14ac:dyDescent="0.25">
      <c r="A1584" s="9"/>
    </row>
    <row r="1585" spans="1:1" x14ac:dyDescent="0.25">
      <c r="A1585" s="9"/>
    </row>
    <row r="1586" spans="1:1" x14ac:dyDescent="0.25">
      <c r="A1586" s="9"/>
    </row>
    <row r="1587" spans="1:1" x14ac:dyDescent="0.25">
      <c r="A1587" s="9"/>
    </row>
    <row r="1588" spans="1:1" x14ac:dyDescent="0.25">
      <c r="A1588" s="9"/>
    </row>
    <row r="1589" spans="1:1" x14ac:dyDescent="0.25">
      <c r="A1589" s="9"/>
    </row>
    <row r="1590" spans="1:1" x14ac:dyDescent="0.25">
      <c r="A1590" s="9"/>
    </row>
    <row r="1591" spans="1:1" x14ac:dyDescent="0.25">
      <c r="A1591" s="9"/>
    </row>
    <row r="1592" spans="1:1" x14ac:dyDescent="0.25">
      <c r="A1592" s="9"/>
    </row>
    <row r="1593" spans="1:1" x14ac:dyDescent="0.25">
      <c r="A1593" s="9"/>
    </row>
    <row r="1594" spans="1:1" x14ac:dyDescent="0.25">
      <c r="A1594" s="9"/>
    </row>
    <row r="1595" spans="1:1" x14ac:dyDescent="0.25">
      <c r="A1595" s="9"/>
    </row>
    <row r="1596" spans="1:1" x14ac:dyDescent="0.25">
      <c r="A1596" s="9"/>
    </row>
    <row r="1597" spans="1:1" x14ac:dyDescent="0.25">
      <c r="A1597" s="9"/>
    </row>
    <row r="1598" spans="1:1" x14ac:dyDescent="0.25">
      <c r="A1598" s="9"/>
    </row>
    <row r="1599" spans="1:1" x14ac:dyDescent="0.25">
      <c r="A1599" s="9"/>
    </row>
    <row r="1600" spans="1:1" x14ac:dyDescent="0.25">
      <c r="A1600" s="9"/>
    </row>
    <row r="1601" spans="1:1" x14ac:dyDescent="0.25">
      <c r="A1601" s="9"/>
    </row>
    <row r="1602" spans="1:1" x14ac:dyDescent="0.25">
      <c r="A1602" s="9"/>
    </row>
    <row r="1603" spans="1:1" x14ac:dyDescent="0.25">
      <c r="A1603" s="9"/>
    </row>
    <row r="1604" spans="1:1" x14ac:dyDescent="0.25">
      <c r="A1604" s="9"/>
    </row>
    <row r="1605" spans="1:1" x14ac:dyDescent="0.25">
      <c r="A1605" s="9"/>
    </row>
    <row r="1606" spans="1:1" x14ac:dyDescent="0.25">
      <c r="A1606" s="9"/>
    </row>
    <row r="1607" spans="1:1" x14ac:dyDescent="0.25">
      <c r="A1607" s="9"/>
    </row>
    <row r="1608" spans="1:1" x14ac:dyDescent="0.25">
      <c r="A1608" s="9"/>
    </row>
    <row r="1609" spans="1:1" x14ac:dyDescent="0.25">
      <c r="A1609" s="9"/>
    </row>
    <row r="1610" spans="1:1" x14ac:dyDescent="0.25">
      <c r="A1610" s="9"/>
    </row>
    <row r="1611" spans="1:1" x14ac:dyDescent="0.25">
      <c r="A1611" s="9"/>
    </row>
    <row r="1612" spans="1:1" x14ac:dyDescent="0.25">
      <c r="A1612" s="9"/>
    </row>
    <row r="1613" spans="1:1" x14ac:dyDescent="0.25">
      <c r="A1613" s="9"/>
    </row>
    <row r="1614" spans="1:1" x14ac:dyDescent="0.25">
      <c r="A1614" s="9"/>
    </row>
    <row r="1615" spans="1:1" x14ac:dyDescent="0.25">
      <c r="A1615" s="9"/>
    </row>
    <row r="1616" spans="1:1" x14ac:dyDescent="0.25">
      <c r="A1616" s="9"/>
    </row>
    <row r="1617" spans="1:1" x14ac:dyDescent="0.25">
      <c r="A1617" s="9"/>
    </row>
    <row r="1618" spans="1:1" x14ac:dyDescent="0.25">
      <c r="A1618" s="9"/>
    </row>
    <row r="1619" spans="1:1" x14ac:dyDescent="0.25">
      <c r="A1619" s="9"/>
    </row>
    <row r="1620" spans="1:1" x14ac:dyDescent="0.25">
      <c r="A1620" s="9"/>
    </row>
    <row r="1621" spans="1:1" x14ac:dyDescent="0.25">
      <c r="A1621" s="9"/>
    </row>
    <row r="1622" spans="1:1" x14ac:dyDescent="0.25">
      <c r="A1622" s="9"/>
    </row>
    <row r="1623" spans="1:1" x14ac:dyDescent="0.25">
      <c r="A1623" s="9"/>
    </row>
    <row r="1624" spans="1:1" x14ac:dyDescent="0.25">
      <c r="A1624" s="9"/>
    </row>
    <row r="1625" spans="1:1" x14ac:dyDescent="0.25">
      <c r="A1625" s="9"/>
    </row>
    <row r="1626" spans="1:1" x14ac:dyDescent="0.25">
      <c r="A1626" s="9"/>
    </row>
    <row r="1627" spans="1:1" x14ac:dyDescent="0.25">
      <c r="A1627" s="9"/>
    </row>
    <row r="1628" spans="1:1" x14ac:dyDescent="0.25">
      <c r="A1628" s="9"/>
    </row>
    <row r="1629" spans="1:1" x14ac:dyDescent="0.25">
      <c r="A1629" s="9"/>
    </row>
    <row r="1630" spans="1:1" x14ac:dyDescent="0.25">
      <c r="A1630" s="9"/>
    </row>
    <row r="1631" spans="1:1" x14ac:dyDescent="0.25">
      <c r="A1631" s="9"/>
    </row>
    <row r="1632" spans="1:1" x14ac:dyDescent="0.25">
      <c r="A1632" s="9"/>
    </row>
    <row r="1633" spans="1:1" x14ac:dyDescent="0.25">
      <c r="A1633" s="9"/>
    </row>
    <row r="1634" spans="1:1" x14ac:dyDescent="0.25">
      <c r="A1634" s="9"/>
    </row>
    <row r="1635" spans="1:1" x14ac:dyDescent="0.25">
      <c r="A1635" s="9"/>
    </row>
    <row r="1636" spans="1:1" x14ac:dyDescent="0.25">
      <c r="A1636" s="9"/>
    </row>
    <row r="1637" spans="1:1" x14ac:dyDescent="0.25">
      <c r="A1637" s="9"/>
    </row>
    <row r="1638" spans="1:1" x14ac:dyDescent="0.25">
      <c r="A1638" s="9"/>
    </row>
    <row r="1639" spans="1:1" x14ac:dyDescent="0.25">
      <c r="A1639" s="9"/>
    </row>
    <row r="1640" spans="1:1" x14ac:dyDescent="0.25">
      <c r="A1640" s="9"/>
    </row>
    <row r="1641" spans="1:1" x14ac:dyDescent="0.25">
      <c r="A1641" s="9"/>
    </row>
    <row r="1642" spans="1:1" x14ac:dyDescent="0.25">
      <c r="A1642" s="9"/>
    </row>
    <row r="1643" spans="1:1" x14ac:dyDescent="0.25">
      <c r="A1643" s="9"/>
    </row>
    <row r="1644" spans="1:1" x14ac:dyDescent="0.25">
      <c r="A1644" s="9"/>
    </row>
    <row r="1645" spans="1:1" x14ac:dyDescent="0.25">
      <c r="A1645" s="9"/>
    </row>
    <row r="1646" spans="1:1" x14ac:dyDescent="0.25">
      <c r="A1646" s="9"/>
    </row>
    <row r="1647" spans="1:1" x14ac:dyDescent="0.25">
      <c r="A1647" s="9"/>
    </row>
    <row r="1648" spans="1:1" x14ac:dyDescent="0.25">
      <c r="A1648" s="9"/>
    </row>
    <row r="1649" spans="1:1" x14ac:dyDescent="0.25">
      <c r="A1649" s="9"/>
    </row>
    <row r="1650" spans="1:1" x14ac:dyDescent="0.25">
      <c r="A1650" s="9"/>
    </row>
    <row r="1651" spans="1:1" x14ac:dyDescent="0.25">
      <c r="A1651" s="9"/>
    </row>
    <row r="1652" spans="1:1" x14ac:dyDescent="0.25">
      <c r="A1652" s="9"/>
    </row>
    <row r="1653" spans="1:1" x14ac:dyDescent="0.25">
      <c r="A1653" s="9"/>
    </row>
    <row r="1654" spans="1:1" x14ac:dyDescent="0.25">
      <c r="A1654" s="9"/>
    </row>
    <row r="1655" spans="1:1" x14ac:dyDescent="0.25">
      <c r="A1655" s="9"/>
    </row>
    <row r="1656" spans="1:1" x14ac:dyDescent="0.25">
      <c r="A1656" s="9"/>
    </row>
    <row r="1657" spans="1:1" x14ac:dyDescent="0.25">
      <c r="A1657" s="9"/>
    </row>
    <row r="1658" spans="1:1" x14ac:dyDescent="0.25">
      <c r="A1658" s="9"/>
    </row>
    <row r="1659" spans="1:1" x14ac:dyDescent="0.25">
      <c r="A1659" s="9"/>
    </row>
    <row r="1660" spans="1:1" x14ac:dyDescent="0.25">
      <c r="A1660" s="9"/>
    </row>
    <row r="1661" spans="1:1" x14ac:dyDescent="0.25">
      <c r="A1661" s="9"/>
    </row>
    <row r="1662" spans="1:1" x14ac:dyDescent="0.25">
      <c r="A1662" s="9"/>
    </row>
    <row r="1663" spans="1:1" x14ac:dyDescent="0.25">
      <c r="A1663" s="9"/>
    </row>
    <row r="1664" spans="1:1" x14ac:dyDescent="0.25">
      <c r="A1664" s="9"/>
    </row>
    <row r="1665" spans="1:1" x14ac:dyDescent="0.25">
      <c r="A1665" s="9"/>
    </row>
    <row r="1666" spans="1:1" x14ac:dyDescent="0.25">
      <c r="A1666" s="9"/>
    </row>
    <row r="1667" spans="1:1" x14ac:dyDescent="0.25">
      <c r="A1667" s="9"/>
    </row>
    <row r="1668" spans="1:1" x14ac:dyDescent="0.25">
      <c r="A1668" s="9"/>
    </row>
    <row r="1669" spans="1:1" x14ac:dyDescent="0.25">
      <c r="A1669" s="9"/>
    </row>
    <row r="1670" spans="1:1" x14ac:dyDescent="0.25">
      <c r="A1670" s="9"/>
    </row>
    <row r="1671" spans="1:1" x14ac:dyDescent="0.25">
      <c r="A1671" s="9"/>
    </row>
    <row r="1672" spans="1:1" x14ac:dyDescent="0.25">
      <c r="A1672" s="9"/>
    </row>
    <row r="1673" spans="1:1" x14ac:dyDescent="0.25">
      <c r="A1673" s="9"/>
    </row>
    <row r="1674" spans="1:1" x14ac:dyDescent="0.25">
      <c r="A1674" s="9"/>
    </row>
    <row r="1675" spans="1:1" x14ac:dyDescent="0.25">
      <c r="A1675" s="9"/>
    </row>
    <row r="1676" spans="1:1" x14ac:dyDescent="0.25">
      <c r="A1676" s="9"/>
    </row>
    <row r="1677" spans="1:1" x14ac:dyDescent="0.25">
      <c r="A1677" s="9"/>
    </row>
    <row r="1678" spans="1:1" x14ac:dyDescent="0.25">
      <c r="A1678" s="9"/>
    </row>
    <row r="1679" spans="1:1" x14ac:dyDescent="0.25">
      <c r="A1679" s="9"/>
    </row>
    <row r="1680" spans="1:1" x14ac:dyDescent="0.25">
      <c r="A1680" s="9"/>
    </row>
    <row r="1681" spans="1:1" x14ac:dyDescent="0.25">
      <c r="A1681" s="9"/>
    </row>
    <row r="1682" spans="1:1" x14ac:dyDescent="0.25">
      <c r="A1682" s="9"/>
    </row>
    <row r="1683" spans="1:1" x14ac:dyDescent="0.25">
      <c r="A1683" s="9"/>
    </row>
    <row r="1684" spans="1:1" x14ac:dyDescent="0.25">
      <c r="A1684" s="9"/>
    </row>
    <row r="1685" spans="1:1" x14ac:dyDescent="0.25">
      <c r="A1685" s="9"/>
    </row>
    <row r="1686" spans="1:1" x14ac:dyDescent="0.25">
      <c r="A1686" s="9"/>
    </row>
    <row r="1687" spans="1:1" x14ac:dyDescent="0.25">
      <c r="A1687" s="9"/>
    </row>
    <row r="1688" spans="1:1" x14ac:dyDescent="0.25">
      <c r="A1688" s="9"/>
    </row>
    <row r="1689" spans="1:1" x14ac:dyDescent="0.25">
      <c r="A1689" s="9"/>
    </row>
    <row r="1690" spans="1:1" x14ac:dyDescent="0.25">
      <c r="A1690" s="9"/>
    </row>
    <row r="1691" spans="1:1" x14ac:dyDescent="0.25">
      <c r="A1691" s="9"/>
    </row>
    <row r="1692" spans="1:1" x14ac:dyDescent="0.25">
      <c r="A1692" s="9"/>
    </row>
    <row r="1693" spans="1:1" x14ac:dyDescent="0.25">
      <c r="A1693" s="9"/>
    </row>
    <row r="1694" spans="1:1" x14ac:dyDescent="0.25">
      <c r="A1694" s="9"/>
    </row>
    <row r="1695" spans="1:1" x14ac:dyDescent="0.25">
      <c r="A1695" s="9"/>
    </row>
    <row r="1696" spans="1:1" x14ac:dyDescent="0.25">
      <c r="A1696" s="9"/>
    </row>
    <row r="1697" spans="1:1" x14ac:dyDescent="0.25">
      <c r="A1697" s="9"/>
    </row>
    <row r="1698" spans="1:1" x14ac:dyDescent="0.25">
      <c r="A1698" s="9"/>
    </row>
    <row r="1699" spans="1:1" x14ac:dyDescent="0.25">
      <c r="A1699" s="9"/>
    </row>
    <row r="1700" spans="1:1" x14ac:dyDescent="0.25">
      <c r="A1700" s="9"/>
    </row>
    <row r="1701" spans="1:1" x14ac:dyDescent="0.25">
      <c r="A1701" s="9"/>
    </row>
    <row r="1702" spans="1:1" x14ac:dyDescent="0.25">
      <c r="A1702" s="9"/>
    </row>
    <row r="1703" spans="1:1" x14ac:dyDescent="0.25">
      <c r="A1703" s="9"/>
    </row>
    <row r="1704" spans="1:1" x14ac:dyDescent="0.25">
      <c r="A1704" s="9"/>
    </row>
    <row r="1705" spans="1:1" x14ac:dyDescent="0.25">
      <c r="A1705" s="9"/>
    </row>
    <row r="1706" spans="1:1" x14ac:dyDescent="0.25">
      <c r="A1706" s="9"/>
    </row>
    <row r="1707" spans="1:1" x14ac:dyDescent="0.25">
      <c r="A1707" s="9"/>
    </row>
    <row r="1708" spans="1:1" x14ac:dyDescent="0.25">
      <c r="A1708" s="9"/>
    </row>
    <row r="1709" spans="1:1" x14ac:dyDescent="0.25">
      <c r="A1709" s="9"/>
    </row>
    <row r="1710" spans="1:1" x14ac:dyDescent="0.25">
      <c r="A1710" s="9"/>
    </row>
    <row r="1711" spans="1:1" x14ac:dyDescent="0.25">
      <c r="A1711" s="9"/>
    </row>
    <row r="1712" spans="1:1" x14ac:dyDescent="0.25">
      <c r="A1712" s="9"/>
    </row>
    <row r="1713" spans="1:1" x14ac:dyDescent="0.25">
      <c r="A1713" s="9"/>
    </row>
    <row r="1714" spans="1:1" x14ac:dyDescent="0.25">
      <c r="A1714" s="9"/>
    </row>
    <row r="1715" spans="1:1" x14ac:dyDescent="0.25">
      <c r="A1715" s="9"/>
    </row>
    <row r="1716" spans="1:1" x14ac:dyDescent="0.25">
      <c r="A1716" s="9"/>
    </row>
    <row r="1717" spans="1:1" x14ac:dyDescent="0.25">
      <c r="A1717" s="9"/>
    </row>
    <row r="1718" spans="1:1" x14ac:dyDescent="0.25">
      <c r="A1718" s="9"/>
    </row>
    <row r="1719" spans="1:1" x14ac:dyDescent="0.25">
      <c r="A1719" s="9"/>
    </row>
    <row r="1720" spans="1:1" x14ac:dyDescent="0.25">
      <c r="A1720" s="9"/>
    </row>
    <row r="1721" spans="1:1" x14ac:dyDescent="0.25">
      <c r="A1721" s="9"/>
    </row>
    <row r="1722" spans="1:1" x14ac:dyDescent="0.25">
      <c r="A1722" s="9"/>
    </row>
    <row r="1723" spans="1:1" x14ac:dyDescent="0.25">
      <c r="A1723" s="9"/>
    </row>
    <row r="1724" spans="1:1" x14ac:dyDescent="0.25">
      <c r="A1724" s="9"/>
    </row>
    <row r="1725" spans="1:1" x14ac:dyDescent="0.25">
      <c r="A1725" s="9"/>
    </row>
    <row r="1726" spans="1:1" x14ac:dyDescent="0.25">
      <c r="A1726" s="9"/>
    </row>
    <row r="1727" spans="1:1" x14ac:dyDescent="0.25">
      <c r="A1727" s="9"/>
    </row>
    <row r="1728" spans="1:1" x14ac:dyDescent="0.25">
      <c r="A1728" s="9"/>
    </row>
    <row r="1729" spans="1:1" x14ac:dyDescent="0.25">
      <c r="A1729" s="9"/>
    </row>
    <row r="1730" spans="1:1" x14ac:dyDescent="0.25">
      <c r="A1730" s="9"/>
    </row>
    <row r="1731" spans="1:1" x14ac:dyDescent="0.25">
      <c r="A1731" s="9"/>
    </row>
    <row r="1732" spans="1:1" x14ac:dyDescent="0.25">
      <c r="A1732" s="9"/>
    </row>
    <row r="1733" spans="1:1" x14ac:dyDescent="0.25">
      <c r="A1733" s="9"/>
    </row>
    <row r="1734" spans="1:1" x14ac:dyDescent="0.25">
      <c r="A1734" s="9"/>
    </row>
    <row r="1735" spans="1:1" x14ac:dyDescent="0.25">
      <c r="A1735" s="9"/>
    </row>
    <row r="1736" spans="1:1" x14ac:dyDescent="0.25">
      <c r="A1736" s="9"/>
    </row>
    <row r="1737" spans="1:1" x14ac:dyDescent="0.25">
      <c r="A1737" s="9"/>
    </row>
    <row r="1738" spans="1:1" x14ac:dyDescent="0.25">
      <c r="A1738" s="9"/>
    </row>
    <row r="1739" spans="1:1" x14ac:dyDescent="0.25">
      <c r="A1739" s="9"/>
    </row>
    <row r="1740" spans="1:1" x14ac:dyDescent="0.25">
      <c r="A1740" s="9"/>
    </row>
    <row r="1741" spans="1:1" x14ac:dyDescent="0.25">
      <c r="A1741" s="9"/>
    </row>
    <row r="1742" spans="1:1" x14ac:dyDescent="0.25">
      <c r="A1742" s="9"/>
    </row>
    <row r="1743" spans="1:1" x14ac:dyDescent="0.25">
      <c r="A1743" s="9"/>
    </row>
    <row r="1744" spans="1:1" x14ac:dyDescent="0.25">
      <c r="A1744" s="9"/>
    </row>
    <row r="1745" spans="1:1" x14ac:dyDescent="0.25">
      <c r="A1745" s="9"/>
    </row>
    <row r="1746" spans="1:1" x14ac:dyDescent="0.25">
      <c r="A1746" s="9"/>
    </row>
    <row r="1747" spans="1:1" x14ac:dyDescent="0.25">
      <c r="A1747" s="9"/>
    </row>
    <row r="1748" spans="1:1" x14ac:dyDescent="0.25">
      <c r="A1748" s="9"/>
    </row>
    <row r="1749" spans="1:1" x14ac:dyDescent="0.25">
      <c r="A1749" s="9"/>
    </row>
    <row r="1750" spans="1:1" x14ac:dyDescent="0.25">
      <c r="A1750" s="9"/>
    </row>
    <row r="1751" spans="1:1" x14ac:dyDescent="0.25">
      <c r="A1751" s="9"/>
    </row>
    <row r="1752" spans="1:1" x14ac:dyDescent="0.25">
      <c r="A1752" s="9"/>
    </row>
    <row r="1753" spans="1:1" x14ac:dyDescent="0.25">
      <c r="A1753" s="9"/>
    </row>
    <row r="1754" spans="1:1" x14ac:dyDescent="0.25">
      <c r="A1754" s="9"/>
    </row>
    <row r="1755" spans="1:1" x14ac:dyDescent="0.25">
      <c r="A1755" s="9"/>
    </row>
    <row r="1756" spans="1:1" x14ac:dyDescent="0.25">
      <c r="A1756" s="9"/>
    </row>
    <row r="1757" spans="1:1" x14ac:dyDescent="0.25">
      <c r="A1757" s="9"/>
    </row>
    <row r="1758" spans="1:1" x14ac:dyDescent="0.25">
      <c r="A1758" s="9"/>
    </row>
    <row r="1759" spans="1:1" x14ac:dyDescent="0.25">
      <c r="A1759" s="9"/>
    </row>
    <row r="1760" spans="1:1" x14ac:dyDescent="0.25">
      <c r="A1760" s="9"/>
    </row>
    <row r="1761" spans="1:1" x14ac:dyDescent="0.25">
      <c r="A1761" s="9"/>
    </row>
    <row r="1762" spans="1:1" x14ac:dyDescent="0.25">
      <c r="A1762" s="9"/>
    </row>
    <row r="1763" spans="1:1" x14ac:dyDescent="0.25">
      <c r="A1763" s="9"/>
    </row>
    <row r="1764" spans="1:1" x14ac:dyDescent="0.25">
      <c r="A1764" s="9"/>
    </row>
    <row r="1765" spans="1:1" x14ac:dyDescent="0.25">
      <c r="A1765" s="9"/>
    </row>
    <row r="1766" spans="1:1" x14ac:dyDescent="0.25">
      <c r="A1766" s="9"/>
    </row>
    <row r="1767" spans="1:1" x14ac:dyDescent="0.25">
      <c r="A1767" s="9"/>
    </row>
    <row r="1768" spans="1:1" x14ac:dyDescent="0.25">
      <c r="A1768" s="9"/>
    </row>
    <row r="1769" spans="1:1" x14ac:dyDescent="0.25">
      <c r="A1769" s="9"/>
    </row>
    <row r="1770" spans="1:1" x14ac:dyDescent="0.25">
      <c r="A1770" s="9"/>
    </row>
    <row r="1771" spans="1:1" x14ac:dyDescent="0.25">
      <c r="A1771" s="9"/>
    </row>
    <row r="1772" spans="1:1" x14ac:dyDescent="0.25">
      <c r="A1772" s="9"/>
    </row>
    <row r="1773" spans="1:1" x14ac:dyDescent="0.25">
      <c r="A1773" s="9"/>
    </row>
    <row r="1774" spans="1:1" x14ac:dyDescent="0.25">
      <c r="A1774" s="9"/>
    </row>
    <row r="1775" spans="1:1" x14ac:dyDescent="0.25">
      <c r="A1775" s="9"/>
    </row>
    <row r="1776" spans="1:1" x14ac:dyDescent="0.25">
      <c r="A1776" s="9"/>
    </row>
    <row r="1777" spans="1:1" x14ac:dyDescent="0.25">
      <c r="A1777" s="9"/>
    </row>
    <row r="1778" spans="1:1" x14ac:dyDescent="0.25">
      <c r="A1778" s="9"/>
    </row>
    <row r="1779" spans="1:1" x14ac:dyDescent="0.25">
      <c r="A1779" s="9"/>
    </row>
    <row r="1780" spans="1:1" x14ac:dyDescent="0.25">
      <c r="A1780" s="9"/>
    </row>
    <row r="1781" spans="1:1" x14ac:dyDescent="0.25">
      <c r="A1781" s="9"/>
    </row>
    <row r="1782" spans="1:1" x14ac:dyDescent="0.25">
      <c r="A1782" s="9"/>
    </row>
    <row r="1783" spans="1:1" x14ac:dyDescent="0.25">
      <c r="A1783" s="9"/>
    </row>
    <row r="1784" spans="1:1" x14ac:dyDescent="0.25">
      <c r="A1784" s="9"/>
    </row>
    <row r="1785" spans="1:1" x14ac:dyDescent="0.25">
      <c r="A1785" s="9"/>
    </row>
    <row r="1786" spans="1:1" x14ac:dyDescent="0.25">
      <c r="A1786" s="9"/>
    </row>
    <row r="1787" spans="1:1" x14ac:dyDescent="0.25">
      <c r="A1787" s="9"/>
    </row>
    <row r="1788" spans="1:1" x14ac:dyDescent="0.25">
      <c r="A1788" s="9"/>
    </row>
    <row r="1789" spans="1:1" x14ac:dyDescent="0.25">
      <c r="A1789" s="9"/>
    </row>
    <row r="1790" spans="1:1" x14ac:dyDescent="0.25">
      <c r="A1790" s="9"/>
    </row>
    <row r="1791" spans="1:1" x14ac:dyDescent="0.25">
      <c r="A1791" s="9"/>
    </row>
    <row r="1792" spans="1:1" x14ac:dyDescent="0.25">
      <c r="A1792" s="9"/>
    </row>
    <row r="1793" spans="1:1" x14ac:dyDescent="0.25">
      <c r="A1793" s="9"/>
    </row>
    <row r="1794" spans="1:1" x14ac:dyDescent="0.25">
      <c r="A1794" s="9"/>
    </row>
    <row r="1795" spans="1:1" x14ac:dyDescent="0.25">
      <c r="A1795" s="9"/>
    </row>
    <row r="1796" spans="1:1" x14ac:dyDescent="0.25">
      <c r="A1796" s="9"/>
    </row>
    <row r="1797" spans="1:1" x14ac:dyDescent="0.25">
      <c r="A1797" s="9"/>
    </row>
    <row r="1798" spans="1:1" x14ac:dyDescent="0.25">
      <c r="A1798" s="9"/>
    </row>
    <row r="1799" spans="1:1" x14ac:dyDescent="0.25">
      <c r="A1799" s="9"/>
    </row>
    <row r="1800" spans="1:1" x14ac:dyDescent="0.25">
      <c r="A1800" s="9"/>
    </row>
    <row r="1801" spans="1:1" x14ac:dyDescent="0.25">
      <c r="A1801" s="9"/>
    </row>
    <row r="1802" spans="1:1" x14ac:dyDescent="0.25">
      <c r="A1802" s="9"/>
    </row>
    <row r="1803" spans="1:1" x14ac:dyDescent="0.25">
      <c r="A1803" s="9"/>
    </row>
    <row r="1804" spans="1:1" x14ac:dyDescent="0.25">
      <c r="A1804" s="9"/>
    </row>
    <row r="1805" spans="1:1" x14ac:dyDescent="0.25">
      <c r="A1805" s="9"/>
    </row>
    <row r="1806" spans="1:1" x14ac:dyDescent="0.25">
      <c r="A1806" s="9"/>
    </row>
    <row r="1807" spans="1:1" x14ac:dyDescent="0.25">
      <c r="A1807" s="9"/>
    </row>
    <row r="1808" spans="1:1" x14ac:dyDescent="0.25">
      <c r="A1808" s="9"/>
    </row>
    <row r="1809" spans="1:1" x14ac:dyDescent="0.25">
      <c r="A1809" s="9"/>
    </row>
    <row r="1810" spans="1:1" x14ac:dyDescent="0.25">
      <c r="A1810" s="9"/>
    </row>
    <row r="1811" spans="1:1" x14ac:dyDescent="0.25">
      <c r="A1811" s="9"/>
    </row>
    <row r="1812" spans="1:1" x14ac:dyDescent="0.25">
      <c r="A1812" s="9"/>
    </row>
    <row r="1813" spans="1:1" x14ac:dyDescent="0.25">
      <c r="A1813" s="9"/>
    </row>
    <row r="1814" spans="1:1" x14ac:dyDescent="0.25">
      <c r="A1814" s="9"/>
    </row>
    <row r="1815" spans="1:1" x14ac:dyDescent="0.25">
      <c r="A1815" s="9"/>
    </row>
    <row r="1816" spans="1:1" x14ac:dyDescent="0.25">
      <c r="A1816" s="9"/>
    </row>
    <row r="1817" spans="1:1" x14ac:dyDescent="0.25">
      <c r="A1817" s="9"/>
    </row>
    <row r="1818" spans="1:1" x14ac:dyDescent="0.25">
      <c r="A1818" s="9"/>
    </row>
    <row r="1819" spans="1:1" x14ac:dyDescent="0.25">
      <c r="A1819" s="9"/>
    </row>
    <row r="1820" spans="1:1" x14ac:dyDescent="0.25">
      <c r="A1820" s="9"/>
    </row>
    <row r="1821" spans="1:1" x14ac:dyDescent="0.25">
      <c r="A1821" s="9"/>
    </row>
    <row r="1822" spans="1:1" x14ac:dyDescent="0.25">
      <c r="A1822" s="9"/>
    </row>
    <row r="1823" spans="1:1" x14ac:dyDescent="0.25">
      <c r="A1823" s="9"/>
    </row>
    <row r="1824" spans="1:1" x14ac:dyDescent="0.25">
      <c r="A1824" s="9"/>
    </row>
    <row r="1825" spans="1:1" x14ac:dyDescent="0.25">
      <c r="A1825" s="9"/>
    </row>
    <row r="1826" spans="1:1" x14ac:dyDescent="0.25">
      <c r="A1826" s="9"/>
    </row>
    <row r="1827" spans="1:1" x14ac:dyDescent="0.25">
      <c r="A1827" s="9"/>
    </row>
    <row r="1828" spans="1:1" x14ac:dyDescent="0.25">
      <c r="A1828" s="9"/>
    </row>
    <row r="1829" spans="1:1" x14ac:dyDescent="0.25">
      <c r="A1829" s="9"/>
    </row>
    <row r="1830" spans="1:1" x14ac:dyDescent="0.25">
      <c r="A1830" s="9"/>
    </row>
    <row r="1831" spans="1:1" x14ac:dyDescent="0.25">
      <c r="A1831" s="9"/>
    </row>
    <row r="1832" spans="1:1" x14ac:dyDescent="0.25">
      <c r="A1832" s="9"/>
    </row>
    <row r="1833" spans="1:1" x14ac:dyDescent="0.25">
      <c r="A1833" s="9"/>
    </row>
    <row r="1834" spans="1:1" x14ac:dyDescent="0.25">
      <c r="A1834" s="9"/>
    </row>
    <row r="1835" spans="1:1" x14ac:dyDescent="0.25">
      <c r="A1835" s="9"/>
    </row>
    <row r="1836" spans="1:1" x14ac:dyDescent="0.25">
      <c r="A1836" s="9"/>
    </row>
    <row r="1837" spans="1:1" x14ac:dyDescent="0.25">
      <c r="A1837" s="9"/>
    </row>
    <row r="1838" spans="1:1" x14ac:dyDescent="0.25">
      <c r="A1838" s="9"/>
    </row>
    <row r="1839" spans="1:1" x14ac:dyDescent="0.25">
      <c r="A1839" s="9"/>
    </row>
    <row r="1840" spans="1:1" x14ac:dyDescent="0.25">
      <c r="A1840" s="9"/>
    </row>
    <row r="1841" spans="1:1" x14ac:dyDescent="0.25">
      <c r="A1841" s="9"/>
    </row>
    <row r="1842" spans="1:1" x14ac:dyDescent="0.25">
      <c r="A1842" s="9"/>
    </row>
    <row r="1843" spans="1:1" x14ac:dyDescent="0.25">
      <c r="A1843" s="9"/>
    </row>
    <row r="1844" spans="1:1" x14ac:dyDescent="0.25">
      <c r="A1844" s="9"/>
    </row>
    <row r="1845" spans="1:1" x14ac:dyDescent="0.25">
      <c r="A1845" s="9"/>
    </row>
    <row r="1846" spans="1:1" x14ac:dyDescent="0.25">
      <c r="A1846" s="9"/>
    </row>
    <row r="1847" spans="1:1" x14ac:dyDescent="0.25">
      <c r="A1847" s="9"/>
    </row>
    <row r="1848" spans="1:1" x14ac:dyDescent="0.25">
      <c r="A1848" s="9"/>
    </row>
    <row r="1849" spans="1:1" x14ac:dyDescent="0.25">
      <c r="A1849" s="9"/>
    </row>
    <row r="1850" spans="1:1" x14ac:dyDescent="0.25">
      <c r="A1850" s="9"/>
    </row>
    <row r="1851" spans="1:1" x14ac:dyDescent="0.25">
      <c r="A1851" s="9"/>
    </row>
    <row r="1852" spans="1:1" x14ac:dyDescent="0.25">
      <c r="A1852" s="9"/>
    </row>
    <row r="1853" spans="1:1" x14ac:dyDescent="0.25">
      <c r="A1853" s="9"/>
    </row>
    <row r="1854" spans="1:1" x14ac:dyDescent="0.25">
      <c r="A1854" s="9"/>
    </row>
    <row r="1855" spans="1:1" x14ac:dyDescent="0.25">
      <c r="A1855" s="9"/>
    </row>
    <row r="1856" spans="1:1" x14ac:dyDescent="0.25">
      <c r="A1856" s="9"/>
    </row>
    <row r="1857" spans="1:1" x14ac:dyDescent="0.25">
      <c r="A1857" s="9"/>
    </row>
    <row r="1858" spans="1:1" x14ac:dyDescent="0.25">
      <c r="A1858" s="9"/>
    </row>
    <row r="1859" spans="1:1" x14ac:dyDescent="0.25">
      <c r="A1859" s="9"/>
    </row>
    <row r="1860" spans="1:1" x14ac:dyDescent="0.25">
      <c r="A1860" s="9"/>
    </row>
    <row r="1861" spans="1:1" x14ac:dyDescent="0.25">
      <c r="A1861" s="9"/>
    </row>
    <row r="1862" spans="1:1" x14ac:dyDescent="0.25">
      <c r="A1862" s="9"/>
    </row>
    <row r="1863" spans="1:1" x14ac:dyDescent="0.25">
      <c r="A1863" s="9"/>
    </row>
    <row r="1864" spans="1:1" x14ac:dyDescent="0.25">
      <c r="A1864" s="9"/>
    </row>
    <row r="1865" spans="1:1" x14ac:dyDescent="0.25">
      <c r="A1865" s="9"/>
    </row>
    <row r="1866" spans="1:1" x14ac:dyDescent="0.25">
      <c r="A1866" s="9"/>
    </row>
    <row r="1867" spans="1:1" x14ac:dyDescent="0.25">
      <c r="A1867" s="9"/>
    </row>
    <row r="1868" spans="1:1" x14ac:dyDescent="0.25">
      <c r="A1868" s="9"/>
    </row>
    <row r="1869" spans="1:1" x14ac:dyDescent="0.25">
      <c r="A1869" s="9"/>
    </row>
    <row r="1870" spans="1:1" x14ac:dyDescent="0.25">
      <c r="A1870" s="9"/>
    </row>
    <row r="1871" spans="1:1" x14ac:dyDescent="0.25">
      <c r="A1871" s="9"/>
    </row>
    <row r="1872" spans="1:1" x14ac:dyDescent="0.25">
      <c r="A1872" s="9"/>
    </row>
    <row r="1873" spans="1:1" x14ac:dyDescent="0.25">
      <c r="A1873" s="9"/>
    </row>
    <row r="1874" spans="1:1" x14ac:dyDescent="0.25">
      <c r="A1874" s="9"/>
    </row>
    <row r="1875" spans="1:1" x14ac:dyDescent="0.25">
      <c r="A1875" s="9"/>
    </row>
    <row r="1876" spans="1:1" x14ac:dyDescent="0.25">
      <c r="A1876" s="9"/>
    </row>
    <row r="1877" spans="1:1" x14ac:dyDescent="0.25">
      <c r="A1877" s="9"/>
    </row>
    <row r="1878" spans="1:1" x14ac:dyDescent="0.25">
      <c r="A1878" s="9"/>
    </row>
    <row r="1879" spans="1:1" x14ac:dyDescent="0.25">
      <c r="A1879" s="9"/>
    </row>
    <row r="1880" spans="1:1" x14ac:dyDescent="0.25">
      <c r="A1880" s="9"/>
    </row>
    <row r="1881" spans="1:1" x14ac:dyDescent="0.25">
      <c r="A1881" s="9"/>
    </row>
    <row r="1882" spans="1:1" x14ac:dyDescent="0.25">
      <c r="A1882" s="9"/>
    </row>
    <row r="1883" spans="1:1" x14ac:dyDescent="0.25">
      <c r="A1883" s="9"/>
    </row>
    <row r="1884" spans="1:1" x14ac:dyDescent="0.25">
      <c r="A1884" s="9"/>
    </row>
    <row r="1885" spans="1:1" x14ac:dyDescent="0.25">
      <c r="A1885" s="9"/>
    </row>
    <row r="1886" spans="1:1" x14ac:dyDescent="0.25">
      <c r="A1886" s="9"/>
    </row>
    <row r="1887" spans="1:1" x14ac:dyDescent="0.25">
      <c r="A1887" s="9"/>
    </row>
    <row r="1888" spans="1:1" x14ac:dyDescent="0.25">
      <c r="A1888" s="9"/>
    </row>
    <row r="1889" spans="1:1" x14ac:dyDescent="0.25">
      <c r="A1889" s="9"/>
    </row>
    <row r="1890" spans="1:1" x14ac:dyDescent="0.25">
      <c r="A1890" s="9"/>
    </row>
    <row r="1891" spans="1:1" x14ac:dyDescent="0.25">
      <c r="A1891" s="9"/>
    </row>
    <row r="1892" spans="1:1" x14ac:dyDescent="0.25">
      <c r="A1892" s="9"/>
    </row>
    <row r="1893" spans="1:1" x14ac:dyDescent="0.25">
      <c r="A1893" s="9"/>
    </row>
    <row r="1894" spans="1:1" x14ac:dyDescent="0.25">
      <c r="A1894" s="9"/>
    </row>
    <row r="1895" spans="1:1" x14ac:dyDescent="0.25">
      <c r="A1895" s="9"/>
    </row>
    <row r="1896" spans="1:1" x14ac:dyDescent="0.25">
      <c r="A1896" s="9"/>
    </row>
    <row r="1897" spans="1:1" x14ac:dyDescent="0.25">
      <c r="A1897" s="9"/>
    </row>
    <row r="1898" spans="1:1" x14ac:dyDescent="0.25">
      <c r="A1898" s="9"/>
    </row>
    <row r="1899" spans="1:1" x14ac:dyDescent="0.25">
      <c r="A1899" s="9"/>
    </row>
    <row r="1900" spans="1:1" x14ac:dyDescent="0.25">
      <c r="A1900" s="9"/>
    </row>
    <row r="1901" spans="1:1" x14ac:dyDescent="0.25">
      <c r="A1901" s="9"/>
    </row>
    <row r="1902" spans="1:1" x14ac:dyDescent="0.25">
      <c r="A1902" s="9"/>
    </row>
    <row r="1903" spans="1:1" x14ac:dyDescent="0.25">
      <c r="A1903" s="9"/>
    </row>
    <row r="1904" spans="1:1" x14ac:dyDescent="0.25">
      <c r="A1904" s="9"/>
    </row>
    <row r="1905" spans="1:1" x14ac:dyDescent="0.25">
      <c r="A1905" s="9"/>
    </row>
    <row r="1906" spans="1:1" x14ac:dyDescent="0.25">
      <c r="A1906" s="9"/>
    </row>
    <row r="1907" spans="1:1" x14ac:dyDescent="0.25">
      <c r="A1907" s="9"/>
    </row>
    <row r="1908" spans="1:1" x14ac:dyDescent="0.25">
      <c r="A1908" s="9"/>
    </row>
    <row r="1909" spans="1:1" x14ac:dyDescent="0.25">
      <c r="A1909" s="9"/>
    </row>
    <row r="1910" spans="1:1" x14ac:dyDescent="0.25">
      <c r="A1910" s="9"/>
    </row>
    <row r="1911" spans="1:1" x14ac:dyDescent="0.25">
      <c r="A1911" s="9"/>
    </row>
    <row r="1912" spans="1:1" x14ac:dyDescent="0.25">
      <c r="A1912" s="9"/>
    </row>
    <row r="1913" spans="1:1" x14ac:dyDescent="0.25">
      <c r="A1913" s="9"/>
    </row>
    <row r="1914" spans="1:1" x14ac:dyDescent="0.25">
      <c r="A1914" s="9"/>
    </row>
    <row r="1915" spans="1:1" x14ac:dyDescent="0.25">
      <c r="A1915" s="9"/>
    </row>
    <row r="1916" spans="1:1" x14ac:dyDescent="0.25">
      <c r="A1916" s="9"/>
    </row>
    <row r="1917" spans="1:1" x14ac:dyDescent="0.25">
      <c r="A1917" s="9"/>
    </row>
    <row r="1918" spans="1:1" x14ac:dyDescent="0.25">
      <c r="A1918" s="9"/>
    </row>
    <row r="1919" spans="1:1" x14ac:dyDescent="0.25">
      <c r="A1919" s="9"/>
    </row>
    <row r="1920" spans="1:1" x14ac:dyDescent="0.25">
      <c r="A1920" s="9"/>
    </row>
    <row r="1921" spans="1:1" x14ac:dyDescent="0.25">
      <c r="A1921" s="9"/>
    </row>
    <row r="1922" spans="1:1" x14ac:dyDescent="0.25">
      <c r="A1922" s="9"/>
    </row>
    <row r="1923" spans="1:1" x14ac:dyDescent="0.25">
      <c r="A1923" s="9"/>
    </row>
    <row r="1924" spans="1:1" x14ac:dyDescent="0.25">
      <c r="A1924" s="9"/>
    </row>
    <row r="1925" spans="1:1" x14ac:dyDescent="0.25">
      <c r="A1925" s="9"/>
    </row>
    <row r="1926" spans="1:1" x14ac:dyDescent="0.25">
      <c r="A1926" s="9"/>
    </row>
    <row r="1927" spans="1:1" x14ac:dyDescent="0.25">
      <c r="A1927" s="9"/>
    </row>
    <row r="1928" spans="1:1" x14ac:dyDescent="0.25">
      <c r="A1928" s="9"/>
    </row>
    <row r="1929" spans="1:1" x14ac:dyDescent="0.25">
      <c r="A1929" s="9"/>
    </row>
    <row r="1930" spans="1:1" x14ac:dyDescent="0.25">
      <c r="A1930" s="9"/>
    </row>
    <row r="1931" spans="1:1" x14ac:dyDescent="0.25">
      <c r="A1931" s="9"/>
    </row>
    <row r="1932" spans="1:1" x14ac:dyDescent="0.25">
      <c r="A1932" s="9"/>
    </row>
    <row r="1933" spans="1:1" x14ac:dyDescent="0.25">
      <c r="A1933" s="9"/>
    </row>
    <row r="1934" spans="1:1" x14ac:dyDescent="0.25">
      <c r="A1934" s="9"/>
    </row>
    <row r="1935" spans="1:1" x14ac:dyDescent="0.25">
      <c r="A1935" s="9"/>
    </row>
    <row r="1936" spans="1:1" x14ac:dyDescent="0.25">
      <c r="A1936" s="9"/>
    </row>
    <row r="1937" spans="1:1" x14ac:dyDescent="0.25">
      <c r="A1937" s="9"/>
    </row>
    <row r="1938" spans="1:1" x14ac:dyDescent="0.25">
      <c r="A1938" s="9"/>
    </row>
    <row r="1939" spans="1:1" x14ac:dyDescent="0.25">
      <c r="A1939" s="9"/>
    </row>
    <row r="1940" spans="1:1" x14ac:dyDescent="0.25">
      <c r="A1940" s="9"/>
    </row>
    <row r="1941" spans="1:1" x14ac:dyDescent="0.25">
      <c r="A1941" s="9"/>
    </row>
    <row r="1942" spans="1:1" x14ac:dyDescent="0.25">
      <c r="A1942" s="9"/>
    </row>
    <row r="1943" spans="1:1" x14ac:dyDescent="0.25">
      <c r="A1943" s="9"/>
    </row>
    <row r="1944" spans="1:1" x14ac:dyDescent="0.25">
      <c r="A1944" s="9"/>
    </row>
    <row r="1945" spans="1:1" x14ac:dyDescent="0.25">
      <c r="A1945" s="9"/>
    </row>
    <row r="1946" spans="1:1" x14ac:dyDescent="0.25">
      <c r="A1946" s="9"/>
    </row>
    <row r="1947" spans="1:1" x14ac:dyDescent="0.25">
      <c r="A1947" s="9"/>
    </row>
    <row r="1948" spans="1:1" x14ac:dyDescent="0.25">
      <c r="A1948" s="9"/>
    </row>
    <row r="1949" spans="1:1" x14ac:dyDescent="0.25">
      <c r="A1949" s="9"/>
    </row>
    <row r="1950" spans="1:1" x14ac:dyDescent="0.25">
      <c r="A1950" s="9"/>
    </row>
    <row r="1951" spans="1:1" x14ac:dyDescent="0.25">
      <c r="A1951" s="9"/>
    </row>
    <row r="1952" spans="1:1" x14ac:dyDescent="0.25">
      <c r="A1952" s="9"/>
    </row>
    <row r="1953" spans="1:1" x14ac:dyDescent="0.25">
      <c r="A1953" s="9"/>
    </row>
    <row r="1954" spans="1:1" x14ac:dyDescent="0.25">
      <c r="A1954" s="9"/>
    </row>
    <row r="1955" spans="1:1" x14ac:dyDescent="0.25">
      <c r="A1955" s="9"/>
    </row>
    <row r="1956" spans="1:1" x14ac:dyDescent="0.25">
      <c r="A1956" s="9"/>
    </row>
    <row r="1957" spans="1:1" x14ac:dyDescent="0.25">
      <c r="A1957" s="9"/>
    </row>
    <row r="1958" spans="1:1" x14ac:dyDescent="0.25">
      <c r="A1958" s="9"/>
    </row>
    <row r="1959" spans="1:1" x14ac:dyDescent="0.25">
      <c r="A1959" s="9"/>
    </row>
    <row r="1960" spans="1:1" x14ac:dyDescent="0.25">
      <c r="A1960" s="9"/>
    </row>
    <row r="1961" spans="1:1" x14ac:dyDescent="0.25">
      <c r="A1961" s="9"/>
    </row>
    <row r="1962" spans="1:1" x14ac:dyDescent="0.25">
      <c r="A1962" s="9"/>
    </row>
    <row r="1963" spans="1:1" x14ac:dyDescent="0.25">
      <c r="A1963" s="9"/>
    </row>
    <row r="1964" spans="1:1" x14ac:dyDescent="0.25">
      <c r="A1964" s="9"/>
    </row>
    <row r="1965" spans="1:1" x14ac:dyDescent="0.25">
      <c r="A1965" s="9"/>
    </row>
    <row r="1966" spans="1:1" x14ac:dyDescent="0.25">
      <c r="A1966" s="9"/>
    </row>
    <row r="1967" spans="1:1" x14ac:dyDescent="0.25">
      <c r="A1967" s="9"/>
    </row>
    <row r="1968" spans="1:1" x14ac:dyDescent="0.25">
      <c r="A1968" s="9"/>
    </row>
    <row r="1969" spans="1:1" x14ac:dyDescent="0.25">
      <c r="A1969" s="9"/>
    </row>
    <row r="1970" spans="1:1" x14ac:dyDescent="0.25">
      <c r="A1970" s="9"/>
    </row>
    <row r="1971" spans="1:1" x14ac:dyDescent="0.25">
      <c r="A1971" s="9"/>
    </row>
    <row r="1972" spans="1:1" x14ac:dyDescent="0.25">
      <c r="A1972" s="9"/>
    </row>
    <row r="1973" spans="1:1" x14ac:dyDescent="0.25">
      <c r="A1973" s="9"/>
    </row>
    <row r="1974" spans="1:1" x14ac:dyDescent="0.25">
      <c r="A1974" s="9"/>
    </row>
    <row r="1975" spans="1:1" x14ac:dyDescent="0.25">
      <c r="A1975" s="9"/>
    </row>
    <row r="1976" spans="1:1" x14ac:dyDescent="0.25">
      <c r="A1976" s="9"/>
    </row>
    <row r="1977" spans="1:1" x14ac:dyDescent="0.25">
      <c r="A1977" s="9"/>
    </row>
    <row r="1978" spans="1:1" x14ac:dyDescent="0.25">
      <c r="A1978" s="9"/>
    </row>
    <row r="1979" spans="1:1" x14ac:dyDescent="0.25">
      <c r="A1979" s="9"/>
    </row>
    <row r="1980" spans="1:1" x14ac:dyDescent="0.25">
      <c r="A1980" s="9"/>
    </row>
    <row r="1981" spans="1:1" x14ac:dyDescent="0.25">
      <c r="A1981" s="9"/>
    </row>
    <row r="1982" spans="1:1" x14ac:dyDescent="0.25">
      <c r="A1982" s="9"/>
    </row>
    <row r="1983" spans="1:1" x14ac:dyDescent="0.25">
      <c r="A1983" s="9"/>
    </row>
    <row r="1984" spans="1:1" x14ac:dyDescent="0.25">
      <c r="A1984" s="9"/>
    </row>
    <row r="1985" spans="1:1" x14ac:dyDescent="0.25">
      <c r="A1985" s="9"/>
    </row>
    <row r="1986" spans="1:1" x14ac:dyDescent="0.25">
      <c r="A1986" s="9"/>
    </row>
    <row r="1987" spans="1:1" x14ac:dyDescent="0.25">
      <c r="A1987" s="9"/>
    </row>
    <row r="1988" spans="1:1" x14ac:dyDescent="0.25">
      <c r="A1988" s="9"/>
    </row>
    <row r="1989" spans="1:1" x14ac:dyDescent="0.25">
      <c r="A1989" s="9"/>
    </row>
    <row r="1990" spans="1:1" x14ac:dyDescent="0.25">
      <c r="A1990" s="9"/>
    </row>
    <row r="1991" spans="1:1" x14ac:dyDescent="0.25">
      <c r="A1991" s="9"/>
    </row>
    <row r="1992" spans="1:1" x14ac:dyDescent="0.25">
      <c r="A1992" s="9"/>
    </row>
    <row r="1993" spans="1:1" x14ac:dyDescent="0.25">
      <c r="A1993" s="9"/>
    </row>
    <row r="1994" spans="1:1" x14ac:dyDescent="0.25">
      <c r="A1994" s="9"/>
    </row>
    <row r="1995" spans="1:1" x14ac:dyDescent="0.25">
      <c r="A1995" s="9"/>
    </row>
    <row r="1996" spans="1:1" x14ac:dyDescent="0.25">
      <c r="A1996" s="9"/>
    </row>
    <row r="1997" spans="1:1" x14ac:dyDescent="0.25">
      <c r="A1997" s="9"/>
    </row>
    <row r="1998" spans="1:1" x14ac:dyDescent="0.25">
      <c r="A1998" s="9"/>
    </row>
    <row r="1999" spans="1:1" x14ac:dyDescent="0.25">
      <c r="A1999" s="9"/>
    </row>
    <row r="2000" spans="1:1" x14ac:dyDescent="0.25">
      <c r="A2000" s="9"/>
    </row>
    <row r="2001" spans="1:1" x14ac:dyDescent="0.25">
      <c r="A2001" s="9"/>
    </row>
    <row r="2002" spans="1:1" x14ac:dyDescent="0.25">
      <c r="A2002" s="9"/>
    </row>
    <row r="2003" spans="1:1" x14ac:dyDescent="0.25">
      <c r="A2003" s="9"/>
    </row>
    <row r="2004" spans="1:1" x14ac:dyDescent="0.25">
      <c r="A2004" s="9"/>
    </row>
    <row r="2005" spans="1:1" x14ac:dyDescent="0.25">
      <c r="A2005" s="9"/>
    </row>
    <row r="2006" spans="1:1" x14ac:dyDescent="0.25">
      <c r="A2006" s="9"/>
    </row>
    <row r="2007" spans="1:1" x14ac:dyDescent="0.25">
      <c r="A2007" s="9"/>
    </row>
    <row r="2008" spans="1:1" x14ac:dyDescent="0.25">
      <c r="A2008" s="9"/>
    </row>
    <row r="2009" spans="1:1" x14ac:dyDescent="0.25">
      <c r="A2009" s="9"/>
    </row>
    <row r="2010" spans="1:1" x14ac:dyDescent="0.25">
      <c r="A2010" s="9"/>
    </row>
    <row r="2011" spans="1:1" x14ac:dyDescent="0.25">
      <c r="A2011" s="9"/>
    </row>
    <row r="2012" spans="1:1" x14ac:dyDescent="0.25">
      <c r="A2012" s="9"/>
    </row>
    <row r="2013" spans="1:1" x14ac:dyDescent="0.25">
      <c r="A2013" s="9"/>
    </row>
    <row r="2014" spans="1:1" x14ac:dyDescent="0.25">
      <c r="A2014" s="9"/>
    </row>
    <row r="2015" spans="1:1" x14ac:dyDescent="0.25">
      <c r="A2015" s="9"/>
    </row>
    <row r="2016" spans="1:1" x14ac:dyDescent="0.25">
      <c r="A2016" s="9"/>
    </row>
    <row r="2017" spans="1:1" x14ac:dyDescent="0.25">
      <c r="A2017" s="9"/>
    </row>
    <row r="2018" spans="1:1" x14ac:dyDescent="0.25">
      <c r="A2018" s="9"/>
    </row>
    <row r="2019" spans="1:1" x14ac:dyDescent="0.25">
      <c r="A2019" s="9"/>
    </row>
    <row r="2020" spans="1:1" x14ac:dyDescent="0.25">
      <c r="A2020" s="9"/>
    </row>
    <row r="2021" spans="1:1" x14ac:dyDescent="0.25">
      <c r="A2021" s="9"/>
    </row>
    <row r="2022" spans="1:1" x14ac:dyDescent="0.25">
      <c r="A2022" s="9"/>
    </row>
    <row r="2023" spans="1:1" x14ac:dyDescent="0.25">
      <c r="A2023" s="9"/>
    </row>
    <row r="2024" spans="1:1" x14ac:dyDescent="0.25">
      <c r="A2024" s="9"/>
    </row>
    <row r="2025" spans="1:1" x14ac:dyDescent="0.25">
      <c r="A2025" s="9"/>
    </row>
    <row r="2026" spans="1:1" x14ac:dyDescent="0.25">
      <c r="A2026" s="9"/>
    </row>
    <row r="2027" spans="1:1" x14ac:dyDescent="0.25">
      <c r="A2027" s="9"/>
    </row>
  </sheetData>
  <mergeCells count="2">
    <mergeCell ref="A4:B4"/>
    <mergeCell ref="A1:B1"/>
  </mergeCells>
  <phoneticPr fontId="0" type="noConversion"/>
  <pageMargins left="0.41" right="0.27559055118110198" top="0.36" bottom="0.51" header="0.196850393700787" footer="0.196850393700787"/>
  <pageSetup paperSize="9" scale="90" firstPageNumber="280" orientation="portrait" useFirstPageNumber="1" horizontalDpi="1200" verticalDpi="12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85" zoomScaleNormal="85" workbookViewId="0">
      <selection activeCell="D25" sqref="D25:D26"/>
    </sheetView>
  </sheetViews>
  <sheetFormatPr defaultRowHeight="16.5" x14ac:dyDescent="0.3"/>
  <cols>
    <col min="1" max="1" width="2.140625" style="12" customWidth="1"/>
    <col min="2" max="2" width="13.85546875" style="14" customWidth="1"/>
    <col min="3" max="3" width="16" style="14" customWidth="1"/>
    <col min="4" max="4" width="74.85546875" style="14" customWidth="1"/>
    <col min="5" max="5" width="22.140625" style="14" customWidth="1"/>
    <col min="6" max="6" width="21" style="88" customWidth="1"/>
    <col min="7" max="7" width="20.85546875" style="88" customWidth="1"/>
    <col min="8" max="8" width="25.42578125" style="88" customWidth="1"/>
    <col min="9" max="9" width="28.5703125" style="88" customWidth="1"/>
    <col min="10" max="10" width="22.85546875" style="88" customWidth="1"/>
    <col min="11" max="12" width="16.7109375" style="88" customWidth="1"/>
    <col min="13" max="13" width="16.7109375" style="14" customWidth="1"/>
    <col min="14" max="16384" width="9.140625" style="14"/>
  </cols>
  <sheetData>
    <row r="1" spans="2:13" ht="21.75" customHeight="1" x14ac:dyDescent="0.3">
      <c r="B1" s="13"/>
      <c r="E1" s="15" t="s">
        <v>164</v>
      </c>
    </row>
    <row r="2" spans="2:13" ht="18.75" customHeight="1" x14ac:dyDescent="0.3">
      <c r="B2" s="13"/>
      <c r="E2" s="15" t="s">
        <v>80</v>
      </c>
    </row>
    <row r="3" spans="2:13" ht="62.25" customHeight="1" x14ac:dyDescent="0.3">
      <c r="B3" s="199" t="s">
        <v>129</v>
      </c>
      <c r="C3" s="199"/>
      <c r="D3" s="199"/>
      <c r="E3" s="199"/>
    </row>
    <row r="4" spans="2:13" x14ac:dyDescent="0.3">
      <c r="B4" s="13"/>
    </row>
    <row r="5" spans="2:13" ht="21.75" customHeight="1" thickBot="1" x14ac:dyDescent="0.35">
      <c r="B5" s="13"/>
      <c r="E5" s="16" t="s">
        <v>28</v>
      </c>
    </row>
    <row r="6" spans="2:13" ht="32.25" customHeight="1" x14ac:dyDescent="0.3">
      <c r="B6" s="200" t="s">
        <v>29</v>
      </c>
      <c r="C6" s="201"/>
      <c r="D6" s="202" t="s">
        <v>30</v>
      </c>
      <c r="E6" s="211" t="s">
        <v>77</v>
      </c>
    </row>
    <row r="7" spans="2:13" ht="25.5" customHeight="1" x14ac:dyDescent="0.3">
      <c r="B7" s="17" t="s">
        <v>31</v>
      </c>
      <c r="C7" s="18" t="s">
        <v>32</v>
      </c>
      <c r="D7" s="203"/>
      <c r="E7" s="212"/>
    </row>
    <row r="8" spans="2:13" ht="38.25" customHeight="1" thickBot="1" x14ac:dyDescent="0.35">
      <c r="B8" s="19"/>
      <c r="C8" s="20"/>
      <c r="D8" s="21" t="s">
        <v>33</v>
      </c>
      <c r="E8" s="29">
        <f>E10+E23+E55+E64+E80+E96</f>
        <v>268379163.09999999</v>
      </c>
      <c r="I8" s="89"/>
      <c r="K8" s="90"/>
      <c r="L8" s="90"/>
      <c r="M8" s="22"/>
    </row>
    <row r="9" spans="2:13" s="22" customFormat="1" ht="33.75" customHeight="1" thickBot="1" x14ac:dyDescent="0.35">
      <c r="B9" s="168"/>
      <c r="C9" s="168"/>
      <c r="D9" s="23" t="s">
        <v>23</v>
      </c>
      <c r="E9" s="24"/>
      <c r="F9" s="90"/>
      <c r="G9" s="90"/>
      <c r="H9" s="90"/>
      <c r="I9" s="90"/>
      <c r="J9" s="90"/>
      <c r="K9" s="90"/>
      <c r="L9" s="90"/>
    </row>
    <row r="10" spans="2:13" s="22" customFormat="1" ht="32.25" customHeight="1" x14ac:dyDescent="0.3">
      <c r="B10" s="205">
        <v>1210</v>
      </c>
      <c r="C10" s="206"/>
      <c r="D10" s="204" t="s">
        <v>59</v>
      </c>
      <c r="E10" s="213">
        <f>E17</f>
        <v>64949399.200000003</v>
      </c>
      <c r="F10" s="90"/>
      <c r="G10" s="90"/>
      <c r="H10" s="90"/>
      <c r="I10" s="90"/>
      <c r="J10" s="90"/>
      <c r="K10" s="90"/>
      <c r="L10" s="90"/>
    </row>
    <row r="11" spans="2:13" s="22" customFormat="1" x14ac:dyDescent="0.3">
      <c r="B11" s="186"/>
      <c r="C11" s="207"/>
      <c r="D11" s="170"/>
      <c r="E11" s="197"/>
      <c r="F11" s="90"/>
      <c r="G11" s="90"/>
      <c r="H11" s="90"/>
      <c r="I11" s="90"/>
      <c r="J11" s="90"/>
      <c r="K11" s="90"/>
      <c r="L11" s="90"/>
    </row>
    <row r="12" spans="2:13" s="22" customFormat="1" ht="24" customHeight="1" x14ac:dyDescent="0.3">
      <c r="B12" s="186"/>
      <c r="C12" s="207"/>
      <c r="D12" s="171" t="s">
        <v>60</v>
      </c>
      <c r="E12" s="197"/>
      <c r="F12" s="90"/>
      <c r="G12" s="90"/>
      <c r="H12" s="90"/>
      <c r="I12" s="90"/>
      <c r="J12" s="90"/>
      <c r="K12" s="90"/>
      <c r="L12" s="90"/>
    </row>
    <row r="13" spans="2:13" s="22" customFormat="1" x14ac:dyDescent="0.3">
      <c r="B13" s="186"/>
      <c r="C13" s="207"/>
      <c r="D13" s="170"/>
      <c r="E13" s="197"/>
      <c r="F13" s="90"/>
      <c r="G13" s="90"/>
      <c r="H13" s="90"/>
      <c r="I13" s="90"/>
      <c r="J13" s="90"/>
      <c r="K13" s="90"/>
      <c r="L13" s="90"/>
    </row>
    <row r="14" spans="2:13" s="22" customFormat="1" ht="32.25" customHeight="1" x14ac:dyDescent="0.3">
      <c r="B14" s="186"/>
      <c r="C14" s="207"/>
      <c r="D14" s="171" t="s">
        <v>61</v>
      </c>
      <c r="E14" s="197"/>
      <c r="F14" s="90"/>
      <c r="G14" s="90"/>
      <c r="H14" s="90"/>
      <c r="I14" s="90"/>
      <c r="J14" s="90"/>
      <c r="K14" s="90"/>
      <c r="L14" s="90"/>
    </row>
    <row r="15" spans="2:13" s="22" customFormat="1" ht="32.25" customHeight="1" x14ac:dyDescent="0.3">
      <c r="B15" s="186"/>
      <c r="C15" s="208"/>
      <c r="D15" s="170"/>
      <c r="E15" s="198"/>
      <c r="F15" s="90"/>
      <c r="G15" s="90"/>
      <c r="H15" s="90"/>
      <c r="I15" s="90"/>
      <c r="J15" s="90"/>
      <c r="K15" s="90"/>
      <c r="L15" s="90"/>
    </row>
    <row r="16" spans="2:13" ht="29.25" customHeight="1" x14ac:dyDescent="0.3">
      <c r="B16" s="164" t="s">
        <v>38</v>
      </c>
      <c r="C16" s="165"/>
      <c r="D16" s="165"/>
      <c r="E16" s="166"/>
    </row>
    <row r="17" spans="1:12" ht="26.25" customHeight="1" x14ac:dyDescent="0.3">
      <c r="B17" s="186"/>
      <c r="C17" s="177">
        <v>42001</v>
      </c>
      <c r="D17" s="171" t="s">
        <v>62</v>
      </c>
      <c r="E17" s="180">
        <f>-'hav 3-1'!B61</f>
        <v>64949399.200000003</v>
      </c>
    </row>
    <row r="18" spans="1:12" ht="21" customHeight="1" x14ac:dyDescent="0.3">
      <c r="B18" s="186"/>
      <c r="C18" s="178"/>
      <c r="D18" s="170"/>
      <c r="E18" s="181"/>
    </row>
    <row r="19" spans="1:12" ht="24.75" customHeight="1" x14ac:dyDescent="0.3">
      <c r="B19" s="186"/>
      <c r="C19" s="178"/>
      <c r="D19" s="171" t="s">
        <v>63</v>
      </c>
      <c r="E19" s="181"/>
    </row>
    <row r="20" spans="1:12" ht="33.75" customHeight="1" x14ac:dyDescent="0.3">
      <c r="B20" s="186"/>
      <c r="C20" s="178"/>
      <c r="D20" s="170"/>
      <c r="E20" s="181"/>
    </row>
    <row r="21" spans="1:12" ht="23.25" customHeight="1" x14ac:dyDescent="0.3">
      <c r="B21" s="186"/>
      <c r="C21" s="178"/>
      <c r="D21" s="209" t="s">
        <v>64</v>
      </c>
      <c r="E21" s="181"/>
    </row>
    <row r="22" spans="1:12" ht="23.25" customHeight="1" x14ac:dyDescent="0.3">
      <c r="B22" s="186"/>
      <c r="C22" s="178"/>
      <c r="D22" s="210"/>
      <c r="E22" s="181"/>
    </row>
    <row r="23" spans="1:12" ht="29.25" customHeight="1" x14ac:dyDescent="0.3">
      <c r="B23" s="186">
        <v>1211</v>
      </c>
      <c r="C23" s="189"/>
      <c r="D23" s="193" t="s">
        <v>65</v>
      </c>
      <c r="E23" s="196">
        <f>E30+E36+E42+E48</f>
        <v>159067088.09999999</v>
      </c>
    </row>
    <row r="24" spans="1:12" x14ac:dyDescent="0.3">
      <c r="B24" s="186"/>
      <c r="C24" s="189"/>
      <c r="D24" s="194"/>
      <c r="E24" s="197"/>
    </row>
    <row r="25" spans="1:12" ht="27" customHeight="1" x14ac:dyDescent="0.3">
      <c r="B25" s="186"/>
      <c r="C25" s="189"/>
      <c r="D25" s="195" t="s">
        <v>66</v>
      </c>
      <c r="E25" s="197"/>
    </row>
    <row r="26" spans="1:12" ht="41.25" customHeight="1" x14ac:dyDescent="0.3">
      <c r="B26" s="186"/>
      <c r="C26" s="189"/>
      <c r="D26" s="170"/>
      <c r="E26" s="197"/>
    </row>
    <row r="27" spans="1:12" ht="23.25" customHeight="1" x14ac:dyDescent="0.3">
      <c r="B27" s="186"/>
      <c r="C27" s="189"/>
      <c r="D27" s="171" t="s">
        <v>67</v>
      </c>
      <c r="E27" s="197"/>
    </row>
    <row r="28" spans="1:12" ht="36" customHeight="1" x14ac:dyDescent="0.3">
      <c r="B28" s="186"/>
      <c r="C28" s="189"/>
      <c r="D28" s="170"/>
      <c r="E28" s="198"/>
    </row>
    <row r="29" spans="1:12" ht="31.5" customHeight="1" x14ac:dyDescent="0.3">
      <c r="B29" s="164" t="s">
        <v>38</v>
      </c>
      <c r="C29" s="165"/>
      <c r="D29" s="165"/>
      <c r="E29" s="166"/>
    </row>
    <row r="30" spans="1:12" s="26" customFormat="1" ht="23.25" customHeight="1" x14ac:dyDescent="0.3">
      <c r="A30" s="25"/>
      <c r="B30" s="190"/>
      <c r="C30" s="177">
        <v>43001</v>
      </c>
      <c r="D30" s="171" t="s">
        <v>68</v>
      </c>
      <c r="E30" s="180">
        <f>-'hav 3-1'!B51</f>
        <v>110924652.59999999</v>
      </c>
      <c r="F30" s="88"/>
      <c r="G30" s="88"/>
      <c r="H30" s="88"/>
      <c r="I30" s="91"/>
      <c r="J30" s="91"/>
      <c r="K30" s="91"/>
      <c r="L30" s="91"/>
    </row>
    <row r="31" spans="1:12" s="26" customFormat="1" ht="30.75" customHeight="1" x14ac:dyDescent="0.3">
      <c r="A31" s="25"/>
      <c r="B31" s="190"/>
      <c r="C31" s="178"/>
      <c r="D31" s="170"/>
      <c r="E31" s="181"/>
      <c r="F31" s="88"/>
      <c r="G31" s="88"/>
      <c r="H31" s="88"/>
      <c r="I31" s="91"/>
      <c r="J31" s="91"/>
      <c r="K31" s="91"/>
      <c r="L31" s="91"/>
    </row>
    <row r="32" spans="1:12" s="26" customFormat="1" ht="24.75" customHeight="1" x14ac:dyDescent="0.3">
      <c r="A32" s="25"/>
      <c r="B32" s="190"/>
      <c r="C32" s="178"/>
      <c r="D32" s="171" t="s">
        <v>69</v>
      </c>
      <c r="E32" s="181"/>
      <c r="F32" s="88"/>
      <c r="G32" s="88"/>
      <c r="H32" s="88"/>
      <c r="I32" s="91"/>
      <c r="J32" s="91"/>
      <c r="K32" s="91"/>
      <c r="L32" s="91"/>
    </row>
    <row r="33" spans="1:12" s="26" customFormat="1" ht="51" customHeight="1" x14ac:dyDescent="0.3">
      <c r="A33" s="25"/>
      <c r="B33" s="190"/>
      <c r="C33" s="178"/>
      <c r="D33" s="170"/>
      <c r="E33" s="181"/>
      <c r="F33" s="88"/>
      <c r="G33" s="88"/>
      <c r="H33" s="88"/>
      <c r="I33" s="91"/>
      <c r="J33" s="91"/>
      <c r="K33" s="91"/>
      <c r="L33" s="91"/>
    </row>
    <row r="34" spans="1:12" s="26" customFormat="1" ht="26.25" customHeight="1" x14ac:dyDescent="0.3">
      <c r="A34" s="25"/>
      <c r="B34" s="190"/>
      <c r="C34" s="178"/>
      <c r="D34" s="171" t="s">
        <v>70</v>
      </c>
      <c r="E34" s="181"/>
      <c r="F34" s="88"/>
      <c r="G34" s="88"/>
      <c r="H34" s="88"/>
      <c r="I34" s="91"/>
      <c r="J34" s="91"/>
      <c r="K34" s="91"/>
      <c r="L34" s="91"/>
    </row>
    <row r="35" spans="1:12" s="26" customFormat="1" ht="19.5" customHeight="1" x14ac:dyDescent="0.3">
      <c r="A35" s="25"/>
      <c r="B35" s="190"/>
      <c r="C35" s="191"/>
      <c r="D35" s="170"/>
      <c r="E35" s="181"/>
      <c r="F35" s="88"/>
      <c r="G35" s="88"/>
      <c r="H35" s="88"/>
      <c r="I35" s="91"/>
      <c r="J35" s="91"/>
      <c r="K35" s="91"/>
      <c r="L35" s="91"/>
    </row>
    <row r="36" spans="1:12" ht="9.75" customHeight="1" x14ac:dyDescent="0.3">
      <c r="B36" s="186"/>
      <c r="C36" s="177">
        <v>44001</v>
      </c>
      <c r="D36" s="171" t="s">
        <v>71</v>
      </c>
      <c r="E36" s="180">
        <f>-'hav 3-1'!B65</f>
        <v>727000</v>
      </c>
    </row>
    <row r="37" spans="1:12" ht="63.75" customHeight="1" x14ac:dyDescent="0.3">
      <c r="B37" s="186"/>
      <c r="C37" s="178"/>
      <c r="D37" s="170"/>
      <c r="E37" s="181"/>
    </row>
    <row r="38" spans="1:12" ht="27" customHeight="1" x14ac:dyDescent="0.3">
      <c r="B38" s="186"/>
      <c r="C38" s="178"/>
      <c r="D38" s="171" t="s">
        <v>76</v>
      </c>
      <c r="E38" s="181"/>
    </row>
    <row r="39" spans="1:12" ht="78.75" customHeight="1" x14ac:dyDescent="0.3">
      <c r="B39" s="184"/>
      <c r="C39" s="174"/>
      <c r="D39" s="170"/>
      <c r="E39" s="181"/>
    </row>
    <row r="40" spans="1:12" ht="23.25" customHeight="1" x14ac:dyDescent="0.3">
      <c r="B40" s="184"/>
      <c r="C40" s="174"/>
      <c r="D40" s="171" t="s">
        <v>72</v>
      </c>
      <c r="E40" s="181"/>
    </row>
    <row r="41" spans="1:12" ht="24" customHeight="1" x14ac:dyDescent="0.3">
      <c r="B41" s="187"/>
      <c r="C41" s="179"/>
      <c r="D41" s="170"/>
      <c r="E41" s="188"/>
    </row>
    <row r="42" spans="1:12" ht="24" customHeight="1" x14ac:dyDescent="0.3">
      <c r="B42" s="183"/>
      <c r="C42" s="173">
        <v>45001</v>
      </c>
      <c r="D42" s="169" t="s">
        <v>73</v>
      </c>
      <c r="E42" s="180">
        <f>-'hav 3-1'!B17</f>
        <v>885781.2</v>
      </c>
    </row>
    <row r="43" spans="1:12" ht="21.75" customHeight="1" x14ac:dyDescent="0.3">
      <c r="B43" s="184"/>
      <c r="C43" s="174"/>
      <c r="D43" s="170"/>
      <c r="E43" s="181"/>
    </row>
    <row r="44" spans="1:12" ht="22.5" customHeight="1" x14ac:dyDescent="0.3">
      <c r="B44" s="184"/>
      <c r="C44" s="174"/>
      <c r="D44" s="169" t="s">
        <v>74</v>
      </c>
      <c r="E44" s="181"/>
    </row>
    <row r="45" spans="1:12" ht="36" customHeight="1" x14ac:dyDescent="0.3">
      <c r="B45" s="184"/>
      <c r="C45" s="174"/>
      <c r="D45" s="170"/>
      <c r="E45" s="181"/>
    </row>
    <row r="46" spans="1:12" ht="16.149999999999999" customHeight="1" x14ac:dyDescent="0.3">
      <c r="B46" s="184"/>
      <c r="C46" s="174"/>
      <c r="D46" s="171" t="s">
        <v>75</v>
      </c>
      <c r="E46" s="181"/>
    </row>
    <row r="47" spans="1:12" ht="33.75" customHeight="1" thickBot="1" x14ac:dyDescent="0.35">
      <c r="B47" s="185"/>
      <c r="C47" s="175"/>
      <c r="D47" s="172"/>
      <c r="E47" s="182"/>
    </row>
    <row r="48" spans="1:12" s="98" customFormat="1" ht="24" customHeight="1" x14ac:dyDescent="0.3">
      <c r="A48" s="12"/>
      <c r="B48" s="183"/>
      <c r="C48" s="173">
        <v>46001</v>
      </c>
      <c r="D48" s="169" t="s">
        <v>137</v>
      </c>
      <c r="E48" s="180">
        <f>-'hav 3-1'!B55</f>
        <v>46529654.299999997</v>
      </c>
      <c r="F48" s="88"/>
      <c r="G48" s="88"/>
      <c r="H48" s="88"/>
      <c r="I48" s="88"/>
      <c r="J48" s="88"/>
      <c r="K48" s="88"/>
      <c r="L48" s="88"/>
    </row>
    <row r="49" spans="1:12" s="98" customFormat="1" ht="21.75" customHeight="1" x14ac:dyDescent="0.3">
      <c r="A49" s="12"/>
      <c r="B49" s="184"/>
      <c r="C49" s="174"/>
      <c r="D49" s="170"/>
      <c r="E49" s="181"/>
      <c r="F49" s="88"/>
      <c r="G49" s="88"/>
      <c r="H49" s="88"/>
      <c r="I49" s="88"/>
      <c r="J49" s="88"/>
      <c r="K49" s="88"/>
      <c r="L49" s="88"/>
    </row>
    <row r="50" spans="1:12" s="98" customFormat="1" ht="22.5" customHeight="1" x14ac:dyDescent="0.3">
      <c r="A50" s="12"/>
      <c r="B50" s="184"/>
      <c r="C50" s="174"/>
      <c r="D50" s="169" t="s">
        <v>138</v>
      </c>
      <c r="E50" s="181"/>
      <c r="F50" s="88"/>
      <c r="G50" s="88"/>
      <c r="H50" s="88"/>
      <c r="I50" s="88"/>
      <c r="J50" s="88"/>
      <c r="K50" s="88"/>
      <c r="L50" s="88"/>
    </row>
    <row r="51" spans="1:12" s="98" customFormat="1" ht="36" customHeight="1" x14ac:dyDescent="0.3">
      <c r="A51" s="12"/>
      <c r="B51" s="184"/>
      <c r="C51" s="174"/>
      <c r="D51" s="170"/>
      <c r="E51" s="181"/>
      <c r="F51" s="88"/>
      <c r="G51" s="88"/>
      <c r="H51" s="88"/>
      <c r="I51" s="88"/>
      <c r="J51" s="88"/>
      <c r="K51" s="88"/>
      <c r="L51" s="88"/>
    </row>
    <row r="52" spans="1:12" s="98" customFormat="1" ht="16.149999999999999" customHeight="1" x14ac:dyDescent="0.3">
      <c r="A52" s="12"/>
      <c r="B52" s="184"/>
      <c r="C52" s="174"/>
      <c r="D52" s="171" t="s">
        <v>139</v>
      </c>
      <c r="E52" s="181"/>
      <c r="F52" s="88"/>
      <c r="G52" s="88"/>
      <c r="H52" s="88"/>
      <c r="I52" s="88"/>
      <c r="J52" s="88"/>
      <c r="K52" s="88"/>
      <c r="L52" s="88"/>
    </row>
    <row r="53" spans="1:12" s="98" customFormat="1" ht="33.75" customHeight="1" thickBot="1" x14ac:dyDescent="0.35">
      <c r="A53" s="12"/>
      <c r="B53" s="185"/>
      <c r="C53" s="175"/>
      <c r="D53" s="172"/>
      <c r="E53" s="182"/>
      <c r="F53" s="88"/>
      <c r="G53" s="88"/>
      <c r="H53" s="88"/>
      <c r="I53" s="88"/>
      <c r="J53" s="88"/>
      <c r="K53" s="88"/>
      <c r="L53" s="88"/>
    </row>
    <row r="54" spans="1:12" s="22" customFormat="1" ht="30.75" customHeight="1" thickBot="1" x14ac:dyDescent="0.35">
      <c r="B54" s="176"/>
      <c r="C54" s="176"/>
      <c r="D54" s="79" t="s">
        <v>134</v>
      </c>
      <c r="E54" s="80"/>
      <c r="I54" s="90"/>
    </row>
    <row r="55" spans="1:12" s="22" customFormat="1" ht="42.75" customHeight="1" x14ac:dyDescent="0.3">
      <c r="B55" s="147" t="s">
        <v>34</v>
      </c>
      <c r="C55" s="150"/>
      <c r="D55" s="81" t="s">
        <v>35</v>
      </c>
      <c r="E55" s="192">
        <f>E59</f>
        <v>1191150</v>
      </c>
    </row>
    <row r="56" spans="1:12" s="22" customFormat="1" ht="106.5" customHeight="1" x14ac:dyDescent="0.3">
      <c r="B56" s="148"/>
      <c r="C56" s="151"/>
      <c r="D56" s="82" t="s">
        <v>36</v>
      </c>
      <c r="E56" s="157"/>
    </row>
    <row r="57" spans="1:12" s="22" customFormat="1" ht="54.75" customHeight="1" x14ac:dyDescent="0.3">
      <c r="B57" s="149"/>
      <c r="C57" s="151"/>
      <c r="D57" s="83" t="s">
        <v>37</v>
      </c>
      <c r="E57" s="157"/>
    </row>
    <row r="58" spans="1:12" s="22" customFormat="1" ht="30" customHeight="1" x14ac:dyDescent="0.3">
      <c r="B58" s="164" t="s">
        <v>38</v>
      </c>
      <c r="C58" s="165"/>
      <c r="D58" s="165"/>
      <c r="E58" s="166"/>
    </row>
    <row r="59" spans="1:12" s="22" customFormat="1" ht="103.5" customHeight="1" x14ac:dyDescent="0.3">
      <c r="B59" s="159"/>
      <c r="C59" s="151" t="s">
        <v>39</v>
      </c>
      <c r="D59" s="84" t="s">
        <v>40</v>
      </c>
      <c r="E59" s="157">
        <v>1191150</v>
      </c>
    </row>
    <row r="60" spans="1:12" s="22" customFormat="1" ht="47.25" customHeight="1" x14ac:dyDescent="0.3">
      <c r="B60" s="148"/>
      <c r="C60" s="151"/>
      <c r="D60" s="82" t="s">
        <v>41</v>
      </c>
      <c r="E60" s="157"/>
    </row>
    <row r="61" spans="1:12" s="22" customFormat="1" ht="27" customHeight="1" x14ac:dyDescent="0.3">
      <c r="B61" s="148"/>
      <c r="C61" s="151"/>
      <c r="D61" s="85" t="s">
        <v>42</v>
      </c>
      <c r="E61" s="157"/>
    </row>
    <row r="62" spans="1:12" s="22" customFormat="1" ht="32.25" customHeight="1" thickBot="1" x14ac:dyDescent="0.35">
      <c r="B62" s="152"/>
      <c r="C62" s="167"/>
      <c r="D62" s="86" t="s">
        <v>43</v>
      </c>
      <c r="E62" s="158"/>
    </row>
    <row r="63" spans="1:12" s="22" customFormat="1" ht="45.75" customHeight="1" thickBot="1" x14ac:dyDescent="0.35">
      <c r="B63" s="168"/>
      <c r="C63" s="168"/>
      <c r="D63" s="23" t="s">
        <v>135</v>
      </c>
      <c r="E63" s="24"/>
    </row>
    <row r="64" spans="1:12" s="22" customFormat="1" ht="44.25" customHeight="1" x14ac:dyDescent="0.3">
      <c r="B64" s="159" t="s">
        <v>102</v>
      </c>
      <c r="C64" s="151"/>
      <c r="D64" s="84" t="s">
        <v>103</v>
      </c>
      <c r="E64" s="157">
        <f>E68+E72+E76</f>
        <v>8869093.6000000015</v>
      </c>
    </row>
    <row r="65" spans="2:5" s="22" customFormat="1" ht="56.25" customHeight="1" x14ac:dyDescent="0.3">
      <c r="B65" s="148"/>
      <c r="C65" s="151"/>
      <c r="D65" s="82" t="s">
        <v>104</v>
      </c>
      <c r="E65" s="157"/>
    </row>
    <row r="66" spans="2:5" s="22" customFormat="1" ht="56.25" customHeight="1" x14ac:dyDescent="0.3">
      <c r="B66" s="148"/>
      <c r="C66" s="160"/>
      <c r="D66" s="84" t="s">
        <v>105</v>
      </c>
      <c r="E66" s="161"/>
    </row>
    <row r="67" spans="2:5" s="22" customFormat="1" ht="38.25" customHeight="1" x14ac:dyDescent="0.3">
      <c r="B67" s="164" t="s">
        <v>38</v>
      </c>
      <c r="C67" s="165"/>
      <c r="D67" s="165"/>
      <c r="E67" s="166"/>
    </row>
    <row r="68" spans="2:5" s="22" customFormat="1" ht="114.75" customHeight="1" x14ac:dyDescent="0.3">
      <c r="B68" s="148"/>
      <c r="C68" s="162" t="s">
        <v>39</v>
      </c>
      <c r="D68" s="84" t="s">
        <v>106</v>
      </c>
      <c r="E68" s="156">
        <v>2670528.2000000002</v>
      </c>
    </row>
    <row r="69" spans="2:5" s="22" customFormat="1" ht="63.75" customHeight="1" x14ac:dyDescent="0.3">
      <c r="B69" s="148"/>
      <c r="C69" s="151"/>
      <c r="D69" s="84" t="s">
        <v>107</v>
      </c>
      <c r="E69" s="157"/>
    </row>
    <row r="70" spans="2:5" s="22" customFormat="1" ht="30" customHeight="1" x14ac:dyDescent="0.3">
      <c r="B70" s="148"/>
      <c r="C70" s="151"/>
      <c r="D70" s="87" t="s">
        <v>42</v>
      </c>
      <c r="E70" s="157"/>
    </row>
    <row r="71" spans="2:5" s="22" customFormat="1" ht="24.75" customHeight="1" x14ac:dyDescent="0.3">
      <c r="B71" s="148"/>
      <c r="C71" s="160"/>
      <c r="D71" s="84" t="s">
        <v>43</v>
      </c>
      <c r="E71" s="161"/>
    </row>
    <row r="72" spans="2:5" s="22" customFormat="1" ht="89.25" customHeight="1" x14ac:dyDescent="0.3">
      <c r="B72" s="148"/>
      <c r="C72" s="162" t="s">
        <v>50</v>
      </c>
      <c r="D72" s="84" t="s">
        <v>108</v>
      </c>
      <c r="E72" s="156">
        <v>3099282.7</v>
      </c>
    </row>
    <row r="73" spans="2:5" s="22" customFormat="1" ht="53.25" customHeight="1" x14ac:dyDescent="0.3">
      <c r="B73" s="148"/>
      <c r="C73" s="151"/>
      <c r="D73" s="84" t="s">
        <v>109</v>
      </c>
      <c r="E73" s="157"/>
    </row>
    <row r="74" spans="2:5" s="22" customFormat="1" ht="27" customHeight="1" x14ac:dyDescent="0.3">
      <c r="B74" s="148"/>
      <c r="C74" s="151"/>
      <c r="D74" s="85" t="s">
        <v>42</v>
      </c>
      <c r="E74" s="157"/>
    </row>
    <row r="75" spans="2:5" s="22" customFormat="1" ht="32.25" customHeight="1" x14ac:dyDescent="0.3">
      <c r="B75" s="148"/>
      <c r="C75" s="160"/>
      <c r="D75" s="84" t="s">
        <v>43</v>
      </c>
      <c r="E75" s="161"/>
    </row>
    <row r="76" spans="2:5" s="22" customFormat="1" ht="90" customHeight="1" x14ac:dyDescent="0.3">
      <c r="B76" s="148"/>
      <c r="C76" s="162" t="s">
        <v>53</v>
      </c>
      <c r="D76" s="84" t="s">
        <v>110</v>
      </c>
      <c r="E76" s="156">
        <v>3099282.7</v>
      </c>
    </row>
    <row r="77" spans="2:5" s="22" customFormat="1" ht="72" customHeight="1" x14ac:dyDescent="0.3">
      <c r="B77" s="148"/>
      <c r="C77" s="151"/>
      <c r="D77" s="84" t="s">
        <v>109</v>
      </c>
      <c r="E77" s="157"/>
    </row>
    <row r="78" spans="2:5" s="22" customFormat="1" ht="24.75" customHeight="1" x14ac:dyDescent="0.3">
      <c r="B78" s="148"/>
      <c r="C78" s="151"/>
      <c r="D78" s="85" t="s">
        <v>42</v>
      </c>
      <c r="E78" s="157"/>
    </row>
    <row r="79" spans="2:5" s="22" customFormat="1" ht="32.25" customHeight="1" x14ac:dyDescent="0.3">
      <c r="B79" s="148"/>
      <c r="C79" s="160"/>
      <c r="D79" s="84" t="s">
        <v>43</v>
      </c>
      <c r="E79" s="161"/>
    </row>
    <row r="80" spans="2:5" s="22" customFormat="1" ht="44.25" customHeight="1" x14ac:dyDescent="0.3">
      <c r="B80" s="159" t="s">
        <v>111</v>
      </c>
      <c r="C80" s="151"/>
      <c r="D80" s="84" t="s">
        <v>112</v>
      </c>
      <c r="E80" s="157">
        <f>E84+E88+E92</f>
        <v>3665873.6999999997</v>
      </c>
    </row>
    <row r="81" spans="2:5" s="22" customFormat="1" ht="45.75" customHeight="1" x14ac:dyDescent="0.3">
      <c r="B81" s="148"/>
      <c r="C81" s="151"/>
      <c r="D81" s="82" t="s">
        <v>113</v>
      </c>
      <c r="E81" s="157"/>
    </row>
    <row r="82" spans="2:5" s="22" customFormat="1" ht="56.25" customHeight="1" x14ac:dyDescent="0.3">
      <c r="B82" s="148"/>
      <c r="C82" s="160"/>
      <c r="D82" s="84" t="s">
        <v>114</v>
      </c>
      <c r="E82" s="161"/>
    </row>
    <row r="83" spans="2:5" s="22" customFormat="1" ht="38.25" customHeight="1" x14ac:dyDescent="0.3">
      <c r="B83" s="164" t="s">
        <v>38</v>
      </c>
      <c r="C83" s="165"/>
      <c r="D83" s="165"/>
      <c r="E83" s="166"/>
    </row>
    <row r="84" spans="2:5" s="22" customFormat="1" ht="98.25" customHeight="1" x14ac:dyDescent="0.3">
      <c r="B84" s="148"/>
      <c r="C84" s="162" t="s">
        <v>39</v>
      </c>
      <c r="D84" s="84" t="s">
        <v>115</v>
      </c>
      <c r="E84" s="156">
        <v>1775575.9</v>
      </c>
    </row>
    <row r="85" spans="2:5" s="22" customFormat="1" ht="63.75" customHeight="1" x14ac:dyDescent="0.3">
      <c r="B85" s="148"/>
      <c r="C85" s="151"/>
      <c r="D85" s="84" t="s">
        <v>116</v>
      </c>
      <c r="E85" s="157"/>
    </row>
    <row r="86" spans="2:5" s="22" customFormat="1" ht="30" customHeight="1" x14ac:dyDescent="0.3">
      <c r="B86" s="148"/>
      <c r="C86" s="151"/>
      <c r="D86" s="87" t="s">
        <v>42</v>
      </c>
      <c r="E86" s="157"/>
    </row>
    <row r="87" spans="2:5" s="22" customFormat="1" ht="24.75" customHeight="1" x14ac:dyDescent="0.3">
      <c r="B87" s="148"/>
      <c r="C87" s="160"/>
      <c r="D87" s="84" t="s">
        <v>43</v>
      </c>
      <c r="E87" s="161"/>
    </row>
    <row r="88" spans="2:5" s="22" customFormat="1" ht="89.25" customHeight="1" x14ac:dyDescent="0.3">
      <c r="B88" s="148"/>
      <c r="C88" s="162" t="s">
        <v>50</v>
      </c>
      <c r="D88" s="84" t="s">
        <v>117</v>
      </c>
      <c r="E88" s="156">
        <v>354158.8</v>
      </c>
    </row>
    <row r="89" spans="2:5" s="22" customFormat="1" ht="53.25" customHeight="1" x14ac:dyDescent="0.3">
      <c r="B89" s="148"/>
      <c r="C89" s="151"/>
      <c r="D89" s="84" t="s">
        <v>118</v>
      </c>
      <c r="E89" s="157"/>
    </row>
    <row r="90" spans="2:5" s="22" customFormat="1" ht="27" customHeight="1" x14ac:dyDescent="0.3">
      <c r="B90" s="148"/>
      <c r="C90" s="151"/>
      <c r="D90" s="85" t="s">
        <v>42</v>
      </c>
      <c r="E90" s="157"/>
    </row>
    <row r="91" spans="2:5" s="22" customFormat="1" ht="32.25" customHeight="1" x14ac:dyDescent="0.3">
      <c r="B91" s="148"/>
      <c r="C91" s="160"/>
      <c r="D91" s="84" t="s">
        <v>43</v>
      </c>
      <c r="E91" s="161"/>
    </row>
    <row r="92" spans="2:5" s="22" customFormat="1" ht="90" customHeight="1" x14ac:dyDescent="0.3">
      <c r="B92" s="148"/>
      <c r="C92" s="162" t="s">
        <v>53</v>
      </c>
      <c r="D92" s="84" t="s">
        <v>119</v>
      </c>
      <c r="E92" s="156">
        <v>1536139</v>
      </c>
    </row>
    <row r="93" spans="2:5" s="22" customFormat="1" ht="42" customHeight="1" x14ac:dyDescent="0.3">
      <c r="B93" s="148"/>
      <c r="C93" s="151"/>
      <c r="D93" s="84" t="s">
        <v>118</v>
      </c>
      <c r="E93" s="157"/>
    </row>
    <row r="94" spans="2:5" s="22" customFormat="1" ht="24.75" customHeight="1" x14ac:dyDescent="0.3">
      <c r="B94" s="148"/>
      <c r="C94" s="151"/>
      <c r="D94" s="85" t="s">
        <v>42</v>
      </c>
      <c r="E94" s="157"/>
    </row>
    <row r="95" spans="2:5" s="22" customFormat="1" ht="27" customHeight="1" x14ac:dyDescent="0.3">
      <c r="B95" s="148"/>
      <c r="C95" s="160"/>
      <c r="D95" s="84" t="s">
        <v>43</v>
      </c>
      <c r="E95" s="161"/>
    </row>
    <row r="96" spans="2:5" s="22" customFormat="1" ht="44.25" customHeight="1" x14ac:dyDescent="0.3">
      <c r="B96" s="159" t="s">
        <v>44</v>
      </c>
      <c r="C96" s="151"/>
      <c r="D96" s="84" t="s">
        <v>45</v>
      </c>
      <c r="E96" s="157">
        <f>E100+E104+E108+E112+E117+E121+E125</f>
        <v>30636558.499999996</v>
      </c>
    </row>
    <row r="97" spans="2:5" s="22" customFormat="1" ht="56.25" customHeight="1" x14ac:dyDescent="0.3">
      <c r="B97" s="148"/>
      <c r="C97" s="151"/>
      <c r="D97" s="82" t="s">
        <v>46</v>
      </c>
      <c r="E97" s="157"/>
    </row>
    <row r="98" spans="2:5" s="22" customFormat="1" ht="56.25" customHeight="1" x14ac:dyDescent="0.3">
      <c r="B98" s="148"/>
      <c r="C98" s="160"/>
      <c r="D98" s="84" t="s">
        <v>47</v>
      </c>
      <c r="E98" s="161"/>
    </row>
    <row r="99" spans="2:5" s="22" customFormat="1" ht="38.25" customHeight="1" x14ac:dyDescent="0.3">
      <c r="B99" s="164" t="s">
        <v>38</v>
      </c>
      <c r="C99" s="165"/>
      <c r="D99" s="165"/>
      <c r="E99" s="166"/>
    </row>
    <row r="100" spans="2:5" s="22" customFormat="1" ht="98.25" customHeight="1" x14ac:dyDescent="0.3">
      <c r="B100" s="148"/>
      <c r="C100" s="162" t="s">
        <v>39</v>
      </c>
      <c r="D100" s="84" t="s">
        <v>48</v>
      </c>
      <c r="E100" s="156">
        <v>1311920.3999999999</v>
      </c>
    </row>
    <row r="101" spans="2:5" s="22" customFormat="1" ht="63.75" customHeight="1" x14ac:dyDescent="0.3">
      <c r="B101" s="148"/>
      <c r="C101" s="151"/>
      <c r="D101" s="84" t="s">
        <v>49</v>
      </c>
      <c r="E101" s="157"/>
    </row>
    <row r="102" spans="2:5" s="22" customFormat="1" ht="30" customHeight="1" x14ac:dyDescent="0.3">
      <c r="B102" s="148"/>
      <c r="C102" s="151"/>
      <c r="D102" s="87" t="s">
        <v>42</v>
      </c>
      <c r="E102" s="157"/>
    </row>
    <row r="103" spans="2:5" s="22" customFormat="1" ht="24.75" customHeight="1" x14ac:dyDescent="0.3">
      <c r="B103" s="148"/>
      <c r="C103" s="160"/>
      <c r="D103" s="84" t="s">
        <v>43</v>
      </c>
      <c r="E103" s="161"/>
    </row>
    <row r="104" spans="2:5" s="22" customFormat="1" ht="89.25" customHeight="1" x14ac:dyDescent="0.3">
      <c r="B104" s="148"/>
      <c r="C104" s="162" t="s">
        <v>50</v>
      </c>
      <c r="D104" s="84" t="s">
        <v>51</v>
      </c>
      <c r="E104" s="156">
        <v>571799.6</v>
      </c>
    </row>
    <row r="105" spans="2:5" s="22" customFormat="1" ht="53.25" customHeight="1" x14ac:dyDescent="0.3">
      <c r="B105" s="148"/>
      <c r="C105" s="151"/>
      <c r="D105" s="84" t="s">
        <v>52</v>
      </c>
      <c r="E105" s="157"/>
    </row>
    <row r="106" spans="2:5" s="22" customFormat="1" ht="27" customHeight="1" x14ac:dyDescent="0.3">
      <c r="B106" s="148"/>
      <c r="C106" s="151"/>
      <c r="D106" s="85" t="s">
        <v>42</v>
      </c>
      <c r="E106" s="157"/>
    </row>
    <row r="107" spans="2:5" s="22" customFormat="1" ht="32.25" customHeight="1" x14ac:dyDescent="0.3">
      <c r="B107" s="148"/>
      <c r="C107" s="160"/>
      <c r="D107" s="84" t="s">
        <v>43</v>
      </c>
      <c r="E107" s="161"/>
    </row>
    <row r="108" spans="2:5" s="22" customFormat="1" ht="90" customHeight="1" x14ac:dyDescent="0.3">
      <c r="B108" s="148"/>
      <c r="C108" s="162" t="s">
        <v>53</v>
      </c>
      <c r="D108" s="84" t="s">
        <v>54</v>
      </c>
      <c r="E108" s="156">
        <v>3997817.6</v>
      </c>
    </row>
    <row r="109" spans="2:5" s="22" customFormat="1" ht="103.5" customHeight="1" x14ac:dyDescent="0.3">
      <c r="B109" s="148"/>
      <c r="C109" s="151"/>
      <c r="D109" s="84" t="s">
        <v>55</v>
      </c>
      <c r="E109" s="157"/>
    </row>
    <row r="110" spans="2:5" s="22" customFormat="1" ht="24.75" customHeight="1" x14ac:dyDescent="0.3">
      <c r="B110" s="148"/>
      <c r="C110" s="151"/>
      <c r="D110" s="85" t="s">
        <v>42</v>
      </c>
      <c r="E110" s="157"/>
    </row>
    <row r="111" spans="2:5" s="22" customFormat="1" ht="32.25" customHeight="1" x14ac:dyDescent="0.3">
      <c r="B111" s="148"/>
      <c r="C111" s="160"/>
      <c r="D111" s="84" t="s">
        <v>43</v>
      </c>
      <c r="E111" s="161"/>
    </row>
    <row r="112" spans="2:5" s="22" customFormat="1" ht="51" customHeight="1" x14ac:dyDescent="0.3">
      <c r="B112" s="148"/>
      <c r="C112" s="153" t="s">
        <v>56</v>
      </c>
      <c r="D112" s="145" t="s">
        <v>57</v>
      </c>
      <c r="E112" s="156">
        <v>16981591.800000001</v>
      </c>
    </row>
    <row r="113" spans="2:5" s="22" customFormat="1" ht="30" customHeight="1" x14ac:dyDescent="0.3">
      <c r="B113" s="148"/>
      <c r="C113" s="154"/>
      <c r="D113" s="146"/>
      <c r="E113" s="157"/>
    </row>
    <row r="114" spans="2:5" s="22" customFormat="1" ht="56.25" customHeight="1" x14ac:dyDescent="0.3">
      <c r="B114" s="148"/>
      <c r="C114" s="154"/>
      <c r="D114" s="84" t="s">
        <v>58</v>
      </c>
      <c r="E114" s="157"/>
    </row>
    <row r="115" spans="2:5" s="22" customFormat="1" ht="22.5" customHeight="1" x14ac:dyDescent="0.3">
      <c r="B115" s="148"/>
      <c r="C115" s="154"/>
      <c r="D115" s="84" t="s">
        <v>42</v>
      </c>
      <c r="E115" s="157"/>
    </row>
    <row r="116" spans="2:5" s="22" customFormat="1" ht="32.25" customHeight="1" x14ac:dyDescent="0.3">
      <c r="B116" s="148"/>
      <c r="C116" s="163"/>
      <c r="D116" s="84" t="s">
        <v>43</v>
      </c>
      <c r="E116" s="161"/>
    </row>
    <row r="117" spans="2:5" s="22" customFormat="1" ht="89.25" customHeight="1" x14ac:dyDescent="0.3">
      <c r="B117" s="159"/>
      <c r="C117" s="151" t="s">
        <v>120</v>
      </c>
      <c r="D117" s="84" t="s">
        <v>121</v>
      </c>
      <c r="E117" s="157">
        <v>3956603.2</v>
      </c>
    </row>
    <row r="118" spans="2:5" s="22" customFormat="1" ht="93.75" customHeight="1" x14ac:dyDescent="0.3">
      <c r="B118" s="148"/>
      <c r="C118" s="151"/>
      <c r="D118" s="84" t="s">
        <v>122</v>
      </c>
      <c r="E118" s="157"/>
    </row>
    <row r="119" spans="2:5" s="22" customFormat="1" ht="27" customHeight="1" x14ac:dyDescent="0.3">
      <c r="B119" s="148"/>
      <c r="C119" s="151"/>
      <c r="D119" s="85" t="s">
        <v>42</v>
      </c>
      <c r="E119" s="157"/>
    </row>
    <row r="120" spans="2:5" s="22" customFormat="1" ht="32.25" customHeight="1" x14ac:dyDescent="0.3">
      <c r="B120" s="148"/>
      <c r="C120" s="160"/>
      <c r="D120" s="84" t="s">
        <v>43</v>
      </c>
      <c r="E120" s="161"/>
    </row>
    <row r="121" spans="2:5" s="22" customFormat="1" ht="90" customHeight="1" x14ac:dyDescent="0.3">
      <c r="B121" s="148"/>
      <c r="C121" s="162" t="s">
        <v>123</v>
      </c>
      <c r="D121" s="84" t="s">
        <v>124</v>
      </c>
      <c r="E121" s="156">
        <v>3494977.2</v>
      </c>
    </row>
    <row r="122" spans="2:5" s="22" customFormat="1" ht="57.75" customHeight="1" x14ac:dyDescent="0.3">
      <c r="B122" s="148"/>
      <c r="C122" s="151"/>
      <c r="D122" s="84" t="s">
        <v>125</v>
      </c>
      <c r="E122" s="157"/>
    </row>
    <row r="123" spans="2:5" s="22" customFormat="1" ht="24.75" customHeight="1" x14ac:dyDescent="0.3">
      <c r="B123" s="148"/>
      <c r="C123" s="151"/>
      <c r="D123" s="85" t="s">
        <v>42</v>
      </c>
      <c r="E123" s="157"/>
    </row>
    <row r="124" spans="2:5" s="22" customFormat="1" ht="32.25" customHeight="1" x14ac:dyDescent="0.3">
      <c r="B124" s="148"/>
      <c r="C124" s="160"/>
      <c r="D124" s="84" t="s">
        <v>43</v>
      </c>
      <c r="E124" s="161"/>
    </row>
    <row r="125" spans="2:5" s="22" customFormat="1" ht="51" customHeight="1" x14ac:dyDescent="0.3">
      <c r="B125" s="148"/>
      <c r="C125" s="153" t="s">
        <v>126</v>
      </c>
      <c r="D125" s="145" t="s">
        <v>127</v>
      </c>
      <c r="E125" s="156">
        <v>321848.7</v>
      </c>
    </row>
    <row r="126" spans="2:5" s="22" customFormat="1" ht="40.5" customHeight="1" x14ac:dyDescent="0.3">
      <c r="B126" s="148"/>
      <c r="C126" s="154"/>
      <c r="D126" s="146"/>
      <c r="E126" s="157"/>
    </row>
    <row r="127" spans="2:5" s="22" customFormat="1" ht="72.75" customHeight="1" x14ac:dyDescent="0.3">
      <c r="B127" s="148"/>
      <c r="C127" s="154"/>
      <c r="D127" s="84" t="s">
        <v>128</v>
      </c>
      <c r="E127" s="157"/>
    </row>
    <row r="128" spans="2:5" s="22" customFormat="1" ht="22.5" customHeight="1" x14ac:dyDescent="0.3">
      <c r="B128" s="148"/>
      <c r="C128" s="154"/>
      <c r="D128" s="84" t="s">
        <v>42</v>
      </c>
      <c r="E128" s="157"/>
    </row>
    <row r="129" spans="2:5" s="22" customFormat="1" ht="32.25" customHeight="1" thickBot="1" x14ac:dyDescent="0.35">
      <c r="B129" s="152"/>
      <c r="C129" s="155"/>
      <c r="D129" s="86" t="s">
        <v>43</v>
      </c>
      <c r="E129" s="158"/>
    </row>
  </sheetData>
  <mergeCells count="111">
    <mergeCell ref="B3:E3"/>
    <mergeCell ref="B16:E16"/>
    <mergeCell ref="B6:C6"/>
    <mergeCell ref="D6:D7"/>
    <mergeCell ref="D10:D11"/>
    <mergeCell ref="D12:D13"/>
    <mergeCell ref="D14:D15"/>
    <mergeCell ref="D19:D20"/>
    <mergeCell ref="D17:D18"/>
    <mergeCell ref="B9:C9"/>
    <mergeCell ref="B10:B15"/>
    <mergeCell ref="C10:C15"/>
    <mergeCell ref="B17:B22"/>
    <mergeCell ref="D21:D22"/>
    <mergeCell ref="C17:C22"/>
    <mergeCell ref="E6:E7"/>
    <mergeCell ref="E10:E15"/>
    <mergeCell ref="E17:E22"/>
    <mergeCell ref="B29:E29"/>
    <mergeCell ref="D30:D31"/>
    <mergeCell ref="B23:B28"/>
    <mergeCell ref="C23:C28"/>
    <mergeCell ref="D32:D33"/>
    <mergeCell ref="B30:B35"/>
    <mergeCell ref="C30:C35"/>
    <mergeCell ref="E55:E57"/>
    <mergeCell ref="D38:D39"/>
    <mergeCell ref="D40:D41"/>
    <mergeCell ref="D23:D24"/>
    <mergeCell ref="D25:D26"/>
    <mergeCell ref="E23:E28"/>
    <mergeCell ref="E30:E35"/>
    <mergeCell ref="D27:D28"/>
    <mergeCell ref="D34:D35"/>
    <mergeCell ref="B58:E58"/>
    <mergeCell ref="D44:D45"/>
    <mergeCell ref="D46:D47"/>
    <mergeCell ref="C42:C47"/>
    <mergeCell ref="B54:C54"/>
    <mergeCell ref="C36:C41"/>
    <mergeCell ref="E42:E47"/>
    <mergeCell ref="D48:D49"/>
    <mergeCell ref="D50:D51"/>
    <mergeCell ref="D52:D53"/>
    <mergeCell ref="B48:B53"/>
    <mergeCell ref="C48:C53"/>
    <mergeCell ref="E48:E53"/>
    <mergeCell ref="B42:B47"/>
    <mergeCell ref="D42:D43"/>
    <mergeCell ref="B36:B41"/>
    <mergeCell ref="D36:D37"/>
    <mergeCell ref="E36:E41"/>
    <mergeCell ref="B67:E67"/>
    <mergeCell ref="B59:B62"/>
    <mergeCell ref="C59:C62"/>
    <mergeCell ref="B68:B71"/>
    <mergeCell ref="C68:C71"/>
    <mergeCell ref="E68:E71"/>
    <mergeCell ref="E59:E62"/>
    <mergeCell ref="B63:C63"/>
    <mergeCell ref="B64:B66"/>
    <mergeCell ref="C64:C66"/>
    <mergeCell ref="E64:E66"/>
    <mergeCell ref="B72:B75"/>
    <mergeCell ref="C72:C75"/>
    <mergeCell ref="E72:E75"/>
    <mergeCell ref="B76:B79"/>
    <mergeCell ref="C76:C79"/>
    <mergeCell ref="E76:E79"/>
    <mergeCell ref="B80:B82"/>
    <mergeCell ref="C80:C82"/>
    <mergeCell ref="E80:E82"/>
    <mergeCell ref="B104:B107"/>
    <mergeCell ref="C104:C107"/>
    <mergeCell ref="E104:E107"/>
    <mergeCell ref="B96:B98"/>
    <mergeCell ref="C96:C98"/>
    <mergeCell ref="B83:E83"/>
    <mergeCell ref="B84:B87"/>
    <mergeCell ref="C84:C87"/>
    <mergeCell ref="E84:E87"/>
    <mergeCell ref="B88:B91"/>
    <mergeCell ref="C88:C91"/>
    <mergeCell ref="E88:E91"/>
    <mergeCell ref="B92:B95"/>
    <mergeCell ref="C92:C95"/>
    <mergeCell ref="E92:E95"/>
    <mergeCell ref="D125:D126"/>
    <mergeCell ref="B55:B57"/>
    <mergeCell ref="C55:C57"/>
    <mergeCell ref="B125:B129"/>
    <mergeCell ref="C125:C129"/>
    <mergeCell ref="E125:E129"/>
    <mergeCell ref="B117:B120"/>
    <mergeCell ref="C117:C120"/>
    <mergeCell ref="E117:E120"/>
    <mergeCell ref="B121:B124"/>
    <mergeCell ref="C121:C124"/>
    <mergeCell ref="E121:E124"/>
    <mergeCell ref="B108:B111"/>
    <mergeCell ref="C108:C111"/>
    <mergeCell ref="E108:E111"/>
    <mergeCell ref="B112:B116"/>
    <mergeCell ref="C112:C116"/>
    <mergeCell ref="D112:D113"/>
    <mergeCell ref="E112:E116"/>
    <mergeCell ref="E96:E98"/>
    <mergeCell ref="B99:E99"/>
    <mergeCell ref="B100:B103"/>
    <mergeCell ref="C100:C103"/>
    <mergeCell ref="E100:E103"/>
  </mergeCells>
  <pageMargins left="0.26" right="0.13" top="0.41" bottom="0.45" header="0.3" footer="0.17"/>
  <pageSetup paperSize="9" scale="75" firstPageNumber="283" orientation="portrait" useFirstPageNumber="1" horizontalDpi="4294967294" verticalDpi="4294967294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98" zoomScaleNormal="98" workbookViewId="0">
      <selection activeCell="C12" sqref="C12"/>
    </sheetView>
  </sheetViews>
  <sheetFormatPr defaultRowHeight="16.5" x14ac:dyDescent="0.3"/>
  <cols>
    <col min="1" max="1" width="12.42578125" style="108" customWidth="1"/>
    <col min="2" max="2" width="16.42578125" style="108" customWidth="1"/>
    <col min="3" max="3" width="88.85546875" style="28" customWidth="1"/>
    <col min="4" max="4" width="20" style="28" customWidth="1"/>
    <col min="5" max="5" width="18.42578125" style="28" customWidth="1"/>
    <col min="6" max="6" width="18" style="28" customWidth="1"/>
    <col min="7" max="7" width="17.28515625" style="28" customWidth="1"/>
    <col min="8" max="8" width="20.140625" style="28" customWidth="1"/>
    <col min="9" max="9" width="31.5703125" style="28" customWidth="1"/>
    <col min="10" max="10" width="13" style="28" customWidth="1"/>
    <col min="11" max="11" width="12.5703125" style="28" customWidth="1"/>
    <col min="12" max="12" width="9.140625" style="28"/>
    <col min="13" max="13" width="12" style="28" customWidth="1"/>
    <col min="14" max="14" width="15" style="28" customWidth="1"/>
    <col min="15" max="16384" width="9.140625" style="28"/>
  </cols>
  <sheetData>
    <row r="1" spans="1:6" ht="23.25" customHeight="1" x14ac:dyDescent="0.3">
      <c r="E1" s="221" t="s">
        <v>165</v>
      </c>
      <c r="F1" s="221"/>
    </row>
    <row r="2" spans="1:6" ht="22.5" customHeight="1" x14ac:dyDescent="0.3">
      <c r="E2" s="221" t="s">
        <v>81</v>
      </c>
      <c r="F2" s="221"/>
    </row>
    <row r="3" spans="1:6" s="36" customFormat="1" ht="65.25" customHeight="1" x14ac:dyDescent="0.2">
      <c r="A3" s="222" t="s">
        <v>82</v>
      </c>
      <c r="B3" s="222"/>
      <c r="C3" s="222"/>
      <c r="D3" s="222"/>
      <c r="E3" s="222"/>
      <c r="F3" s="222"/>
    </row>
    <row r="4" spans="1:6" s="36" customFormat="1" ht="21.75" customHeight="1" thickBot="1" x14ac:dyDescent="0.25">
      <c r="A4" s="35"/>
      <c r="B4" s="35"/>
      <c r="C4" s="35"/>
      <c r="D4" s="97"/>
      <c r="E4" s="223" t="s">
        <v>28</v>
      </c>
      <c r="F4" s="223"/>
    </row>
    <row r="5" spans="1:6" s="37" customFormat="1" ht="21.75" customHeight="1" x14ac:dyDescent="0.2">
      <c r="A5" s="224" t="s">
        <v>29</v>
      </c>
      <c r="B5" s="225"/>
      <c r="C5" s="228" t="s">
        <v>30</v>
      </c>
      <c r="D5" s="231" t="s">
        <v>162</v>
      </c>
      <c r="E5" s="232"/>
      <c r="F5" s="233"/>
    </row>
    <row r="6" spans="1:6" ht="34.5" customHeight="1" x14ac:dyDescent="0.3">
      <c r="A6" s="226"/>
      <c r="B6" s="227"/>
      <c r="C6" s="229"/>
      <c r="D6" s="217" t="s">
        <v>83</v>
      </c>
      <c r="E6" s="219" t="s">
        <v>84</v>
      </c>
      <c r="F6" s="220"/>
    </row>
    <row r="7" spans="1:6" s="36" customFormat="1" ht="41.25" customHeight="1" thickBot="1" x14ac:dyDescent="0.35">
      <c r="A7" s="39" t="s">
        <v>31</v>
      </c>
      <c r="B7" s="40" t="s">
        <v>32</v>
      </c>
      <c r="C7" s="230"/>
      <c r="D7" s="218"/>
      <c r="E7" s="41" t="s">
        <v>85</v>
      </c>
      <c r="F7" s="42" t="s">
        <v>140</v>
      </c>
    </row>
    <row r="8" spans="1:6" s="36" customFormat="1" ht="36.75" customHeight="1" thickBot="1" x14ac:dyDescent="0.25">
      <c r="A8" s="92"/>
      <c r="B8" s="93"/>
      <c r="C8" s="94" t="s">
        <v>33</v>
      </c>
      <c r="D8" s="95">
        <f>E8+F8</f>
        <v>44362675.799999997</v>
      </c>
      <c r="E8" s="96">
        <f>E9+E13</f>
        <v>38051269.299999997</v>
      </c>
      <c r="F8" s="99">
        <f>F9+F13</f>
        <v>6311406.4999999991</v>
      </c>
    </row>
    <row r="9" spans="1:6" ht="35.25" customHeight="1" thickBot="1" x14ac:dyDescent="0.35">
      <c r="A9" s="109"/>
      <c r="B9" s="114"/>
      <c r="C9" s="60" t="s">
        <v>130</v>
      </c>
      <c r="D9" s="38">
        <f>E9+F9</f>
        <v>1191150</v>
      </c>
      <c r="E9" s="43">
        <f>E10</f>
        <v>1191150</v>
      </c>
      <c r="F9" s="44">
        <f>F10</f>
        <v>0</v>
      </c>
    </row>
    <row r="10" spans="1:6" s="49" customFormat="1" ht="33" customHeight="1" thickBot="1" x14ac:dyDescent="0.35">
      <c r="A10" s="110" t="s">
        <v>34</v>
      </c>
      <c r="B10" s="115"/>
      <c r="C10" s="45" t="s">
        <v>86</v>
      </c>
      <c r="D10" s="46">
        <f>E10+F10</f>
        <v>1191150</v>
      </c>
      <c r="E10" s="47">
        <f>E12</f>
        <v>1191150</v>
      </c>
      <c r="F10" s="48">
        <f>F12</f>
        <v>0</v>
      </c>
    </row>
    <row r="11" spans="1:6" ht="21.75" customHeight="1" x14ac:dyDescent="0.3">
      <c r="A11" s="214"/>
      <c r="B11" s="50"/>
      <c r="C11" s="51" t="s">
        <v>87</v>
      </c>
      <c r="D11" s="52"/>
      <c r="E11" s="53"/>
      <c r="F11" s="54"/>
    </row>
    <row r="12" spans="1:6" ht="69.75" customHeight="1" thickBot="1" x14ac:dyDescent="0.35">
      <c r="A12" s="216"/>
      <c r="B12" s="55" t="s">
        <v>39</v>
      </c>
      <c r="C12" s="56" t="s">
        <v>88</v>
      </c>
      <c r="D12" s="57">
        <f>E12+F12</f>
        <v>1191150</v>
      </c>
      <c r="E12" s="58">
        <v>1191150</v>
      </c>
      <c r="F12" s="59">
        <v>0</v>
      </c>
    </row>
    <row r="13" spans="1:6" s="49" customFormat="1" ht="53.25" customHeight="1" thickBot="1" x14ac:dyDescent="0.35">
      <c r="A13" s="111"/>
      <c r="B13" s="116"/>
      <c r="C13" s="60" t="s">
        <v>131</v>
      </c>
      <c r="D13" s="61">
        <f>E13+F13</f>
        <v>43171525.799999997</v>
      </c>
      <c r="E13" s="62">
        <f>E14+E19+E24</f>
        <v>36860119.299999997</v>
      </c>
      <c r="F13" s="100">
        <f>F14+F19+F24</f>
        <v>6311406.4999999991</v>
      </c>
    </row>
    <row r="14" spans="1:6" s="49" customFormat="1" ht="39" customHeight="1" thickBot="1" x14ac:dyDescent="0.35">
      <c r="A14" s="110">
        <v>1040</v>
      </c>
      <c r="B14" s="115"/>
      <c r="C14" s="45" t="s">
        <v>89</v>
      </c>
      <c r="D14" s="46">
        <f>E14+F14</f>
        <v>8869093.5999999996</v>
      </c>
      <c r="E14" s="47">
        <f>E16+E17+E18</f>
        <v>7454822.4000000004</v>
      </c>
      <c r="F14" s="48">
        <f>F16+F17+F18</f>
        <v>1414271.2</v>
      </c>
    </row>
    <row r="15" spans="1:6" ht="26.25" customHeight="1" x14ac:dyDescent="0.3">
      <c r="A15" s="112"/>
      <c r="B15" s="50"/>
      <c r="C15" s="51" t="s">
        <v>87</v>
      </c>
      <c r="D15" s="52"/>
      <c r="E15" s="53"/>
      <c r="F15" s="54"/>
    </row>
    <row r="16" spans="1:6" ht="87" customHeight="1" x14ac:dyDescent="0.3">
      <c r="A16" s="112"/>
      <c r="B16" s="63">
        <v>42001</v>
      </c>
      <c r="C16" s="117" t="s">
        <v>90</v>
      </c>
      <c r="D16" s="64">
        <f>E16+F16</f>
        <v>2670528.2000000002</v>
      </c>
      <c r="E16" s="65">
        <v>2289351.2000000002</v>
      </c>
      <c r="F16" s="66">
        <v>381177</v>
      </c>
    </row>
    <row r="17" spans="1:6" ht="73.5" customHeight="1" x14ac:dyDescent="0.3">
      <c r="A17" s="112"/>
      <c r="B17" s="63">
        <v>42002</v>
      </c>
      <c r="C17" s="117" t="s">
        <v>91</v>
      </c>
      <c r="D17" s="67">
        <f>E17+F17</f>
        <v>3099282.7</v>
      </c>
      <c r="E17" s="68">
        <v>2582735.6</v>
      </c>
      <c r="F17" s="69">
        <v>516547.1</v>
      </c>
    </row>
    <row r="18" spans="1:6" ht="69" customHeight="1" thickBot="1" x14ac:dyDescent="0.35">
      <c r="A18" s="113"/>
      <c r="B18" s="101">
        <v>42003</v>
      </c>
      <c r="C18" s="118" t="s">
        <v>92</v>
      </c>
      <c r="D18" s="57">
        <f>E18+F18</f>
        <v>3099282.7</v>
      </c>
      <c r="E18" s="58">
        <v>2582735.6</v>
      </c>
      <c r="F18" s="59">
        <v>516547.1</v>
      </c>
    </row>
    <row r="19" spans="1:6" s="49" customFormat="1" ht="30.75" customHeight="1" thickBot="1" x14ac:dyDescent="0.35">
      <c r="A19" s="110">
        <v>1157</v>
      </c>
      <c r="B19" s="115"/>
      <c r="C19" s="45" t="s">
        <v>93</v>
      </c>
      <c r="D19" s="46">
        <f>E19+F19</f>
        <v>3665873.6999999997</v>
      </c>
      <c r="E19" s="47">
        <f>E21+E22+E23</f>
        <v>3196029.3</v>
      </c>
      <c r="F19" s="48">
        <f>F21+F22+F23</f>
        <v>469844.39999999997</v>
      </c>
    </row>
    <row r="20" spans="1:6" ht="21.75" customHeight="1" x14ac:dyDescent="0.3">
      <c r="A20" s="112"/>
      <c r="B20" s="50"/>
      <c r="C20" s="51" t="s">
        <v>87</v>
      </c>
      <c r="D20" s="52"/>
      <c r="E20" s="53"/>
      <c r="F20" s="54"/>
    </row>
    <row r="21" spans="1:6" ht="73.5" customHeight="1" x14ac:dyDescent="0.3">
      <c r="A21" s="112"/>
      <c r="B21" s="70">
        <v>42001</v>
      </c>
      <c r="C21" s="119" t="s">
        <v>161</v>
      </c>
      <c r="D21" s="64">
        <f>E21+F21</f>
        <v>1775575.9000000001</v>
      </c>
      <c r="E21" s="65">
        <v>1557976.6</v>
      </c>
      <c r="F21" s="66">
        <v>217599.3</v>
      </c>
    </row>
    <row r="22" spans="1:6" ht="69" customHeight="1" x14ac:dyDescent="0.3">
      <c r="A22" s="112"/>
      <c r="B22" s="63">
        <v>42002</v>
      </c>
      <c r="C22" s="117" t="s">
        <v>94</v>
      </c>
      <c r="D22" s="64">
        <f>E22+F22</f>
        <v>354158.8</v>
      </c>
      <c r="E22" s="65">
        <v>272759</v>
      </c>
      <c r="F22" s="66">
        <v>81399.8</v>
      </c>
    </row>
    <row r="23" spans="1:6" ht="80.25" customHeight="1" thickBot="1" x14ac:dyDescent="0.35">
      <c r="A23" s="112"/>
      <c r="B23" s="63">
        <v>42003</v>
      </c>
      <c r="C23" s="117" t="s">
        <v>95</v>
      </c>
      <c r="D23" s="67">
        <f>E23+F23</f>
        <v>1536139</v>
      </c>
      <c r="E23" s="68">
        <v>1365293.7</v>
      </c>
      <c r="F23" s="69">
        <v>170845.3</v>
      </c>
    </row>
    <row r="24" spans="1:6" s="49" customFormat="1" ht="30.75" customHeight="1" thickBot="1" x14ac:dyDescent="0.35">
      <c r="A24" s="110" t="s">
        <v>44</v>
      </c>
      <c r="B24" s="115"/>
      <c r="C24" s="45" t="s">
        <v>96</v>
      </c>
      <c r="D24" s="46">
        <f>E24+F24</f>
        <v>30636558.499999996</v>
      </c>
      <c r="E24" s="47">
        <f>E26+E27+E28+E29+E30+E31+E32</f>
        <v>26209267.599999998</v>
      </c>
      <c r="F24" s="48">
        <f>F26+F27+F28+F29+F30+F31+F32</f>
        <v>4427290.8999999994</v>
      </c>
    </row>
    <row r="25" spans="1:6" ht="27" customHeight="1" x14ac:dyDescent="0.3">
      <c r="A25" s="214"/>
      <c r="B25" s="71"/>
      <c r="C25" s="51" t="s">
        <v>87</v>
      </c>
      <c r="D25" s="52"/>
      <c r="E25" s="53"/>
      <c r="F25" s="54"/>
    </row>
    <row r="26" spans="1:6" ht="69" customHeight="1" x14ac:dyDescent="0.3">
      <c r="A26" s="215"/>
      <c r="B26" s="72" t="s">
        <v>39</v>
      </c>
      <c r="C26" s="73" t="s">
        <v>97</v>
      </c>
      <c r="D26" s="64">
        <f t="shared" ref="D26:D32" si="0">E26+F26</f>
        <v>1311920.3999999999</v>
      </c>
      <c r="E26" s="65">
        <v>1028735.2</v>
      </c>
      <c r="F26" s="66">
        <v>283185.2</v>
      </c>
    </row>
    <row r="27" spans="1:6" ht="68.25" customHeight="1" x14ac:dyDescent="0.3">
      <c r="A27" s="215"/>
      <c r="B27" s="72" t="s">
        <v>50</v>
      </c>
      <c r="C27" s="73" t="s">
        <v>98</v>
      </c>
      <c r="D27" s="64">
        <f t="shared" si="0"/>
        <v>571799.6</v>
      </c>
      <c r="E27" s="65">
        <v>571799.6</v>
      </c>
      <c r="F27" s="66"/>
    </row>
    <row r="28" spans="1:6" ht="77.25" customHeight="1" x14ac:dyDescent="0.3">
      <c r="A28" s="215"/>
      <c r="B28" s="72" t="s">
        <v>53</v>
      </c>
      <c r="C28" s="73" t="s">
        <v>99</v>
      </c>
      <c r="D28" s="67">
        <f t="shared" si="0"/>
        <v>3997817.6</v>
      </c>
      <c r="E28" s="68">
        <v>3276853.7</v>
      </c>
      <c r="F28" s="69">
        <v>720963.9</v>
      </c>
    </row>
    <row r="29" spans="1:6" ht="63" customHeight="1" x14ac:dyDescent="0.3">
      <c r="A29" s="215"/>
      <c r="B29" s="72" t="s">
        <v>56</v>
      </c>
      <c r="C29" s="73" t="s">
        <v>100</v>
      </c>
      <c r="D29" s="67">
        <f t="shared" si="0"/>
        <v>16981591.800000001</v>
      </c>
      <c r="E29" s="68">
        <v>14932194.4</v>
      </c>
      <c r="F29" s="69">
        <v>2049397.4</v>
      </c>
    </row>
    <row r="30" spans="1:6" ht="67.5" customHeight="1" x14ac:dyDescent="0.3">
      <c r="A30" s="215"/>
      <c r="B30" s="74">
        <v>42005</v>
      </c>
      <c r="C30" s="75" t="s">
        <v>132</v>
      </c>
      <c r="D30" s="64">
        <f t="shared" si="0"/>
        <v>3956603.2</v>
      </c>
      <c r="E30" s="65">
        <v>3165298.4</v>
      </c>
      <c r="F30" s="66">
        <v>791304.8</v>
      </c>
    </row>
    <row r="31" spans="1:6" ht="67.5" customHeight="1" x14ac:dyDescent="0.3">
      <c r="A31" s="215"/>
      <c r="B31" s="76">
        <v>42006</v>
      </c>
      <c r="C31" s="73" t="s">
        <v>133</v>
      </c>
      <c r="D31" s="64">
        <f t="shared" si="0"/>
        <v>3494977.2</v>
      </c>
      <c r="E31" s="65">
        <v>2912537.6</v>
      </c>
      <c r="F31" s="66">
        <v>582439.6</v>
      </c>
    </row>
    <row r="32" spans="1:6" ht="81" customHeight="1" thickBot="1" x14ac:dyDescent="0.35">
      <c r="A32" s="216"/>
      <c r="B32" s="77">
        <v>42007</v>
      </c>
      <c r="C32" s="78" t="s">
        <v>101</v>
      </c>
      <c r="D32" s="57">
        <f t="shared" si="0"/>
        <v>321848.7</v>
      </c>
      <c r="E32" s="58">
        <v>321848.7</v>
      </c>
      <c r="F32" s="59">
        <v>0</v>
      </c>
    </row>
  </sheetData>
  <mergeCells count="11">
    <mergeCell ref="A25:A32"/>
    <mergeCell ref="D6:D7"/>
    <mergeCell ref="E6:F6"/>
    <mergeCell ref="A11:A12"/>
    <mergeCell ref="E1:F1"/>
    <mergeCell ref="E2:F2"/>
    <mergeCell ref="A3:F3"/>
    <mergeCell ref="E4:F4"/>
    <mergeCell ref="A5:B6"/>
    <mergeCell ref="C5:C7"/>
    <mergeCell ref="D5:F5"/>
  </mergeCells>
  <pageMargins left="0.28000000000000003" right="0.17" top="0.56000000000000005" bottom="0.35" header="0.22" footer="0.17"/>
  <pageSetup scale="58" firstPageNumber="289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hav 3-1</vt:lpstr>
      <vt:lpstr>hav 3-1.1</vt:lpstr>
      <vt:lpstr>hav 3-1.1.1</vt:lpstr>
      <vt:lpstr>'hav 3-1'!Print_Area</vt:lpstr>
      <vt:lpstr>'hav 3-1.1'!Print_Area</vt:lpstr>
      <vt:lpstr>'hav 3-1'!Print_Titles</vt:lpstr>
      <vt:lpstr>'hav 3-1.1'!Print_Titles</vt:lpstr>
      <vt:lpstr>'hav 3-1.1.1'!Print_Titles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Anahit Badalyan</cp:lastModifiedBy>
  <cp:lastPrinted>2019-12-11T08:46:16Z</cp:lastPrinted>
  <dcterms:created xsi:type="dcterms:W3CDTF">2007-09-05T08:43:25Z</dcterms:created>
  <dcterms:modified xsi:type="dcterms:W3CDTF">2019-12-11T08:47:20Z</dcterms:modified>
</cp:coreProperties>
</file>