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1840" windowHeight="11685"/>
  </bookViews>
  <sheets>
    <sheet name="Havelvac3" sheetId="1" r:id="rId1"/>
  </sheets>
  <definedNames>
    <definedName name="_xlnm._FilterDatabase" localSheetId="0" hidden="1">Havelvac3!$B$1:$B$264</definedName>
    <definedName name="_xlnm.Print_Area" localSheetId="0">Havelvac3!$A$1:$E$262</definedName>
    <definedName name="_xlnm.Print_Titles" localSheetId="0">Havelvac3!$6:$7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4" i="1" l="1"/>
  <c r="E14" i="1"/>
  <c r="C14" i="1"/>
  <c r="E222" i="1"/>
  <c r="E221" i="1" s="1"/>
  <c r="D222" i="1"/>
  <c r="C222" i="1"/>
  <c r="C221" i="1" s="1"/>
  <c r="E258" i="1"/>
  <c r="D258" i="1"/>
  <c r="C258" i="1"/>
  <c r="E256" i="1"/>
  <c r="D256" i="1"/>
  <c r="C256" i="1"/>
  <c r="E254" i="1"/>
  <c r="D254" i="1"/>
  <c r="C254" i="1"/>
  <c r="E252" i="1"/>
  <c r="D252" i="1"/>
  <c r="C252" i="1"/>
  <c r="E250" i="1"/>
  <c r="D250" i="1"/>
  <c r="C250" i="1"/>
  <c r="E248" i="1"/>
  <c r="D248" i="1"/>
  <c r="C248" i="1"/>
  <c r="E246" i="1"/>
  <c r="D246" i="1"/>
  <c r="C246" i="1"/>
  <c r="E244" i="1"/>
  <c r="D244" i="1"/>
  <c r="C244" i="1"/>
  <c r="E242" i="1"/>
  <c r="D242" i="1"/>
  <c r="C242" i="1"/>
  <c r="E240" i="1"/>
  <c r="D240" i="1"/>
  <c r="C240" i="1"/>
  <c r="E238" i="1"/>
  <c r="D238" i="1"/>
  <c r="C238" i="1"/>
  <c r="E236" i="1"/>
  <c r="D236" i="1"/>
  <c r="C236" i="1"/>
  <c r="E234" i="1"/>
  <c r="D234" i="1"/>
  <c r="C234" i="1"/>
  <c r="E231" i="1"/>
  <c r="D231" i="1"/>
  <c r="C231" i="1"/>
  <c r="E229" i="1"/>
  <c r="D229" i="1"/>
  <c r="C229" i="1"/>
  <c r="E227" i="1"/>
  <c r="D227" i="1"/>
  <c r="C227" i="1"/>
  <c r="E225" i="1"/>
  <c r="D225" i="1"/>
  <c r="C225" i="1"/>
  <c r="E223" i="1"/>
  <c r="D223" i="1"/>
  <c r="C223" i="1"/>
  <c r="D221" i="1"/>
  <c r="E209" i="1"/>
  <c r="D209" i="1"/>
  <c r="C209" i="1"/>
  <c r="E205" i="1"/>
  <c r="D205" i="1"/>
  <c r="C205" i="1"/>
  <c r="E202" i="1"/>
  <c r="D202" i="1"/>
  <c r="C202" i="1"/>
  <c r="E200" i="1"/>
  <c r="D200" i="1"/>
  <c r="C200" i="1"/>
  <c r="E198" i="1"/>
  <c r="D198" i="1"/>
  <c r="C198" i="1"/>
  <c r="E196" i="1"/>
  <c r="D196" i="1"/>
  <c r="C196" i="1"/>
  <c r="E194" i="1"/>
  <c r="D194" i="1"/>
  <c r="C194" i="1"/>
  <c r="E192" i="1"/>
  <c r="D192" i="1"/>
  <c r="C192" i="1"/>
  <c r="E189" i="1"/>
  <c r="D189" i="1"/>
  <c r="C189" i="1"/>
  <c r="E180" i="1"/>
  <c r="D180" i="1"/>
  <c r="C180" i="1"/>
  <c r="E175" i="1"/>
  <c r="D175" i="1"/>
  <c r="C175" i="1"/>
  <c r="E168" i="1"/>
  <c r="D168" i="1"/>
  <c r="C168" i="1"/>
  <c r="E150" i="1"/>
  <c r="D150" i="1"/>
  <c r="C150" i="1"/>
  <c r="E141" i="1"/>
  <c r="D141" i="1"/>
  <c r="C141" i="1"/>
  <c r="C114" i="1"/>
  <c r="E107" i="1"/>
  <c r="D107" i="1"/>
  <c r="C107" i="1"/>
  <c r="E101" i="1"/>
  <c r="D101" i="1"/>
  <c r="C101" i="1"/>
  <c r="E87" i="1"/>
  <c r="D87" i="1"/>
  <c r="C87" i="1"/>
  <c r="E78" i="1"/>
  <c r="D78" i="1"/>
  <c r="C78" i="1"/>
  <c r="E65" i="1"/>
  <c r="D65" i="1"/>
  <c r="C65" i="1"/>
  <c r="D52" i="1"/>
  <c r="D36" i="1" s="1"/>
  <c r="E36" i="1"/>
  <c r="C36" i="1"/>
  <c r="E34" i="1"/>
  <c r="D34" i="1"/>
  <c r="C34" i="1"/>
  <c r="E30" i="1"/>
  <c r="D30" i="1"/>
  <c r="C30" i="1"/>
  <c r="E27" i="1"/>
  <c r="D27" i="1"/>
  <c r="C27" i="1"/>
  <c r="E25" i="1"/>
  <c r="D25" i="1"/>
  <c r="C25" i="1"/>
  <c r="E11" i="1"/>
  <c r="D11" i="1"/>
  <c r="C11" i="1"/>
  <c r="E9" i="1"/>
  <c r="D9" i="1"/>
  <c r="C9" i="1"/>
  <c r="C8" i="1" l="1"/>
  <c r="D8" i="1"/>
</calcChain>
</file>

<file path=xl/sharedStrings.xml><?xml version="1.0" encoding="utf-8"?>
<sst xmlns="http://schemas.openxmlformats.org/spreadsheetml/2006/main" count="451" uniqueCount="439">
  <si>
    <t xml:space="preserve"> Ծրագիր</t>
  </si>
  <si>
    <t xml:space="preserve"> ԸՆԴԱՄԵՆԸ</t>
  </si>
  <si>
    <t xml:space="preserve"> ՀՀ Նախագահի աշխատակազմ</t>
  </si>
  <si>
    <t xml:space="preserve"> 1154</t>
  </si>
  <si>
    <t xml:space="preserve"> Հանրապետության նախագահի լիազորությունների իրականացման ապահովում</t>
  </si>
  <si>
    <t xml:space="preserve"> ՀՀ Ազգային ժողով</t>
  </si>
  <si>
    <t xml:space="preserve"> 1024</t>
  </si>
  <si>
    <t xml:space="preserve"> ՀՀ Ազգային ժողովի լիազորությունների իրականացման ապահովում</t>
  </si>
  <si>
    <t xml:space="preserve"> ՀՀ վարչապետի աշխատակազմ</t>
  </si>
  <si>
    <t xml:space="preserve"> 1018</t>
  </si>
  <si>
    <t xml:space="preserve"> Պետական հատվածի արդիականացման ծրագիր</t>
  </si>
  <si>
    <t xml:space="preserve"> 1019</t>
  </si>
  <si>
    <t xml:space="preserve"> Սոցիալական ներդրումների և տեղական զարգացման ծրագիր</t>
  </si>
  <si>
    <t xml:space="preserve"> 1033</t>
  </si>
  <si>
    <t xml:space="preserve"> Աջակցություն քաղաքական կուսակցություններին՝ հասարակական կազմակերպություններին և արհմիություններին</t>
  </si>
  <si>
    <t xml:space="preserve"> 1078</t>
  </si>
  <si>
    <t xml:space="preserve"> Աջակցություն մարդասիրական ծրագրերին</t>
  </si>
  <si>
    <t xml:space="preserve"> 1091</t>
  </si>
  <si>
    <t xml:space="preserve"> Հանրային իրազեկում</t>
  </si>
  <si>
    <t xml:space="preserve"> 1132</t>
  </si>
  <si>
    <t xml:space="preserve"> Քաղաքացիական ծառայողների վերապատրաստում</t>
  </si>
  <si>
    <t xml:space="preserve"> 1136</t>
  </si>
  <si>
    <t xml:space="preserve"> ՀՀ Վարչապետի լիազորությունների իրականացման ապահովում</t>
  </si>
  <si>
    <t xml:space="preserve"> 1213</t>
  </si>
  <si>
    <t xml:space="preserve"> Տեսչական վերահսկողության ծրագիր</t>
  </si>
  <si>
    <t xml:space="preserve"> 1214</t>
  </si>
  <si>
    <t xml:space="preserve"> Արդյունահանող ճյուղերի զարգացման ծրագիր</t>
  </si>
  <si>
    <t xml:space="preserve"> 9007</t>
  </si>
  <si>
    <t xml:space="preserve"> Աջակցություն սննդի անվտանգության ապահովման ծրագրերին</t>
  </si>
  <si>
    <t xml:space="preserve"> ՀՀ սահմանադրական դատարան</t>
  </si>
  <si>
    <t xml:space="preserve"> 1092</t>
  </si>
  <si>
    <t xml:space="preserve"> ՀՀ սահմանադրական դատարանի գործունեության ապահովում</t>
  </si>
  <si>
    <t xml:space="preserve"> Բարձրագույն դատական խորհուրդ</t>
  </si>
  <si>
    <t xml:space="preserve"> 1080</t>
  </si>
  <si>
    <t xml:space="preserve"> Դատական իշխանության գործունեության ապահովում և իրականացում</t>
  </si>
  <si>
    <t xml:space="preserve"> ՀՀ դատախազություն</t>
  </si>
  <si>
    <t xml:space="preserve"> 1013</t>
  </si>
  <si>
    <t xml:space="preserve"> Փորձաքննության ծառայություններ</t>
  </si>
  <si>
    <t xml:space="preserve"> 1087</t>
  </si>
  <si>
    <t xml:space="preserve"> Դատավարական ղեկավարում և դատախազական հսկողություն</t>
  </si>
  <si>
    <t xml:space="preserve"> 1144</t>
  </si>
  <si>
    <t xml:space="preserve"> Մասնագիտական ուսուցում և որակավորման բարձրացում</t>
  </si>
  <si>
    <t xml:space="preserve"> ՀՀ հատուկ քննչական ծառայություն</t>
  </si>
  <si>
    <t xml:space="preserve"> 1062</t>
  </si>
  <si>
    <t xml:space="preserve"> ՀՀ հատուկ քննչական ծառայություններ</t>
  </si>
  <si>
    <t xml:space="preserve"> 1001</t>
  </si>
  <si>
    <t xml:space="preserve"> Տարածքային կառավարման ոլորտում քաղաքականության մշակում՝ ծրագրերի համակարգում և մոնիտորինգի իրականացում</t>
  </si>
  <si>
    <t xml:space="preserve"> 1038</t>
  </si>
  <si>
    <t xml:space="preserve"> Տարածքային կառավարման և տեղական ինքնակառավարման մարմինների ներկայացուցիչների մասնագիտական վերապատրաստում և հատուկ ուսուցում</t>
  </si>
  <si>
    <t xml:space="preserve"> 1040</t>
  </si>
  <si>
    <t xml:space="preserve"> Կոշտ թափոնների կառավարում</t>
  </si>
  <si>
    <t xml:space="preserve"> 1070</t>
  </si>
  <si>
    <t xml:space="preserve"> Աջակցություն փախստականների ինտեգրմանը</t>
  </si>
  <si>
    <t xml:space="preserve"> 1106</t>
  </si>
  <si>
    <t xml:space="preserve"> Միգրացիոն բնագավառում պետական քաղաքականության մշակում և իրականացում</t>
  </si>
  <si>
    <t xml:space="preserve"> 1110</t>
  </si>
  <si>
    <t xml:space="preserve"> Այլընտրանքային աշխատանքային ծառայություն</t>
  </si>
  <si>
    <t xml:space="preserve"> 1157</t>
  </si>
  <si>
    <t xml:space="preserve"> Քաղաքային զարգացում</t>
  </si>
  <si>
    <t xml:space="preserve"> 1189</t>
  </si>
  <si>
    <t xml:space="preserve"> Դպրոցների սեյսմիկ անվտանգության մակարդակի բարձրացման ծրագիր</t>
  </si>
  <si>
    <t xml:space="preserve"> 1212</t>
  </si>
  <si>
    <t xml:space="preserve"> Տարածքային զարգացում</t>
  </si>
  <si>
    <t xml:space="preserve"> ՀՀ  առողջապահության  նախարարություն</t>
  </si>
  <si>
    <t xml:space="preserve"> 1003</t>
  </si>
  <si>
    <t xml:space="preserve"> Հանրային առողջության պահպանում</t>
  </si>
  <si>
    <t xml:space="preserve"> 1053</t>
  </si>
  <si>
    <t xml:space="preserve"> Առողջապահության համակարգի արդիականացման և արդյունավետության բարձրացման ծրագիր</t>
  </si>
  <si>
    <t xml:space="preserve"> 1099</t>
  </si>
  <si>
    <t xml:space="preserve"> Առողջության առաջնային պահպանում</t>
  </si>
  <si>
    <t xml:space="preserve"> 1126</t>
  </si>
  <si>
    <t xml:space="preserve"> Առողջապահության ոլորտում պետական քաղաքականության մշակում՝ ծրագրերի համակարգում և մոնիտորինգ</t>
  </si>
  <si>
    <t xml:space="preserve"> 1142</t>
  </si>
  <si>
    <t xml:space="preserve"> 1188</t>
  </si>
  <si>
    <t xml:space="preserve"> 1191</t>
  </si>
  <si>
    <t xml:space="preserve"> Խորհրդատվական՝ մասնագիտական աջակցություն և հետազոտություններ</t>
  </si>
  <si>
    <t xml:space="preserve"> 1200</t>
  </si>
  <si>
    <t xml:space="preserve"> Մոր և մանկան առողջության պահպանում</t>
  </si>
  <si>
    <t xml:space="preserve"> 1201</t>
  </si>
  <si>
    <t xml:space="preserve"> Շտապ բժշկական օգնության ծրագիր</t>
  </si>
  <si>
    <t xml:space="preserve"> 1202</t>
  </si>
  <si>
    <t xml:space="preserve"> Ոչ վարակիչ հիվանդությունների բժշկական օգնության ապահովում</t>
  </si>
  <si>
    <t xml:space="preserve"> 1207</t>
  </si>
  <si>
    <t xml:space="preserve"> Սոցիալապես անապահով և առանձին խմբերի անձանց բժշկական օգնություն</t>
  </si>
  <si>
    <t xml:space="preserve"> 1208</t>
  </si>
  <si>
    <t xml:space="preserve"> Վարակիչ հիվանդությունների կանխարգելման ծրագիր</t>
  </si>
  <si>
    <t xml:space="preserve"> ՀՀ  արդարադատության նախարարություն</t>
  </si>
  <si>
    <t xml:space="preserve"> 1052</t>
  </si>
  <si>
    <t xml:space="preserve"> Քաղաքացիական կացության ակտերի գրանցում</t>
  </si>
  <si>
    <t xml:space="preserve"> 1057</t>
  </si>
  <si>
    <t xml:space="preserve"> Արդարադատության ոլորտում քաղաքականության  մշակում՝ ծրագրերի համակարգում՝ խորհրդատվության և մոնիտորինգի իրականացում</t>
  </si>
  <si>
    <t xml:space="preserve"> 1093</t>
  </si>
  <si>
    <t xml:space="preserve"> Դատական և հանրային պաշտպանություն</t>
  </si>
  <si>
    <t xml:space="preserve"> 1120</t>
  </si>
  <si>
    <t xml:space="preserve"> Քրեակատարողական ծառայություններ</t>
  </si>
  <si>
    <t xml:space="preserve"> 1123</t>
  </si>
  <si>
    <t xml:space="preserve"> Իրավական իրազեկում և տեղեկատվության ապահովում</t>
  </si>
  <si>
    <t xml:space="preserve"> 1149</t>
  </si>
  <si>
    <t xml:space="preserve"> Արդարադատության համակարգի աշխատակիցների վերապատրաստում և հատուկ ուսուցում</t>
  </si>
  <si>
    <t xml:space="preserve"> 1182</t>
  </si>
  <si>
    <t xml:space="preserve"> Հարկադիր կատարման ծառայություններ</t>
  </si>
  <si>
    <t xml:space="preserve"> 9003</t>
  </si>
  <si>
    <t xml:space="preserve"> Աջակցություն արդարադատության ոլորտում իրականացվող ծրագրերին</t>
  </si>
  <si>
    <t xml:space="preserve"> 1058</t>
  </si>
  <si>
    <t xml:space="preserve"> Տնտեսական զարգացման և ներդրումների ոլորտում պետական քաղաքականության մշակում՝ ծրագրերի համակարգում և մոնիտորինգ</t>
  </si>
  <si>
    <t xml:space="preserve"> 1067</t>
  </si>
  <si>
    <t xml:space="preserve"> Ստանդարտների մշակում և հավատարմագրման համակարգի զարգացում</t>
  </si>
  <si>
    <t xml:space="preserve"> 1079</t>
  </si>
  <si>
    <t xml:space="preserve"> Պետական գույքի կառավարում</t>
  </si>
  <si>
    <t xml:space="preserve"> 1104</t>
  </si>
  <si>
    <t xml:space="preserve"> Աջակցություն փոքր և միջին ձեռնարկատիրությանը</t>
  </si>
  <si>
    <t xml:space="preserve"> 1165</t>
  </si>
  <si>
    <t xml:space="preserve"> Ներդրումների և արտահանման խթանման ծրագիր</t>
  </si>
  <si>
    <t xml:space="preserve"> 1190</t>
  </si>
  <si>
    <t xml:space="preserve"> Զբոսաշրջության զարգացման ծրագիր</t>
  </si>
  <si>
    <t xml:space="preserve"> 9002</t>
  </si>
  <si>
    <t xml:space="preserve"> Աջակցություն մտավոր սեփականության օբյեկտների պաշտպանությանը</t>
  </si>
  <si>
    <t xml:space="preserve"> ՀՀ արտաքին գործերի  նախարարություն</t>
  </si>
  <si>
    <t xml:space="preserve"> 1050</t>
  </si>
  <si>
    <t xml:space="preserve"> Միջազգային հարաբերությունների և դիվանագիտության ոլորտում մասնագետների պատրաստում և վերապատրաստում</t>
  </si>
  <si>
    <t xml:space="preserve"> 1061</t>
  </si>
  <si>
    <t xml:space="preserve"> Արտաքին գործերի ոլորտում Կառավարության քաղաքականության մշակում և իրականացում</t>
  </si>
  <si>
    <t xml:space="preserve"> 1118</t>
  </si>
  <si>
    <t xml:space="preserve"> Համագործակցություն միջազգային կազմակերպությունների հետ</t>
  </si>
  <si>
    <t xml:space="preserve"> 1128</t>
  </si>
  <si>
    <t xml:space="preserve"> Օտարերկրյա պետություններում ՀՀ դիվանագիտական ծառայության մարմինների գործունեության կազմակերպում և իրականացում</t>
  </si>
  <si>
    <t xml:space="preserve"> 1178</t>
  </si>
  <si>
    <t xml:space="preserve"> Հայաստանի Հանրապետությունում և օտարերկրյա պետություններում արարողակարգային միջոցառումների իրականացում</t>
  </si>
  <si>
    <t xml:space="preserve"> 1016</t>
  </si>
  <si>
    <t xml:space="preserve"> Շրջակա միջավայրի վրա ազդեցության գնահատում և մոնիթորինգ</t>
  </si>
  <si>
    <t xml:space="preserve"> 1071</t>
  </si>
  <si>
    <t xml:space="preserve"> Բնապահպանության ոլորտում պետական քաղաքականության մշակում՝ ծրագրերի համակարգում և մոնիտորինգ</t>
  </si>
  <si>
    <t xml:space="preserve"> 1133</t>
  </si>
  <si>
    <t xml:space="preserve"> Բնապահպանական ծրագրերի իրականացում համայնքներում</t>
  </si>
  <si>
    <t xml:space="preserve"> 1155</t>
  </si>
  <si>
    <t xml:space="preserve"> Բնական պաշարների և բնության հատուկ պահպանվող տարածքների կառավարում և պահպանում</t>
  </si>
  <si>
    <t xml:space="preserve"> 1173</t>
  </si>
  <si>
    <t xml:space="preserve"> Անտառների կառավարում</t>
  </si>
  <si>
    <t xml:space="preserve"> 1186</t>
  </si>
  <si>
    <t xml:space="preserve"> Բնագիտական նմուշների պահպանություն և ցուցադրություն</t>
  </si>
  <si>
    <t xml:space="preserve"> 1022</t>
  </si>
  <si>
    <t xml:space="preserve"> Գյուղատնտեսության խթանման ծրագիր</t>
  </si>
  <si>
    <t xml:space="preserve"> 1026</t>
  </si>
  <si>
    <t xml:space="preserve"> Սննդամթերքի լաբորատոր փորձաքննություններ</t>
  </si>
  <si>
    <t xml:space="preserve"> 1059</t>
  </si>
  <si>
    <t xml:space="preserve"> Բուսաբուծության խթանում և բույսերի պաշտպանություն</t>
  </si>
  <si>
    <t xml:space="preserve"> 1086</t>
  </si>
  <si>
    <t xml:space="preserve"> Գյուղական ենթակառուցվածքների վերականգնում և զարգացում</t>
  </si>
  <si>
    <t xml:space="preserve"> 1116</t>
  </si>
  <si>
    <t xml:space="preserve"> Անասնաբուժական ծառայություններ</t>
  </si>
  <si>
    <t xml:space="preserve"> 1134</t>
  </si>
  <si>
    <t xml:space="preserve"> Ենթակառուցվածքների և գյուղական ֆինանսավորման աջակցություն</t>
  </si>
  <si>
    <t xml:space="preserve"> 1187</t>
  </si>
  <si>
    <t xml:space="preserve"> Գյուղատնտեսության արդիականացման ծրագիր</t>
  </si>
  <si>
    <t xml:space="preserve"> 1004</t>
  </si>
  <si>
    <t xml:space="preserve"> Ոռոգման համակարգի առողջացում</t>
  </si>
  <si>
    <t xml:space="preserve"> 1017</t>
  </si>
  <si>
    <t xml:space="preserve"> Որոտան-Արփա-Սևան թունելի ջրային համակարգի կառավարում</t>
  </si>
  <si>
    <t xml:space="preserve"> 1027</t>
  </si>
  <si>
    <t xml:space="preserve"> Կոլեկտորադրենաժային ծառայություններ</t>
  </si>
  <si>
    <t xml:space="preserve"> 1072</t>
  </si>
  <si>
    <t xml:space="preserve"> Ջրամատակարարաման և ջրահեռացման բարելավում</t>
  </si>
  <si>
    <t xml:space="preserve"> 1073</t>
  </si>
  <si>
    <t xml:space="preserve"> Ընդերքի ուսումնասիրության՝ օգտագործման և պահպանման ծառայություններ</t>
  </si>
  <si>
    <t xml:space="preserve"> 1094</t>
  </si>
  <si>
    <t xml:space="preserve"> Էներգետիկ ենթակառուցվածքների և բնական պաշարների ոլորտում պետական քաղաքականության մշակում՝ ծրագրերի համակարգում և մոնիտորինգ</t>
  </si>
  <si>
    <t xml:space="preserve"> 1109</t>
  </si>
  <si>
    <t xml:space="preserve"> Ջրային տնտեսության ոլորտում ծրագրերի համակարգում և մոնիտորինգ</t>
  </si>
  <si>
    <t xml:space="preserve"> 1167</t>
  </si>
  <si>
    <t xml:space="preserve"> Էլեկտրաէներգետիկ համակարգի զարգացման ծրագիր</t>
  </si>
  <si>
    <t xml:space="preserve"> 1171</t>
  </si>
  <si>
    <t xml:space="preserve"> Ռադիոակտիվ թափոնների կառավարում</t>
  </si>
  <si>
    <t xml:space="preserve"> 1045</t>
  </si>
  <si>
    <t xml:space="preserve"> Նախնական (արհեստագործական) և միջին մասնագիտական կրթություն</t>
  </si>
  <si>
    <t xml:space="preserve"> 1111</t>
  </si>
  <si>
    <t xml:space="preserve"> Բարձրագույն և հետբուհական մասնագիտական կրթության ծրագիր</t>
  </si>
  <si>
    <t xml:space="preserve"> 1130</t>
  </si>
  <si>
    <t xml:space="preserve"> Կրթության և գիտության բնագավառի պետական քաղաքականության մշակում՝ ծրագրերի համակարգում և մոնիտորինգ</t>
  </si>
  <si>
    <t xml:space="preserve"> 1146</t>
  </si>
  <si>
    <t xml:space="preserve"> Հանրակրթության ծրագիր</t>
  </si>
  <si>
    <t xml:space="preserve"> 1148</t>
  </si>
  <si>
    <t xml:space="preserve"> Արտադպոցական դաստիարակության ծրագիր</t>
  </si>
  <si>
    <t xml:space="preserve"> 1162</t>
  </si>
  <si>
    <t xml:space="preserve"> Գիտական և գիտատեխնիկական հետազոտությունների ծրագիր</t>
  </si>
  <si>
    <t xml:space="preserve"> 1183</t>
  </si>
  <si>
    <t xml:space="preserve"> Ապահով դպրոց</t>
  </si>
  <si>
    <t xml:space="preserve"> 1192</t>
  </si>
  <si>
    <t xml:space="preserve"> Կրթության որակի ապահովում</t>
  </si>
  <si>
    <t xml:space="preserve"> 1193</t>
  </si>
  <si>
    <t xml:space="preserve"> Համընդհանուր ներառական կրթության համակարգի ներդրում</t>
  </si>
  <si>
    <t xml:space="preserve"> 1056</t>
  </si>
  <si>
    <t xml:space="preserve"> Կինեմատոգրաֆիայի ծրագիր</t>
  </si>
  <si>
    <t xml:space="preserve"> 1075</t>
  </si>
  <si>
    <t xml:space="preserve"> Մշակութային ժառանգության ծրագիր</t>
  </si>
  <si>
    <t xml:space="preserve"> 1124</t>
  </si>
  <si>
    <t xml:space="preserve"> Գրքի և գրչության ծրագիր</t>
  </si>
  <si>
    <t xml:space="preserve"> 1129</t>
  </si>
  <si>
    <t xml:space="preserve"> Մշակույթի բնագավառում պետական քաղաքականության մշակում՝ ծրագրերի համակարգում և մոնիտորինգ</t>
  </si>
  <si>
    <t xml:space="preserve"> 1147</t>
  </si>
  <si>
    <t xml:space="preserve"> Ազգային արխիվի ծրագիր</t>
  </si>
  <si>
    <t xml:space="preserve"> 1168</t>
  </si>
  <si>
    <t xml:space="preserve"> Արվեստների ծրագիր</t>
  </si>
  <si>
    <t xml:space="preserve"> 1196</t>
  </si>
  <si>
    <t xml:space="preserve"> Մարզերի մշակութային զարգացման ծրագիր</t>
  </si>
  <si>
    <t xml:space="preserve"> 1198</t>
  </si>
  <si>
    <t xml:space="preserve"> Մշակութային և գեղագիտական դաստիարակության ծրագիր</t>
  </si>
  <si>
    <t xml:space="preserve"> ՀՀ  պաշտպանության  նախարարություն</t>
  </si>
  <si>
    <t xml:space="preserve"> Պաշտպանության բնագավառում գիտական և գիտատեխնիկական նպատակային հետազոտություններ</t>
  </si>
  <si>
    <t xml:space="preserve"> 1125</t>
  </si>
  <si>
    <t xml:space="preserve"> Ռազմական ուսուցում և վերապատրաստում</t>
  </si>
  <si>
    <t xml:space="preserve"> 1169</t>
  </si>
  <si>
    <t xml:space="preserve"> ՀՀ պաշտպանության ապահովում</t>
  </si>
  <si>
    <t xml:space="preserve"> 1177</t>
  </si>
  <si>
    <t xml:space="preserve"> Հումանիտար ականազերծման և փորձագիտական ծառայություններ</t>
  </si>
  <si>
    <t xml:space="preserve"> 1197</t>
  </si>
  <si>
    <t xml:space="preserve"> Միջազգային ռազմական համագործակցություն</t>
  </si>
  <si>
    <t xml:space="preserve"> 1204</t>
  </si>
  <si>
    <t xml:space="preserve"> Ռազմաբժշկական սպասարկում և առողջապահական ծառայություններ</t>
  </si>
  <si>
    <t xml:space="preserve"> 9001</t>
  </si>
  <si>
    <t xml:space="preserve"> Աջակցություն ՀՀ ՊՆ կողմից իրականացվող ծրագրերին</t>
  </si>
  <si>
    <t xml:space="preserve"> ՀՀ  աշխատանքի և սոցիալական հարցերի նախարարություն</t>
  </si>
  <si>
    <t xml:space="preserve"> 1005</t>
  </si>
  <si>
    <t xml:space="preserve"> Պարգևավճարներ և պատվովճարներ</t>
  </si>
  <si>
    <t xml:space="preserve"> 1011</t>
  </si>
  <si>
    <t xml:space="preserve"> Անապահով սոցիալական խմբերին աջակցություն</t>
  </si>
  <si>
    <t xml:space="preserve"> 1015</t>
  </si>
  <si>
    <t xml:space="preserve"> Սոցիալական փաթեթների ապահովում</t>
  </si>
  <si>
    <t xml:space="preserve"> 1032</t>
  </si>
  <si>
    <t xml:space="preserve"> Խնամքի ծառայություններ 18 տարեկանից բարձր տարիքի անձանց</t>
  </si>
  <si>
    <t xml:space="preserve"> 1068</t>
  </si>
  <si>
    <t xml:space="preserve"> Ժողովրդագրական վիճակի բարելավում</t>
  </si>
  <si>
    <t xml:space="preserve"> 1082</t>
  </si>
  <si>
    <t xml:space="preserve"> Սոցիալական աջակցություն անաշխատունակության դեպքում</t>
  </si>
  <si>
    <t xml:space="preserve"> 1088</t>
  </si>
  <si>
    <t xml:space="preserve"> Զբաղվածության ծրագիր</t>
  </si>
  <si>
    <t xml:space="preserve"> 1098</t>
  </si>
  <si>
    <t xml:space="preserve"> Բնակարանային ապահովում</t>
  </si>
  <si>
    <t xml:space="preserve"> 1102</t>
  </si>
  <si>
    <t xml:space="preserve"> Կենսաթոշակային ապահովություն</t>
  </si>
  <si>
    <t xml:space="preserve"> 1117</t>
  </si>
  <si>
    <t xml:space="preserve"> Սոցիալական պաշտպանության բնագավառում պետական քաղաքականության մշակում՝ ծրագրերի համակարգում և մոնիթորինգ</t>
  </si>
  <si>
    <t xml:space="preserve"> 1141</t>
  </si>
  <si>
    <t xml:space="preserve"> 1160</t>
  </si>
  <si>
    <t xml:space="preserve"> Հաշմանդամություն ունեցող անձանց աջակցություն</t>
  </si>
  <si>
    <t xml:space="preserve"> 1184</t>
  </si>
  <si>
    <t xml:space="preserve"> Ավանդների փոխհատուցում</t>
  </si>
  <si>
    <t xml:space="preserve"> 1205</t>
  </si>
  <si>
    <t xml:space="preserve"> Սոցիալական ապահովություն</t>
  </si>
  <si>
    <t xml:space="preserve"> 1206</t>
  </si>
  <si>
    <t xml:space="preserve"> Սոցիալական պաշտպանության համակարգի բարեփոխումներ</t>
  </si>
  <si>
    <t xml:space="preserve"> 1043</t>
  </si>
  <si>
    <t xml:space="preserve"> 1049</t>
  </si>
  <si>
    <t xml:space="preserve"> Ճանապարհային ցանցի բարելավում</t>
  </si>
  <si>
    <t xml:space="preserve"> 1077</t>
  </si>
  <si>
    <t xml:space="preserve"> Երկաթուղային ցանցի զարգացում</t>
  </si>
  <si>
    <t xml:space="preserve"> 1100</t>
  </si>
  <si>
    <t xml:space="preserve"> 1164</t>
  </si>
  <si>
    <t xml:space="preserve"> Հեռահաղորդակցության ապահովում</t>
  </si>
  <si>
    <t xml:space="preserve"> 1176</t>
  </si>
  <si>
    <t xml:space="preserve"> Ավիացիայի բնագավառում վերահսկողության և կանոնակարգման ապահովում</t>
  </si>
  <si>
    <t xml:space="preserve"> 9004</t>
  </si>
  <si>
    <t xml:space="preserve"> Աջակցություն ավիացիայի բնագավառում վերահսկողության և կանոնակարգման ապահովմանը</t>
  </si>
  <si>
    <t xml:space="preserve"> ՀՀ ֆինանսների նախարարություն</t>
  </si>
  <si>
    <t xml:space="preserve"> 1006</t>
  </si>
  <si>
    <t xml:space="preserve"> Պետական պարտքի կառավարում</t>
  </si>
  <si>
    <t xml:space="preserve"> 1031</t>
  </si>
  <si>
    <t xml:space="preserve"> Հանրային հատվածի ֆինանսական ոլորտի մասնագետների վերապատրաստում</t>
  </si>
  <si>
    <t xml:space="preserve"> 1108</t>
  </si>
  <si>
    <t xml:space="preserve"> Հանրային ֆինանսների կառավարման բնագավառում պետական քաղաքականության մշակում՝ ծրագրերի համակարգում և մոնիտորինգ</t>
  </si>
  <si>
    <t xml:space="preserve"> 1137</t>
  </si>
  <si>
    <t xml:space="preserve"> Գնումների գործընթացի կարգավորում և համակարգում</t>
  </si>
  <si>
    <t xml:space="preserve"> 1041</t>
  </si>
  <si>
    <t xml:space="preserve"> Մեծ նվաճումների սպորտ</t>
  </si>
  <si>
    <t xml:space="preserve"> 1113</t>
  </si>
  <si>
    <t xml:space="preserve"> Սպորտի և երիտասարդության հարցերի բնագավառում պետական քաղաքականության մշակում՝ ծրագրերի համակարգում և մոնիտորինգ</t>
  </si>
  <si>
    <t xml:space="preserve"> 1115</t>
  </si>
  <si>
    <t xml:space="preserve"> Երիտասարդության ծրագիր</t>
  </si>
  <si>
    <t xml:space="preserve"> 1163</t>
  </si>
  <si>
    <t xml:space="preserve"> Մասսայական սպորտ</t>
  </si>
  <si>
    <t xml:space="preserve"> ՀՀ արտակարգ իրավիճակների նախարարություն</t>
  </si>
  <si>
    <t xml:space="preserve"> 1020</t>
  </si>
  <si>
    <t xml:space="preserve"> 1028</t>
  </si>
  <si>
    <t xml:space="preserve"> Տեխնիկական անվտանգության կանոնակարգում</t>
  </si>
  <si>
    <t xml:space="preserve"> 1085</t>
  </si>
  <si>
    <t xml:space="preserve"> Արտակարգ իրավիճակների արձագանքման կարողությունների զարգացում</t>
  </si>
  <si>
    <t xml:space="preserve"> 1089</t>
  </si>
  <si>
    <t xml:space="preserve"> Սեյսմիկ պաշտպանություն</t>
  </si>
  <si>
    <t xml:space="preserve"> 1090</t>
  </si>
  <si>
    <t xml:space="preserve"> Փրկարարական ծառայություններ</t>
  </si>
  <si>
    <t xml:space="preserve"> 1107</t>
  </si>
  <si>
    <t xml:space="preserve"> Ռազմավարական նշանակության պաշարների կառավարում</t>
  </si>
  <si>
    <t xml:space="preserve"> 1112</t>
  </si>
  <si>
    <t xml:space="preserve"> Արտակարգ իրավիճակների բնագավառի պետական քաղաքականության մշակում՝ ծրագրերի համակարգում և մոնիտորինգ</t>
  </si>
  <si>
    <t xml:space="preserve"> 1194</t>
  </si>
  <si>
    <t xml:space="preserve"> Հայրենադարձության ծրագիր</t>
  </si>
  <si>
    <t xml:space="preserve"> ՀՀ վիճակագրական կոմիտե</t>
  </si>
  <si>
    <t xml:space="preserve"> 1143</t>
  </si>
  <si>
    <t xml:space="preserve"> Ազգային պաշտոնական վիճակագրության արտադրություն և տարածում</t>
  </si>
  <si>
    <t xml:space="preserve"> 1209</t>
  </si>
  <si>
    <t xml:space="preserve"> Վիճակագրական համակարգի ամրապնդման ազգային ռազմավարական ծրագիր</t>
  </si>
  <si>
    <t xml:space="preserve"> ՀՀ հանրային ծառայությունները կարգավորող հանձնաժողով</t>
  </si>
  <si>
    <t xml:space="preserve"> 1064</t>
  </si>
  <si>
    <t xml:space="preserve"> Հանրային ծառայությունների ոլորտի կարգավորում</t>
  </si>
  <si>
    <t xml:space="preserve"> ՀՀ կենտրոնական ընտրական հանձնաժողով</t>
  </si>
  <si>
    <t xml:space="preserve"> 1096</t>
  </si>
  <si>
    <t xml:space="preserve"> Ընտրական գործընթացների համակարգում՝կանոնակարգում և տեղեկատվության տրամադրում</t>
  </si>
  <si>
    <t xml:space="preserve"> ՀՀ տնտեսական մրցակցության պաշտպանության պետական հանձնաժողով</t>
  </si>
  <si>
    <t xml:space="preserve"> 1034</t>
  </si>
  <si>
    <t xml:space="preserve"> Տնտեսական մրցակցության պաշտպանություն</t>
  </si>
  <si>
    <t xml:space="preserve"> ՀՀ անշարժ գույքի կադաստրի կոմիտե</t>
  </si>
  <si>
    <t xml:space="preserve"> 1012</t>
  </si>
  <si>
    <t xml:space="preserve"> Անշարժ գույքի կադաստրի վարման բնագավառում պետական քաղաքականության իրականացում</t>
  </si>
  <si>
    <t xml:space="preserve"> Հեռուստատեսության և ռադիոյի հանձնաժողով</t>
  </si>
  <si>
    <t xml:space="preserve"> 1007</t>
  </si>
  <si>
    <t xml:space="preserve"> Հեռուստատեսության և ռադիոյի բնագավառի կանոնակարգում</t>
  </si>
  <si>
    <t xml:space="preserve"> ՀՀ պետական եկամուտների կոմիտե</t>
  </si>
  <si>
    <t xml:space="preserve"> 1023</t>
  </si>
  <si>
    <t xml:space="preserve"> Հարկային և մաքսային ծառայություններ</t>
  </si>
  <si>
    <t xml:space="preserve"> 9006</t>
  </si>
  <si>
    <t xml:space="preserve"> Աջակցություն ՀՀ  պետական եկամուտների կոմիտեի կողմից իրականացվող ծրագրերին</t>
  </si>
  <si>
    <t xml:space="preserve"> ՀՀ ազգային անվտանգության ծառայություն</t>
  </si>
  <si>
    <t xml:space="preserve"> 1036</t>
  </si>
  <si>
    <t xml:space="preserve"> Պետական պահպանության ապահովում</t>
  </si>
  <si>
    <t xml:space="preserve"> 1138</t>
  </si>
  <si>
    <t xml:space="preserve"> Ազգային անվտանգություն</t>
  </si>
  <si>
    <t xml:space="preserve"> ՀՀ ոստիկանություն</t>
  </si>
  <si>
    <t xml:space="preserve"> 1014</t>
  </si>
  <si>
    <t xml:space="preserve"> Հասարակական անվտանգության ապահովում</t>
  </si>
  <si>
    <t xml:space="preserve"> 1083</t>
  </si>
  <si>
    <t xml:space="preserve"> Անձնագրերի և վիզաների տրամադրում՝ բնակչության պետական ռեգիստրի միասնական համակարգի վարում</t>
  </si>
  <si>
    <t xml:space="preserve"> 1095</t>
  </si>
  <si>
    <t xml:space="preserve"> Ոստիկանության  աշխատողների և նրանց ընտանիքի անդամների առողջության պահպանում</t>
  </si>
  <si>
    <t xml:space="preserve"> 1101</t>
  </si>
  <si>
    <t xml:space="preserve"> Ոստիկանության կրթական ծառայություններ</t>
  </si>
  <si>
    <t xml:space="preserve"> 1158</t>
  </si>
  <si>
    <t xml:space="preserve"> Ոստիկանության ոլորտի քաղաքականության մշակում՝ կառավարում՝ կենտրոնացված միջոցառումներ՝ մոնիտորինգ և վերահսկողություն</t>
  </si>
  <si>
    <t xml:space="preserve"> 1175</t>
  </si>
  <si>
    <t xml:space="preserve"> Ճանապարհային երթևեկության անվտանգության ապահովում</t>
  </si>
  <si>
    <t xml:space="preserve"> 9005</t>
  </si>
  <si>
    <t xml:space="preserve"> Աջակցություն ՀՀ ոստիկանության բժշկական  վարչության կողմից ծառայությունների մատուցմանը</t>
  </si>
  <si>
    <t xml:space="preserve"> 9008</t>
  </si>
  <si>
    <t xml:space="preserve"> Աջակցություն ՀՀ ոստիկանության կողմից պետական պահպանության ծառայությունների մատուցմանը_x000D_
</t>
  </si>
  <si>
    <t xml:space="preserve"> 9009</t>
  </si>
  <si>
    <t xml:space="preserve"> Աջակցություն ճանապարհային երթևեկության անվտանգության ապահովմանը_x000D_
</t>
  </si>
  <si>
    <t xml:space="preserve"> 9010</t>
  </si>
  <si>
    <t xml:space="preserve"> Աջակցություն ՀՀ ոստիկանության անձնագրային և վիզաների վարչության կողմից ծառայությունների մատուցմանը_x000D_
</t>
  </si>
  <si>
    <t xml:space="preserve"> Հայաստանի հանրային հեռուստառադիոընկերության խորհուրդ</t>
  </si>
  <si>
    <t xml:space="preserve"> 1042</t>
  </si>
  <si>
    <t xml:space="preserve"> Ռադիո և հեռուստահաղորդումների հեռարձակում</t>
  </si>
  <si>
    <t xml:space="preserve"> ՀՀ հաշվեքննիչ պալատ</t>
  </si>
  <si>
    <t xml:space="preserve"> 1161</t>
  </si>
  <si>
    <t xml:space="preserve"> Հանրային ֆինանսների և սեփականության ոլորտում հաշվեքննություն</t>
  </si>
  <si>
    <t xml:space="preserve"> Մարդու իրավունքների պաշտպանի աշխատակազմ</t>
  </si>
  <si>
    <t xml:space="preserve"> 1060</t>
  </si>
  <si>
    <t xml:space="preserve"> Մարդու իրավունքների պաշտպանություն</t>
  </si>
  <si>
    <t xml:space="preserve"> ՀՀ  միջուկային անվտանգության կարգավորման  կոմիտե</t>
  </si>
  <si>
    <t xml:space="preserve"> 1054</t>
  </si>
  <si>
    <t xml:space="preserve"> Միջուկային և ճառագայթային անվտանգության կարգավորում</t>
  </si>
  <si>
    <t xml:space="preserve"> ՀՀ քննչական կոմիտե</t>
  </si>
  <si>
    <t xml:space="preserve"> 1180</t>
  </si>
  <si>
    <t xml:space="preserve"> ՀՀ քննչական ծառայություններ</t>
  </si>
  <si>
    <t xml:space="preserve"> ՀՀ քաղաքաշինության կոմիտե</t>
  </si>
  <si>
    <t xml:space="preserve"> 1103</t>
  </si>
  <si>
    <t xml:space="preserve"> Քաղաքաշինության և ճարտարապետության բնագավառում պետական քաղաքականության իրականացում և կանոնակարգում</t>
  </si>
  <si>
    <t xml:space="preserve"> Կոռուպցիայի կանխարգելման հանձնաժողով</t>
  </si>
  <si>
    <t xml:space="preserve"> 1181</t>
  </si>
  <si>
    <t xml:space="preserve"> Կոռուպցիայի կանխարգելման համակարգի զարգացման ապահովում</t>
  </si>
  <si>
    <t xml:space="preserve"> ՀՀ պետական վերահսկողական ծառայություն</t>
  </si>
  <si>
    <t xml:space="preserve"> 1203</t>
  </si>
  <si>
    <t xml:space="preserve"> Պետական վերահսկողական ծառայություններ</t>
  </si>
  <si>
    <t xml:space="preserve"> ՀՀ Արագածոտնի  մարզպետարան</t>
  </si>
  <si>
    <t xml:space="preserve"> 1002</t>
  </si>
  <si>
    <t xml:space="preserve"> ՀՀ Արագածոտնի մարզում տարածքային պետական կառավարում</t>
  </si>
  <si>
    <t xml:space="preserve"> ՀՀ  Արարատի  մարզպետարան</t>
  </si>
  <si>
    <t xml:space="preserve"> 1009</t>
  </si>
  <si>
    <t xml:space="preserve"> ՀՀ Արարատի մարզում տարածքային պետական կառավարում</t>
  </si>
  <si>
    <t xml:space="preserve"> ՀՀ  Արմավիրի մարզպետարան</t>
  </si>
  <si>
    <t xml:space="preserve"> 1010</t>
  </si>
  <si>
    <t xml:space="preserve"> ՀՀ Արմավիրի մարզում տարածքային պետական կառավարում</t>
  </si>
  <si>
    <t xml:space="preserve"> ՀՀ Գեղարքունիքի մարզպետարան</t>
  </si>
  <si>
    <t xml:space="preserve"> 1025</t>
  </si>
  <si>
    <t xml:space="preserve"> ՀՀ Գեղարքունիքի մարզում տարածքային պետական կառավարում</t>
  </si>
  <si>
    <t xml:space="preserve"> ՀՀ Լոռու մարզպետարան</t>
  </si>
  <si>
    <t xml:space="preserve"> 1030</t>
  </si>
  <si>
    <t xml:space="preserve"> ՀՀ Լոռու մարզում տարածքային պետական կառավարում</t>
  </si>
  <si>
    <t xml:space="preserve"> ՀՀ Կոտայքի մարզպետարան</t>
  </si>
  <si>
    <t xml:space="preserve"> 1037</t>
  </si>
  <si>
    <t xml:space="preserve"> ՀՀ Կոտայքի մարզում տարածքային պետական կառավարում</t>
  </si>
  <si>
    <t xml:space="preserve"> ՀՀ Շիրակի մարզպետարան</t>
  </si>
  <si>
    <t xml:space="preserve"> 1039</t>
  </si>
  <si>
    <t xml:space="preserve"> ՀՀ Շիրակի մարզում տարածքային պետական կառավարում</t>
  </si>
  <si>
    <t xml:space="preserve"> ՀՀ Սյունիքի մարզպետարան</t>
  </si>
  <si>
    <t xml:space="preserve"> 1047</t>
  </si>
  <si>
    <t xml:space="preserve"> ՀՀ Սյունիքի մարզում տարածքային պետական կառավարում</t>
  </si>
  <si>
    <t xml:space="preserve"> ՀՀ Վայոց ձորի մարզպետարան</t>
  </si>
  <si>
    <t xml:space="preserve"> 1051</t>
  </si>
  <si>
    <t xml:space="preserve"> ՀՀ Վայոց ձորի մարզում տարածքային պետական կառավարում</t>
  </si>
  <si>
    <t xml:space="preserve"> ՀՀ Տավուշի մարզպետարան</t>
  </si>
  <si>
    <t xml:space="preserve"> 1055</t>
  </si>
  <si>
    <t xml:space="preserve"> ՀՀ Տավուշի մարզում տարածքային պետական կառավարում</t>
  </si>
  <si>
    <t xml:space="preserve"> ՀՀ կառավարություն</t>
  </si>
  <si>
    <t xml:space="preserve"> 1139</t>
  </si>
  <si>
    <t xml:space="preserve"> 1185</t>
  </si>
  <si>
    <t xml:space="preserve"> Արտասահմանյան պատվիրակությունների ընդունելությունների և պաշտոնական գործուղումների կազմակերպում</t>
  </si>
  <si>
    <t xml:space="preserve"> 1195</t>
  </si>
  <si>
    <t xml:space="preserve"> Հասարակության և պետության հանդեպ հատուկ ծառայություններ մատուցած քաղաքացիների մահվան դեպքում արարողակարգային միջոցառումների կազմակերպում</t>
  </si>
  <si>
    <t>Դատաբժշկական և ախտաբանաանատոմիական ծառայություններ</t>
  </si>
  <si>
    <t xml:space="preserve"> Դեղապահովում</t>
  </si>
  <si>
    <t xml:space="preserve"> ՀՀ կառավարություն (պահուստային ֆոնդ)</t>
  </si>
  <si>
    <t xml:space="preserve"> Բարձր տեխնոլոգիաների ոլորտի խթանում</t>
  </si>
  <si>
    <t>Կրթության ոլորտում միջազգային և սփյուռքի հետ համագործակցության զարգացում</t>
  </si>
  <si>
    <t>Հիդրոօդերևութաբանական ծառայություններ</t>
  </si>
  <si>
    <t>Ռազմարդյունաբերություն</t>
  </si>
  <si>
    <t>Նոր նախաձեռնություններ</t>
  </si>
  <si>
    <t>ՀՀ 2020-2022 թվականների պետական բյուջեների հաշվին կատարվող ծախսերի ֆինանսավորման կողմնորոշիչ չափաքանակները՝ ըստ բյուջետային գլխադասային մարմինների և ծրագրերի</t>
  </si>
  <si>
    <t>հազար դրամներով</t>
  </si>
  <si>
    <t>Բյուջետային գլխադասային մարմինների, ծրագրերի անվանումները</t>
  </si>
  <si>
    <t xml:space="preserve"> Ընտանիքներին՝ կանանց և երեխաներին աջակցություն</t>
  </si>
  <si>
    <t xml:space="preserve"> ՀՀ տարածքային կառավարման և ենթակարուցվածքների նախարարություն</t>
  </si>
  <si>
    <t>Կապիտալ ծախսեր (չբաշխված)</t>
  </si>
  <si>
    <t xml:space="preserve"> 1066</t>
  </si>
  <si>
    <t xml:space="preserve"> Վերականգնվող էներգետիկայի ծրագիր</t>
  </si>
  <si>
    <t>ՀՀ Էկոնոմիկայի նախարարություն</t>
  </si>
  <si>
    <t xml:space="preserve"> ՀՀ  շրջակա միջավայրի  նախարարություն</t>
  </si>
  <si>
    <t xml:space="preserve"> ՀՀ  կրթության, գիտության, մշակույթի և սպորտի նախարարություն</t>
  </si>
  <si>
    <t xml:space="preserve"> 1153</t>
  </si>
  <si>
    <t xml:space="preserve"> Սոցիալական պաշտպանության ոլորտի զարգացման ծրագիր</t>
  </si>
  <si>
    <t xml:space="preserve"> ՀՀ բարձր տեխնոլոգիական արդյունաբերության նախարարություն</t>
  </si>
  <si>
    <t>Ռազմարդյունաբերության բնագավառում պետական քաղաքականության մշակում խորհրդատվական, մոնիտորինգի և աջակցության ծառայություններ, ծրագրերի համակարգում</t>
  </si>
  <si>
    <t>Վարչական օբյեկտների հիմնանորոգում</t>
  </si>
  <si>
    <t>Ռազմարդյունաբերության համալիրի զարգացում</t>
  </si>
  <si>
    <t>Բնակարանային ապահովում</t>
  </si>
  <si>
    <t>ՀՀ կառավարություն վարկային չբաշխված</t>
  </si>
  <si>
    <t xml:space="preserve"> Աջակցություն ՀՀ զինված ուժերի ռազմաբժշկական վարչության կողմից իրականացվող ծրագրին</t>
  </si>
  <si>
    <t>Ներառական կրթության համակարգի հզորացում Հայաստանում</t>
  </si>
  <si>
    <t>2020 թվական</t>
  </si>
  <si>
    <t>2021 թվական</t>
  </si>
  <si>
    <t>2022 թվական</t>
  </si>
  <si>
    <t>Հավելված 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</si>
</sst>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_);\(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0"/>
      <name val="Arial Armenian"/>
      <family val="2"/>
    </font>
    <font>
      <sz val="11"/>
      <name val="Calibri"/>
      <family val="2"/>
      <scheme val="minor"/>
    </font>
    <font>
      <b/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6">
    <xf numFmtId="0" fontId="0" fillId="0" borderId="0" xfId="0"/>
    <xf numFmtId="1" fontId="3" fillId="2" borderId="1" xfId="1" applyNumberFormat="1" applyFont="1" applyFill="1" applyBorder="1" applyAlignment="1">
      <alignment horizontal="left" vertical="top"/>
    </xf>
    <xf numFmtId="165" fontId="2" fillId="2" borderId="1" xfId="1" applyNumberFormat="1" applyFont="1" applyFill="1" applyBorder="1" applyAlignment="1">
      <alignment horizontal="left" vertical="top" wrapText="1"/>
    </xf>
    <xf numFmtId="1" fontId="2" fillId="2" borderId="1" xfId="1" applyNumberFormat="1" applyFont="1" applyFill="1" applyBorder="1" applyAlignment="1">
      <alignment horizontal="left" vertical="top"/>
    </xf>
    <xf numFmtId="165" fontId="3" fillId="2" borderId="1" xfId="1" applyNumberFormat="1" applyFont="1" applyFill="1" applyBorder="1" applyAlignment="1">
      <alignment horizontal="left" vertical="top" wrapText="1"/>
    </xf>
    <xf numFmtId="165" fontId="2" fillId="2" borderId="1" xfId="1" applyNumberFormat="1" applyFont="1" applyFill="1" applyBorder="1" applyAlignment="1">
      <alignment vertical="top"/>
    </xf>
    <xf numFmtId="0" fontId="3" fillId="2" borderId="0" xfId="0" applyFont="1" applyFill="1" applyAlignment="1">
      <alignment horizontal="center"/>
    </xf>
    <xf numFmtId="165" fontId="3" fillId="2" borderId="1" xfId="1" applyNumberFormat="1" applyFont="1" applyFill="1" applyBorder="1" applyAlignment="1">
      <alignment vertical="center" wrapText="1"/>
    </xf>
    <xf numFmtId="49" fontId="3" fillId="2" borderId="1" xfId="1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wrapText="1"/>
    </xf>
    <xf numFmtId="49" fontId="3" fillId="2" borderId="1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top" wrapText="1"/>
    </xf>
    <xf numFmtId="165" fontId="3" fillId="2" borderId="1" xfId="1" applyNumberFormat="1" applyFont="1" applyFill="1" applyBorder="1" applyAlignment="1">
      <alignment vertical="top"/>
    </xf>
    <xf numFmtId="165" fontId="3" fillId="2" borderId="0" xfId="0" applyNumberFormat="1" applyFont="1" applyFill="1" applyAlignment="1">
      <alignment horizontal="center" wrapText="1"/>
    </xf>
    <xf numFmtId="165" fontId="3" fillId="2" borderId="1" xfId="1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wrapText="1"/>
    </xf>
    <xf numFmtId="165" fontId="3" fillId="2" borderId="1" xfId="1" applyNumberFormat="1" applyFont="1" applyFill="1" applyBorder="1" applyAlignment="1">
      <alignment vertical="center"/>
    </xf>
    <xf numFmtId="167" fontId="2" fillId="2" borderId="1" xfId="1" applyNumberFormat="1" applyFont="1" applyFill="1" applyBorder="1" applyAlignment="1">
      <alignment horizontal="left" vertical="top"/>
    </xf>
    <xf numFmtId="166" fontId="3" fillId="2" borderId="0" xfId="0" applyNumberFormat="1" applyFont="1" applyFill="1"/>
    <xf numFmtId="165" fontId="3" fillId="2" borderId="0" xfId="0" applyNumberFormat="1" applyFont="1" applyFill="1"/>
    <xf numFmtId="0" fontId="3" fillId="2" borderId="0" xfId="0" applyFont="1" applyFill="1"/>
    <xf numFmtId="1" fontId="3" fillId="2" borderId="0" xfId="1" applyNumberFormat="1" applyFont="1" applyFill="1" applyAlignment="1">
      <alignment horizontal="center"/>
    </xf>
    <xf numFmtId="166" fontId="3" fillId="2" borderId="0" xfId="1" applyNumberFormat="1" applyFont="1" applyFill="1"/>
    <xf numFmtId="165" fontId="3" fillId="2" borderId="0" xfId="1" applyNumberFormat="1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166" fontId="5" fillId="2" borderId="0" xfId="0" applyNumberFormat="1" applyFont="1" applyFill="1"/>
    <xf numFmtId="165" fontId="5" fillId="2" borderId="0" xfId="0" applyNumberFormat="1" applyFont="1" applyFill="1"/>
    <xf numFmtId="166" fontId="2" fillId="2" borderId="1" xfId="1" applyNumberFormat="1" applyFont="1" applyFill="1" applyBorder="1" applyAlignment="1">
      <alignment vertical="top"/>
    </xf>
    <xf numFmtId="1" fontId="6" fillId="2" borderId="1" xfId="1" applyNumberFormat="1" applyFont="1" applyFill="1" applyBorder="1" applyAlignment="1">
      <alignment horizontal="left" vertical="top"/>
    </xf>
    <xf numFmtId="166" fontId="6" fillId="2" borderId="1" xfId="1" applyNumberFormat="1" applyFont="1" applyFill="1" applyBorder="1" applyAlignment="1">
      <alignment horizontal="left" vertical="top" wrapText="1"/>
    </xf>
    <xf numFmtId="165" fontId="6" fillId="2" borderId="1" xfId="1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wrapText="1"/>
    </xf>
    <xf numFmtId="166" fontId="3" fillId="2" borderId="2" xfId="0" applyNumberFormat="1" applyFont="1" applyFill="1" applyBorder="1" applyAlignment="1">
      <alignment horizontal="right"/>
    </xf>
  </cellXfs>
  <cellStyles count="3">
    <cellStyle name="Comma" xfId="1" builtinId="3"/>
    <cellStyle name="Comma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4"/>
  <sheetViews>
    <sheetView tabSelected="1" view="pageBreakPreview" topLeftCell="A22" zoomScale="60" zoomScaleNormal="90" workbookViewId="0">
      <selection activeCell="C31" sqref="C31"/>
    </sheetView>
  </sheetViews>
  <sheetFormatPr defaultRowHeight="9.75" customHeight="1" x14ac:dyDescent="0.25"/>
  <cols>
    <col min="1" max="1" width="11.85546875" style="26" customWidth="1"/>
    <col min="2" max="2" width="56.85546875" style="27" customWidth="1"/>
    <col min="3" max="3" width="20.140625" style="28" customWidth="1"/>
    <col min="4" max="4" width="20.5703125" style="29" customWidth="1"/>
    <col min="5" max="5" width="19.42578125" style="28" bestFit="1" customWidth="1"/>
    <col min="6" max="16384" width="9.140625" style="25"/>
  </cols>
  <sheetData>
    <row r="1" spans="1:5" s="21" customFormat="1" ht="14.25" x14ac:dyDescent="0.25">
      <c r="A1" s="6"/>
      <c r="B1" s="9"/>
      <c r="C1" s="19"/>
      <c r="D1" s="20"/>
      <c r="E1" s="19" t="s">
        <v>438</v>
      </c>
    </row>
    <row r="2" spans="1:5" s="21" customFormat="1" ht="14.25" x14ac:dyDescent="0.25">
      <c r="A2" s="22"/>
      <c r="B2" s="6"/>
      <c r="C2" s="23"/>
      <c r="D2" s="24"/>
      <c r="E2" s="23"/>
    </row>
    <row r="3" spans="1:5" s="21" customFormat="1" ht="34.5" customHeight="1" x14ac:dyDescent="0.25">
      <c r="A3" s="34" t="s">
        <v>414</v>
      </c>
      <c r="B3" s="34"/>
      <c r="C3" s="34"/>
      <c r="D3" s="34"/>
      <c r="E3" s="34"/>
    </row>
    <row r="4" spans="1:5" s="21" customFormat="1" ht="34.5" customHeight="1" x14ac:dyDescent="0.25">
      <c r="A4" s="16"/>
      <c r="B4" s="16"/>
      <c r="C4" s="16"/>
      <c r="D4" s="14"/>
      <c r="E4" s="16"/>
    </row>
    <row r="5" spans="1:5" s="21" customFormat="1" ht="14.25" x14ac:dyDescent="0.25">
      <c r="A5" s="22"/>
      <c r="B5" s="9"/>
      <c r="C5" s="19"/>
      <c r="D5" s="35" t="s">
        <v>415</v>
      </c>
      <c r="E5" s="35"/>
    </row>
    <row r="6" spans="1:5" s="21" customFormat="1" ht="55.5" customHeight="1" x14ac:dyDescent="0.25">
      <c r="A6" s="12" t="s">
        <v>0</v>
      </c>
      <c r="B6" s="7" t="s">
        <v>416</v>
      </c>
      <c r="C6" s="8" t="s">
        <v>435</v>
      </c>
      <c r="D6" s="15" t="s">
        <v>436</v>
      </c>
      <c r="E6" s="8" t="s">
        <v>437</v>
      </c>
    </row>
    <row r="7" spans="1:5" ht="18" customHeight="1" x14ac:dyDescent="0.25">
      <c r="A7" s="10">
        <v>1</v>
      </c>
      <c r="B7" s="11">
        <v>2</v>
      </c>
      <c r="C7" s="8">
        <v>3</v>
      </c>
      <c r="D7" s="11">
        <v>4</v>
      </c>
      <c r="E7" s="8">
        <v>5</v>
      </c>
    </row>
    <row r="8" spans="1:5" ht="32.25" customHeight="1" x14ac:dyDescent="0.25">
      <c r="A8" s="31" t="s">
        <v>0</v>
      </c>
      <c r="B8" s="32" t="s">
        <v>1</v>
      </c>
      <c r="C8" s="33">
        <f>+C9+C11+C14+C25+C27+C30+C34+C36+C65+C78+C87+C101+C107+C114+C141+C150+C168+C175+C180+C189+C192+C194+C196+C198+C200+C202+C205+C209+C221+C223+C225+C227+C229+C231+C234+C236+C238+C240+C242+C244+C246+C248+C250+C252+C254+C256+C258</f>
        <v>1871676695.6567152</v>
      </c>
      <c r="D8" s="33">
        <f>+D9+D11+D14+D25+D27+D30+D34+D36+D65+D78+D87+D101+D107+D114+D141+D150+D168+D175+D180+D189+D192+D194+D196+D198+D200+D202+D205+D209+D221+D223+D225+D227+D229+D231+D234+D236+D238+D240+D242+D244+D246+D248+D250+D252+D254+D256+D258</f>
        <v>2027746008.580065</v>
      </c>
      <c r="E8" s="33">
        <v>2235466753.8818083</v>
      </c>
    </row>
    <row r="9" spans="1:5" ht="42" customHeight="1" x14ac:dyDescent="0.25">
      <c r="A9" s="1"/>
      <c r="B9" s="4" t="s">
        <v>2</v>
      </c>
      <c r="C9" s="13">
        <f>+C10</f>
        <v>1631507.8</v>
      </c>
      <c r="D9" s="13">
        <f t="shared" ref="D9:E9" si="0">+D10</f>
        <v>1594853.0419999999</v>
      </c>
      <c r="E9" s="13">
        <f t="shared" si="0"/>
        <v>1618370.8376299997</v>
      </c>
    </row>
    <row r="10" spans="1:5" ht="42" customHeight="1" x14ac:dyDescent="0.25">
      <c r="A10" s="3" t="s">
        <v>3</v>
      </c>
      <c r="B10" s="2" t="s">
        <v>4</v>
      </c>
      <c r="C10" s="5">
        <v>1631507.8</v>
      </c>
      <c r="D10" s="5">
        <v>1594853.0419999999</v>
      </c>
      <c r="E10" s="5">
        <v>1618370.8376299997</v>
      </c>
    </row>
    <row r="11" spans="1:5" ht="42" customHeight="1" x14ac:dyDescent="0.25">
      <c r="A11" s="1"/>
      <c r="B11" s="4" t="s">
        <v>5</v>
      </c>
      <c r="C11" s="13">
        <f>+C12+C13</f>
        <v>6310675.1379999993</v>
      </c>
      <c r="D11" s="13">
        <f t="shared" ref="D11:E11" si="1">+D12+D13</f>
        <v>6470098.5435699988</v>
      </c>
      <c r="E11" s="13">
        <f t="shared" si="1"/>
        <v>6677028.5497235479</v>
      </c>
    </row>
    <row r="12" spans="1:5" ht="42" customHeight="1" x14ac:dyDescent="0.25">
      <c r="A12" s="3" t="s">
        <v>6</v>
      </c>
      <c r="B12" s="2" t="s">
        <v>7</v>
      </c>
      <c r="C12" s="5">
        <v>6310675.1379999993</v>
      </c>
      <c r="D12" s="5">
        <v>6399241.8435699986</v>
      </c>
      <c r="E12" s="5">
        <v>6489137.0497235479</v>
      </c>
    </row>
    <row r="13" spans="1:5" ht="42" customHeight="1" x14ac:dyDescent="0.25">
      <c r="A13" s="3" t="s">
        <v>413</v>
      </c>
      <c r="B13" s="2"/>
      <c r="C13" s="5">
        <v>0</v>
      </c>
      <c r="D13" s="5">
        <v>70856.7</v>
      </c>
      <c r="E13" s="5">
        <v>187891.5</v>
      </c>
    </row>
    <row r="14" spans="1:5" ht="42" customHeight="1" x14ac:dyDescent="0.25">
      <c r="A14" s="1"/>
      <c r="B14" s="4" t="s">
        <v>8</v>
      </c>
      <c r="C14" s="13">
        <f>+C15+C16+C17+C18+C19+C20+C21+C22+C23+C24</f>
        <v>22583894.883499999</v>
      </c>
      <c r="D14" s="13">
        <f t="shared" ref="D14:E14" si="2">+D15+D16+D17+D18+D19+D20+D21+D22+D23+D24</f>
        <v>13998382.927752499</v>
      </c>
      <c r="E14" s="13">
        <f t="shared" si="2"/>
        <v>14052581.127168788</v>
      </c>
    </row>
    <row r="15" spans="1:5" ht="42" customHeight="1" x14ac:dyDescent="0.25">
      <c r="A15" s="3" t="s">
        <v>9</v>
      </c>
      <c r="B15" s="2" t="s">
        <v>10</v>
      </c>
      <c r="C15" s="5">
        <v>8446524.5</v>
      </c>
      <c r="D15" s="5">
        <v>0</v>
      </c>
      <c r="E15" s="5">
        <v>0</v>
      </c>
    </row>
    <row r="16" spans="1:5" ht="54" customHeight="1" x14ac:dyDescent="0.25">
      <c r="A16" s="3" t="s">
        <v>13</v>
      </c>
      <c r="B16" s="2" t="s">
        <v>14</v>
      </c>
      <c r="C16" s="5">
        <v>310575.40000000002</v>
      </c>
      <c r="D16" s="5">
        <v>310575.40000000002</v>
      </c>
      <c r="E16" s="5">
        <v>310575.40000000002</v>
      </c>
    </row>
    <row r="17" spans="1:5" ht="42" customHeight="1" x14ac:dyDescent="0.25">
      <c r="A17" s="3" t="s">
        <v>15</v>
      </c>
      <c r="B17" s="2" t="s">
        <v>16</v>
      </c>
      <c r="C17" s="5">
        <v>10000</v>
      </c>
      <c r="D17" s="5">
        <v>10000</v>
      </c>
      <c r="E17" s="5">
        <v>10000</v>
      </c>
    </row>
    <row r="18" spans="1:5" ht="42" customHeight="1" x14ac:dyDescent="0.25">
      <c r="A18" s="3" t="s">
        <v>17</v>
      </c>
      <c r="B18" s="2" t="s">
        <v>18</v>
      </c>
      <c r="C18" s="5">
        <v>1089061.3</v>
      </c>
      <c r="D18" s="5">
        <v>1089061.3</v>
      </c>
      <c r="E18" s="5">
        <v>1089061.3</v>
      </c>
    </row>
    <row r="19" spans="1:5" ht="42" customHeight="1" x14ac:dyDescent="0.25">
      <c r="A19" s="3" t="s">
        <v>19</v>
      </c>
      <c r="B19" s="2" t="s">
        <v>20</v>
      </c>
      <c r="C19" s="5">
        <v>28424</v>
      </c>
      <c r="D19" s="5">
        <v>28424</v>
      </c>
      <c r="E19" s="5">
        <v>28424</v>
      </c>
    </row>
    <row r="20" spans="1:5" ht="42" customHeight="1" x14ac:dyDescent="0.25">
      <c r="A20" s="3" t="s">
        <v>21</v>
      </c>
      <c r="B20" s="2" t="s">
        <v>22</v>
      </c>
      <c r="C20" s="5">
        <v>7150482.4000000004</v>
      </c>
      <c r="D20" s="5">
        <v>7123911.6000000006</v>
      </c>
      <c r="E20" s="5">
        <v>7123911.6000000006</v>
      </c>
    </row>
    <row r="21" spans="1:5" ht="42" customHeight="1" x14ac:dyDescent="0.25">
      <c r="A21" s="3" t="s">
        <v>23</v>
      </c>
      <c r="B21" s="2" t="s">
        <v>24</v>
      </c>
      <c r="C21" s="5">
        <v>4615000.5834999988</v>
      </c>
      <c r="D21" s="5">
        <v>4683410.6277524987</v>
      </c>
      <c r="E21" s="5">
        <v>4737608.8271687869</v>
      </c>
    </row>
    <row r="22" spans="1:5" ht="42" customHeight="1" x14ac:dyDescent="0.25">
      <c r="A22" s="3" t="s">
        <v>25</v>
      </c>
      <c r="B22" s="2" t="s">
        <v>26</v>
      </c>
      <c r="C22" s="5">
        <v>180826.7</v>
      </c>
      <c r="D22" s="5">
        <v>0</v>
      </c>
      <c r="E22" s="5">
        <v>0</v>
      </c>
    </row>
    <row r="23" spans="1:5" ht="42" customHeight="1" x14ac:dyDescent="0.25">
      <c r="A23" s="3" t="s">
        <v>27</v>
      </c>
      <c r="B23" s="2" t="s">
        <v>28</v>
      </c>
      <c r="C23" s="5">
        <v>248000</v>
      </c>
      <c r="D23" s="5">
        <v>248000</v>
      </c>
      <c r="E23" s="5">
        <v>248000</v>
      </c>
    </row>
    <row r="24" spans="1:5" ht="42" customHeight="1" x14ac:dyDescent="0.25">
      <c r="A24" s="3" t="s">
        <v>293</v>
      </c>
      <c r="B24" s="2" t="s">
        <v>294</v>
      </c>
      <c r="C24" s="5">
        <v>505000</v>
      </c>
      <c r="D24" s="5">
        <v>505000</v>
      </c>
      <c r="E24" s="5">
        <v>505000</v>
      </c>
    </row>
    <row r="25" spans="1:5" ht="42" customHeight="1" x14ac:dyDescent="0.25">
      <c r="A25" s="1"/>
      <c r="B25" s="4" t="s">
        <v>29</v>
      </c>
      <c r="C25" s="13">
        <f>+C26</f>
        <v>728909.79737099994</v>
      </c>
      <c r="D25" s="13">
        <f t="shared" ref="D25:E25" si="3">+D26</f>
        <v>742843.44433156482</v>
      </c>
      <c r="E25" s="13">
        <f t="shared" si="3"/>
        <v>750941.09599653818</v>
      </c>
    </row>
    <row r="26" spans="1:5" ht="42" customHeight="1" x14ac:dyDescent="0.25">
      <c r="A26" s="3" t="s">
        <v>30</v>
      </c>
      <c r="B26" s="2" t="s">
        <v>31</v>
      </c>
      <c r="C26" s="5">
        <v>728909.79737099994</v>
      </c>
      <c r="D26" s="5">
        <v>742843.44433156482</v>
      </c>
      <c r="E26" s="5">
        <v>750941.09599653818</v>
      </c>
    </row>
    <row r="27" spans="1:5" ht="42" customHeight="1" x14ac:dyDescent="0.25">
      <c r="A27" s="1"/>
      <c r="B27" s="4" t="s">
        <v>32</v>
      </c>
      <c r="C27" s="13">
        <f>+C28+C29</f>
        <v>12481385.518999994</v>
      </c>
      <c r="D27" s="13">
        <f t="shared" ref="D27:E27" si="4">+D28+D29</f>
        <v>15332403.798784997</v>
      </c>
      <c r="E27" s="13">
        <f t="shared" si="4"/>
        <v>14254215.948266771</v>
      </c>
    </row>
    <row r="28" spans="1:5" ht="42" customHeight="1" x14ac:dyDescent="0.25">
      <c r="A28" s="3" t="s">
        <v>33</v>
      </c>
      <c r="B28" s="2" t="s">
        <v>34</v>
      </c>
      <c r="C28" s="5">
        <v>12481385.518999994</v>
      </c>
      <c r="D28" s="5">
        <v>12029643.298784997</v>
      </c>
      <c r="E28" s="5">
        <v>12210087.948266771</v>
      </c>
    </row>
    <row r="29" spans="1:5" ht="42" customHeight="1" x14ac:dyDescent="0.25">
      <c r="A29" s="3" t="s">
        <v>413</v>
      </c>
      <c r="B29" s="2"/>
      <c r="C29" s="5">
        <v>0</v>
      </c>
      <c r="D29" s="5">
        <v>3302760.5</v>
      </c>
      <c r="E29" s="5">
        <v>2044128</v>
      </c>
    </row>
    <row r="30" spans="1:5" ht="42" customHeight="1" x14ac:dyDescent="0.25">
      <c r="A30" s="1"/>
      <c r="B30" s="4" t="s">
        <v>35</v>
      </c>
      <c r="C30" s="13">
        <f>+C31+C32+C33</f>
        <v>5475664.7574999984</v>
      </c>
      <c r="D30" s="13">
        <f t="shared" ref="D30:E30" si="5">+D31+D32+D33</f>
        <v>5671106.2023624983</v>
      </c>
      <c r="E30" s="13">
        <f t="shared" si="5"/>
        <v>5750001.4188979352</v>
      </c>
    </row>
    <row r="31" spans="1:5" ht="42" customHeight="1" x14ac:dyDescent="0.25">
      <c r="A31" s="3" t="s">
        <v>36</v>
      </c>
      <c r="B31" s="2" t="s">
        <v>37</v>
      </c>
      <c r="C31" s="5">
        <v>334359</v>
      </c>
      <c r="D31" s="5">
        <v>334359</v>
      </c>
      <c r="E31" s="5">
        <v>334359</v>
      </c>
    </row>
    <row r="32" spans="1:5" ht="42" customHeight="1" x14ac:dyDescent="0.25">
      <c r="A32" s="3" t="s">
        <v>38</v>
      </c>
      <c r="B32" s="2" t="s">
        <v>39</v>
      </c>
      <c r="C32" s="5">
        <v>5124239.6574999988</v>
      </c>
      <c r="D32" s="5">
        <v>5319681.1023624986</v>
      </c>
      <c r="E32" s="5">
        <v>5398576.3188979356</v>
      </c>
    </row>
    <row r="33" spans="1:5" ht="42" customHeight="1" x14ac:dyDescent="0.25">
      <c r="A33" s="3" t="s">
        <v>40</v>
      </c>
      <c r="B33" s="2" t="s">
        <v>41</v>
      </c>
      <c r="C33" s="5">
        <v>17066.099999999999</v>
      </c>
      <c r="D33" s="5">
        <v>17066.099999999999</v>
      </c>
      <c r="E33" s="5">
        <v>17066.099999999999</v>
      </c>
    </row>
    <row r="34" spans="1:5" ht="42" customHeight="1" x14ac:dyDescent="0.25">
      <c r="A34" s="1"/>
      <c r="B34" s="4" t="s">
        <v>42</v>
      </c>
      <c r="C34" s="13">
        <f>+C35</f>
        <v>749581.00299999991</v>
      </c>
      <c r="D34" s="13">
        <f t="shared" ref="D34:E34" si="6">+D35</f>
        <v>761030.88304499991</v>
      </c>
      <c r="E34" s="13">
        <f t="shared" si="6"/>
        <v>773784.33129067486</v>
      </c>
    </row>
    <row r="35" spans="1:5" ht="42" customHeight="1" x14ac:dyDescent="0.25">
      <c r="A35" s="3" t="s">
        <v>43</v>
      </c>
      <c r="B35" s="2" t="s">
        <v>44</v>
      </c>
      <c r="C35" s="5">
        <v>749581.00299999991</v>
      </c>
      <c r="D35" s="5">
        <v>761030.88304499991</v>
      </c>
      <c r="E35" s="5">
        <v>773784.33129067486</v>
      </c>
    </row>
    <row r="36" spans="1:5" ht="42" customHeight="1" x14ac:dyDescent="0.25">
      <c r="A36" s="1"/>
      <c r="B36" s="4" t="s">
        <v>418</v>
      </c>
      <c r="C36" s="13">
        <f>SUM(C37:C64)</f>
        <v>285739627.37998015</v>
      </c>
      <c r="D36" s="13">
        <f t="shared" ref="D36:E36" si="7">SUM(D37:D64)</f>
        <v>296126723.95733202</v>
      </c>
      <c r="E36" s="13">
        <f t="shared" si="7"/>
        <v>293658136.37544513</v>
      </c>
    </row>
    <row r="37" spans="1:5" ht="42" customHeight="1" x14ac:dyDescent="0.25">
      <c r="A37" s="3" t="s">
        <v>45</v>
      </c>
      <c r="B37" s="2" t="s">
        <v>46</v>
      </c>
      <c r="C37" s="5">
        <v>1468660.4473400805</v>
      </c>
      <c r="D37" s="5">
        <v>1486194.5790501817</v>
      </c>
      <c r="E37" s="5">
        <v>1508442.4977359343</v>
      </c>
    </row>
    <row r="38" spans="1:5" ht="42" customHeight="1" x14ac:dyDescent="0.25">
      <c r="A38" s="3" t="s">
        <v>11</v>
      </c>
      <c r="B38" s="2" t="s">
        <v>12</v>
      </c>
      <c r="C38" s="5">
        <v>5096447.5000000009</v>
      </c>
      <c r="D38" s="5">
        <v>1981918.4</v>
      </c>
      <c r="E38" s="5">
        <v>0</v>
      </c>
    </row>
    <row r="39" spans="1:5" ht="42" customHeight="1" x14ac:dyDescent="0.25">
      <c r="A39" s="3" t="s">
        <v>47</v>
      </c>
      <c r="B39" s="2" t="s">
        <v>48</v>
      </c>
      <c r="C39" s="5">
        <v>48797.1</v>
      </c>
      <c r="D39" s="5">
        <v>48797.1</v>
      </c>
      <c r="E39" s="5">
        <v>48797.1</v>
      </c>
    </row>
    <row r="40" spans="1:5" ht="42" customHeight="1" x14ac:dyDescent="0.25">
      <c r="A40" s="3" t="s">
        <v>49</v>
      </c>
      <c r="B40" s="2" t="s">
        <v>50</v>
      </c>
      <c r="C40" s="5">
        <v>6186340.9999999991</v>
      </c>
      <c r="D40" s="5">
        <v>2789929.7</v>
      </c>
      <c r="E40" s="5">
        <v>0</v>
      </c>
    </row>
    <row r="41" spans="1:5" ht="42" customHeight="1" x14ac:dyDescent="0.25">
      <c r="A41" s="3" t="s">
        <v>51</v>
      </c>
      <c r="B41" s="2" t="s">
        <v>52</v>
      </c>
      <c r="C41" s="5">
        <v>84411.4</v>
      </c>
      <c r="D41" s="5">
        <v>84411.4</v>
      </c>
      <c r="E41" s="5">
        <v>84411.4</v>
      </c>
    </row>
    <row r="42" spans="1:5" ht="42" customHeight="1" x14ac:dyDescent="0.25">
      <c r="A42" s="3" t="s">
        <v>53</v>
      </c>
      <c r="B42" s="2" t="s">
        <v>54</v>
      </c>
      <c r="C42" s="5">
        <v>195632.32749999996</v>
      </c>
      <c r="D42" s="5">
        <v>200192.55041249996</v>
      </c>
      <c r="E42" s="5">
        <v>203111.20616868744</v>
      </c>
    </row>
    <row r="43" spans="1:5" ht="42" customHeight="1" x14ac:dyDescent="0.25">
      <c r="A43" s="3" t="s">
        <v>55</v>
      </c>
      <c r="B43" s="2" t="s">
        <v>56</v>
      </c>
      <c r="C43" s="5">
        <v>32220</v>
      </c>
      <c r="D43" s="5">
        <v>14130</v>
      </c>
      <c r="E43" s="5">
        <v>750</v>
      </c>
    </row>
    <row r="44" spans="1:5" ht="42" customHeight="1" x14ac:dyDescent="0.25">
      <c r="A44" s="3" t="s">
        <v>57</v>
      </c>
      <c r="B44" s="2" t="s">
        <v>58</v>
      </c>
      <c r="C44" s="5">
        <v>38013413.113640003</v>
      </c>
      <c r="D44" s="5">
        <v>39210412.414146796</v>
      </c>
      <c r="E44" s="5">
        <v>10565684.557612101</v>
      </c>
    </row>
    <row r="45" spans="1:5" ht="42" customHeight="1" x14ac:dyDescent="0.25">
      <c r="A45" s="3" t="s">
        <v>59</v>
      </c>
      <c r="B45" s="2" t="s">
        <v>60</v>
      </c>
      <c r="C45" s="5">
        <v>11007003.699999999</v>
      </c>
      <c r="D45" s="5">
        <v>10856845.799999999</v>
      </c>
      <c r="E45" s="5">
        <v>8465021.2999999989</v>
      </c>
    </row>
    <row r="46" spans="1:5" ht="42" customHeight="1" x14ac:dyDescent="0.25">
      <c r="A46" s="3" t="s">
        <v>61</v>
      </c>
      <c r="B46" s="2" t="s">
        <v>62</v>
      </c>
      <c r="C46" s="5">
        <v>56569694.009999998</v>
      </c>
      <c r="D46" s="5">
        <v>62384915.700000003</v>
      </c>
      <c r="E46" s="5">
        <v>70286224.100000009</v>
      </c>
    </row>
    <row r="47" spans="1:5" ht="42" customHeight="1" x14ac:dyDescent="0.25">
      <c r="A47" s="3" t="s">
        <v>251</v>
      </c>
      <c r="B47" s="2" t="s">
        <v>252</v>
      </c>
      <c r="C47" s="5">
        <v>100535757.89999999</v>
      </c>
      <c r="D47" s="5">
        <v>77822297.600000009</v>
      </c>
      <c r="E47" s="5">
        <v>77436415</v>
      </c>
    </row>
    <row r="48" spans="1:5" ht="42" customHeight="1" x14ac:dyDescent="0.25">
      <c r="A48" s="3" t="s">
        <v>253</v>
      </c>
      <c r="B48" s="2" t="s">
        <v>254</v>
      </c>
      <c r="C48" s="5">
        <v>351500</v>
      </c>
      <c r="D48" s="5">
        <v>362800</v>
      </c>
      <c r="E48" s="5">
        <v>370900</v>
      </c>
    </row>
    <row r="49" spans="1:5" ht="42" customHeight="1" x14ac:dyDescent="0.25">
      <c r="A49" s="3" t="s">
        <v>258</v>
      </c>
      <c r="B49" s="2" t="s">
        <v>259</v>
      </c>
      <c r="C49" s="5">
        <v>595281.76749999996</v>
      </c>
      <c r="D49" s="5">
        <v>604210.99401249993</v>
      </c>
      <c r="E49" s="5">
        <v>613274.15892268741</v>
      </c>
    </row>
    <row r="50" spans="1:5" ht="42" customHeight="1" x14ac:dyDescent="0.25">
      <c r="A50" s="3" t="s">
        <v>260</v>
      </c>
      <c r="B50" s="2" t="s">
        <v>261</v>
      </c>
      <c r="C50" s="5">
        <v>780937</v>
      </c>
      <c r="D50" s="5">
        <v>780937.00000000023</v>
      </c>
      <c r="E50" s="5">
        <v>780937.00000000023</v>
      </c>
    </row>
    <row r="51" spans="1:5" ht="42" customHeight="1" x14ac:dyDescent="0.25">
      <c r="A51" s="3" t="s">
        <v>413</v>
      </c>
      <c r="B51" s="2"/>
      <c r="C51" s="5">
        <v>0</v>
      </c>
      <c r="D51" s="5">
        <v>15144100</v>
      </c>
      <c r="E51" s="5">
        <v>16983712.5</v>
      </c>
    </row>
    <row r="52" spans="1:5" ht="42" customHeight="1" x14ac:dyDescent="0.25">
      <c r="A52" s="3"/>
      <c r="B52" s="2" t="s">
        <v>419</v>
      </c>
      <c r="C52" s="5"/>
      <c r="D52" s="5">
        <f>3965050</f>
        <v>3965050</v>
      </c>
      <c r="E52" s="5">
        <v>33330820</v>
      </c>
    </row>
    <row r="53" spans="1:5" ht="42" customHeight="1" x14ac:dyDescent="0.25">
      <c r="A53" s="3" t="s">
        <v>154</v>
      </c>
      <c r="B53" s="2" t="s">
        <v>155</v>
      </c>
      <c r="C53" s="5">
        <v>40875210.299999997</v>
      </c>
      <c r="D53" s="5">
        <v>39136579.5</v>
      </c>
      <c r="E53" s="5">
        <v>43123089.700000003</v>
      </c>
    </row>
    <row r="54" spans="1:5" ht="42" customHeight="1" x14ac:dyDescent="0.25">
      <c r="A54" s="3" t="s">
        <v>156</v>
      </c>
      <c r="B54" s="2" t="s">
        <v>157</v>
      </c>
      <c r="C54" s="5">
        <v>205800</v>
      </c>
      <c r="D54" s="5">
        <v>205800</v>
      </c>
      <c r="E54" s="5">
        <v>205800</v>
      </c>
    </row>
    <row r="55" spans="1:5" ht="42" customHeight="1" x14ac:dyDescent="0.25">
      <c r="A55" s="3" t="s">
        <v>158</v>
      </c>
      <c r="B55" s="2" t="s">
        <v>159</v>
      </c>
      <c r="C55" s="5">
        <v>336497.3</v>
      </c>
      <c r="D55" s="5">
        <v>336497.3</v>
      </c>
      <c r="E55" s="5">
        <v>336497.3</v>
      </c>
    </row>
    <row r="56" spans="1:5" ht="42" customHeight="1" x14ac:dyDescent="0.25">
      <c r="A56" s="3" t="s">
        <v>420</v>
      </c>
      <c r="B56" s="2" t="s">
        <v>421</v>
      </c>
      <c r="C56" s="5">
        <v>0</v>
      </c>
      <c r="D56" s="5">
        <v>0</v>
      </c>
      <c r="E56" s="5">
        <v>0</v>
      </c>
    </row>
    <row r="57" spans="1:5" ht="42" customHeight="1" x14ac:dyDescent="0.25">
      <c r="A57" s="3" t="s">
        <v>160</v>
      </c>
      <c r="B57" s="2" t="s">
        <v>161</v>
      </c>
      <c r="C57" s="5">
        <v>17883548.100000001</v>
      </c>
      <c r="D57" s="5">
        <v>18487094.300000001</v>
      </c>
      <c r="E57" s="5">
        <v>11776990</v>
      </c>
    </row>
    <row r="58" spans="1:5" ht="42" customHeight="1" x14ac:dyDescent="0.25">
      <c r="A58" s="3" t="s">
        <v>162</v>
      </c>
      <c r="B58" s="2" t="s">
        <v>163</v>
      </c>
      <c r="C58" s="5">
        <v>16925.3</v>
      </c>
      <c r="D58" s="5">
        <v>16925.3</v>
      </c>
      <c r="E58" s="5">
        <v>16925.3</v>
      </c>
    </row>
    <row r="59" spans="1:5" ht="54" customHeight="1" x14ac:dyDescent="0.25">
      <c r="A59" s="3" t="s">
        <v>164</v>
      </c>
      <c r="B59" s="2" t="s">
        <v>165</v>
      </c>
      <c r="C59" s="5">
        <v>0</v>
      </c>
      <c r="D59" s="5">
        <v>0</v>
      </c>
      <c r="E59" s="5">
        <v>0</v>
      </c>
    </row>
    <row r="60" spans="1:5" ht="42" customHeight="1" x14ac:dyDescent="0.25">
      <c r="A60" s="3" t="s">
        <v>166</v>
      </c>
      <c r="B60" s="2" t="s">
        <v>167</v>
      </c>
      <c r="C60" s="5">
        <v>366827.5</v>
      </c>
      <c r="D60" s="5">
        <v>369284.91249999998</v>
      </c>
      <c r="E60" s="5">
        <v>374824.18618749996</v>
      </c>
    </row>
    <row r="61" spans="1:5" ht="42" customHeight="1" x14ac:dyDescent="0.25">
      <c r="A61" s="3" t="s">
        <v>168</v>
      </c>
      <c r="B61" s="2" t="s">
        <v>169</v>
      </c>
      <c r="C61" s="5">
        <v>3980083</v>
      </c>
      <c r="D61" s="5">
        <v>2629829.9</v>
      </c>
      <c r="E61" s="5">
        <v>0</v>
      </c>
    </row>
    <row r="62" spans="1:5" ht="42" customHeight="1" x14ac:dyDescent="0.25">
      <c r="A62" s="3" t="s">
        <v>170</v>
      </c>
      <c r="B62" s="2" t="s">
        <v>171</v>
      </c>
      <c r="C62" s="5">
        <v>34876.300000000003</v>
      </c>
      <c r="D62" s="5">
        <v>34876.300000000003</v>
      </c>
      <c r="E62" s="5">
        <v>34876.300000000003</v>
      </c>
    </row>
    <row r="63" spans="1:5" ht="42" customHeight="1" x14ac:dyDescent="0.25">
      <c r="A63" s="3" t="s">
        <v>413</v>
      </c>
      <c r="B63" s="2"/>
      <c r="C63" s="5">
        <v>0</v>
      </c>
      <c r="D63" s="5">
        <v>16073000</v>
      </c>
      <c r="E63" s="5">
        <v>16000000</v>
      </c>
    </row>
    <row r="64" spans="1:5" ht="42" customHeight="1" x14ac:dyDescent="0.25">
      <c r="A64" s="18" t="s">
        <v>107</v>
      </c>
      <c r="B64" s="30" t="s">
        <v>108</v>
      </c>
      <c r="C64" s="5">
        <v>1073762.3139999998</v>
      </c>
      <c r="D64" s="5">
        <v>1099693.2072099997</v>
      </c>
      <c r="E64" s="5">
        <v>1110632.7688181498</v>
      </c>
    </row>
    <row r="65" spans="1:5" ht="42" customHeight="1" x14ac:dyDescent="0.25">
      <c r="A65" s="1"/>
      <c r="B65" s="4" t="s">
        <v>63</v>
      </c>
      <c r="C65" s="13">
        <f>SUM(C66:C77)</f>
        <v>107213297.69999999</v>
      </c>
      <c r="D65" s="13">
        <f t="shared" ref="D65:E65" si="8">SUM(D66:D77)</f>
        <v>115287257.69999999</v>
      </c>
      <c r="E65" s="13">
        <f t="shared" si="8"/>
        <v>126350331.5</v>
      </c>
    </row>
    <row r="66" spans="1:5" ht="42" customHeight="1" x14ac:dyDescent="0.25">
      <c r="A66" s="3" t="s">
        <v>64</v>
      </c>
      <c r="B66" s="2" t="s">
        <v>65</v>
      </c>
      <c r="C66" s="5">
        <v>5744584.9000000004</v>
      </c>
      <c r="D66" s="5">
        <v>5914008.2999999998</v>
      </c>
      <c r="E66" s="5">
        <v>5914008.2999999998</v>
      </c>
    </row>
    <row r="67" spans="1:5" ht="42" customHeight="1" x14ac:dyDescent="0.25">
      <c r="A67" s="3" t="s">
        <v>66</v>
      </c>
      <c r="B67" s="2" t="s">
        <v>67</v>
      </c>
      <c r="C67" s="5">
        <v>3102399.1</v>
      </c>
      <c r="D67" s="5">
        <v>3306213.9000000004</v>
      </c>
      <c r="E67" s="5">
        <v>0</v>
      </c>
    </row>
    <row r="68" spans="1:5" ht="42" customHeight="1" x14ac:dyDescent="0.25">
      <c r="A68" s="3" t="s">
        <v>68</v>
      </c>
      <c r="B68" s="2" t="s">
        <v>69</v>
      </c>
      <c r="C68" s="5">
        <v>25866757.699999999</v>
      </c>
      <c r="D68" s="5">
        <v>27907184.699999999</v>
      </c>
      <c r="E68" s="5">
        <v>27907184.699999999</v>
      </c>
    </row>
    <row r="69" spans="1:5" ht="50.25" customHeight="1" x14ac:dyDescent="0.25">
      <c r="A69" s="3" t="s">
        <v>70</v>
      </c>
      <c r="B69" s="2" t="s">
        <v>71</v>
      </c>
      <c r="C69" s="5">
        <v>1036704.3</v>
      </c>
      <c r="D69" s="5">
        <v>3522496.5</v>
      </c>
      <c r="E69" s="5">
        <v>13152148.199999999</v>
      </c>
    </row>
    <row r="70" spans="1:5" ht="42" customHeight="1" x14ac:dyDescent="0.25">
      <c r="A70" s="3" t="s">
        <v>72</v>
      </c>
      <c r="B70" s="2" t="s">
        <v>406</v>
      </c>
      <c r="C70" s="5">
        <v>502949.3</v>
      </c>
      <c r="D70" s="5">
        <v>502949.3</v>
      </c>
      <c r="E70" s="5">
        <v>502949.3</v>
      </c>
    </row>
    <row r="71" spans="1:5" ht="42" customHeight="1" x14ac:dyDescent="0.25">
      <c r="A71" s="3" t="s">
        <v>73</v>
      </c>
      <c r="B71" s="2" t="s">
        <v>407</v>
      </c>
      <c r="C71" s="5">
        <v>3250799.4</v>
      </c>
      <c r="D71" s="5">
        <v>3451177.1</v>
      </c>
      <c r="E71" s="5">
        <v>3451177.1</v>
      </c>
    </row>
    <row r="72" spans="1:5" ht="42" customHeight="1" x14ac:dyDescent="0.25">
      <c r="A72" s="3" t="s">
        <v>74</v>
      </c>
      <c r="B72" s="2" t="s">
        <v>75</v>
      </c>
      <c r="C72" s="5">
        <v>317564.90000000002</v>
      </c>
      <c r="D72" s="5">
        <v>317564.90000000002</v>
      </c>
      <c r="E72" s="5">
        <v>317564.90000000002</v>
      </c>
    </row>
    <row r="73" spans="1:5" ht="42" customHeight="1" x14ac:dyDescent="0.25">
      <c r="A73" s="3" t="s">
        <v>76</v>
      </c>
      <c r="B73" s="2" t="s">
        <v>77</v>
      </c>
      <c r="C73" s="5">
        <v>19691077.700000003</v>
      </c>
      <c r="D73" s="5">
        <v>20174124.800000001</v>
      </c>
      <c r="E73" s="5">
        <v>20174124.800000001</v>
      </c>
    </row>
    <row r="74" spans="1:5" ht="42" customHeight="1" x14ac:dyDescent="0.25">
      <c r="A74" s="3" t="s">
        <v>78</v>
      </c>
      <c r="B74" s="2" t="s">
        <v>79</v>
      </c>
      <c r="C74" s="5">
        <v>4292270</v>
      </c>
      <c r="D74" s="5">
        <v>4292270</v>
      </c>
      <c r="E74" s="5">
        <v>4292270</v>
      </c>
    </row>
    <row r="75" spans="1:5" ht="42" customHeight="1" x14ac:dyDescent="0.25">
      <c r="A75" s="3" t="s">
        <v>80</v>
      </c>
      <c r="B75" s="2" t="s">
        <v>81</v>
      </c>
      <c r="C75" s="5">
        <v>13650839.6</v>
      </c>
      <c r="D75" s="5">
        <v>15932309.6</v>
      </c>
      <c r="E75" s="5">
        <v>15932309.6</v>
      </c>
    </row>
    <row r="76" spans="1:5" ht="42" customHeight="1" x14ac:dyDescent="0.25">
      <c r="A76" s="3" t="s">
        <v>82</v>
      </c>
      <c r="B76" s="2" t="s">
        <v>83</v>
      </c>
      <c r="C76" s="5">
        <v>27104075.300000001</v>
      </c>
      <c r="D76" s="5">
        <v>27163683.100000001</v>
      </c>
      <c r="E76" s="5">
        <v>31903319.100000001</v>
      </c>
    </row>
    <row r="77" spans="1:5" ht="42" customHeight="1" x14ac:dyDescent="0.25">
      <c r="A77" s="3" t="s">
        <v>84</v>
      </c>
      <c r="B77" s="2" t="s">
        <v>85</v>
      </c>
      <c r="C77" s="5">
        <v>2653275.5</v>
      </c>
      <c r="D77" s="5">
        <v>2803275.5</v>
      </c>
      <c r="E77" s="5">
        <v>2803275.5</v>
      </c>
    </row>
    <row r="78" spans="1:5" ht="42" customHeight="1" x14ac:dyDescent="0.25">
      <c r="A78" s="1"/>
      <c r="B78" s="4" t="s">
        <v>86</v>
      </c>
      <c r="C78" s="13">
        <f>SUM(C79:C86)</f>
        <v>17144596.137499999</v>
      </c>
      <c r="D78" s="13">
        <f t="shared" ref="D78:E78" si="9">SUM(D79:D86)</f>
        <v>17230568.695462499</v>
      </c>
      <c r="E78" s="13">
        <f t="shared" si="9"/>
        <v>17311045.342794437</v>
      </c>
    </row>
    <row r="79" spans="1:5" ht="42" customHeight="1" x14ac:dyDescent="0.25">
      <c r="A79" s="3" t="s">
        <v>87</v>
      </c>
      <c r="B79" s="2" t="s">
        <v>88</v>
      </c>
      <c r="C79" s="5">
        <v>330585.80449999997</v>
      </c>
      <c r="D79" s="5">
        <v>335544.59156749991</v>
      </c>
      <c r="E79" s="5">
        <v>340577.76044101239</v>
      </c>
    </row>
    <row r="80" spans="1:5" ht="42" customHeight="1" x14ac:dyDescent="0.25">
      <c r="A80" s="3" t="s">
        <v>89</v>
      </c>
      <c r="B80" s="2" t="s">
        <v>90</v>
      </c>
      <c r="C80" s="5">
        <v>1473734.5785000001</v>
      </c>
      <c r="D80" s="5">
        <v>1501828.3411774999</v>
      </c>
      <c r="E80" s="5">
        <v>1523853.4017951621</v>
      </c>
    </row>
    <row r="81" spans="1:5" ht="42" customHeight="1" x14ac:dyDescent="0.25">
      <c r="A81" s="3" t="s">
        <v>91</v>
      </c>
      <c r="B81" s="2" t="s">
        <v>92</v>
      </c>
      <c r="C81" s="5">
        <v>652765</v>
      </c>
      <c r="D81" s="5">
        <v>659252.28399999999</v>
      </c>
      <c r="E81" s="5">
        <v>665836.87725999986</v>
      </c>
    </row>
    <row r="82" spans="1:5" ht="42" customHeight="1" x14ac:dyDescent="0.25">
      <c r="A82" s="3" t="s">
        <v>93</v>
      </c>
      <c r="B82" s="2" t="s">
        <v>94</v>
      </c>
      <c r="C82" s="5">
        <v>10386192.464</v>
      </c>
      <c r="D82" s="5">
        <v>10395792.89246</v>
      </c>
      <c r="E82" s="5">
        <v>10404136.592346901</v>
      </c>
    </row>
    <row r="83" spans="1:5" ht="42" customHeight="1" x14ac:dyDescent="0.25">
      <c r="A83" s="3" t="s">
        <v>95</v>
      </c>
      <c r="B83" s="2" t="s">
        <v>96</v>
      </c>
      <c r="C83" s="5">
        <v>666487.54</v>
      </c>
      <c r="D83" s="5">
        <v>666487.54</v>
      </c>
      <c r="E83" s="5">
        <v>666487.54</v>
      </c>
    </row>
    <row r="84" spans="1:5" ht="42" customHeight="1" x14ac:dyDescent="0.25">
      <c r="A84" s="3" t="s">
        <v>97</v>
      </c>
      <c r="B84" s="2" t="s">
        <v>98</v>
      </c>
      <c r="C84" s="5">
        <v>594098.6</v>
      </c>
      <c r="D84" s="5">
        <v>594098.6</v>
      </c>
      <c r="E84" s="5">
        <v>594098.6</v>
      </c>
    </row>
    <row r="85" spans="1:5" ht="42" customHeight="1" x14ac:dyDescent="0.25">
      <c r="A85" s="3" t="s">
        <v>99</v>
      </c>
      <c r="B85" s="2" t="s">
        <v>100</v>
      </c>
      <c r="C85" s="5">
        <v>1408573.0504999999</v>
      </c>
      <c r="D85" s="5">
        <v>1429701.6462574997</v>
      </c>
      <c r="E85" s="5">
        <v>1451147.170951362</v>
      </c>
    </row>
    <row r="86" spans="1:5" ht="42" customHeight="1" x14ac:dyDescent="0.25">
      <c r="A86" s="3" t="s">
        <v>101</v>
      </c>
      <c r="B86" s="2" t="s">
        <v>102</v>
      </c>
      <c r="C86" s="5">
        <v>1632159.1</v>
      </c>
      <c r="D86" s="5">
        <v>1647862.8</v>
      </c>
      <c r="E86" s="5">
        <v>1664907.4</v>
      </c>
    </row>
    <row r="87" spans="1:5" ht="42" customHeight="1" x14ac:dyDescent="0.25">
      <c r="A87" s="1"/>
      <c r="B87" s="4" t="s">
        <v>422</v>
      </c>
      <c r="C87" s="17">
        <f>SUM(C88:C100)</f>
        <v>27855484.606178872</v>
      </c>
      <c r="D87" s="17">
        <f>SUM(D88:D100)</f>
        <v>29119880.499881558</v>
      </c>
      <c r="E87" s="17">
        <f>SUM(E88:E100)</f>
        <v>28684683.22144033</v>
      </c>
    </row>
    <row r="88" spans="1:5" ht="42" customHeight="1" x14ac:dyDescent="0.25">
      <c r="A88" s="3" t="s">
        <v>103</v>
      </c>
      <c r="B88" s="2" t="s">
        <v>104</v>
      </c>
      <c r="C88" s="5">
        <v>2127645.2046788693</v>
      </c>
      <c r="D88" s="5">
        <v>2159149.4827490519</v>
      </c>
      <c r="E88" s="5">
        <v>2191126.3249902874</v>
      </c>
    </row>
    <row r="89" spans="1:5" ht="42" customHeight="1" x14ac:dyDescent="0.25">
      <c r="A89" s="3" t="s">
        <v>105</v>
      </c>
      <c r="B89" s="2" t="s">
        <v>106</v>
      </c>
      <c r="C89" s="5">
        <v>30803.4</v>
      </c>
      <c r="D89" s="5">
        <v>30803.4</v>
      </c>
      <c r="E89" s="5">
        <v>30803.4</v>
      </c>
    </row>
    <row r="90" spans="1:5" ht="42" customHeight="1" x14ac:dyDescent="0.25">
      <c r="A90" s="3" t="s">
        <v>109</v>
      </c>
      <c r="B90" s="2" t="s">
        <v>110</v>
      </c>
      <c r="C90" s="5">
        <v>183120</v>
      </c>
      <c r="D90" s="5">
        <v>183120</v>
      </c>
      <c r="E90" s="5">
        <v>183120</v>
      </c>
    </row>
    <row r="91" spans="1:5" ht="42" customHeight="1" x14ac:dyDescent="0.25">
      <c r="A91" s="3" t="s">
        <v>111</v>
      </c>
      <c r="B91" s="2" t="s">
        <v>112</v>
      </c>
      <c r="C91" s="5">
        <v>528000</v>
      </c>
      <c r="D91" s="5">
        <v>528000</v>
      </c>
      <c r="E91" s="5">
        <v>528000</v>
      </c>
    </row>
    <row r="92" spans="1:5" ht="42" customHeight="1" x14ac:dyDescent="0.25">
      <c r="A92" s="3" t="s">
        <v>113</v>
      </c>
      <c r="B92" s="2" t="s">
        <v>114</v>
      </c>
      <c r="C92" s="5">
        <v>7894097.3015000001</v>
      </c>
      <c r="D92" s="5">
        <v>8649517.4050225001</v>
      </c>
      <c r="E92" s="5">
        <v>11409404.118097838</v>
      </c>
    </row>
    <row r="93" spans="1:5" ht="42" customHeight="1" x14ac:dyDescent="0.25">
      <c r="A93" s="3" t="s">
        <v>115</v>
      </c>
      <c r="B93" s="2" t="s">
        <v>116</v>
      </c>
      <c r="C93" s="5">
        <v>380373.4</v>
      </c>
      <c r="D93" s="5">
        <v>378524.9121100069</v>
      </c>
      <c r="E93" s="5">
        <v>378524.87835220702</v>
      </c>
    </row>
    <row r="94" spans="1:5" ht="42" customHeight="1" x14ac:dyDescent="0.25">
      <c r="A94" s="3" t="s">
        <v>140</v>
      </c>
      <c r="B94" s="2" t="s">
        <v>141</v>
      </c>
      <c r="C94" s="5">
        <v>4049939.1</v>
      </c>
      <c r="D94" s="5">
        <v>5942507.1000000006</v>
      </c>
      <c r="E94" s="5">
        <v>5942507.1000000006</v>
      </c>
    </row>
    <row r="95" spans="1:5" ht="42" customHeight="1" x14ac:dyDescent="0.25">
      <c r="A95" s="3" t="s">
        <v>142</v>
      </c>
      <c r="B95" s="2" t="s">
        <v>143</v>
      </c>
      <c r="C95" s="5">
        <v>190842.9</v>
      </c>
      <c r="D95" s="5">
        <v>171842.9</v>
      </c>
      <c r="E95" s="5">
        <v>171842.9</v>
      </c>
    </row>
    <row r="96" spans="1:5" ht="42" customHeight="1" x14ac:dyDescent="0.25">
      <c r="A96" s="3" t="s">
        <v>144</v>
      </c>
      <c r="B96" s="2" t="s">
        <v>145</v>
      </c>
      <c r="C96" s="5">
        <v>513206.9</v>
      </c>
      <c r="D96" s="5">
        <v>513206.9</v>
      </c>
      <c r="E96" s="5">
        <v>513206.9</v>
      </c>
    </row>
    <row r="97" spans="1:5" ht="42" customHeight="1" x14ac:dyDescent="0.25">
      <c r="A97" s="3" t="s">
        <v>146</v>
      </c>
      <c r="B97" s="2" t="s">
        <v>147</v>
      </c>
      <c r="C97" s="5">
        <v>2898421</v>
      </c>
      <c r="D97" s="5">
        <v>3855257.5</v>
      </c>
      <c r="E97" s="5">
        <v>2478154</v>
      </c>
    </row>
    <row r="98" spans="1:5" ht="42" customHeight="1" x14ac:dyDescent="0.25">
      <c r="A98" s="3" t="s">
        <v>148</v>
      </c>
      <c r="B98" s="2" t="s">
        <v>149</v>
      </c>
      <c r="C98" s="5">
        <v>1866199.4</v>
      </c>
      <c r="D98" s="5">
        <v>1714465.1</v>
      </c>
      <c r="E98" s="5">
        <v>1714465.1</v>
      </c>
    </row>
    <row r="99" spans="1:5" ht="42" customHeight="1" x14ac:dyDescent="0.25">
      <c r="A99" s="3" t="s">
        <v>150</v>
      </c>
      <c r="B99" s="2" t="s">
        <v>151</v>
      </c>
      <c r="C99" s="5">
        <v>1935951.6</v>
      </c>
      <c r="D99" s="5">
        <v>1036074.6000000001</v>
      </c>
      <c r="E99" s="5">
        <v>355086.60000000003</v>
      </c>
    </row>
    <row r="100" spans="1:5" ht="42" customHeight="1" x14ac:dyDescent="0.25">
      <c r="A100" s="3" t="s">
        <v>152</v>
      </c>
      <c r="B100" s="2" t="s">
        <v>153</v>
      </c>
      <c r="C100" s="5">
        <v>5256884.4000000004</v>
      </c>
      <c r="D100" s="5">
        <v>3957411.2</v>
      </c>
      <c r="E100" s="5">
        <v>2788441.8999999994</v>
      </c>
    </row>
    <row r="101" spans="1:5" ht="42" customHeight="1" x14ac:dyDescent="0.25">
      <c r="A101" s="1"/>
      <c r="B101" s="4" t="s">
        <v>117</v>
      </c>
      <c r="C101" s="13">
        <f>SUM(C102:C106)</f>
        <v>15532193.658752499</v>
      </c>
      <c r="D101" s="13">
        <f t="shared" ref="D101:E101" si="10">SUM(D102:D106)</f>
        <v>15697828.489064686</v>
      </c>
      <c r="E101" s="13">
        <f t="shared" si="10"/>
        <v>15894143.019331552</v>
      </c>
    </row>
    <row r="102" spans="1:5" ht="42" customHeight="1" x14ac:dyDescent="0.25">
      <c r="A102" s="3" t="s">
        <v>118</v>
      </c>
      <c r="B102" s="2" t="s">
        <v>119</v>
      </c>
      <c r="C102" s="5">
        <v>69660.800000000003</v>
      </c>
      <c r="D102" s="5">
        <v>69660.800000000003</v>
      </c>
      <c r="E102" s="5">
        <v>69660.800000000003</v>
      </c>
    </row>
    <row r="103" spans="1:5" ht="42" customHeight="1" x14ac:dyDescent="0.25">
      <c r="A103" s="3" t="s">
        <v>120</v>
      </c>
      <c r="B103" s="2" t="s">
        <v>121</v>
      </c>
      <c r="C103" s="5">
        <v>1895820.8883124995</v>
      </c>
      <c r="D103" s="5">
        <v>1910466.9516371868</v>
      </c>
      <c r="E103" s="5">
        <v>1938527.7059117444</v>
      </c>
    </row>
    <row r="104" spans="1:5" ht="42" customHeight="1" x14ac:dyDescent="0.25">
      <c r="A104" s="3" t="s">
        <v>122</v>
      </c>
      <c r="B104" s="2" t="s">
        <v>123</v>
      </c>
      <c r="C104" s="5">
        <v>2498700.0379400002</v>
      </c>
      <c r="D104" s="5">
        <v>2498844.0379400002</v>
      </c>
      <c r="E104" s="5">
        <v>2498990.1979400003</v>
      </c>
    </row>
    <row r="105" spans="1:5" ht="42" customHeight="1" x14ac:dyDescent="0.25">
      <c r="A105" s="3" t="s">
        <v>124</v>
      </c>
      <c r="B105" s="2" t="s">
        <v>125</v>
      </c>
      <c r="C105" s="5">
        <v>10882180.759</v>
      </c>
      <c r="D105" s="5">
        <v>11030238.058384998</v>
      </c>
      <c r="E105" s="5">
        <v>11195516.394760771</v>
      </c>
    </row>
    <row r="106" spans="1:5" ht="42" customHeight="1" x14ac:dyDescent="0.25">
      <c r="A106" s="3" t="s">
        <v>126</v>
      </c>
      <c r="B106" s="2" t="s">
        <v>127</v>
      </c>
      <c r="C106" s="5">
        <v>185831.17349999998</v>
      </c>
      <c r="D106" s="5">
        <v>188618.64110249997</v>
      </c>
      <c r="E106" s="5">
        <v>191447.92071903744</v>
      </c>
    </row>
    <row r="107" spans="1:5" ht="42" customHeight="1" x14ac:dyDescent="0.25">
      <c r="A107" s="1"/>
      <c r="B107" s="4" t="s">
        <v>423</v>
      </c>
      <c r="C107" s="13">
        <f>SUM(C108:C113)</f>
        <v>6917223.1874999991</v>
      </c>
      <c r="D107" s="13">
        <f>SUM(D108:D113)</f>
        <v>5941918.3393124994</v>
      </c>
      <c r="E107" s="13">
        <f>SUM(E108:E113)</f>
        <v>5689248.7074021865</v>
      </c>
    </row>
    <row r="108" spans="1:5" ht="42" customHeight="1" x14ac:dyDescent="0.25">
      <c r="A108" s="3" t="s">
        <v>128</v>
      </c>
      <c r="B108" s="2" t="s">
        <v>129</v>
      </c>
      <c r="C108" s="5">
        <v>317590.2</v>
      </c>
      <c r="D108" s="5">
        <v>317590.2</v>
      </c>
      <c r="E108" s="5">
        <v>317590.2</v>
      </c>
    </row>
    <row r="109" spans="1:5" ht="42" customHeight="1" x14ac:dyDescent="0.25">
      <c r="A109" s="3" t="s">
        <v>130</v>
      </c>
      <c r="B109" s="2" t="s">
        <v>131</v>
      </c>
      <c r="C109" s="5">
        <v>1189377.5599999998</v>
      </c>
      <c r="D109" s="5">
        <v>1212605.9803999998</v>
      </c>
      <c r="E109" s="5">
        <v>1230471.6251059996</v>
      </c>
    </row>
    <row r="110" spans="1:5" ht="42" customHeight="1" x14ac:dyDescent="0.25">
      <c r="A110" s="3" t="s">
        <v>132</v>
      </c>
      <c r="B110" s="2" t="s">
        <v>133</v>
      </c>
      <c r="C110" s="5">
        <v>178670.1</v>
      </c>
      <c r="D110" s="5">
        <v>178670.1</v>
      </c>
      <c r="E110" s="5">
        <v>178670.1</v>
      </c>
    </row>
    <row r="111" spans="1:5" ht="42" customHeight="1" x14ac:dyDescent="0.25">
      <c r="A111" s="3" t="s">
        <v>134</v>
      </c>
      <c r="B111" s="2" t="s">
        <v>135</v>
      </c>
      <c r="C111" s="5">
        <v>2770872</v>
      </c>
      <c r="D111" s="5">
        <v>1666298.4</v>
      </c>
      <c r="E111" s="5">
        <v>1151337.8999999999</v>
      </c>
    </row>
    <row r="112" spans="1:5" ht="42" customHeight="1" x14ac:dyDescent="0.25">
      <c r="A112" s="3" t="s">
        <v>136</v>
      </c>
      <c r="B112" s="2" t="s">
        <v>137</v>
      </c>
      <c r="C112" s="5">
        <v>2109975.2275</v>
      </c>
      <c r="D112" s="5">
        <v>2216015.5589124998</v>
      </c>
      <c r="E112" s="5">
        <v>2460440.7822961872</v>
      </c>
    </row>
    <row r="113" spans="1:5" ht="42" customHeight="1" x14ac:dyDescent="0.25">
      <c r="A113" s="3" t="s">
        <v>138</v>
      </c>
      <c r="B113" s="2" t="s">
        <v>139</v>
      </c>
      <c r="C113" s="5">
        <v>350738.1</v>
      </c>
      <c r="D113" s="5">
        <v>350738.1</v>
      </c>
      <c r="E113" s="5">
        <v>350738.1</v>
      </c>
    </row>
    <row r="114" spans="1:5" ht="42" customHeight="1" x14ac:dyDescent="0.25">
      <c r="A114" s="1"/>
      <c r="B114" s="4" t="s">
        <v>424</v>
      </c>
      <c r="C114" s="13">
        <f>SUM(C115:C140)</f>
        <v>179041539.07768372</v>
      </c>
      <c r="D114" s="13">
        <v>197483996.8005082</v>
      </c>
      <c r="E114" s="13">
        <v>214019020.79074985</v>
      </c>
    </row>
    <row r="115" spans="1:5" ht="42" customHeight="1" x14ac:dyDescent="0.25">
      <c r="A115" s="3" t="s">
        <v>172</v>
      </c>
      <c r="B115" s="2" t="s">
        <v>173</v>
      </c>
      <c r="C115" s="5">
        <v>14325523.999999998</v>
      </c>
      <c r="D115" s="5">
        <v>18700199.5</v>
      </c>
      <c r="E115" s="5">
        <v>19200575.200000003</v>
      </c>
    </row>
    <row r="116" spans="1:5" ht="42" customHeight="1" x14ac:dyDescent="0.25">
      <c r="A116" s="3" t="s">
        <v>174</v>
      </c>
      <c r="B116" s="2" t="s">
        <v>175</v>
      </c>
      <c r="C116" s="5">
        <v>10614765.727000002</v>
      </c>
      <c r="D116" s="5">
        <v>10919321.247000001</v>
      </c>
      <c r="E116" s="5">
        <v>11166250.547</v>
      </c>
    </row>
    <row r="117" spans="1:5" ht="42" customHeight="1" x14ac:dyDescent="0.25">
      <c r="A117" s="3" t="s">
        <v>176</v>
      </c>
      <c r="B117" s="2" t="s">
        <v>177</v>
      </c>
      <c r="C117" s="5">
        <v>1877027.3389078828</v>
      </c>
      <c r="D117" s="5">
        <v>2018906.4349915008</v>
      </c>
      <c r="E117" s="5">
        <v>2049133.8415163732</v>
      </c>
    </row>
    <row r="118" spans="1:5" ht="42" customHeight="1" x14ac:dyDescent="0.25">
      <c r="A118" s="3" t="s">
        <v>178</v>
      </c>
      <c r="B118" s="2" t="s">
        <v>179</v>
      </c>
      <c r="C118" s="5">
        <v>97926117.191895828</v>
      </c>
      <c r="D118" s="5">
        <v>105738374.34623669</v>
      </c>
      <c r="E118" s="5">
        <v>110183407.41682748</v>
      </c>
    </row>
    <row r="119" spans="1:5" ht="42" customHeight="1" x14ac:dyDescent="0.25">
      <c r="A119" s="3" t="s">
        <v>180</v>
      </c>
      <c r="B119" s="2" t="s">
        <v>181</v>
      </c>
      <c r="C119" s="5">
        <v>4410995.5598799996</v>
      </c>
      <c r="D119" s="5">
        <v>4378630.8838799987</v>
      </c>
      <c r="E119" s="5">
        <v>4408021.6946799997</v>
      </c>
    </row>
    <row r="120" spans="1:5" ht="42" customHeight="1" x14ac:dyDescent="0.25">
      <c r="A120" s="3" t="s">
        <v>182</v>
      </c>
      <c r="B120" s="2" t="s">
        <v>183</v>
      </c>
      <c r="C120" s="5">
        <v>12690932.791500002</v>
      </c>
      <c r="D120" s="5">
        <v>12693842.9908725</v>
      </c>
      <c r="E120" s="5">
        <v>12696796.84323559</v>
      </c>
    </row>
    <row r="121" spans="1:5" ht="42" customHeight="1" x14ac:dyDescent="0.25">
      <c r="A121" s="3" t="s">
        <v>184</v>
      </c>
      <c r="B121" s="2" t="s">
        <v>185</v>
      </c>
      <c r="C121" s="5">
        <v>7627886.8000000007</v>
      </c>
      <c r="D121" s="5">
        <v>9052724.9000000004</v>
      </c>
      <c r="E121" s="5">
        <v>5469588.9000000004</v>
      </c>
    </row>
    <row r="122" spans="1:5" ht="42" customHeight="1" x14ac:dyDescent="0.25">
      <c r="A122" s="3" t="s">
        <v>186</v>
      </c>
      <c r="B122" s="2" t="s">
        <v>187</v>
      </c>
      <c r="C122" s="5">
        <v>7492156.3684999999</v>
      </c>
      <c r="D122" s="5">
        <v>8476899.897527501</v>
      </c>
      <c r="E122" s="5">
        <v>23138904.747490413</v>
      </c>
    </row>
    <row r="123" spans="1:5" ht="42" customHeight="1" x14ac:dyDescent="0.25">
      <c r="A123" s="3" t="s">
        <v>188</v>
      </c>
      <c r="B123" s="2" t="s">
        <v>189</v>
      </c>
      <c r="C123" s="5">
        <v>2080978.7</v>
      </c>
      <c r="D123" s="5">
        <v>2342943.7999999998</v>
      </c>
      <c r="E123" s="5">
        <v>2492816.1</v>
      </c>
    </row>
    <row r="124" spans="1:5" ht="42" customHeight="1" x14ac:dyDescent="0.25">
      <c r="A124" s="3">
        <v>1215</v>
      </c>
      <c r="B124" s="2" t="s">
        <v>410</v>
      </c>
      <c r="C124" s="5">
        <v>296442.40000000002</v>
      </c>
      <c r="D124" s="5">
        <v>267542.40000000002</v>
      </c>
      <c r="E124" s="5">
        <v>296442.40000000002</v>
      </c>
    </row>
    <row r="125" spans="1:5" ht="42" customHeight="1" x14ac:dyDescent="0.25">
      <c r="A125" s="3">
        <v>9019</v>
      </c>
      <c r="B125" s="2" t="s">
        <v>434</v>
      </c>
      <c r="C125" s="5">
        <v>207944.6</v>
      </c>
      <c r="D125" s="5">
        <v>127685.3</v>
      </c>
      <c r="E125" s="5">
        <v>0</v>
      </c>
    </row>
    <row r="126" spans="1:5" ht="42" customHeight="1" x14ac:dyDescent="0.25">
      <c r="A126" s="3" t="s">
        <v>413</v>
      </c>
      <c r="B126" s="2"/>
      <c r="C126" s="5">
        <v>666491.89999999991</v>
      </c>
      <c r="D126" s="5">
        <v>874643.89999999991</v>
      </c>
      <c r="E126" s="5">
        <v>1089067.7</v>
      </c>
    </row>
    <row r="127" spans="1:5" ht="42" customHeight="1" x14ac:dyDescent="0.25">
      <c r="A127" s="3" t="s">
        <v>190</v>
      </c>
      <c r="B127" s="2" t="s">
        <v>191</v>
      </c>
      <c r="C127" s="5">
        <v>815222.4</v>
      </c>
      <c r="D127" s="5">
        <v>815222.4</v>
      </c>
      <c r="E127" s="5">
        <v>815222.4</v>
      </c>
    </row>
    <row r="128" spans="1:5" ht="42" customHeight="1" x14ac:dyDescent="0.25">
      <c r="A128" s="3" t="s">
        <v>192</v>
      </c>
      <c r="B128" s="2" t="s">
        <v>193</v>
      </c>
      <c r="C128" s="5">
        <v>3216452.7</v>
      </c>
      <c r="D128" s="5">
        <v>3261452.7</v>
      </c>
      <c r="E128" s="5">
        <v>3261452.7</v>
      </c>
    </row>
    <row r="129" spans="1:5" ht="42" customHeight="1" x14ac:dyDescent="0.25">
      <c r="A129" s="3" t="s">
        <v>194</v>
      </c>
      <c r="B129" s="2" t="s">
        <v>195</v>
      </c>
      <c r="C129" s="5">
        <v>1750063.3</v>
      </c>
      <c r="D129" s="5">
        <v>1750063.3</v>
      </c>
      <c r="E129" s="5">
        <v>1750063.3</v>
      </c>
    </row>
    <row r="130" spans="1:5" ht="42" customHeight="1" x14ac:dyDescent="0.25">
      <c r="A130" s="3" t="s">
        <v>196</v>
      </c>
      <c r="B130" s="2" t="s">
        <v>197</v>
      </c>
      <c r="C130" s="5">
        <v>0</v>
      </c>
      <c r="D130" s="5">
        <v>0</v>
      </c>
      <c r="E130" s="5">
        <v>0</v>
      </c>
    </row>
    <row r="131" spans="1:5" ht="42" customHeight="1" x14ac:dyDescent="0.25">
      <c r="A131" s="3" t="s">
        <v>198</v>
      </c>
      <c r="B131" s="2" t="s">
        <v>199</v>
      </c>
      <c r="C131" s="5">
        <v>591622.1</v>
      </c>
      <c r="D131" s="5">
        <v>591622.1</v>
      </c>
      <c r="E131" s="5">
        <v>591622.1</v>
      </c>
    </row>
    <row r="132" spans="1:5" ht="42" customHeight="1" x14ac:dyDescent="0.25">
      <c r="A132" s="3" t="s">
        <v>200</v>
      </c>
      <c r="B132" s="2" t="s">
        <v>201</v>
      </c>
      <c r="C132" s="5">
        <v>8120238.5000000009</v>
      </c>
      <c r="D132" s="5">
        <v>8070238.5000000009</v>
      </c>
      <c r="E132" s="5">
        <v>8070238.5000000009</v>
      </c>
    </row>
    <row r="133" spans="1:5" ht="42" customHeight="1" x14ac:dyDescent="0.25">
      <c r="A133" s="3" t="s">
        <v>202</v>
      </c>
      <c r="B133" s="2" t="s">
        <v>203</v>
      </c>
      <c r="C133" s="5">
        <v>138300.5</v>
      </c>
      <c r="D133" s="5">
        <v>143300.5</v>
      </c>
      <c r="E133" s="5">
        <v>143300.5</v>
      </c>
    </row>
    <row r="134" spans="1:5" ht="42" customHeight="1" x14ac:dyDescent="0.25">
      <c r="A134" s="3" t="s">
        <v>204</v>
      </c>
      <c r="B134" s="2" t="s">
        <v>205</v>
      </c>
      <c r="C134" s="5">
        <v>666371.69999999995</v>
      </c>
      <c r="D134" s="5">
        <v>666371.69999999995</v>
      </c>
      <c r="E134" s="5">
        <v>666371.69999999995</v>
      </c>
    </row>
    <row r="135" spans="1:5" ht="42" customHeight="1" x14ac:dyDescent="0.25">
      <c r="A135" s="3" t="s">
        <v>413</v>
      </c>
      <c r="B135" s="2"/>
      <c r="C135" s="5">
        <v>0</v>
      </c>
      <c r="D135" s="5">
        <v>3076742.4</v>
      </c>
      <c r="E135" s="5">
        <v>3076742.4</v>
      </c>
    </row>
    <row r="136" spans="1:5" ht="42" customHeight="1" x14ac:dyDescent="0.25">
      <c r="A136" s="3" t="s">
        <v>271</v>
      </c>
      <c r="B136" s="2" t="s">
        <v>272</v>
      </c>
      <c r="C136" s="5">
        <v>2315862.2000000002</v>
      </c>
      <c r="D136" s="5">
        <v>2315057.9000000004</v>
      </c>
      <c r="E136" s="5">
        <v>2272292.1</v>
      </c>
    </row>
    <row r="137" spans="1:5" ht="42" customHeight="1" x14ac:dyDescent="0.25">
      <c r="A137" s="3" t="s">
        <v>273</v>
      </c>
      <c r="B137" s="2" t="s">
        <v>274</v>
      </c>
      <c r="C137" s="5">
        <v>0</v>
      </c>
      <c r="D137" s="5">
        <v>0</v>
      </c>
      <c r="E137" s="5">
        <v>0</v>
      </c>
    </row>
    <row r="138" spans="1:5" ht="42" customHeight="1" x14ac:dyDescent="0.25">
      <c r="A138" s="3" t="s">
        <v>275</v>
      </c>
      <c r="B138" s="2" t="s">
        <v>276</v>
      </c>
      <c r="C138" s="5">
        <v>978187.4</v>
      </c>
      <c r="D138" s="5">
        <v>978187.4</v>
      </c>
      <c r="E138" s="5">
        <v>978187.4</v>
      </c>
    </row>
    <row r="139" spans="1:5" ht="42" customHeight="1" x14ac:dyDescent="0.25">
      <c r="A139" s="3" t="s">
        <v>277</v>
      </c>
      <c r="B139" s="2" t="s">
        <v>278</v>
      </c>
      <c r="C139" s="5">
        <v>202522.30000000002</v>
      </c>
      <c r="D139" s="5">
        <v>202522.30000000002</v>
      </c>
      <c r="E139" s="5">
        <v>202522.30000000002</v>
      </c>
    </row>
    <row r="140" spans="1:5" ht="42" customHeight="1" x14ac:dyDescent="0.25">
      <c r="A140" s="3" t="s">
        <v>413</v>
      </c>
      <c r="B140" s="2"/>
      <c r="C140" s="5">
        <v>29432.600000000002</v>
      </c>
      <c r="D140" s="5">
        <v>21500</v>
      </c>
      <c r="E140" s="5">
        <v>0</v>
      </c>
    </row>
    <row r="141" spans="1:5" ht="42" customHeight="1" x14ac:dyDescent="0.25">
      <c r="A141" s="1"/>
      <c r="B141" s="4" t="s">
        <v>206</v>
      </c>
      <c r="C141" s="13">
        <f>SUM(C142:C149)</f>
        <v>307527435.60000002</v>
      </c>
      <c r="D141" s="13">
        <f t="shared" ref="D141:E141" si="11">SUM(D142:D149)</f>
        <v>323762899.02950001</v>
      </c>
      <c r="E141" s="13">
        <f t="shared" si="11"/>
        <v>323050164.43444246</v>
      </c>
    </row>
    <row r="142" spans="1:5" ht="42" customHeight="1" x14ac:dyDescent="0.25">
      <c r="A142" s="3">
        <v>1169</v>
      </c>
      <c r="B142" s="2" t="s">
        <v>207</v>
      </c>
      <c r="C142" s="5">
        <v>76000</v>
      </c>
      <c r="D142" s="5">
        <v>76000</v>
      </c>
      <c r="E142" s="5">
        <v>76000</v>
      </c>
    </row>
    <row r="143" spans="1:5" ht="42" customHeight="1" x14ac:dyDescent="0.25">
      <c r="A143" s="3" t="s">
        <v>208</v>
      </c>
      <c r="B143" s="2" t="s">
        <v>209</v>
      </c>
      <c r="C143" s="5">
        <v>1174458</v>
      </c>
      <c r="D143" s="5">
        <v>1167998.1000000001</v>
      </c>
      <c r="E143" s="5">
        <v>1153530.3</v>
      </c>
    </row>
    <row r="144" spans="1:5" ht="42" customHeight="1" x14ac:dyDescent="0.25">
      <c r="A144" s="3" t="s">
        <v>210</v>
      </c>
      <c r="B144" s="2" t="s">
        <v>211</v>
      </c>
      <c r="C144" s="5">
        <v>301446000.5</v>
      </c>
      <c r="D144" s="5">
        <v>316705536.89999998</v>
      </c>
      <c r="E144" s="5">
        <v>316705536.89999998</v>
      </c>
    </row>
    <row r="145" spans="1:5" ht="42" customHeight="1" x14ac:dyDescent="0.25">
      <c r="A145" s="3" t="s">
        <v>212</v>
      </c>
      <c r="B145" s="2" t="s">
        <v>213</v>
      </c>
      <c r="C145" s="5">
        <v>338945.5</v>
      </c>
      <c r="D145" s="5">
        <v>338945.5</v>
      </c>
      <c r="E145" s="5">
        <v>338945.5</v>
      </c>
    </row>
    <row r="146" spans="1:5" ht="42" customHeight="1" x14ac:dyDescent="0.25">
      <c r="A146" s="3" t="s">
        <v>214</v>
      </c>
      <c r="B146" s="2" t="s">
        <v>215</v>
      </c>
      <c r="C146" s="5">
        <v>836335.3</v>
      </c>
      <c r="D146" s="5">
        <v>848880.32949999999</v>
      </c>
      <c r="E146" s="5">
        <v>861613.53444249986</v>
      </c>
    </row>
    <row r="147" spans="1:5" ht="42" customHeight="1" x14ac:dyDescent="0.25">
      <c r="A147" s="3" t="s">
        <v>216</v>
      </c>
      <c r="B147" s="2" t="s">
        <v>217</v>
      </c>
      <c r="C147" s="5">
        <v>1805696.3</v>
      </c>
      <c r="D147" s="5">
        <v>2775538.2</v>
      </c>
      <c r="E147" s="5">
        <v>2064538.2</v>
      </c>
    </row>
    <row r="148" spans="1:5" ht="42" customHeight="1" x14ac:dyDescent="0.25">
      <c r="A148" s="3" t="s">
        <v>218</v>
      </c>
      <c r="B148" s="2" t="s">
        <v>219</v>
      </c>
      <c r="C148" s="5">
        <v>1700000</v>
      </c>
      <c r="D148" s="5">
        <v>1700000</v>
      </c>
      <c r="E148" s="5">
        <v>1700000</v>
      </c>
    </row>
    <row r="149" spans="1:5" ht="42" customHeight="1" x14ac:dyDescent="0.25">
      <c r="A149" s="3">
        <v>9015</v>
      </c>
      <c r="B149" s="2" t="s">
        <v>433</v>
      </c>
      <c r="C149" s="5">
        <v>150000</v>
      </c>
      <c r="D149" s="5">
        <v>150000</v>
      </c>
      <c r="E149" s="5">
        <v>150000</v>
      </c>
    </row>
    <row r="150" spans="1:5" ht="42" customHeight="1" x14ac:dyDescent="0.25">
      <c r="A150" s="1"/>
      <c r="B150" s="4" t="s">
        <v>220</v>
      </c>
      <c r="C150" s="13">
        <f>SUM(C151:C167)</f>
        <v>486225986.49695843</v>
      </c>
      <c r="D150" s="13">
        <f t="shared" ref="D150:E150" si="12">SUM(D151:D167)</f>
        <v>489792990.77145851</v>
      </c>
      <c r="E150" s="13">
        <f t="shared" si="12"/>
        <v>496417009.9835586</v>
      </c>
    </row>
    <row r="151" spans="1:5" ht="42" customHeight="1" x14ac:dyDescent="0.25">
      <c r="A151" s="3" t="s">
        <v>221</v>
      </c>
      <c r="B151" s="2" t="s">
        <v>222</v>
      </c>
      <c r="C151" s="5">
        <v>11563584.566400001</v>
      </c>
      <c r="D151" s="5">
        <v>11637241.712400001</v>
      </c>
      <c r="E151" s="5">
        <v>11747210.792400001</v>
      </c>
    </row>
    <row r="152" spans="1:5" ht="42" customHeight="1" x14ac:dyDescent="0.25">
      <c r="A152" s="3" t="s">
        <v>223</v>
      </c>
      <c r="B152" s="2" t="s">
        <v>224</v>
      </c>
      <c r="C152" s="5">
        <v>38688440.654000007</v>
      </c>
      <c r="D152" s="5">
        <v>38696004.582500003</v>
      </c>
      <c r="E152" s="5">
        <v>38703681.969927505</v>
      </c>
    </row>
    <row r="153" spans="1:5" ht="42" customHeight="1" x14ac:dyDescent="0.25">
      <c r="A153" s="3" t="s">
        <v>225</v>
      </c>
      <c r="B153" s="2" t="s">
        <v>226</v>
      </c>
      <c r="C153" s="5">
        <v>10619496</v>
      </c>
      <c r="D153" s="5">
        <v>10619496</v>
      </c>
      <c r="E153" s="5">
        <v>10619496</v>
      </c>
    </row>
    <row r="154" spans="1:5" ht="42" customHeight="1" x14ac:dyDescent="0.25">
      <c r="A154" s="3" t="s">
        <v>227</v>
      </c>
      <c r="B154" s="2" t="s">
        <v>228</v>
      </c>
      <c r="C154" s="5">
        <v>3088508.9765584418</v>
      </c>
      <c r="D154" s="5">
        <v>3088508.9765584418</v>
      </c>
      <c r="E154" s="5">
        <v>3088508.9765584418</v>
      </c>
    </row>
    <row r="155" spans="1:5" ht="42" customHeight="1" x14ac:dyDescent="0.25">
      <c r="A155" s="3" t="s">
        <v>229</v>
      </c>
      <c r="B155" s="2" t="s">
        <v>230</v>
      </c>
      <c r="C155" s="5">
        <v>12798192.699999999</v>
      </c>
      <c r="D155" s="5">
        <v>12795555</v>
      </c>
      <c r="E155" s="5">
        <v>12793631</v>
      </c>
    </row>
    <row r="156" spans="1:5" ht="48.75" customHeight="1" x14ac:dyDescent="0.25">
      <c r="A156" s="3" t="s">
        <v>231</v>
      </c>
      <c r="B156" s="2" t="s">
        <v>232</v>
      </c>
      <c r="C156" s="5">
        <v>9981276.8999999985</v>
      </c>
      <c r="D156" s="5">
        <v>9981276.6999999993</v>
      </c>
      <c r="E156" s="5">
        <v>9981276.6999999993</v>
      </c>
    </row>
    <row r="157" spans="1:5" ht="42" customHeight="1" x14ac:dyDescent="0.25">
      <c r="A157" s="3" t="s">
        <v>233</v>
      </c>
      <c r="B157" s="2" t="s">
        <v>234</v>
      </c>
      <c r="C157" s="5">
        <v>1825353.8</v>
      </c>
      <c r="D157" s="5">
        <v>1825353.8</v>
      </c>
      <c r="E157" s="5">
        <v>1825353.8</v>
      </c>
    </row>
    <row r="158" spans="1:5" ht="42" customHeight="1" x14ac:dyDescent="0.25">
      <c r="A158" s="3" t="s">
        <v>235</v>
      </c>
      <c r="B158" s="2" t="s">
        <v>236</v>
      </c>
      <c r="C158" s="5">
        <v>3500000</v>
      </c>
      <c r="D158" s="5">
        <v>500000</v>
      </c>
      <c r="E158" s="5">
        <v>500000</v>
      </c>
    </row>
    <row r="159" spans="1:5" ht="42" customHeight="1" x14ac:dyDescent="0.25">
      <c r="A159" s="3" t="s">
        <v>237</v>
      </c>
      <c r="B159" s="2" t="s">
        <v>238</v>
      </c>
      <c r="C159" s="5">
        <v>351652431.30000001</v>
      </c>
      <c r="D159" s="5">
        <v>360792807.10000002</v>
      </c>
      <c r="E159" s="5">
        <v>367541733.64467263</v>
      </c>
    </row>
    <row r="160" spans="1:5" ht="42" customHeight="1" x14ac:dyDescent="0.25">
      <c r="A160" s="3" t="s">
        <v>239</v>
      </c>
      <c r="B160" s="2" t="s">
        <v>240</v>
      </c>
      <c r="C160" s="5">
        <v>5625107.2000000002</v>
      </c>
      <c r="D160" s="5">
        <v>5704452.7000000002</v>
      </c>
      <c r="E160" s="5">
        <v>5784989.7000000002</v>
      </c>
    </row>
    <row r="161" spans="1:5" ht="42" customHeight="1" x14ac:dyDescent="0.25">
      <c r="A161" s="3" t="s">
        <v>241</v>
      </c>
      <c r="B161" s="2" t="s">
        <v>417</v>
      </c>
      <c r="C161" s="5">
        <v>3353275.3</v>
      </c>
      <c r="D161" s="5">
        <v>3353243.3</v>
      </c>
      <c r="E161" s="5">
        <v>3353043.3</v>
      </c>
    </row>
    <row r="162" spans="1:5" ht="42" customHeight="1" x14ac:dyDescent="0.25">
      <c r="A162" s="3" t="s">
        <v>425</v>
      </c>
      <c r="B162" s="2" t="s">
        <v>426</v>
      </c>
      <c r="C162" s="5">
        <v>128341.5</v>
      </c>
      <c r="D162" s="5">
        <v>0</v>
      </c>
      <c r="E162" s="5">
        <v>0</v>
      </c>
    </row>
    <row r="163" spans="1:5" ht="42" customHeight="1" x14ac:dyDescent="0.25">
      <c r="A163" s="3" t="s">
        <v>242</v>
      </c>
      <c r="B163" s="2" t="s">
        <v>243</v>
      </c>
      <c r="C163" s="5">
        <v>1152432.5</v>
      </c>
      <c r="D163" s="5">
        <v>1034504.5</v>
      </c>
      <c r="E163" s="5">
        <v>1156712.5</v>
      </c>
    </row>
    <row r="164" spans="1:5" ht="42" customHeight="1" x14ac:dyDescent="0.25">
      <c r="A164" s="3" t="s">
        <v>244</v>
      </c>
      <c r="B164" s="2" t="s">
        <v>245</v>
      </c>
      <c r="C164" s="5">
        <v>1212000</v>
      </c>
      <c r="D164" s="5">
        <v>1212000</v>
      </c>
      <c r="E164" s="5">
        <v>1212000</v>
      </c>
    </row>
    <row r="165" spans="1:5" ht="42" customHeight="1" x14ac:dyDescent="0.25">
      <c r="A165" s="3" t="s">
        <v>246</v>
      </c>
      <c r="B165" s="2" t="s">
        <v>247</v>
      </c>
      <c r="C165" s="5">
        <v>26058355.400000002</v>
      </c>
      <c r="D165" s="5">
        <v>26799292.299999997</v>
      </c>
      <c r="E165" s="5">
        <v>26800523.599999998</v>
      </c>
    </row>
    <row r="166" spans="1:5" ht="42" customHeight="1" x14ac:dyDescent="0.25">
      <c r="A166" s="3" t="s">
        <v>248</v>
      </c>
      <c r="B166" s="2" t="s">
        <v>249</v>
      </c>
      <c r="C166" s="5">
        <v>4979189.6999999993</v>
      </c>
      <c r="D166" s="5">
        <v>553254.1</v>
      </c>
      <c r="E166" s="5">
        <v>0</v>
      </c>
    </row>
    <row r="167" spans="1:5" ht="42" customHeight="1" x14ac:dyDescent="0.25">
      <c r="A167" s="3" t="s">
        <v>413</v>
      </c>
      <c r="B167" s="2"/>
      <c r="C167" s="5">
        <v>0</v>
      </c>
      <c r="D167" s="5">
        <v>1200000</v>
      </c>
      <c r="E167" s="5">
        <v>1308848</v>
      </c>
    </row>
    <row r="168" spans="1:5" ht="42" customHeight="1" x14ac:dyDescent="0.25">
      <c r="A168" s="1"/>
      <c r="B168" s="4" t="s">
        <v>427</v>
      </c>
      <c r="C168" s="13">
        <f>SUM(C169:C174)</f>
        <v>12470508.999999998</v>
      </c>
      <c r="D168" s="13">
        <f t="shared" ref="D168:E168" si="13">SUM(D169:D174)</f>
        <v>13494543.699999999</v>
      </c>
      <c r="E168" s="13">
        <f t="shared" si="13"/>
        <v>14524889.199999999</v>
      </c>
    </row>
    <row r="169" spans="1:5" ht="42" customHeight="1" x14ac:dyDescent="0.25">
      <c r="A169" s="3" t="s">
        <v>250</v>
      </c>
      <c r="B169" s="2" t="s">
        <v>409</v>
      </c>
      <c r="C169" s="5">
        <v>3323255.4</v>
      </c>
      <c r="D169" s="5">
        <v>3323255.4</v>
      </c>
      <c r="E169" s="5">
        <v>3323255.4</v>
      </c>
    </row>
    <row r="170" spans="1:5" ht="42" customHeight="1" x14ac:dyDescent="0.25">
      <c r="A170" s="3">
        <v>1119</v>
      </c>
      <c r="B170" s="2" t="s">
        <v>412</v>
      </c>
      <c r="C170" s="5">
        <v>4844153.7</v>
      </c>
      <c r="D170" s="5">
        <v>5844153.7000000002</v>
      </c>
      <c r="E170" s="5">
        <v>6844153.7000000002</v>
      </c>
    </row>
    <row r="171" spans="1:5" ht="42" customHeight="1" x14ac:dyDescent="0.25">
      <c r="A171" s="3" t="s">
        <v>255</v>
      </c>
      <c r="B171" s="2" t="s">
        <v>428</v>
      </c>
      <c r="C171" s="5">
        <v>1380900.7</v>
      </c>
      <c r="D171" s="5">
        <v>1414935.4</v>
      </c>
      <c r="E171" s="5">
        <v>1445280.9</v>
      </c>
    </row>
    <row r="172" spans="1:5" ht="42" customHeight="1" x14ac:dyDescent="0.25">
      <c r="A172" s="3" t="s">
        <v>256</v>
      </c>
      <c r="B172" s="2" t="s">
        <v>257</v>
      </c>
      <c r="C172" s="5">
        <v>1412199.2</v>
      </c>
      <c r="D172" s="5">
        <v>1412199.2</v>
      </c>
      <c r="E172" s="5">
        <v>1412199.2</v>
      </c>
    </row>
    <row r="173" spans="1:5" ht="42" customHeight="1" x14ac:dyDescent="0.25">
      <c r="A173" s="3">
        <v>1219</v>
      </c>
      <c r="B173" s="2" t="s">
        <v>429</v>
      </c>
      <c r="C173" s="5">
        <v>10000</v>
      </c>
      <c r="D173" s="5">
        <v>0</v>
      </c>
      <c r="E173" s="5">
        <v>0</v>
      </c>
    </row>
    <row r="174" spans="1:5" ht="42" customHeight="1" x14ac:dyDescent="0.25">
      <c r="A174" s="3">
        <v>1220</v>
      </c>
      <c r="B174" s="2" t="s">
        <v>430</v>
      </c>
      <c r="C174" s="5">
        <v>1500000</v>
      </c>
      <c r="D174" s="5">
        <v>1500000</v>
      </c>
      <c r="E174" s="5">
        <v>1500000</v>
      </c>
    </row>
    <row r="175" spans="1:5" ht="42" customHeight="1" x14ac:dyDescent="0.25">
      <c r="A175" s="1"/>
      <c r="B175" s="4" t="s">
        <v>262</v>
      </c>
      <c r="C175" s="13">
        <f>SUM(C176:C179)</f>
        <v>186999057.27049997</v>
      </c>
      <c r="D175" s="13">
        <f t="shared" ref="D175:E175" si="14">SUM(D176:D179)</f>
        <v>192815091.30145749</v>
      </c>
      <c r="E175" s="13">
        <f t="shared" si="14"/>
        <v>211182108.18997937</v>
      </c>
    </row>
    <row r="176" spans="1:5" ht="42" customHeight="1" x14ac:dyDescent="0.25">
      <c r="A176" s="3" t="s">
        <v>263</v>
      </c>
      <c r="B176" s="2" t="s">
        <v>264</v>
      </c>
      <c r="C176" s="5">
        <v>183903689.33999997</v>
      </c>
      <c r="D176" s="5">
        <v>189668706.18000001</v>
      </c>
      <c r="E176" s="5">
        <v>207992879.98000002</v>
      </c>
    </row>
    <row r="177" spans="1:5" ht="42" customHeight="1" x14ac:dyDescent="0.25">
      <c r="A177" s="3" t="s">
        <v>265</v>
      </c>
      <c r="B177" s="2" t="s">
        <v>266</v>
      </c>
      <c r="C177" s="5">
        <v>29380</v>
      </c>
      <c r="D177" s="5">
        <v>30900</v>
      </c>
      <c r="E177" s="5">
        <v>32900</v>
      </c>
    </row>
    <row r="178" spans="1:5" ht="42" customHeight="1" x14ac:dyDescent="0.25">
      <c r="A178" s="3" t="s">
        <v>267</v>
      </c>
      <c r="B178" s="2" t="s">
        <v>268</v>
      </c>
      <c r="C178" s="5">
        <v>2948032.9305000002</v>
      </c>
      <c r="D178" s="5">
        <v>2997530.1214574995</v>
      </c>
      <c r="E178" s="5">
        <v>3038373.2099793619</v>
      </c>
    </row>
    <row r="179" spans="1:5" ht="42" customHeight="1" x14ac:dyDescent="0.25">
      <c r="A179" s="3" t="s">
        <v>269</v>
      </c>
      <c r="B179" s="2" t="s">
        <v>270</v>
      </c>
      <c r="C179" s="5">
        <v>117955</v>
      </c>
      <c r="D179" s="5">
        <v>117955</v>
      </c>
      <c r="E179" s="5">
        <v>117955</v>
      </c>
    </row>
    <row r="180" spans="1:5" ht="42" customHeight="1" x14ac:dyDescent="0.25">
      <c r="A180" s="1"/>
      <c r="B180" s="4" t="s">
        <v>279</v>
      </c>
      <c r="C180" s="13">
        <f>SUM(C181:C188)</f>
        <v>12715623.42</v>
      </c>
      <c r="D180" s="13">
        <f t="shared" ref="D180:E180" si="15">SUM(D181:D188)</f>
        <v>12736611.370300001</v>
      </c>
      <c r="E180" s="13">
        <f t="shared" si="15"/>
        <v>12757961.1158545</v>
      </c>
    </row>
    <row r="181" spans="1:5" ht="42" customHeight="1" x14ac:dyDescent="0.25">
      <c r="A181" s="3" t="s">
        <v>280</v>
      </c>
      <c r="B181" s="2" t="s">
        <v>411</v>
      </c>
      <c r="C181" s="5">
        <v>1284797.8999999999</v>
      </c>
      <c r="D181" s="5">
        <v>1284797.8999999999</v>
      </c>
      <c r="E181" s="5">
        <v>1284797.8999999999</v>
      </c>
    </row>
    <row r="182" spans="1:5" ht="42" customHeight="1" x14ac:dyDescent="0.25">
      <c r="A182" s="3" t="s">
        <v>281</v>
      </c>
      <c r="B182" s="2" t="s">
        <v>282</v>
      </c>
      <c r="C182" s="5">
        <v>46297.2</v>
      </c>
      <c r="D182" s="5">
        <v>46297.2</v>
      </c>
      <c r="E182" s="5">
        <v>46297.2</v>
      </c>
    </row>
    <row r="183" spans="1:5" ht="42" customHeight="1" x14ac:dyDescent="0.25">
      <c r="A183" s="3" t="s">
        <v>283</v>
      </c>
      <c r="B183" s="2" t="s">
        <v>284</v>
      </c>
      <c r="C183" s="5">
        <v>113581.6</v>
      </c>
      <c r="D183" s="5">
        <v>113581.6</v>
      </c>
      <c r="E183" s="5">
        <v>113581.6</v>
      </c>
    </row>
    <row r="184" spans="1:5" ht="42" customHeight="1" x14ac:dyDescent="0.25">
      <c r="A184" s="3" t="s">
        <v>285</v>
      </c>
      <c r="B184" s="2" t="s">
        <v>286</v>
      </c>
      <c r="C184" s="5">
        <v>880666.2</v>
      </c>
      <c r="D184" s="5">
        <v>880666.2</v>
      </c>
      <c r="E184" s="5">
        <v>880666.2</v>
      </c>
    </row>
    <row r="185" spans="1:5" ht="42" customHeight="1" x14ac:dyDescent="0.25">
      <c r="A185" s="3" t="s">
        <v>287</v>
      </c>
      <c r="B185" s="2" t="s">
        <v>288</v>
      </c>
      <c r="C185" s="5">
        <v>8991380.6999999993</v>
      </c>
      <c r="D185" s="5">
        <v>8991380.6999999993</v>
      </c>
      <c r="E185" s="5">
        <v>8991380.6999999993</v>
      </c>
    </row>
    <row r="186" spans="1:5" ht="42" customHeight="1" x14ac:dyDescent="0.25">
      <c r="A186" s="3" t="s">
        <v>289</v>
      </c>
      <c r="B186" s="2" t="s">
        <v>290</v>
      </c>
      <c r="C186" s="5">
        <v>335191.40000000002</v>
      </c>
      <c r="D186" s="5">
        <v>335191.40000000002</v>
      </c>
      <c r="E186" s="5">
        <v>335191.40000000002</v>
      </c>
    </row>
    <row r="187" spans="1:5" ht="42" customHeight="1" x14ac:dyDescent="0.25">
      <c r="A187" s="3" t="s">
        <v>291</v>
      </c>
      <c r="B187" s="2" t="s">
        <v>292</v>
      </c>
      <c r="C187" s="5">
        <v>1063708.42</v>
      </c>
      <c r="D187" s="5">
        <v>1076916.3702999998</v>
      </c>
      <c r="E187" s="5">
        <v>1092980.1158544996</v>
      </c>
    </row>
    <row r="188" spans="1:5" ht="42" customHeight="1" x14ac:dyDescent="0.25">
      <c r="A188" s="3" t="s">
        <v>413</v>
      </c>
      <c r="B188" s="2"/>
      <c r="C188" s="5">
        <v>0</v>
      </c>
      <c r="D188" s="5">
        <v>7780</v>
      </c>
      <c r="E188" s="5">
        <v>13066</v>
      </c>
    </row>
    <row r="189" spans="1:5" ht="42" customHeight="1" x14ac:dyDescent="0.25">
      <c r="A189" s="1"/>
      <c r="B189" s="4" t="s">
        <v>295</v>
      </c>
      <c r="C189" s="13">
        <f>SUM(C190:C191)</f>
        <v>4402901.2439999999</v>
      </c>
      <c r="D189" s="13">
        <f t="shared" ref="D189:E189" si="16">SUM(D190:D191)</f>
        <v>2106824.2982600001</v>
      </c>
      <c r="E189" s="13">
        <f t="shared" si="16"/>
        <v>2118046.8357338998</v>
      </c>
    </row>
    <row r="190" spans="1:5" ht="42" customHeight="1" x14ac:dyDescent="0.25">
      <c r="A190" s="3" t="s">
        <v>296</v>
      </c>
      <c r="B190" s="2" t="s">
        <v>297</v>
      </c>
      <c r="C190" s="5">
        <v>3319812.7439999999</v>
      </c>
      <c r="D190" s="5">
        <v>2095997.8982599999</v>
      </c>
      <c r="E190" s="5">
        <v>2118046.8357338998</v>
      </c>
    </row>
    <row r="191" spans="1:5" ht="42" customHeight="1" x14ac:dyDescent="0.25">
      <c r="A191" s="3" t="s">
        <v>298</v>
      </c>
      <c r="B191" s="2" t="s">
        <v>299</v>
      </c>
      <c r="C191" s="5">
        <v>1083088.5</v>
      </c>
      <c r="D191" s="5">
        <v>10826.4</v>
      </c>
      <c r="E191" s="5">
        <v>0</v>
      </c>
    </row>
    <row r="192" spans="1:5" ht="42" customHeight="1" x14ac:dyDescent="0.25">
      <c r="A192" s="1"/>
      <c r="B192" s="4" t="s">
        <v>300</v>
      </c>
      <c r="C192" s="13">
        <f>+C193</f>
        <v>799182.20000000007</v>
      </c>
      <c r="D192" s="13">
        <f t="shared" ref="D192:E192" si="17">+D193</f>
        <v>820995.22699999996</v>
      </c>
      <c r="E192" s="13">
        <f t="shared" si="17"/>
        <v>833107.65540499985</v>
      </c>
    </row>
    <row r="193" spans="1:5" ht="42" customHeight="1" x14ac:dyDescent="0.25">
      <c r="A193" s="3" t="s">
        <v>301</v>
      </c>
      <c r="B193" s="2" t="s">
        <v>302</v>
      </c>
      <c r="C193" s="5">
        <v>799182.20000000007</v>
      </c>
      <c r="D193" s="5">
        <v>820995.22699999996</v>
      </c>
      <c r="E193" s="5">
        <v>833107.65540499985</v>
      </c>
    </row>
    <row r="194" spans="1:5" ht="42" customHeight="1" x14ac:dyDescent="0.25">
      <c r="A194" s="1"/>
      <c r="B194" s="4" t="s">
        <v>303</v>
      </c>
      <c r="C194" s="13">
        <f>+C195</f>
        <v>1157826.2937899998</v>
      </c>
      <c r="D194" s="13">
        <f t="shared" ref="D194:E194" si="18">+D195</f>
        <v>1163321.1056968498</v>
      </c>
      <c r="E194" s="13">
        <f t="shared" si="18"/>
        <v>1168898.3397823025</v>
      </c>
    </row>
    <row r="195" spans="1:5" ht="42" customHeight="1" x14ac:dyDescent="0.25">
      <c r="A195" s="3" t="s">
        <v>304</v>
      </c>
      <c r="B195" s="2" t="s">
        <v>305</v>
      </c>
      <c r="C195" s="5">
        <v>1157826.2937899998</v>
      </c>
      <c r="D195" s="5">
        <v>1163321.1056968498</v>
      </c>
      <c r="E195" s="5">
        <v>1168898.3397823025</v>
      </c>
    </row>
    <row r="196" spans="1:5" ht="42" customHeight="1" x14ac:dyDescent="0.25">
      <c r="A196" s="1"/>
      <c r="B196" s="4" t="s">
        <v>306</v>
      </c>
      <c r="C196" s="13">
        <f>+C197</f>
        <v>403303.94299999997</v>
      </c>
      <c r="D196" s="13">
        <f t="shared" ref="D196:E196" si="19">+D197</f>
        <v>410960.22714499995</v>
      </c>
      <c r="E196" s="13">
        <f t="shared" si="19"/>
        <v>417041.38055217493</v>
      </c>
    </row>
    <row r="197" spans="1:5" ht="42" customHeight="1" x14ac:dyDescent="0.25">
      <c r="A197" s="3" t="s">
        <v>307</v>
      </c>
      <c r="B197" s="2" t="s">
        <v>308</v>
      </c>
      <c r="C197" s="5">
        <v>403303.94299999997</v>
      </c>
      <c r="D197" s="5">
        <v>410960.22714499995</v>
      </c>
      <c r="E197" s="5">
        <v>417041.38055217493</v>
      </c>
    </row>
    <row r="198" spans="1:5" ht="42" customHeight="1" x14ac:dyDescent="0.25">
      <c r="A198" s="1"/>
      <c r="B198" s="4" t="s">
        <v>309</v>
      </c>
      <c r="C198" s="13">
        <f>+C199</f>
        <v>5200000</v>
      </c>
      <c r="D198" s="13">
        <f t="shared" ref="D198:E198" si="20">+D199</f>
        <v>5700000</v>
      </c>
      <c r="E198" s="13">
        <f t="shared" si="20"/>
        <v>6300000</v>
      </c>
    </row>
    <row r="199" spans="1:5" ht="42" customHeight="1" x14ac:dyDescent="0.25">
      <c r="A199" s="3" t="s">
        <v>310</v>
      </c>
      <c r="B199" s="2" t="s">
        <v>311</v>
      </c>
      <c r="C199" s="5">
        <v>5200000</v>
      </c>
      <c r="D199" s="5">
        <v>5700000</v>
      </c>
      <c r="E199" s="5">
        <v>6300000</v>
      </c>
    </row>
    <row r="200" spans="1:5" ht="42" customHeight="1" x14ac:dyDescent="0.25">
      <c r="A200" s="1"/>
      <c r="B200" s="4" t="s">
        <v>312</v>
      </c>
      <c r="C200" s="13">
        <f>+C201</f>
        <v>320668.34100000001</v>
      </c>
      <c r="D200" s="13">
        <f t="shared" ref="D200:E200" si="21">+D201</f>
        <v>325478.36611499998</v>
      </c>
      <c r="E200" s="13">
        <f t="shared" si="21"/>
        <v>330360.54160672496</v>
      </c>
    </row>
    <row r="201" spans="1:5" ht="42" customHeight="1" x14ac:dyDescent="0.25">
      <c r="A201" s="3" t="s">
        <v>313</v>
      </c>
      <c r="B201" s="2" t="s">
        <v>314</v>
      </c>
      <c r="C201" s="5">
        <v>320668.34100000001</v>
      </c>
      <c r="D201" s="5">
        <v>325478.36611499998</v>
      </c>
      <c r="E201" s="5">
        <v>330360.54160672496</v>
      </c>
    </row>
    <row r="202" spans="1:5" ht="42" customHeight="1" x14ac:dyDescent="0.25">
      <c r="A202" s="1"/>
      <c r="B202" s="4" t="s">
        <v>315</v>
      </c>
      <c r="C202" s="13">
        <f>+C203+C204</f>
        <v>28946156.600000001</v>
      </c>
      <c r="D202" s="13">
        <f t="shared" ref="D202:E202" si="22">+D203+D204</f>
        <v>29955656</v>
      </c>
      <c r="E202" s="13">
        <f t="shared" si="22"/>
        <v>30286091.000000004</v>
      </c>
    </row>
    <row r="203" spans="1:5" ht="42" customHeight="1" x14ac:dyDescent="0.25">
      <c r="A203" s="3" t="s">
        <v>316</v>
      </c>
      <c r="B203" s="2" t="s">
        <v>317</v>
      </c>
      <c r="C203" s="5">
        <v>20771439.199999999</v>
      </c>
      <c r="D203" s="5">
        <v>21674865</v>
      </c>
      <c r="E203" s="5">
        <v>21929748.000000004</v>
      </c>
    </row>
    <row r="204" spans="1:5" ht="42" customHeight="1" x14ac:dyDescent="0.25">
      <c r="A204" s="3" t="s">
        <v>318</v>
      </c>
      <c r="B204" s="2" t="s">
        <v>319</v>
      </c>
      <c r="C204" s="5">
        <v>8174717.4000000004</v>
      </c>
      <c r="D204" s="5">
        <v>8280791</v>
      </c>
      <c r="E204" s="5">
        <v>8356343</v>
      </c>
    </row>
    <row r="205" spans="1:5" ht="42" customHeight="1" x14ac:dyDescent="0.25">
      <c r="A205" s="1"/>
      <c r="B205" s="4" t="s">
        <v>320</v>
      </c>
      <c r="C205" s="13">
        <f>SUM(C206:C208)</f>
        <v>34541564.200000003</v>
      </c>
      <c r="D205" s="13">
        <f t="shared" ref="D205:E205" si="23">SUM(D206:D208)</f>
        <v>34276990.200000003</v>
      </c>
      <c r="E205" s="13">
        <f t="shared" si="23"/>
        <v>34695336.899999999</v>
      </c>
    </row>
    <row r="206" spans="1:5" ht="42" customHeight="1" x14ac:dyDescent="0.25">
      <c r="A206" s="3" t="s">
        <v>321</v>
      </c>
      <c r="B206" s="2" t="s">
        <v>322</v>
      </c>
      <c r="C206" s="5">
        <v>3373730.6</v>
      </c>
      <c r="D206" s="5">
        <v>3374089.3000000003</v>
      </c>
      <c r="E206" s="5">
        <v>3374089.3000000003</v>
      </c>
    </row>
    <row r="207" spans="1:5" ht="42" customHeight="1" x14ac:dyDescent="0.25">
      <c r="A207" s="3" t="s">
        <v>323</v>
      </c>
      <c r="B207" s="2" t="s">
        <v>324</v>
      </c>
      <c r="C207" s="5">
        <v>31167833.600000001</v>
      </c>
      <c r="D207" s="5">
        <v>30902900.900000002</v>
      </c>
      <c r="E207" s="5">
        <v>31207717.600000001</v>
      </c>
    </row>
    <row r="208" spans="1:5" ht="42" customHeight="1" x14ac:dyDescent="0.25">
      <c r="A208" s="3" t="s">
        <v>413</v>
      </c>
      <c r="B208" s="2"/>
      <c r="C208" s="5">
        <v>0</v>
      </c>
      <c r="D208" s="5">
        <v>0</v>
      </c>
      <c r="E208" s="5">
        <v>113530</v>
      </c>
    </row>
    <row r="209" spans="1:5" ht="42" customHeight="1" x14ac:dyDescent="0.25">
      <c r="A209" s="1"/>
      <c r="B209" s="4" t="s">
        <v>325</v>
      </c>
      <c r="C209" s="13">
        <f>SUM(C210:C220)</f>
        <v>64908069.500000007</v>
      </c>
      <c r="D209" s="13">
        <f t="shared" ref="D209:E209" si="24">SUM(D210:D220)</f>
        <v>65842971.900000006</v>
      </c>
      <c r="E209" s="13">
        <f t="shared" si="24"/>
        <v>58654857.300000004</v>
      </c>
    </row>
    <row r="210" spans="1:5" ht="42" customHeight="1" x14ac:dyDescent="0.25">
      <c r="A210" s="3" t="s">
        <v>326</v>
      </c>
      <c r="B210" s="2" t="s">
        <v>327</v>
      </c>
      <c r="C210" s="5">
        <v>28473774.800000001</v>
      </c>
      <c r="D210" s="5">
        <v>28473774.800000001</v>
      </c>
      <c r="E210" s="5">
        <v>28473774.800000001</v>
      </c>
    </row>
    <row r="211" spans="1:5" ht="42" customHeight="1" x14ac:dyDescent="0.25">
      <c r="A211" s="3" t="s">
        <v>328</v>
      </c>
      <c r="B211" s="2" t="s">
        <v>329</v>
      </c>
      <c r="C211" s="5">
        <v>1403106.1</v>
      </c>
      <c r="D211" s="5">
        <v>1403106.1</v>
      </c>
      <c r="E211" s="5">
        <v>1403106.1</v>
      </c>
    </row>
    <row r="212" spans="1:5" ht="42" customHeight="1" x14ac:dyDescent="0.25">
      <c r="A212" s="3" t="s">
        <v>330</v>
      </c>
      <c r="B212" s="2" t="s">
        <v>331</v>
      </c>
      <c r="C212" s="5">
        <v>905129.3</v>
      </c>
      <c r="D212" s="5">
        <v>912829.3</v>
      </c>
      <c r="E212" s="5">
        <v>905129.3</v>
      </c>
    </row>
    <row r="213" spans="1:5" ht="42" customHeight="1" x14ac:dyDescent="0.25">
      <c r="A213" s="3" t="s">
        <v>332</v>
      </c>
      <c r="B213" s="2" t="s">
        <v>333</v>
      </c>
      <c r="C213" s="5">
        <v>1476486.1</v>
      </c>
      <c r="D213" s="5">
        <v>1476486.1</v>
      </c>
      <c r="E213" s="5">
        <v>1476486.1</v>
      </c>
    </row>
    <row r="214" spans="1:5" ht="42" customHeight="1" x14ac:dyDescent="0.25">
      <c r="A214" s="3" t="s">
        <v>334</v>
      </c>
      <c r="B214" s="2" t="s">
        <v>335</v>
      </c>
      <c r="C214" s="5">
        <v>10183646.1</v>
      </c>
      <c r="D214" s="5">
        <v>10175946.1</v>
      </c>
      <c r="E214" s="5">
        <v>10183646.1</v>
      </c>
    </row>
    <row r="215" spans="1:5" ht="42" customHeight="1" x14ac:dyDescent="0.25">
      <c r="A215" s="3" t="s">
        <v>336</v>
      </c>
      <c r="B215" s="2" t="s">
        <v>337</v>
      </c>
      <c r="C215" s="5">
        <v>3232870.2</v>
      </c>
      <c r="D215" s="5">
        <v>3232870.2</v>
      </c>
      <c r="E215" s="5">
        <v>3232870.2</v>
      </c>
    </row>
    <row r="216" spans="1:5" ht="42" customHeight="1" x14ac:dyDescent="0.25">
      <c r="A216" s="3" t="s">
        <v>338</v>
      </c>
      <c r="B216" s="2" t="s">
        <v>339</v>
      </c>
      <c r="C216" s="5">
        <v>10000</v>
      </c>
      <c r="D216" s="5">
        <v>10000</v>
      </c>
      <c r="E216" s="5">
        <v>10000</v>
      </c>
    </row>
    <row r="217" spans="1:5" ht="42" customHeight="1" x14ac:dyDescent="0.25">
      <c r="A217" s="3" t="s">
        <v>340</v>
      </c>
      <c r="B217" s="2" t="s">
        <v>341</v>
      </c>
      <c r="C217" s="5">
        <v>7183676.2000000002</v>
      </c>
      <c r="D217" s="5">
        <v>7183676.2000000002</v>
      </c>
      <c r="E217" s="5">
        <v>0</v>
      </c>
    </row>
    <row r="218" spans="1:5" ht="42" customHeight="1" x14ac:dyDescent="0.25">
      <c r="A218" s="3" t="s">
        <v>342</v>
      </c>
      <c r="B218" s="2" t="s">
        <v>343</v>
      </c>
      <c r="C218" s="5">
        <v>11321860.799999999</v>
      </c>
      <c r="D218" s="5">
        <v>11321860.799999999</v>
      </c>
      <c r="E218" s="5">
        <v>11321860.799999999</v>
      </c>
    </row>
    <row r="219" spans="1:5" ht="42" customHeight="1" x14ac:dyDescent="0.25">
      <c r="A219" s="3" t="s">
        <v>344</v>
      </c>
      <c r="B219" s="2" t="s">
        <v>345</v>
      </c>
      <c r="C219" s="5">
        <v>717519.9</v>
      </c>
      <c r="D219" s="5">
        <v>717546.5</v>
      </c>
      <c r="E219" s="5">
        <v>717546.5</v>
      </c>
    </row>
    <row r="220" spans="1:5" ht="42" customHeight="1" x14ac:dyDescent="0.25">
      <c r="A220" s="3" t="s">
        <v>413</v>
      </c>
      <c r="B220" s="2"/>
      <c r="C220" s="5">
        <v>0</v>
      </c>
      <c r="D220" s="5">
        <v>934875.8</v>
      </c>
      <c r="E220" s="5">
        <v>930437.4</v>
      </c>
    </row>
    <row r="221" spans="1:5" ht="42" customHeight="1" x14ac:dyDescent="0.25">
      <c r="A221" s="1"/>
      <c r="B221" s="4" t="s">
        <v>346</v>
      </c>
      <c r="C221" s="13">
        <f>SUM(C222:C222)</f>
        <v>7399553.7000000002</v>
      </c>
      <c r="D221" s="13">
        <f>SUM(D222:D222)</f>
        <v>6838803.7000000002</v>
      </c>
      <c r="E221" s="13">
        <f>SUM(E222:E222)</f>
        <v>7038803.7000000002</v>
      </c>
    </row>
    <row r="222" spans="1:5" ht="42" customHeight="1" x14ac:dyDescent="0.25">
      <c r="A222" s="3" t="s">
        <v>347</v>
      </c>
      <c r="B222" s="2" t="s">
        <v>348</v>
      </c>
      <c r="C222" s="5">
        <f>7398153.7+1400</f>
        <v>7399553.7000000002</v>
      </c>
      <c r="D222" s="5">
        <f>6837403.7+1400</f>
        <v>6838803.7000000002</v>
      </c>
      <c r="E222" s="5">
        <f>6837403.7+201400</f>
        <v>7038803.7000000002</v>
      </c>
    </row>
    <row r="223" spans="1:5" ht="42" customHeight="1" x14ac:dyDescent="0.25">
      <c r="A223" s="1"/>
      <c r="B223" s="4" t="s">
        <v>349</v>
      </c>
      <c r="C223" s="13">
        <f>+C224</f>
        <v>1135506.2774999999</v>
      </c>
      <c r="D223" s="13">
        <f t="shared" ref="D223:E223" si="25">+D224</f>
        <v>1152282.0891624996</v>
      </c>
      <c r="E223" s="13">
        <f t="shared" si="25"/>
        <v>1172036.1704999369</v>
      </c>
    </row>
    <row r="224" spans="1:5" ht="42" customHeight="1" x14ac:dyDescent="0.25">
      <c r="A224" s="3" t="s">
        <v>350</v>
      </c>
      <c r="B224" s="2" t="s">
        <v>351</v>
      </c>
      <c r="C224" s="5">
        <v>1135506.2774999999</v>
      </c>
      <c r="D224" s="5">
        <v>1152282.0891624996</v>
      </c>
      <c r="E224" s="5">
        <v>1172036.1704999369</v>
      </c>
    </row>
    <row r="225" spans="1:5" ht="42" customHeight="1" x14ac:dyDescent="0.25">
      <c r="A225" s="1"/>
      <c r="B225" s="4" t="s">
        <v>352</v>
      </c>
      <c r="C225" s="13">
        <f>+C226</f>
        <v>504471.6</v>
      </c>
      <c r="D225" s="13">
        <f t="shared" ref="D225:E225" si="26">+D226</f>
        <v>513502.60199999996</v>
      </c>
      <c r="E225" s="13">
        <f t="shared" si="26"/>
        <v>523120.99102999992</v>
      </c>
    </row>
    <row r="226" spans="1:5" ht="42" customHeight="1" x14ac:dyDescent="0.25">
      <c r="A226" s="3" t="s">
        <v>353</v>
      </c>
      <c r="B226" s="2" t="s">
        <v>354</v>
      </c>
      <c r="C226" s="5">
        <v>504471.6</v>
      </c>
      <c r="D226" s="5">
        <v>513502.60199999996</v>
      </c>
      <c r="E226" s="5">
        <v>523120.99102999992</v>
      </c>
    </row>
    <row r="227" spans="1:5" ht="42" customHeight="1" x14ac:dyDescent="0.25">
      <c r="A227" s="1"/>
      <c r="B227" s="4" t="s">
        <v>355</v>
      </c>
      <c r="C227" s="13">
        <f>+C228</f>
        <v>327894.12599999999</v>
      </c>
      <c r="D227" s="13">
        <f t="shared" ref="D227:E227" si="27">+D228</f>
        <v>332812.53788999998</v>
      </c>
      <c r="E227" s="13">
        <f t="shared" si="27"/>
        <v>337804.72595834994</v>
      </c>
    </row>
    <row r="228" spans="1:5" ht="42" customHeight="1" x14ac:dyDescent="0.25">
      <c r="A228" s="3" t="s">
        <v>356</v>
      </c>
      <c r="B228" s="2" t="s">
        <v>357</v>
      </c>
      <c r="C228" s="5">
        <v>327894.12599999999</v>
      </c>
      <c r="D228" s="5">
        <v>332812.53788999998</v>
      </c>
      <c r="E228" s="5">
        <v>337804.72595834994</v>
      </c>
    </row>
    <row r="229" spans="1:5" ht="42" customHeight="1" x14ac:dyDescent="0.25">
      <c r="A229" s="1"/>
      <c r="B229" s="4" t="s">
        <v>358</v>
      </c>
      <c r="C229" s="13">
        <f>+C230</f>
        <v>7876764.4999999991</v>
      </c>
      <c r="D229" s="13">
        <f t="shared" ref="D229:E229" si="28">+D230</f>
        <v>8011262.0194999985</v>
      </c>
      <c r="E229" s="13">
        <f t="shared" si="28"/>
        <v>8135232.8622924984</v>
      </c>
    </row>
    <row r="230" spans="1:5" ht="42" customHeight="1" x14ac:dyDescent="0.25">
      <c r="A230" s="3" t="s">
        <v>359</v>
      </c>
      <c r="B230" s="2" t="s">
        <v>360</v>
      </c>
      <c r="C230" s="5">
        <v>7876764.4999999991</v>
      </c>
      <c r="D230" s="5">
        <v>8011262.0194999985</v>
      </c>
      <c r="E230" s="5">
        <v>8135232.8622924984</v>
      </c>
    </row>
    <row r="231" spans="1:5" ht="42" customHeight="1" x14ac:dyDescent="0.25">
      <c r="A231" s="1"/>
      <c r="B231" s="4" t="s">
        <v>361</v>
      </c>
      <c r="C231" s="13">
        <f>+C232+C233</f>
        <v>1682134.6404999997</v>
      </c>
      <c r="D231" s="13">
        <f t="shared" ref="D231:E231" si="29">+D232+D233</f>
        <v>2407816.5601074994</v>
      </c>
      <c r="E231" s="13">
        <f t="shared" si="29"/>
        <v>1962687.8955091122</v>
      </c>
    </row>
    <row r="232" spans="1:5" ht="42" customHeight="1" x14ac:dyDescent="0.25">
      <c r="A232" s="3" t="s">
        <v>362</v>
      </c>
      <c r="B232" s="2" t="s">
        <v>363</v>
      </c>
      <c r="C232" s="5">
        <v>1160134.6404999997</v>
      </c>
      <c r="D232" s="5">
        <v>1117202.3601074996</v>
      </c>
      <c r="E232" s="5">
        <v>842527.89550911216</v>
      </c>
    </row>
    <row r="233" spans="1:5" ht="42" customHeight="1" x14ac:dyDescent="0.25">
      <c r="A233" s="3">
        <v>1098</v>
      </c>
      <c r="B233" s="2" t="s">
        <v>431</v>
      </c>
      <c r="C233" s="5">
        <v>522000</v>
      </c>
      <c r="D233" s="5">
        <v>1290614.2</v>
      </c>
      <c r="E233" s="5">
        <v>1120160</v>
      </c>
    </row>
    <row r="234" spans="1:5" ht="42" customHeight="1" x14ac:dyDescent="0.25">
      <c r="A234" s="1"/>
      <c r="B234" s="4" t="s">
        <v>364</v>
      </c>
      <c r="C234" s="13">
        <f>+C235</f>
        <v>257663.39649999997</v>
      </c>
      <c r="D234" s="13">
        <f t="shared" ref="D234:E234" si="30">+D235</f>
        <v>261374.53744749996</v>
      </c>
      <c r="E234" s="13">
        <f t="shared" si="30"/>
        <v>265141.34550921246</v>
      </c>
    </row>
    <row r="235" spans="1:5" ht="42" customHeight="1" x14ac:dyDescent="0.25">
      <c r="A235" s="3" t="s">
        <v>365</v>
      </c>
      <c r="B235" s="2" t="s">
        <v>366</v>
      </c>
      <c r="C235" s="5">
        <v>257663.39649999997</v>
      </c>
      <c r="D235" s="5">
        <v>261374.53744749996</v>
      </c>
      <c r="E235" s="5">
        <v>265141.34550921246</v>
      </c>
    </row>
    <row r="236" spans="1:5" ht="42" customHeight="1" x14ac:dyDescent="0.25">
      <c r="A236" s="1"/>
      <c r="B236" s="4" t="s">
        <v>367</v>
      </c>
      <c r="C236" s="13">
        <f>+C237</f>
        <v>669690.09799999988</v>
      </c>
      <c r="D236" s="13">
        <f t="shared" ref="D236:E236" si="31">+D237</f>
        <v>679735.44946999976</v>
      </c>
      <c r="E236" s="13">
        <f t="shared" si="31"/>
        <v>689931.48121204972</v>
      </c>
    </row>
    <row r="237" spans="1:5" ht="42" customHeight="1" x14ac:dyDescent="0.25">
      <c r="A237" s="3" t="s">
        <v>368</v>
      </c>
      <c r="B237" s="2" t="s">
        <v>369</v>
      </c>
      <c r="C237" s="5">
        <v>669690.09799999988</v>
      </c>
      <c r="D237" s="5">
        <v>679735.44946999976</v>
      </c>
      <c r="E237" s="5">
        <v>689931.48121204972</v>
      </c>
    </row>
    <row r="238" spans="1:5" ht="42" customHeight="1" x14ac:dyDescent="0.25">
      <c r="A238" s="1"/>
      <c r="B238" s="4" t="s">
        <v>370</v>
      </c>
      <c r="C238" s="13">
        <f>+C239</f>
        <v>581268.07549999992</v>
      </c>
      <c r="D238" s="13">
        <f>+D239</f>
        <v>600908.38163249986</v>
      </c>
      <c r="E238" s="13">
        <f>+E239</f>
        <v>609557.50735698733</v>
      </c>
    </row>
    <row r="239" spans="1:5" ht="42" customHeight="1" x14ac:dyDescent="0.25">
      <c r="A239" s="3" t="s">
        <v>371</v>
      </c>
      <c r="B239" s="2" t="s">
        <v>372</v>
      </c>
      <c r="C239" s="5">
        <v>581268.07549999992</v>
      </c>
      <c r="D239" s="5">
        <v>600908.38163249986</v>
      </c>
      <c r="E239" s="5">
        <v>609557.50735698733</v>
      </c>
    </row>
    <row r="240" spans="1:5" ht="42" customHeight="1" x14ac:dyDescent="0.25">
      <c r="A240" s="1"/>
      <c r="B240" s="4" t="s">
        <v>373</v>
      </c>
      <c r="C240" s="13">
        <f>+C241</f>
        <v>612474.26899999997</v>
      </c>
      <c r="D240" s="13">
        <f>+D241</f>
        <v>624548.66053499992</v>
      </c>
      <c r="E240" s="13">
        <f>+E241</f>
        <v>633767.28794302489</v>
      </c>
    </row>
    <row r="241" spans="1:5" ht="42" customHeight="1" x14ac:dyDescent="0.25">
      <c r="A241" s="3" t="s">
        <v>374</v>
      </c>
      <c r="B241" s="2" t="s">
        <v>375</v>
      </c>
      <c r="C241" s="5">
        <v>612474.26899999997</v>
      </c>
      <c r="D241" s="5">
        <v>624548.66053499992</v>
      </c>
      <c r="E241" s="5">
        <v>633767.28794302489</v>
      </c>
    </row>
    <row r="242" spans="1:5" ht="42" customHeight="1" x14ac:dyDescent="0.25">
      <c r="A242" s="1"/>
      <c r="B242" s="4" t="s">
        <v>376</v>
      </c>
      <c r="C242" s="13">
        <f>+C243</f>
        <v>626275.3629999999</v>
      </c>
      <c r="D242" s="13">
        <f t="shared" ref="D242:E242" si="32">+D243</f>
        <v>637044.6184449998</v>
      </c>
      <c r="E242" s="13">
        <f t="shared" si="32"/>
        <v>646529.03772167477</v>
      </c>
    </row>
    <row r="243" spans="1:5" ht="42" customHeight="1" x14ac:dyDescent="0.25">
      <c r="A243" s="3" t="s">
        <v>377</v>
      </c>
      <c r="B243" s="2" t="s">
        <v>378</v>
      </c>
      <c r="C243" s="5">
        <v>626275.3629999999</v>
      </c>
      <c r="D243" s="5">
        <v>637044.6184449998</v>
      </c>
      <c r="E243" s="5">
        <v>646529.03772167477</v>
      </c>
    </row>
    <row r="244" spans="1:5" ht="42" customHeight="1" x14ac:dyDescent="0.25">
      <c r="A244" s="1"/>
      <c r="B244" s="4" t="s">
        <v>379</v>
      </c>
      <c r="C244" s="13">
        <f>+C245</f>
        <v>840318.07649999985</v>
      </c>
      <c r="D244" s="13">
        <f t="shared" ref="D244:E244" si="33">+D245</f>
        <v>851815.81264749973</v>
      </c>
      <c r="E244" s="13">
        <f t="shared" si="33"/>
        <v>864368.04983721219</v>
      </c>
    </row>
    <row r="245" spans="1:5" ht="42" customHeight="1" x14ac:dyDescent="0.25">
      <c r="A245" s="3" t="s">
        <v>380</v>
      </c>
      <c r="B245" s="2" t="s">
        <v>381</v>
      </c>
      <c r="C245" s="5">
        <v>840318.07649999985</v>
      </c>
      <c r="D245" s="5">
        <v>851815.81264749973</v>
      </c>
      <c r="E245" s="5">
        <v>864368.04983721219</v>
      </c>
    </row>
    <row r="246" spans="1:5" ht="42" customHeight="1" x14ac:dyDescent="0.25">
      <c r="A246" s="1"/>
      <c r="B246" s="4" t="s">
        <v>382</v>
      </c>
      <c r="C246" s="13">
        <f>+C247</f>
        <v>680941.55149999994</v>
      </c>
      <c r="D246" s="13">
        <f t="shared" ref="D246:E246" si="34">+D247</f>
        <v>692603.17477249983</v>
      </c>
      <c r="E246" s="13">
        <f t="shared" si="34"/>
        <v>702917.22239408724</v>
      </c>
    </row>
    <row r="247" spans="1:5" ht="42" customHeight="1" x14ac:dyDescent="0.25">
      <c r="A247" s="3" t="s">
        <v>383</v>
      </c>
      <c r="B247" s="2" t="s">
        <v>384</v>
      </c>
      <c r="C247" s="5">
        <v>680941.55149999994</v>
      </c>
      <c r="D247" s="5">
        <v>692603.17477249983</v>
      </c>
      <c r="E247" s="5">
        <v>702917.22239408724</v>
      </c>
    </row>
    <row r="248" spans="1:5" ht="42" customHeight="1" x14ac:dyDescent="0.25">
      <c r="A248" s="1"/>
      <c r="B248" s="4" t="s">
        <v>385</v>
      </c>
      <c r="C248" s="13">
        <f>+C249</f>
        <v>646797.88949999993</v>
      </c>
      <c r="D248" s="13">
        <f t="shared" ref="D248:E248" si="35">+D249</f>
        <v>656499.85784249986</v>
      </c>
      <c r="E248" s="13">
        <f t="shared" si="35"/>
        <v>666347.35571013729</v>
      </c>
    </row>
    <row r="249" spans="1:5" ht="42" customHeight="1" x14ac:dyDescent="0.25">
      <c r="A249" s="3" t="s">
        <v>386</v>
      </c>
      <c r="B249" s="2" t="s">
        <v>387</v>
      </c>
      <c r="C249" s="5">
        <v>646797.88949999993</v>
      </c>
      <c r="D249" s="5">
        <v>656499.85784249986</v>
      </c>
      <c r="E249" s="5">
        <v>666347.35571013729</v>
      </c>
    </row>
    <row r="250" spans="1:5" ht="42" customHeight="1" x14ac:dyDescent="0.25">
      <c r="A250" s="1"/>
      <c r="B250" s="4" t="s">
        <v>388</v>
      </c>
      <c r="C250" s="13">
        <f>+C251</f>
        <v>730092.32549999992</v>
      </c>
      <c r="D250" s="13">
        <f t="shared" ref="D250:E250" si="36">+D251</f>
        <v>743067.40938249987</v>
      </c>
      <c r="E250" s="13">
        <f t="shared" si="36"/>
        <v>754108.56302323728</v>
      </c>
    </row>
    <row r="251" spans="1:5" ht="42" customHeight="1" x14ac:dyDescent="0.25">
      <c r="A251" s="3" t="s">
        <v>389</v>
      </c>
      <c r="B251" s="2" t="s">
        <v>390</v>
      </c>
      <c r="C251" s="5">
        <v>730092.32549999992</v>
      </c>
      <c r="D251" s="5">
        <v>743067.40938249987</v>
      </c>
      <c r="E251" s="5">
        <v>754108.56302323728</v>
      </c>
    </row>
    <row r="252" spans="1:5" ht="42" customHeight="1" x14ac:dyDescent="0.25">
      <c r="A252" s="1"/>
      <c r="B252" s="4" t="s">
        <v>391</v>
      </c>
      <c r="C252" s="13">
        <f>+C253</f>
        <v>652481.75249999994</v>
      </c>
      <c r="D252" s="13">
        <f t="shared" ref="D252:E252" si="37">+D253</f>
        <v>662223.97878749983</v>
      </c>
      <c r="E252" s="13">
        <f t="shared" si="37"/>
        <v>672112.33846931229</v>
      </c>
    </row>
    <row r="253" spans="1:5" ht="42" customHeight="1" x14ac:dyDescent="0.25">
      <c r="A253" s="3" t="s">
        <v>392</v>
      </c>
      <c r="B253" s="2" t="s">
        <v>393</v>
      </c>
      <c r="C253" s="5">
        <v>652481.75249999994</v>
      </c>
      <c r="D253" s="5">
        <v>662223.97878749983</v>
      </c>
      <c r="E253" s="5">
        <v>672112.33846931229</v>
      </c>
    </row>
    <row r="254" spans="1:5" ht="42" customHeight="1" x14ac:dyDescent="0.25">
      <c r="A254" s="1"/>
      <c r="B254" s="4" t="s">
        <v>394</v>
      </c>
      <c r="C254" s="13">
        <f>+C255</f>
        <v>487433.16649999993</v>
      </c>
      <c r="D254" s="13">
        <f t="shared" ref="D254:E254" si="38">+D255</f>
        <v>477252.86449749989</v>
      </c>
      <c r="E254" s="13">
        <f t="shared" si="38"/>
        <v>484411.65746496234</v>
      </c>
    </row>
    <row r="255" spans="1:5" ht="42" customHeight="1" x14ac:dyDescent="0.25">
      <c r="A255" s="3" t="s">
        <v>395</v>
      </c>
      <c r="B255" s="2" t="s">
        <v>396</v>
      </c>
      <c r="C255" s="5">
        <v>487433.16649999993</v>
      </c>
      <c r="D255" s="5">
        <v>477252.86449749989</v>
      </c>
      <c r="E255" s="5">
        <v>484411.65746496234</v>
      </c>
    </row>
    <row r="256" spans="1:5" ht="42" customHeight="1" x14ac:dyDescent="0.25">
      <c r="A256" s="1"/>
      <c r="B256" s="4" t="s">
        <v>397</v>
      </c>
      <c r="C256" s="13">
        <f>+C257</f>
        <v>618871.19349999994</v>
      </c>
      <c r="D256" s="13">
        <f t="shared" ref="D256:E256" si="39">+D257</f>
        <v>633634.57890249987</v>
      </c>
      <c r="E256" s="13">
        <f t="shared" si="39"/>
        <v>642981.59758603736</v>
      </c>
    </row>
    <row r="257" spans="1:5" ht="42" customHeight="1" x14ac:dyDescent="0.25">
      <c r="A257" s="3" t="s">
        <v>398</v>
      </c>
      <c r="B257" s="2" t="s">
        <v>399</v>
      </c>
      <c r="C257" s="5">
        <v>618871.19349999994</v>
      </c>
      <c r="D257" s="5">
        <v>633634.57890249987</v>
      </c>
      <c r="E257" s="5">
        <v>642981.59758603736</v>
      </c>
    </row>
    <row r="258" spans="1:5" ht="42" customHeight="1" x14ac:dyDescent="0.25">
      <c r="A258" s="1"/>
      <c r="B258" s="4" t="s">
        <v>400</v>
      </c>
      <c r="C258" s="13">
        <f>SUM(C259:C262)</f>
        <v>9322198.9000000004</v>
      </c>
      <c r="D258" s="13">
        <f t="shared" ref="D258:E258" si="40">SUM(D259:D262)</f>
        <v>106304592.92670116</v>
      </c>
      <c r="E258" s="13">
        <f t="shared" si="40"/>
        <v>270445488.94923735</v>
      </c>
    </row>
    <row r="259" spans="1:5" ht="42" customHeight="1" x14ac:dyDescent="0.25">
      <c r="A259" s="3" t="s">
        <v>401</v>
      </c>
      <c r="B259" s="2" t="s">
        <v>408</v>
      </c>
      <c r="C259" s="5">
        <v>8716198.9000000004</v>
      </c>
      <c r="D259" s="5">
        <v>58253563.326701261</v>
      </c>
      <c r="E259" s="5">
        <v>108252186.84923729</v>
      </c>
    </row>
    <row r="260" spans="1:5" ht="42" customHeight="1" x14ac:dyDescent="0.25">
      <c r="A260" s="3" t="s">
        <v>402</v>
      </c>
      <c r="B260" s="2" t="s">
        <v>403</v>
      </c>
      <c r="C260" s="5">
        <v>550000</v>
      </c>
      <c r="D260" s="5">
        <v>550000</v>
      </c>
      <c r="E260" s="5">
        <v>550000</v>
      </c>
    </row>
    <row r="261" spans="1:5" ht="70.5" customHeight="1" x14ac:dyDescent="0.25">
      <c r="A261" s="3" t="s">
        <v>404</v>
      </c>
      <c r="B261" s="2" t="s">
        <v>405</v>
      </c>
      <c r="C261" s="5">
        <v>56000</v>
      </c>
      <c r="D261" s="5">
        <v>56000</v>
      </c>
      <c r="E261" s="5">
        <v>56000</v>
      </c>
    </row>
    <row r="262" spans="1:5" ht="42" customHeight="1" x14ac:dyDescent="0.25">
      <c r="A262" s="3" t="s">
        <v>404</v>
      </c>
      <c r="B262" s="2" t="s">
        <v>432</v>
      </c>
      <c r="C262" s="5">
        <v>0</v>
      </c>
      <c r="D262" s="5">
        <v>47445029.599999905</v>
      </c>
      <c r="E262" s="5">
        <v>161587302.10000002</v>
      </c>
    </row>
    <row r="263" spans="1:5" ht="24" customHeight="1" x14ac:dyDescent="0.25"/>
    <row r="264" spans="1:5" ht="24" customHeight="1" x14ac:dyDescent="0.25"/>
  </sheetData>
  <mergeCells count="2">
    <mergeCell ref="A3:E3"/>
    <mergeCell ref="D5:E5"/>
  </mergeCells>
  <pageMargins left="0.47244094488188981" right="0.43307086614173229" top="0.51181102362204722" bottom="0.47244094488188981" header="0.31496062992125984" footer="0.23622047244094491"/>
  <pageSetup paperSize="9" scale="70" firstPageNumber="421" orientation="portrait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Havelvac3</vt:lpstr>
      <vt:lpstr>Havelvac3!Print_Area</vt:lpstr>
      <vt:lpstr>Havelvac3!Print_Titles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2019-07-22T09:38:14Z</dcterms:modified>
</cp:coreProperties>
</file>