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030" activeTab="3"/>
  </bookViews>
  <sheets>
    <sheet name="Հավ.1-1" sheetId="3" r:id="rId1"/>
    <sheet name="Հավ.1-2" sheetId="4" r:id="rId2"/>
    <sheet name="Հավ.1-3_վարկ-մարում.տնտ." sheetId="6" r:id="rId3"/>
    <sheet name="Հավ.1-4" sheetId="7" r:id="rId4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'Հավ.1-1'!$A$1:$E$78</definedName>
    <definedName name="_xlnm.Print_Area" localSheetId="1">'Հավ.1-2'!$A$1:$H$79</definedName>
    <definedName name="_xlnm.Print_Area" localSheetId="3">'Հավ.1-4'!$A$1:$J$125</definedName>
    <definedName name="_xlnm.Print_Titles" localSheetId="0">'Հավ.1-1'!$6:$6</definedName>
    <definedName name="_xlnm.Print_Titles" localSheetId="1">'Հավ.1-2'!$6:$7</definedName>
    <definedName name="_xlnm.Print_Titles" localSheetId="2">'Հավ.1-3_վարկ-մարում.տնտ.'!$6:$8</definedName>
  </definedNames>
  <calcPr calcId="144525"/>
</workbook>
</file>

<file path=xl/calcChain.xml><?xml version="1.0" encoding="utf-8"?>
<calcChain xmlns="http://schemas.openxmlformats.org/spreadsheetml/2006/main">
  <c r="C60" i="3" l="1"/>
  <c r="C74" i="3"/>
  <c r="D74" i="3"/>
  <c r="D60" i="3" s="1"/>
  <c r="E74" i="3"/>
  <c r="E60" i="3" s="1"/>
  <c r="B74" i="3"/>
  <c r="B60" i="3" s="1"/>
  <c r="B50" i="3" l="1"/>
  <c r="D50" i="3"/>
  <c r="C50" i="3"/>
  <c r="K93" i="7" l="1"/>
  <c r="J93" i="7"/>
  <c r="H93" i="7"/>
  <c r="G93" i="7"/>
  <c r="O54" i="6"/>
  <c r="L54" i="6"/>
  <c r="I54" i="6"/>
  <c r="F54" i="6"/>
  <c r="Q53" i="6"/>
  <c r="P53" i="6"/>
  <c r="O53" i="6"/>
  <c r="N53" i="6"/>
  <c r="M53" i="6"/>
  <c r="L53" i="6"/>
  <c r="K53" i="6"/>
  <c r="J53" i="6"/>
  <c r="I53" i="6"/>
  <c r="H53" i="6"/>
  <c r="G53" i="6"/>
  <c r="F53" i="6"/>
  <c r="Q52" i="6"/>
  <c r="P52" i="6"/>
  <c r="O52" i="6"/>
  <c r="N52" i="6"/>
  <c r="M52" i="6"/>
  <c r="L52" i="6"/>
  <c r="K52" i="6"/>
  <c r="J52" i="6"/>
  <c r="I52" i="6"/>
  <c r="H52" i="6"/>
  <c r="G52" i="6"/>
  <c r="F52" i="6"/>
  <c r="Q51" i="6"/>
  <c r="P51" i="6"/>
  <c r="O51" i="6"/>
  <c r="N51" i="6"/>
  <c r="M51" i="6"/>
  <c r="L51" i="6"/>
  <c r="K51" i="6"/>
  <c r="J51" i="6"/>
  <c r="I51" i="6"/>
  <c r="H51" i="6"/>
  <c r="G51" i="6"/>
  <c r="F51" i="6"/>
  <c r="Q49" i="6"/>
  <c r="P49" i="6"/>
  <c r="O49" i="6"/>
  <c r="N49" i="6"/>
  <c r="M49" i="6"/>
  <c r="L49" i="6"/>
  <c r="K49" i="6"/>
  <c r="J49" i="6"/>
  <c r="I49" i="6"/>
  <c r="H49" i="6"/>
  <c r="G49" i="6"/>
  <c r="F49" i="6"/>
  <c r="Q47" i="6"/>
  <c r="P47" i="6"/>
  <c r="O47" i="6"/>
  <c r="N47" i="6"/>
  <c r="M47" i="6"/>
  <c r="L47" i="6"/>
  <c r="K47" i="6"/>
  <c r="J47" i="6"/>
  <c r="I47" i="6"/>
  <c r="H47" i="6"/>
  <c r="G47" i="6"/>
  <c r="F47" i="6"/>
  <c r="O46" i="6"/>
  <c r="L46" i="6"/>
  <c r="I46" i="6"/>
  <c r="F46" i="6"/>
  <c r="Q45" i="6"/>
  <c r="P45" i="6"/>
  <c r="O45" i="6"/>
  <c r="N45" i="6"/>
  <c r="M45" i="6"/>
  <c r="L45" i="6"/>
  <c r="K45" i="6"/>
  <c r="J45" i="6"/>
  <c r="I45" i="6"/>
  <c r="H45" i="6"/>
  <c r="G45" i="6"/>
  <c r="F45" i="6"/>
  <c r="Q44" i="6"/>
  <c r="P44" i="6"/>
  <c r="O44" i="6"/>
  <c r="N44" i="6"/>
  <c r="M44" i="6"/>
  <c r="L44" i="6"/>
  <c r="K44" i="6"/>
  <c r="J44" i="6"/>
  <c r="I44" i="6"/>
  <c r="H44" i="6"/>
  <c r="G44" i="6"/>
  <c r="F44" i="6"/>
  <c r="Q43" i="6"/>
  <c r="P43" i="6"/>
  <c r="O43" i="6"/>
  <c r="N43" i="6"/>
  <c r="M43" i="6"/>
  <c r="L43" i="6"/>
  <c r="K43" i="6"/>
  <c r="J43" i="6"/>
  <c r="I43" i="6"/>
  <c r="H43" i="6"/>
  <c r="G43" i="6"/>
  <c r="F43" i="6"/>
  <c r="Q41" i="6"/>
  <c r="P41" i="6"/>
  <c r="O41" i="6"/>
  <c r="N41" i="6"/>
  <c r="M41" i="6"/>
  <c r="L41" i="6"/>
  <c r="K41" i="6"/>
  <c r="J41" i="6"/>
  <c r="I41" i="6"/>
  <c r="H41" i="6"/>
  <c r="G41" i="6"/>
  <c r="F41" i="6"/>
  <c r="Q39" i="6"/>
  <c r="P39" i="6"/>
  <c r="O39" i="6"/>
  <c r="N39" i="6"/>
  <c r="M39" i="6"/>
  <c r="L39" i="6"/>
  <c r="K39" i="6"/>
  <c r="J39" i="6"/>
  <c r="I39" i="6"/>
  <c r="H39" i="6"/>
  <c r="G39" i="6"/>
  <c r="F39" i="6"/>
  <c r="O38" i="6"/>
  <c r="L38" i="6"/>
  <c r="I38" i="6"/>
  <c r="F38" i="6"/>
  <c r="Q37" i="6"/>
  <c r="P37" i="6"/>
  <c r="O37" i="6"/>
  <c r="N37" i="6"/>
  <c r="M37" i="6"/>
  <c r="L37" i="6"/>
  <c r="K37" i="6"/>
  <c r="J37" i="6"/>
  <c r="I37" i="6"/>
  <c r="H37" i="6"/>
  <c r="G37" i="6"/>
  <c r="F37" i="6"/>
  <c r="Q36" i="6"/>
  <c r="P36" i="6"/>
  <c r="O36" i="6"/>
  <c r="N36" i="6"/>
  <c r="M36" i="6"/>
  <c r="L36" i="6"/>
  <c r="K36" i="6"/>
  <c r="J36" i="6"/>
  <c r="I36" i="6"/>
  <c r="H36" i="6"/>
  <c r="G36" i="6"/>
  <c r="F36" i="6"/>
  <c r="Q35" i="6"/>
  <c r="P35" i="6"/>
  <c r="O35" i="6"/>
  <c r="N35" i="6"/>
  <c r="M35" i="6"/>
  <c r="L35" i="6"/>
  <c r="K35" i="6"/>
  <c r="J35" i="6"/>
  <c r="I35" i="6"/>
  <c r="H35" i="6"/>
  <c r="G35" i="6"/>
  <c r="F35" i="6"/>
  <c r="Q33" i="6"/>
  <c r="P33" i="6"/>
  <c r="O33" i="6"/>
  <c r="N33" i="6"/>
  <c r="M33" i="6"/>
  <c r="L33" i="6"/>
  <c r="K33" i="6"/>
  <c r="J33" i="6"/>
  <c r="I33" i="6"/>
  <c r="H33" i="6"/>
  <c r="G33" i="6"/>
  <c r="F33" i="6"/>
  <c r="Q31" i="6"/>
  <c r="P31" i="6"/>
  <c r="O31" i="6"/>
  <c r="N31" i="6"/>
  <c r="M31" i="6"/>
  <c r="L31" i="6"/>
  <c r="K31" i="6"/>
  <c r="J31" i="6"/>
  <c r="I31" i="6"/>
  <c r="H31" i="6"/>
  <c r="G31" i="6"/>
  <c r="F31" i="6"/>
  <c r="O30" i="6"/>
  <c r="L30" i="6"/>
  <c r="I30" i="6"/>
  <c r="F30" i="6"/>
  <c r="Q29" i="6"/>
  <c r="P29" i="6"/>
  <c r="O29" i="6"/>
  <c r="N29" i="6"/>
  <c r="M29" i="6"/>
  <c r="L29" i="6"/>
  <c r="K29" i="6"/>
  <c r="J29" i="6"/>
  <c r="I29" i="6"/>
  <c r="H29" i="6"/>
  <c r="G29" i="6"/>
  <c r="F29" i="6"/>
  <c r="Q28" i="6"/>
  <c r="P28" i="6"/>
  <c r="O28" i="6"/>
  <c r="N28" i="6"/>
  <c r="M28" i="6"/>
  <c r="L28" i="6"/>
  <c r="K28" i="6"/>
  <c r="J28" i="6"/>
  <c r="I28" i="6"/>
  <c r="H28" i="6"/>
  <c r="G28" i="6"/>
  <c r="F28" i="6"/>
  <c r="Q27" i="6"/>
  <c r="P27" i="6"/>
  <c r="O27" i="6"/>
  <c r="N27" i="6"/>
  <c r="M27" i="6"/>
  <c r="L27" i="6"/>
  <c r="K27" i="6"/>
  <c r="J27" i="6"/>
  <c r="I27" i="6"/>
  <c r="H27" i="6"/>
  <c r="G27" i="6"/>
  <c r="F27" i="6"/>
  <c r="Q25" i="6"/>
  <c r="P25" i="6"/>
  <c r="O25" i="6"/>
  <c r="N25" i="6"/>
  <c r="M25" i="6"/>
  <c r="L25" i="6"/>
  <c r="K25" i="6"/>
  <c r="J25" i="6"/>
  <c r="I25" i="6"/>
  <c r="H25" i="6"/>
  <c r="G25" i="6"/>
  <c r="F25" i="6"/>
  <c r="Q23" i="6"/>
  <c r="P23" i="6"/>
  <c r="O23" i="6"/>
  <c r="N23" i="6"/>
  <c r="M23" i="6"/>
  <c r="L23" i="6"/>
  <c r="K23" i="6"/>
  <c r="J23" i="6"/>
  <c r="I23" i="6"/>
  <c r="H23" i="6"/>
  <c r="G23" i="6"/>
  <c r="F23" i="6"/>
  <c r="Q22" i="6"/>
  <c r="P22" i="6"/>
  <c r="O22" i="6"/>
  <c r="N22" i="6"/>
  <c r="M22" i="6"/>
  <c r="L22" i="6"/>
  <c r="K22" i="6"/>
  <c r="J22" i="6"/>
  <c r="I22" i="6"/>
  <c r="H22" i="6"/>
  <c r="G22" i="6"/>
  <c r="F22" i="6"/>
  <c r="Q21" i="6"/>
  <c r="P21" i="6"/>
  <c r="O21" i="6"/>
  <c r="N21" i="6"/>
  <c r="M21" i="6"/>
  <c r="L21" i="6"/>
  <c r="K21" i="6"/>
  <c r="J21" i="6"/>
  <c r="I21" i="6"/>
  <c r="H21" i="6"/>
  <c r="G21" i="6"/>
  <c r="F21" i="6"/>
  <c r="O20" i="6"/>
  <c r="L20" i="6"/>
  <c r="I20" i="6"/>
  <c r="F20" i="6"/>
  <c r="Q19" i="6"/>
  <c r="P19" i="6"/>
  <c r="O19" i="6"/>
  <c r="N19" i="6"/>
  <c r="M19" i="6"/>
  <c r="L19" i="6"/>
  <c r="K19" i="6"/>
  <c r="J19" i="6"/>
  <c r="I19" i="6"/>
  <c r="H19" i="6"/>
  <c r="G19" i="6"/>
  <c r="F19" i="6"/>
  <c r="Q18" i="6"/>
  <c r="P18" i="6"/>
  <c r="O18" i="6"/>
  <c r="N18" i="6"/>
  <c r="M18" i="6"/>
  <c r="L18" i="6"/>
  <c r="K18" i="6"/>
  <c r="J18" i="6"/>
  <c r="I18" i="6"/>
  <c r="H18" i="6"/>
  <c r="G18" i="6"/>
  <c r="F18" i="6"/>
  <c r="Q17" i="6"/>
  <c r="P17" i="6"/>
  <c r="O17" i="6"/>
  <c r="N17" i="6"/>
  <c r="M17" i="6"/>
  <c r="L17" i="6"/>
  <c r="K17" i="6"/>
  <c r="J17" i="6"/>
  <c r="I17" i="6"/>
  <c r="H17" i="6"/>
  <c r="G17" i="6"/>
  <c r="F17" i="6"/>
  <c r="Q15" i="6"/>
  <c r="P15" i="6"/>
  <c r="O15" i="6"/>
  <c r="N15" i="6"/>
  <c r="M15" i="6"/>
  <c r="L15" i="6"/>
  <c r="K15" i="6"/>
  <c r="J15" i="6"/>
  <c r="I15" i="6"/>
  <c r="H15" i="6"/>
  <c r="G15" i="6"/>
  <c r="F15" i="6"/>
  <c r="Q13" i="6"/>
  <c r="P13" i="6"/>
  <c r="O13" i="6"/>
  <c r="N13" i="6"/>
  <c r="M13" i="6"/>
  <c r="L13" i="6"/>
  <c r="K13" i="6"/>
  <c r="J13" i="6"/>
  <c r="I13" i="6"/>
  <c r="H13" i="6"/>
  <c r="G13" i="6"/>
  <c r="F13" i="6"/>
  <c r="Q12" i="6"/>
  <c r="P12" i="6"/>
  <c r="O12" i="6"/>
  <c r="N12" i="6"/>
  <c r="M12" i="6"/>
  <c r="L12" i="6"/>
  <c r="K12" i="6"/>
  <c r="J12" i="6"/>
  <c r="I12" i="6"/>
  <c r="H12" i="6"/>
  <c r="G12" i="6"/>
  <c r="F12" i="6"/>
  <c r="Q11" i="6"/>
  <c r="P11" i="6"/>
  <c r="O11" i="6"/>
  <c r="N11" i="6"/>
  <c r="M11" i="6"/>
  <c r="L11" i="6"/>
  <c r="K11" i="6"/>
  <c r="J11" i="6"/>
  <c r="I11" i="6"/>
  <c r="H11" i="6"/>
  <c r="G11" i="6"/>
  <c r="F11" i="6"/>
  <c r="Q9" i="6"/>
  <c r="P9" i="6"/>
  <c r="O9" i="6"/>
  <c r="N9" i="6"/>
  <c r="M9" i="6"/>
  <c r="L9" i="6"/>
  <c r="K9" i="6"/>
  <c r="J9" i="6"/>
  <c r="I9" i="6"/>
  <c r="H9" i="6"/>
  <c r="G9" i="6"/>
  <c r="F9" i="6"/>
  <c r="H73" i="4"/>
  <c r="H54" i="4" s="1"/>
  <c r="H8" i="4" s="1"/>
  <c r="G73" i="4"/>
  <c r="F73" i="4"/>
  <c r="E73" i="4"/>
  <c r="H67" i="4"/>
  <c r="G67" i="4"/>
  <c r="F67" i="4"/>
  <c r="E67" i="4"/>
  <c r="H61" i="4"/>
  <c r="G61" i="4"/>
  <c r="F61" i="4"/>
  <c r="E61" i="4"/>
  <c r="G54" i="4"/>
  <c r="F54" i="4"/>
  <c r="E54" i="4"/>
  <c r="H48" i="4"/>
  <c r="G48" i="4"/>
  <c r="F48" i="4"/>
  <c r="E48" i="4"/>
  <c r="H41" i="4"/>
  <c r="G41" i="4"/>
  <c r="F41" i="4"/>
  <c r="E41" i="4"/>
  <c r="H35" i="4"/>
  <c r="G35" i="4"/>
  <c r="F35" i="4"/>
  <c r="E35" i="4"/>
  <c r="H31" i="4"/>
  <c r="G31" i="4"/>
  <c r="F31" i="4"/>
  <c r="E31" i="4"/>
  <c r="H27" i="4"/>
  <c r="G27" i="4"/>
  <c r="F27" i="4"/>
  <c r="E27" i="4"/>
  <c r="H23" i="4"/>
  <c r="G23" i="4"/>
  <c r="F23" i="4"/>
  <c r="E23" i="4"/>
  <c r="H19" i="4"/>
  <c r="G19" i="4"/>
  <c r="F19" i="4"/>
  <c r="E19" i="4"/>
  <c r="H14" i="4"/>
  <c r="G14" i="4"/>
  <c r="F14" i="4"/>
  <c r="E14" i="4"/>
  <c r="H10" i="4"/>
  <c r="G10" i="4"/>
  <c r="F10" i="4"/>
  <c r="E10" i="4"/>
  <c r="G8" i="4"/>
  <c r="F8" i="4"/>
  <c r="E8" i="4"/>
  <c r="E70" i="3"/>
  <c r="D70" i="3"/>
  <c r="C70" i="3"/>
  <c r="B70" i="3"/>
  <c r="E69" i="3"/>
  <c r="D69" i="3"/>
  <c r="C69" i="3"/>
  <c r="B69" i="3"/>
  <c r="E66" i="3"/>
  <c r="D66" i="3"/>
  <c r="C66" i="3"/>
  <c r="B66" i="3"/>
  <c r="E65" i="3"/>
  <c r="E63" i="3"/>
  <c r="D63" i="3"/>
  <c r="C63" i="3"/>
  <c r="B63" i="3"/>
  <c r="E62" i="3"/>
  <c r="D62" i="3"/>
  <c r="C62" i="3"/>
  <c r="B62" i="3"/>
  <c r="E58" i="3"/>
  <c r="D58" i="3"/>
  <c r="C58" i="3"/>
  <c r="B58" i="3"/>
  <c r="E55" i="3"/>
  <c r="D55" i="3"/>
  <c r="C55" i="3"/>
  <c r="B55" i="3"/>
  <c r="E53" i="3"/>
  <c r="D53" i="3"/>
  <c r="C53" i="3"/>
  <c r="B53" i="3"/>
  <c r="E49" i="3"/>
  <c r="D49" i="3"/>
  <c r="D23" i="3" s="1"/>
  <c r="D9" i="3" s="1"/>
  <c r="D7" i="3" s="1"/>
  <c r="C49" i="3"/>
  <c r="C23" i="3" s="1"/>
  <c r="C9" i="3" s="1"/>
  <c r="C7" i="3" s="1"/>
  <c r="B49" i="3"/>
  <c r="B23" i="3" s="1"/>
  <c r="B9" i="3" s="1"/>
  <c r="B7" i="3" s="1"/>
  <c r="E28" i="3"/>
  <c r="D28" i="3"/>
  <c r="C28" i="3"/>
  <c r="B28" i="3"/>
  <c r="E26" i="3"/>
  <c r="D26" i="3"/>
  <c r="C26" i="3"/>
  <c r="B26" i="3"/>
  <c r="E23" i="3"/>
  <c r="E20" i="3"/>
  <c r="D20" i="3"/>
  <c r="C20" i="3"/>
  <c r="B20" i="3"/>
  <c r="E19" i="3"/>
  <c r="D19" i="3"/>
  <c r="C19" i="3"/>
  <c r="B19" i="3"/>
  <c r="D14" i="3"/>
  <c r="C14" i="3"/>
  <c r="B14" i="3"/>
  <c r="E13" i="3"/>
  <c r="E11" i="3" s="1"/>
  <c r="D13" i="3"/>
  <c r="C13" i="3"/>
  <c r="B13" i="3"/>
  <c r="D11" i="3"/>
  <c r="C11" i="3"/>
  <c r="B11" i="3"/>
  <c r="E9" i="3" l="1"/>
  <c r="E7" i="3" s="1"/>
  <c r="E14" i="3"/>
</calcChain>
</file>

<file path=xl/sharedStrings.xml><?xml version="1.0" encoding="utf-8"?>
<sst xmlns="http://schemas.openxmlformats.org/spreadsheetml/2006/main" count="481" uniqueCount="205">
  <si>
    <t>Աղյուսակ N 1</t>
  </si>
  <si>
    <t>հազար դրամներով</t>
  </si>
  <si>
    <t>Պետական  բյուջեի  դեֆիցիտի ֆինանսավորման աղբյուրներն ու դրանց տարրերի անվանումները</t>
  </si>
  <si>
    <t>այդ թվում՝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</si>
  <si>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</si>
  <si>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</si>
  <si>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</si>
  <si>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</si>
  <si>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>պետական ներքին շահող փոխառության պարտատոմսերի ետ գնում</t>
  </si>
  <si>
    <t xml:space="preserve">մուրհակների մարում </t>
  </si>
  <si>
    <t>1.2. Ստացված վարկերի և փոխատվությունների մարում</t>
  </si>
  <si>
    <t>2.5. Տրամադրված վարկերի և փոխատվությունների վերադարձից մուտքեր</t>
  </si>
  <si>
    <t>2.6.Այլ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</si>
  <si>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</si>
  <si>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</si>
  <si>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</si>
  <si>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</si>
  <si>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Բ. Արտաքին աղբյուրներ - ընդամենը</t>
  </si>
  <si>
    <t xml:space="preserve"> այդ թվում</t>
  </si>
  <si>
    <t>1.1. Վարկերի և փոխատվությունների ստացում</t>
  </si>
  <si>
    <t>2.1.Վարկերի և փոխատվությունների տրամադրում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</si>
  <si>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</si>
  <si>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</si>
  <si>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</si>
  <si>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</si>
  <si>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</si>
  <si>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 xml:space="preserve">  ԸՆԴԱՄԵՆԸ</t>
  </si>
  <si>
    <t>«Հայկական ատոմակայան»  ՓԲԸ</t>
  </si>
  <si>
    <t>«Ակբա-Կրեդիտ Ագրիկոլ  բանկ» ՓԲԸ</t>
  </si>
  <si>
    <t>1. Փոխառու զուտ միջոցներ</t>
  </si>
  <si>
    <t>2.Ֆինանսական զուտ ակտիվներ</t>
  </si>
  <si>
    <t>ՀՀ ֆինանսների նախարարություն</t>
  </si>
  <si>
    <t xml:space="preserve">«Հայաստանի ՓՄՁ ԶԱԿ» հիմնադրամ </t>
  </si>
  <si>
    <t>2.4. Վարկերի և փոխատվությունների տրամադրում</t>
  </si>
  <si>
    <t>2. Ֆինանսական զուտ ակտիվներ</t>
  </si>
  <si>
    <t>«ՎՏԲ-Հայաստան Բանկ» ՓԲԸ-ից ստացված վարկի մարում</t>
  </si>
  <si>
    <t>«Ավանդների փոխհատուցումը երաշխավորող հիմնադրամ» ՓԲԸ</t>
  </si>
  <si>
    <t>«Երևանի Ջերմաէլեկտրակենտրոն»  ՓԲԸ</t>
  </si>
  <si>
    <t>Այլ</t>
  </si>
  <si>
    <t>Վերականգնվող էներգետիկայի և էներգախնայողության, քաղաքային ջեռուցման փորձնական ծրագրեր</t>
  </si>
  <si>
    <t>ՀՀ կենտրոնական բանկից</t>
  </si>
  <si>
    <t>Գյուղական ֆինանսավորման կառույց</t>
  </si>
  <si>
    <t>«Երքաղլույս»  ՓԲԸ</t>
  </si>
  <si>
    <t>Հայաստանում գյուղական տարածքների տնտեսական զարգացման հիմնադրամ</t>
  </si>
  <si>
    <t>Միջպետական վարկ Արցախի Հանրապետությանը</t>
  </si>
  <si>
    <t>«Կարեն Դեմիրճյանի անվան մետրոպոլիտեն» ՓԲԸ</t>
  </si>
  <si>
    <t>2.3. Ելքերի ֆինանսավորմանն ուղղվող ՀՀ 2019 թվականի պետական բյուջեի տարեսկզբի ազատ մնացորդի միջոցներ</t>
  </si>
  <si>
    <t xml:space="preserve">«Վայք Գրուպ» ՓԲԸ </t>
  </si>
  <si>
    <t>Վանաձորի բաղնիքային տնտեսություն</t>
  </si>
  <si>
    <t>«Դարդան»  ՍՊԸ</t>
  </si>
  <si>
    <t>Վարկերի տրամադրում</t>
  </si>
  <si>
    <t xml:space="preserve">Միջոցառման տեսակը՝ </t>
  </si>
  <si>
    <t>42004</t>
  </si>
  <si>
    <t>42003</t>
  </si>
  <si>
    <t>42002</t>
  </si>
  <si>
    <t>42001</t>
  </si>
  <si>
    <t>1167</t>
  </si>
  <si>
    <t>ՀՀ էներգետիկ ենթակառուցվածքների և բնական պաշարների նախարարություն</t>
  </si>
  <si>
    <t>1134</t>
  </si>
  <si>
    <t>ՀՀ գյուղատնտեսության նախարարություն</t>
  </si>
  <si>
    <t>ԸՆԴԱՄԵՆԸ 
այդ թվում</t>
  </si>
  <si>
    <t>Միջոցառում</t>
  </si>
  <si>
    <t>Ծրագիր</t>
  </si>
  <si>
    <t>Բյուջետային գլխավոր կարգադրիչների, ծրագրերի և միջոցառումների անվանումները</t>
  </si>
  <si>
    <t>Ծրագրային դասիչ</t>
  </si>
  <si>
    <t>Էլեկտրաէներգետիկ համակարգի զարգացման ծրագիր</t>
  </si>
  <si>
    <t>Ենթակառուցվածքների և գյուղական ֆինանսավորման աջակցություն</t>
  </si>
  <si>
    <t xml:space="preserve"> Վարկային միջոցներ </t>
  </si>
  <si>
    <t xml:space="preserve"> այդ թվում </t>
  </si>
  <si>
    <t xml:space="preserve"> Ընդամենը 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</si>
  <si>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Ենթակառուցվածքների և գյուղական ֆինանսավորման աջակցություն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</si>
  <si>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Բարելավել գյուղական ազգաբնակչության տնտեսական ու սոցիալական կարգավիճակը, ստեղծել զբաղվածության ապահովման կայուն մեխանիզմներ, զարգացնել արտադրական համակարգերը և կապը ապրանքային մշակաբույսերի արտադրության արժեշղթայի օղակների միջև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</si>
  <si>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</si>
  <si>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</si>
  <si>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</si>
  <si>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</si>
  <si>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Գյուղատնտեսական վարկերի տրամադրում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</si>
  <si>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Գյուղական տարածքներում տնտեսական ակտիվության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</si>
  <si>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շրջանակներում ենթավարկի տրամադրում «Բարձրավոլտ էլեկտրացանցեր»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</si>
  <si>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Շուրջ 50 կմ երկարությամբ  «Լալվար» և  «Նոյեմբերյան» 110 կՎ օդային գծերի վերակառուցում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</si>
  <si>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</si>
  <si>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էներգետիկայի ոլորտի ֆինանսական առողջացման ծրագրի շրջանակներում  ենթավարկի տրամադրում   «Երևան ՋԷԿ»   և «Հայկական ԱԷԿ»  ՓԲԸ-ներին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</si>
  <si>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Էներգետիկայի ոլորտի ֆինանսական առողջացում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</si>
  <si>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</si>
  <si>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r>
      <rPr>
        <b/>
        <i/>
        <sz val="11"/>
        <color theme="1"/>
        <rFont val="GHEA Grapalat"/>
        <family val="3"/>
      </rPr>
      <t>Ծրագրի անվանումը՝</t>
    </r>
    <r>
      <rPr>
        <sz val="11"/>
        <color theme="1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</si>
  <si>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theme="1"/>
        <rFont val="GHEA Grapalat"/>
        <family val="3"/>
      </rPr>
      <t>Ծրագրի նպատակը՝</t>
    </r>
    <r>
      <rPr>
        <sz val="11"/>
        <color theme="1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</si>
  <si>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theme="1"/>
        <rFont val="GHEA Grapalat"/>
        <family val="3"/>
      </rPr>
      <t>Վերջնական արդյունքի նկարագրությունը՝</t>
    </r>
    <r>
      <rPr>
        <sz val="11"/>
        <color theme="1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</si>
  <si>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r>
      <rPr>
        <b/>
        <i/>
        <sz val="11"/>
        <color theme="1"/>
        <rFont val="GHEA Grapalat"/>
        <family val="3"/>
      </rPr>
      <t>Միջոցառման անվանումը՝</t>
    </r>
    <r>
      <rPr>
        <sz val="11"/>
        <color theme="1"/>
        <rFont val="GHEA Grapalat"/>
        <family val="3"/>
      </rPr>
      <t xml:space="preserve">
Բյուջետային վարկի տրամադրում Արցախի հանրապետությանը</t>
    </r>
  </si>
  <si>
    <r>
      <rPr>
        <b/>
        <i/>
        <sz val="11"/>
        <color theme="1"/>
        <rFont val="GHEA Grapalat"/>
        <family val="3"/>
      </rPr>
      <t>Միջոցառման նկարագրությունը՝</t>
    </r>
    <r>
      <rPr>
        <sz val="11"/>
        <color theme="1"/>
        <rFont val="GHEA Grapalat"/>
        <family val="3"/>
      </rPr>
      <t xml:space="preserve">
Արցախի հանրապետության կառավարությանն աջակցության նպատակով վարկի տրամադրում </t>
    </r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</si>
  <si>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</si>
  <si>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theme="1"/>
        <rFont val="GHEA Grapalat"/>
        <family val="3"/>
      </rPr>
      <t>Ծրագրի անվանումը՝</t>
    </r>
    <r>
      <rPr>
        <sz val="11"/>
        <color theme="1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</si>
  <si>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theme="1"/>
        <rFont val="GHEA Grapalat"/>
        <family val="3"/>
      </rPr>
      <t>Ծրագրի նպատակը՝</t>
    </r>
    <r>
      <rPr>
        <sz val="11"/>
        <color theme="1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</si>
  <si>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theme="1"/>
        <rFont val="GHEA Grapalat"/>
        <family val="3"/>
      </rPr>
      <t>Վերջնական արդյունքի նկարագրությունը՝</t>
    </r>
    <r>
      <rPr>
        <sz val="11"/>
        <color theme="1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</si>
  <si>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theme="1"/>
        <rFont val="GHEA Grapalat"/>
        <family val="3"/>
      </rPr>
      <t>Միջոցառման անվանումը՝</t>
    </r>
    <r>
      <rPr>
        <sz val="11"/>
        <color theme="1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</si>
  <si>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theme="1"/>
        <rFont val="GHEA Grapalat"/>
        <family val="3"/>
      </rPr>
      <t>Միջոցառման նկարագրությունը՝</t>
    </r>
    <r>
      <rPr>
        <sz val="11"/>
        <color theme="1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</si>
  <si>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theme="1"/>
        <rFont val="GHEA Grapalat"/>
        <family val="3"/>
      </rPr>
      <t>Միջոցառման տեսակը՝</t>
    </r>
    <r>
      <rPr>
        <sz val="11"/>
        <color theme="1"/>
        <rFont val="GHEA Grapalat"/>
        <family val="3"/>
      </rPr>
      <t xml:space="preserve">
Վարկերի մարում</t>
    </r>
  </si>
  <si>
    <r>
      <rPr>
        <b/>
        <i/>
        <sz val="11"/>
        <color theme="1"/>
        <rFont val="GHEA Grapalat"/>
        <family val="3"/>
      </rPr>
      <t>Միջոցառման անվանումը՝</t>
    </r>
    <r>
      <rPr>
        <sz val="11"/>
        <color theme="1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</si>
  <si>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i/>
        <sz val="11"/>
        <color theme="1"/>
        <rFont val="GHEA Grapalat"/>
        <family val="3"/>
      </rPr>
      <t>Միջոցառման նկարագրությունը՝</t>
    </r>
    <r>
      <rPr>
        <sz val="11"/>
        <color theme="1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(2019թ. Ասիական Զարգացման Բանկ, Արևելյան Եվրոպայի էներգախնայողություն և շրջակա միջավայրի գործընկերություն հիմնադրամ)</t>
    </r>
  </si>
  <si>
    <r>
      <rPr>
        <b/>
        <sz val="11"/>
        <color theme="1"/>
        <rFont val="GHEA Grapalat"/>
        <family val="3"/>
      </rPr>
      <t>Միջոցառման տեսակը՝</t>
    </r>
    <r>
      <rPr>
        <sz val="11"/>
        <color theme="1"/>
        <rFont val="GHEA Grapalat"/>
        <family val="3"/>
      </rPr>
      <t xml:space="preserve">
Բաժնեմասերի ձեռք բերում</t>
    </r>
  </si>
  <si>
    <r>
      <rPr>
        <b/>
        <i/>
        <sz val="11"/>
        <color theme="1"/>
        <rFont val="GHEA Grapalat"/>
        <family val="3"/>
      </rPr>
      <t>Միջոցառման անվանումը՝</t>
    </r>
    <r>
      <rPr>
        <sz val="11"/>
        <color theme="1"/>
        <rFont val="GHEA Grapalat"/>
        <family val="3"/>
      </rPr>
      <t xml:space="preserve">
Մուրհակների մարում</t>
    </r>
  </si>
  <si>
    <r>
      <rPr>
        <b/>
        <i/>
        <sz val="11"/>
        <color theme="1"/>
        <rFont val="GHEA Grapalat"/>
        <family val="3"/>
      </rPr>
      <t>Միջոցառման նկարագրությունը՝</t>
    </r>
    <r>
      <rPr>
        <sz val="11"/>
        <color theme="1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</si>
  <si>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theme="1"/>
        <rFont val="GHEA Grapalat"/>
        <family val="3"/>
      </rPr>
      <t>Միջոցառման տեսակը՝</t>
    </r>
    <r>
      <rPr>
        <sz val="11"/>
        <color theme="1"/>
        <rFont val="GHEA Grapalat"/>
        <family val="3"/>
      </rPr>
      <t xml:space="preserve">
Փոխառությունների մարում և այլ ելքեր (ներքին)</t>
    </r>
  </si>
  <si>
    <t>արտաքին աղբյուրներից ստացվող վարկային նպատակային միջոցների հաշվին իրականացվող ծրագրերի շրջանակներում բյուջետային վարկերի տրամադրում այդ ծրագրերում ներգրաված տնտեսվարող սուբյեկտներին (վարկերի գումարների վերծանումն ըստ ծրագրերի և դրանք իրականացնող պետական կառավարման մարմինների բերված է սույն օրենքի N 4 հավելվածի N 4.1.1 աղյուսակում)</t>
  </si>
  <si>
    <t>Ֆինանսական ակտիվների կառավարման միջոցառումներ</t>
  </si>
  <si>
    <t>Առաջին եռամսյակ</t>
  </si>
  <si>
    <t>Առաջին կիսամյակ</t>
  </si>
  <si>
    <t>Ինն ամիս</t>
  </si>
  <si>
    <t>Տարի</t>
  </si>
  <si>
    <t>ժամանակավորապես ազատ միջոցներ</t>
  </si>
  <si>
    <r>
      <rPr>
        <b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 ՌԴ աջակցությամբ իրականացվող Հայկական ԱԷԿ-ի N 2 էներգաբլոկի շահագործման նախագծային ժամկետի երկարացման ծրագրի շրջանակներում ենթավարկի տրամադրում «Հայկական ԱԷԿ» ՓԲԸ-ին</t>
    </r>
  </si>
  <si>
    <r>
      <rPr>
        <b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Հայկական ԱԷԿ-ի N 2 էներգաբլոկի շահագործման նախագծային ժամկետի երկարացում</t>
    </r>
  </si>
  <si>
    <t xml:space="preserve"> արտաբյուջետային հաշվի ելքերի ֆինանսավորմանն ուղղվող 2019 թվականի արտաբյուջետային միջոցների տարեսկզբի ազատ մնացորդի միջոցներ</t>
  </si>
  <si>
    <t>արտաբյուջետային հաշվի ժամանակավորապես ազատ միջոցներ</t>
  </si>
  <si>
    <t>Հավելված N 1</t>
  </si>
  <si>
    <t>Աղյուսակ N 3</t>
  </si>
  <si>
    <t>Ծրագրային դասիչը</t>
  </si>
  <si>
    <t>Բյուջետային հատկացումների գլխավոր կարգադրիչների, ծրագրերի,  միջոցառումների անվանումները</t>
  </si>
  <si>
    <t xml:space="preserve">Ընդամենը </t>
  </si>
  <si>
    <t>ԸՆԴԱՄԵՆԸ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</si>
  <si>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վարկային ծրագրի շրջանակներում վարկերի տրամադրում</t>
  </si>
  <si>
    <t>այդ թվում՝ ըստ կատարողների</t>
  </si>
  <si>
    <t>ՀՀ Վարչապետի աշխատակազմ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</si>
  <si>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</si>
  <si>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</si>
  <si>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</si>
  <si>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</si>
  <si>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</si>
  <si>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 xml:space="preserve"> ՀՀ էներգետիկ ենթակառուցվածքների և բնական պաշարների նախարարություն</t>
  </si>
  <si>
    <t>Վերակառուցման և զարգացման միջազգային բանկի աջակցությամբ իրականացվող էլեկտրամատակարարման հուսալիության ծրագրի շրջանակներում ենթավարկի տրամադրում «Բարձրավոլտ էլեկտրացանցեր» ՓԲԸ- ին</t>
  </si>
  <si>
    <t>Վերակառուցման և զարգացման միջազգային բանկի աջակցությամբ իրականացվող էներգետիկայի ոլորտի ֆինանսական առողջացման ծրագրի շրջանակներում ենթավարկի տրամադրում «Երևան ՋԷԿ» և «Հայկական ԱԷԿ» ՓԲԸ-ներին</t>
  </si>
  <si>
    <t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ՓԲԸ-ին</t>
  </si>
  <si>
    <t>ՌԴ աջակցությամբ իրականացվող Հայկական ԱԷԿ-ի N 2 էներգաբլոկի շահագործման նախագծային ժամկետի երկարացման ծրագրի շրջանակներում ենթավարկի տրամադրում «Հայկական ԱԷԿ» ՓԲԸ-ին</t>
  </si>
  <si>
    <t>Աղյուսակ N 2</t>
  </si>
  <si>
    <t>Աղյուսակ N 4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</si>
  <si>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</si>
  <si>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</si>
  <si>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</si>
  <si>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</si>
  <si>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</si>
  <si>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Ցուցանիշներ</t>
  </si>
  <si>
    <t>Միջոցառման դասիչը՝</t>
  </si>
  <si>
    <t>2020թ</t>
  </si>
  <si>
    <t>Միջոցառման անվանումը՝</t>
  </si>
  <si>
    <t xml:space="preserve">Վերակառուցման և զարգացման  միջազգային բանկի աջակցությամբ իրականացվող էլեկտրամատակարարման հուսալիության ծրագրի շրջանակներում ենթավարկի տրամադրում «Բարձրավոլտ էլեկտրացանցեր» ՓԲԸ-ին </t>
  </si>
  <si>
    <t>Նկարագրությունը՝</t>
  </si>
  <si>
    <t>Շուրջ 50 կմ երկարությամբ «Լալվար» և «Նոյեմբերյան» 110 կՎ օդային գծերի վերակառուցում</t>
  </si>
  <si>
    <t>Միջոցառման տեսակը՝</t>
  </si>
  <si>
    <t>Միջոցառումն իրականացնողի անվանումը՝</t>
  </si>
  <si>
    <t>Մասնագիտացված միավոր</t>
  </si>
  <si>
    <t>Արդյունքի չափորոշիչներ</t>
  </si>
  <si>
    <t>Քանակական</t>
  </si>
  <si>
    <t>Տրամադրվող ենթավարկերի քանակ, հատ</t>
  </si>
  <si>
    <t>Էլեկտրահաղորդման օդային գծի կառուցում, կմ</t>
  </si>
  <si>
    <t xml:space="preserve">Էլեկտրահաղորդման օդային գծի թիրախային հատվածի թողունակություն, ՄՎտ </t>
  </si>
  <si>
    <t>Էլեկտրահաղորդման օդային գծի տարեկան անջատումների քանկ, հատ</t>
  </si>
  <si>
    <t>Միջոցառման վրա կատարվող ծախսը (հազար դրամ)</t>
  </si>
  <si>
    <t xml:space="preserve">Վերակառուցման և զարգացման  միջազգային բանկի աջակցությամբ իրականացվող էներգետիկայի ոլորտի ֆինանսական առողջացման ծրագրի շրջանակներում ենթավարկի տրամադրում   «Երևան ՋԷԿ»   և «Հայկական ԱԷԿ»  ՓԲԸ-ներին </t>
  </si>
  <si>
    <t>Էներգետիկայի ոլորտի ֆինանսական առողջացում</t>
  </si>
  <si>
    <t>«Հայգազարդ»  ՓԲԸ-ի լուծարում, լուծարման փուլեր</t>
  </si>
  <si>
    <t>«Երևան ՋԷԿ»   և «Հայկական ԱԷԿ»  ՓԲԸ-ների կողմից հիմնական գործունեության հետ չկապված նոր ծախսերի չկատարում, փոխառություններ չվերցնել և չտրամադրել /հաշվետու տարի/</t>
  </si>
  <si>
    <t>Սակագնային յուրաքանչյուր նոր ժամանակահատվածում «ՀԷՑ» ՓԲԸ-ի  մարժայի ճշգրտում՝  նախորդ ժամանակահատվածում ՀԷՑ-ի կողմից գնած էլեկտրաէներգիայի կանխատեսվող և փաստացի արժեքների միջև տարբերության հետևանքով առաջացած վնասի (օգուտի), գումարած համապատասխան տոկոսային ծախսը (եկամուտը), լիարժեք արտացոլում /սակագնային ժամանակահատված/</t>
  </si>
  <si>
    <t>Սակագնային յուրաքանչյուր նոր ժամանակահատվածում «Երևանի ՋԷԿ» և «Հրազդանի ՋԷԿ» ՓԲԸ-ների  սակագների վերանայում՝ նախորդ ժամանակահատվածում ՀՀ դրամ/ԱՄՆ դոլար փոխարժեքի տատանման հետևանքով գնված բնական գազի կանխատեսվող և փաստացի արժեքի տարբերությունից առաջացած վնասի (օգուտի) ամբողջությամբ արտացոլում /սակագնային ժամանակահատված/</t>
  </si>
  <si>
    <t>«Երևան ՋԷԿ»  ՓԲԸ-ի կողմից 1400 Գիգավատ ժամ էլեկտրաէներգիայի մատակարարում /հաշվետու տարի/</t>
  </si>
  <si>
    <t xml:space="preserve">Վերակառուցման և զարգացման 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</si>
  <si>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Էլեկտրամատակարարման հուսալիության ծրագրի լրացուցիչ ֆինանսավորման ծրագրի շրջանակներում նախատեսվում է փոխարինել 30 և ավելի տարիներ շահագործման մեջ գտնվող «Հաղթանակ» 220 կՎ, «Չարենցավան-3», «Վանաձոր-1» 110 կՎ ենթակայանների և 40 և ավելի և տարիներ շահագործման մեջ գտվող «Զովունի» 220 կՎ ենթակայանի ֆիզիկապես և բարոյապես մաշված սարքավորումները</t>
  </si>
  <si>
    <t>Վերակառուցվող ենթակայանների քանակ, հատ</t>
  </si>
  <si>
    <t>Ենթակայանների սարքավորումների խափանումների տարեկան քանակ, հատ</t>
  </si>
  <si>
    <t>Տարածքում անջատումների միջին տարեկան հաճախականություն, հոսանքազրկումների քանակը/բաժանորդների թվին</t>
  </si>
  <si>
    <t xml:space="preserve">ՌԴ աջակցությամբ իրականացվող Հայկական ԱԷԿ-ի N 2 էներգաբլոկի շահագործման նախագծային ժամկետի երկարացման ծրագրի շրջանակներում ենթավարկի տրամադրում «Հայկական ԱԷԿ» ՓԲԸ-ին </t>
  </si>
  <si>
    <t>Հայկական ԱԷԿ-ի N 2 էներգաբլոկի շահագործման նախագծային ժամկետի երկարացում</t>
  </si>
  <si>
    <t>Վերակառուցվող/վերազինվող էներգաբլոկի քանակ, հատ</t>
  </si>
  <si>
    <t>Վերակառուցվող/վերազինվող էներգաբլոկի ժամկետի երկարաձգում, տարի</t>
  </si>
  <si>
    <t>-</t>
  </si>
  <si>
    <t>Վերակառուցվող/վերազինվող էներգաբլոկի կողմից էներգահամակարգին մատակարարվող էլեկտրաէներգիան, մլն կՎտժ</t>
  </si>
  <si>
    <t>Գյուղատնտեսության զարգացման միջազգային հիմնադրամի աջակցությամբ իրականացվող ենթակառուցվածքների և գյուղական ֆինանսավորման աջակցության վարկային ծրագրի շրջանակներում վարկերի տրամադրում</t>
  </si>
  <si>
    <t>Գյուղատնտեսական վարկերի տրամադրում</t>
  </si>
  <si>
    <t xml:space="preserve">Փոքր գյուղացիական տնտեսավարողներ, շահառու </t>
  </si>
  <si>
    <t>Շահառուին տրամադրվող դրամային վարկերի տոկոսադրույք, տոկոս</t>
  </si>
  <si>
    <t>8-10%</t>
  </si>
  <si>
    <t>Շահառուին տրամադրվող դոլարային վարկերի տոկոսադրույք, տոկոս</t>
  </si>
  <si>
    <t>12-14%</t>
  </si>
  <si>
    <t>Վարկի միջին մեծություն, հազար դրամ</t>
  </si>
  <si>
    <t>Միջպետական վարկերի տրամադրում</t>
  </si>
  <si>
    <t>Բյուջետային վարկի տրամադրում Արցախի հանրապետությանը</t>
  </si>
  <si>
    <t xml:space="preserve">Արցախի հանրապետության կառավարությանն աջակցության նպատակով վարկի տրամադրում </t>
  </si>
  <si>
    <t xml:space="preserve">ՀՀ ֆինանսների նախարարություն </t>
  </si>
  <si>
    <t>Այլ ֆինանսական</t>
  </si>
  <si>
    <t>Ֆինանսական պարտավորությունների կատարման ծրագիր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</si>
  <si>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</si>
  <si>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</si>
  <si>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</si>
  <si>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>Միջազգային ֆինանսական կազմակերպությունների կապիտալում բաժնեմասերի ձեռքբերման գծով ՀՀ կողմից ստանձնված պարտավորությունների կատարում (2019 թվականին Ասիական Զարգացման Բանկ, Արևելյան Եվրոպայի էներգախնայողություն և շրջակա միջավայրի գործընկերություն հիմնադրամ)</t>
  </si>
  <si>
    <t>Բաժնեմասերի ձեռք բերում</t>
  </si>
  <si>
    <t>Միջազգային ֆինանսական կազմակերպությունների թիվ, հատ</t>
  </si>
  <si>
    <t>Մուրհակների մարում</t>
  </si>
  <si>
    <t xml:space="preserve">Շրջանառության մեջ գտնվող պետական հասարակ և փոխանցելի մուրհակների մարում </t>
  </si>
  <si>
    <t>Փոխառությունների մարում և այլ ելքեր (ներքին)</t>
  </si>
  <si>
    <t>Ժամկետայնության</t>
  </si>
  <si>
    <t>Մուրհակների ժամկետայնություն, օր</t>
  </si>
  <si>
    <t>Հայաստանի Հանրապետության 2019 թվականի պետական բյուջեի դեֆիցիտի (պակասուրդի) ֆինանսավորման եռամսյակային (աճողական) համամասնություններն` ըստ ֆինանսավորման աղբյուրների և դրանց առանձին տարրերի</t>
  </si>
  <si>
    <t>Հայաստանի Հանրապետության 2019 թվականի պետական բյուջեի ֆինանսական ակտիվների ձեռքբերումների և ներգրավված փոխառու միջոցների մարումների գծով ելքերի եռամսյակային (աճողական) համամասնություններն՝ ըստ հանրային իշխանության մարմինների կողմից իրականացվող ծրագրերի և միջոցառումների և ըստ բյուջետային հատկացումների գլխավոր կարգադրիչների</t>
  </si>
  <si>
    <t>Հայաստանի Հանրապետության 2019 թվականի պետական բյուջեի ֆինանսական ակտիվների ձեռքբերումների և ներգրավված փոխառու միջոցների մարումների գծով ելքերի եռամսյակային (աճողական) համամասնություններն` ըստ հանրային իշխանության մարմինների կողմից իրականացվող ծրագրերի և միջոցառումների` ըստ արդյունքային ցուցանիշների</t>
  </si>
  <si>
    <t>Օտարերկրյա պետությունների և միջազգային կազմակերպությունների աջակցությամբ 2019 թվականին իրականացվող վարկային  ծրագրերի և միջոցառումների շրջանակներում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</si>
  <si>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 xml:space="preserve"> Համաֆինանսավորում</t>
  </si>
  <si>
    <t>2.4.Այլ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</si>
</sst>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&quot; &quot;* #,##0.00_);_(&quot; &quot;* \(#,##0.00\);_(&quot; 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  <numFmt numFmtId="168" formatCode="#,##0.0"/>
    <numFmt numFmtId="169" formatCode="0.0"/>
    <numFmt numFmtId="170" formatCode="_-* #,##0.0&quot; &quot;_ _-;\-* #,##0.0&quot; &quot;_ _-;_-* &quot;-&quot;??&quot; &quot;_ _-;_-@_-"/>
  </numFmts>
  <fonts count="36" x14ac:knownFonts="1">
    <font>
      <sz val="10"/>
      <name val="Arial Armenian"/>
    </font>
    <font>
      <sz val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10"/>
      <color indexed="9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0"/>
      <color rgb="FFFF0000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Times Armenian"/>
      <family val="1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color rgb="FFC00000"/>
      <name val="GHEA Grapalat"/>
      <family val="3"/>
    </font>
    <font>
      <sz val="10"/>
      <name val="Arial"/>
      <family val="2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name val="Times Armenian"/>
      <family val="1"/>
    </font>
    <font>
      <sz val="10"/>
      <name val="Times Armenian"/>
      <family val="1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1"/>
      <name val="GHEA Grapalat"/>
      <family val="3"/>
    </font>
    <font>
      <sz val="11"/>
      <color rgb="FFFF000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i/>
      <sz val="10"/>
      <name val="GHEA Grapalat"/>
      <family val="3"/>
    </font>
    <font>
      <sz val="11"/>
      <name val="Calibri"/>
      <family val="2"/>
      <scheme val="minor"/>
    </font>
    <font>
      <i/>
      <sz val="10"/>
      <name val="GHEA Grapalat"/>
      <family val="3"/>
    </font>
    <font>
      <sz val="12"/>
      <name val="GHEA Grapalat"/>
      <family val="3"/>
    </font>
    <font>
      <i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43" fontId="15" fillId="0" borderId="0" applyFont="0" applyFill="0" applyBorder="0" applyAlignment="0" applyProtection="0"/>
    <xf numFmtId="0" fontId="17" fillId="0" borderId="0"/>
    <xf numFmtId="0" fontId="15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2" borderId="0" applyNumberFormat="0" applyBorder="0" applyAlignment="0" applyProtection="0"/>
  </cellStyleXfs>
  <cellXfs count="262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 applyBorder="1"/>
    <xf numFmtId="0" fontId="2" fillId="0" borderId="2" xfId="0" applyFont="1" applyFill="1" applyBorder="1"/>
    <xf numFmtId="166" fontId="2" fillId="0" borderId="0" xfId="1" applyNumberFormat="1" applyFont="1" applyFill="1" applyBorder="1" applyAlignment="1">
      <alignment wrapText="1"/>
    </xf>
    <xf numFmtId="166" fontId="2" fillId="0" borderId="0" xfId="1" applyNumberFormat="1" applyFont="1" applyFill="1" applyBorder="1"/>
    <xf numFmtId="166" fontId="2" fillId="0" borderId="0" xfId="1" applyNumberFormat="1" applyFont="1" applyFill="1"/>
    <xf numFmtId="0" fontId="2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165" fontId="6" fillId="0" borderId="0" xfId="1" applyNumberFormat="1" applyFont="1" applyFill="1" applyBorder="1"/>
    <xf numFmtId="166" fontId="6" fillId="0" borderId="0" xfId="1" applyNumberFormat="1" applyFont="1" applyFill="1" applyBorder="1"/>
    <xf numFmtId="0" fontId="3" fillId="0" borderId="6" xfId="0" applyFont="1" applyFill="1" applyBorder="1" applyAlignment="1">
      <alignment vertical="center" wrapText="1"/>
    </xf>
    <xf numFmtId="165" fontId="3" fillId="0" borderId="7" xfId="1" applyNumberFormat="1" applyFont="1" applyFill="1" applyBorder="1" applyAlignment="1">
      <alignment horizontal="lef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11" fillId="0" borderId="0" xfId="2" applyFont="1" applyFill="1"/>
    <xf numFmtId="0" fontId="12" fillId="0" borderId="0" xfId="2" applyFont="1" applyFill="1"/>
    <xf numFmtId="167" fontId="7" fillId="0" borderId="0" xfId="2" applyNumberFormat="1" applyFont="1" applyFill="1" applyBorder="1"/>
    <xf numFmtId="49" fontId="7" fillId="0" borderId="2" xfId="4" applyNumberFormat="1" applyFont="1" applyFill="1" applyBorder="1" applyAlignment="1">
      <alignment horizontal="left" vertical="center" wrapText="1"/>
    </xf>
    <xf numFmtId="43" fontId="11" fillId="0" borderId="0" xfId="2" applyNumberFormat="1" applyFont="1" applyFill="1"/>
    <xf numFmtId="43" fontId="11" fillId="0" borderId="0" xfId="3" applyFont="1" applyFill="1"/>
    <xf numFmtId="0" fontId="11" fillId="0" borderId="0" xfId="2" applyFont="1" applyFill="1" applyAlignment="1">
      <alignment horizontal="right"/>
    </xf>
    <xf numFmtId="0" fontId="16" fillId="0" borderId="0" xfId="2" applyFont="1" applyFill="1"/>
    <xf numFmtId="0" fontId="8" fillId="0" borderId="0" xfId="2" applyFont="1" applyFill="1" applyBorder="1" applyAlignment="1">
      <alignment horizontal="right" vertical="center"/>
    </xf>
    <xf numFmtId="0" fontId="11" fillId="0" borderId="0" xfId="2" applyFont="1" applyFill="1" applyBorder="1"/>
    <xf numFmtId="166" fontId="9" fillId="0" borderId="0" xfId="1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165" fontId="3" fillId="0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horizontal="left" vertical="center"/>
    </xf>
    <xf numFmtId="165" fontId="2" fillId="0" borderId="2" xfId="1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65" fontId="2" fillId="0" borderId="2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Fill="1" applyBorder="1"/>
    <xf numFmtId="167" fontId="4" fillId="0" borderId="0" xfId="4" applyNumberFormat="1" applyFont="1" applyFill="1" applyBorder="1" applyAlignment="1">
      <alignment vertical="center" wrapText="1"/>
    </xf>
    <xf numFmtId="43" fontId="27" fillId="0" borderId="0" xfId="2" applyNumberFormat="1" applyFont="1" applyFill="1"/>
    <xf numFmtId="0" fontId="28" fillId="0" borderId="0" xfId="0" applyFont="1" applyFill="1" applyBorder="1"/>
    <xf numFmtId="43" fontId="28" fillId="0" borderId="0" xfId="0" applyNumberFormat="1" applyFont="1" applyFill="1" applyBorder="1"/>
    <xf numFmtId="0" fontId="28" fillId="0" borderId="0" xfId="0" applyFont="1" applyFill="1" applyBorder="1" applyAlignment="1">
      <alignment horizontal="center" vertical="center"/>
    </xf>
    <xf numFmtId="43" fontId="28" fillId="0" borderId="0" xfId="1" applyFont="1" applyFill="1" applyBorder="1" applyAlignment="1">
      <alignment horizontal="center" vertical="center"/>
    </xf>
    <xf numFmtId="43" fontId="28" fillId="0" borderId="0" xfId="1" applyFont="1" applyFill="1" applyBorder="1"/>
    <xf numFmtId="165" fontId="28" fillId="0" borderId="0" xfId="1" applyNumberFormat="1" applyFont="1" applyFill="1" applyBorder="1"/>
    <xf numFmtId="43" fontId="28" fillId="0" borderId="0" xfId="1" applyFont="1" applyFill="1" applyBorder="1" applyAlignment="1">
      <alignment horizontal="left" vertical="center"/>
    </xf>
    <xf numFmtId="43" fontId="29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left" vertical="center"/>
    </xf>
    <xf numFmtId="0" fontId="14" fillId="0" borderId="0" xfId="2" applyFont="1" applyFill="1" applyAlignment="1">
      <alignment horizontal="center" vertical="center" wrapText="1"/>
    </xf>
    <xf numFmtId="0" fontId="28" fillId="0" borderId="0" xfId="0" applyFont="1"/>
    <xf numFmtId="167" fontId="2" fillId="0" borderId="0" xfId="6" applyNumberFormat="1" applyFont="1" applyFill="1" applyBorder="1" applyAlignment="1">
      <alignment vertical="center" wrapText="1"/>
    </xf>
    <xf numFmtId="167" fontId="3" fillId="0" borderId="0" xfId="6" applyNumberFormat="1" applyFont="1" applyFill="1" applyBorder="1" applyAlignment="1">
      <alignment vertical="center" wrapText="1"/>
    </xf>
    <xf numFmtId="43" fontId="31" fillId="0" borderId="0" xfId="6" applyNumberFormat="1" applyFont="1" applyFill="1" applyBorder="1" applyAlignment="1">
      <alignment horizontal="right"/>
    </xf>
    <xf numFmtId="165" fontId="2" fillId="0" borderId="0" xfId="6" applyNumberFormat="1" applyFont="1" applyFill="1" applyBorder="1" applyAlignment="1">
      <alignment horizontal="right"/>
    </xf>
    <xf numFmtId="167" fontId="2" fillId="0" borderId="5" xfId="12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167" fontId="3" fillId="0" borderId="1" xfId="12" applyNumberFormat="1" applyFont="1" applyFill="1" applyBorder="1" applyAlignment="1">
      <alignment horizontal="center" vertical="center" wrapText="1"/>
    </xf>
    <xf numFmtId="167" fontId="3" fillId="0" borderId="21" xfId="12" applyNumberFormat="1" applyFont="1" applyFill="1" applyBorder="1" applyAlignment="1">
      <alignment horizontal="center" vertical="center" wrapText="1"/>
    </xf>
    <xf numFmtId="167" fontId="3" fillId="0" borderId="20" xfId="12" applyNumberFormat="1" applyFont="1" applyFill="1" applyBorder="1" applyAlignment="1">
      <alignment horizontal="center" vertical="center" wrapText="1"/>
    </xf>
    <xf numFmtId="167" fontId="31" fillId="0" borderId="1" xfId="12" applyNumberFormat="1" applyFont="1" applyFill="1" applyBorder="1" applyAlignment="1">
      <alignment horizontal="center" vertical="center" wrapText="1"/>
    </xf>
    <xf numFmtId="167" fontId="31" fillId="0" borderId="21" xfId="12" applyNumberFormat="1" applyFont="1" applyFill="1" applyBorder="1" applyAlignment="1">
      <alignment horizontal="center" vertical="center" wrapText="1"/>
    </xf>
    <xf numFmtId="167" fontId="31" fillId="0" borderId="20" xfId="12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7" fontId="3" fillId="0" borderId="19" xfId="12" applyNumberFormat="1" applyFont="1" applyFill="1" applyBorder="1" applyAlignment="1">
      <alignment horizontal="center" vertical="center" wrapText="1"/>
    </xf>
    <xf numFmtId="167" fontId="3" fillId="0" borderId="14" xfId="12" applyNumberFormat="1" applyFont="1" applyFill="1" applyBorder="1" applyAlignment="1">
      <alignment horizontal="center" vertical="center" wrapText="1"/>
    </xf>
    <xf numFmtId="167" fontId="3" fillId="0" borderId="18" xfId="12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top"/>
    </xf>
    <xf numFmtId="167" fontId="2" fillId="0" borderId="3" xfId="12" applyNumberFormat="1" applyFont="1" applyFill="1" applyBorder="1" applyAlignment="1">
      <alignment horizontal="center" vertical="center" wrapText="1"/>
    </xf>
    <xf numFmtId="167" fontId="2" fillId="0" borderId="12" xfId="12" applyNumberFormat="1" applyFont="1" applyFill="1" applyBorder="1" applyAlignment="1">
      <alignment horizontal="center" vertical="center" wrapText="1"/>
    </xf>
    <xf numFmtId="167" fontId="2" fillId="0" borderId="16" xfId="12" applyNumberFormat="1" applyFont="1" applyFill="1" applyBorder="1" applyAlignment="1">
      <alignment horizontal="center" vertical="center" wrapText="1"/>
    </xf>
    <xf numFmtId="167" fontId="2" fillId="0" borderId="9" xfId="6" applyNumberFormat="1" applyFont="1" applyFill="1" applyBorder="1" applyAlignment="1">
      <alignment horizontal="left" vertical="center"/>
    </xf>
    <xf numFmtId="167" fontId="2" fillId="0" borderId="15" xfId="6" applyNumberFormat="1" applyFont="1" applyFill="1" applyBorder="1" applyAlignment="1">
      <alignment horizontal="left" vertical="center" wrapText="1"/>
    </xf>
    <xf numFmtId="167" fontId="31" fillId="0" borderId="2" xfId="6" applyNumberFormat="1" applyFont="1" applyFill="1" applyBorder="1" applyAlignment="1">
      <alignment vertical="center"/>
    </xf>
    <xf numFmtId="167" fontId="31" fillId="0" borderId="39" xfId="6" applyNumberFormat="1" applyFont="1" applyFill="1" applyBorder="1" applyAlignment="1">
      <alignment vertical="center"/>
    </xf>
    <xf numFmtId="167" fontId="31" fillId="0" borderId="3" xfId="12" applyNumberFormat="1" applyFont="1" applyFill="1" applyBorder="1" applyAlignment="1">
      <alignment horizontal="center" vertical="center" wrapText="1"/>
    </xf>
    <xf numFmtId="167" fontId="31" fillId="0" borderId="12" xfId="12" applyNumberFormat="1" applyFont="1" applyFill="1" applyBorder="1" applyAlignment="1">
      <alignment horizontal="center" vertical="center" wrapText="1"/>
    </xf>
    <xf numFmtId="167" fontId="31" fillId="0" borderId="16" xfId="12" applyNumberFormat="1" applyFont="1" applyFill="1" applyBorder="1" applyAlignment="1">
      <alignment horizontal="center" vertical="center" wrapText="1"/>
    </xf>
    <xf numFmtId="167" fontId="2" fillId="0" borderId="2" xfId="12" applyNumberFormat="1" applyFont="1" applyFill="1" applyBorder="1" applyAlignment="1">
      <alignment horizontal="center" vertical="center" wrapText="1"/>
    </xf>
    <xf numFmtId="167" fontId="2" fillId="0" borderId="24" xfId="12" applyNumberFormat="1" applyFont="1" applyFill="1" applyBorder="1" applyAlignment="1">
      <alignment horizontal="center" vertical="center" wrapText="1"/>
    </xf>
    <xf numFmtId="167" fontId="2" fillId="0" borderId="11" xfId="12" applyNumberFormat="1" applyFont="1" applyFill="1" applyBorder="1" applyAlignment="1">
      <alignment horizontal="center" vertical="center" wrapText="1"/>
    </xf>
    <xf numFmtId="167" fontId="2" fillId="0" borderId="5" xfId="12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/>
    </xf>
    <xf numFmtId="0" fontId="2" fillId="0" borderId="23" xfId="0" applyFont="1" applyFill="1" applyBorder="1" applyAlignment="1">
      <alignment vertical="top"/>
    </xf>
    <xf numFmtId="167" fontId="31" fillId="0" borderId="23" xfId="12" applyNumberFormat="1" applyFont="1" applyFill="1" applyBorder="1" applyAlignment="1">
      <alignment horizontal="center" vertical="center" wrapText="1"/>
    </xf>
    <xf numFmtId="167" fontId="3" fillId="0" borderId="9" xfId="12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7" fontId="2" fillId="0" borderId="37" xfId="12" applyNumberFormat="1" applyFont="1" applyFill="1" applyBorder="1" applyAlignment="1">
      <alignment horizontal="center" vertical="center" wrapText="1"/>
    </xf>
    <xf numFmtId="167" fontId="2" fillId="0" borderId="2" xfId="6" applyNumberFormat="1" applyFont="1" applyFill="1" applyBorder="1" applyAlignment="1">
      <alignment horizontal="left" vertical="center"/>
    </xf>
    <xf numFmtId="167" fontId="2" fillId="0" borderId="39" xfId="6" applyNumberFormat="1" applyFont="1" applyFill="1" applyBorder="1" applyAlignment="1">
      <alignment horizontal="left" vertical="center" wrapText="1"/>
    </xf>
    <xf numFmtId="167" fontId="31" fillId="0" borderId="2" xfId="12" applyNumberFormat="1" applyFont="1" applyFill="1" applyBorder="1" applyAlignment="1">
      <alignment horizontal="center" vertical="center" wrapText="1"/>
    </xf>
    <xf numFmtId="167" fontId="31" fillId="0" borderId="37" xfId="12" applyNumberFormat="1" applyFont="1" applyFill="1" applyBorder="1" applyAlignment="1">
      <alignment horizontal="center" vertical="center" wrapText="1"/>
    </xf>
    <xf numFmtId="167" fontId="2" fillId="0" borderId="8" xfId="12" applyNumberFormat="1" applyFont="1" applyFill="1" applyBorder="1" applyAlignment="1">
      <alignment horizontal="center" vertical="center" wrapText="1"/>
    </xf>
    <xf numFmtId="167" fontId="2" fillId="0" borderId="27" xfId="12" applyNumberFormat="1" applyFont="1" applyFill="1" applyBorder="1" applyAlignment="1">
      <alignment horizontal="center" vertical="center" wrapText="1"/>
    </xf>
    <xf numFmtId="167" fontId="2" fillId="0" borderId="43" xfId="1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14" fillId="0" borderId="0" xfId="2" applyNumberFormat="1" applyFont="1" applyFill="1" applyBorder="1" applyAlignment="1">
      <alignment horizontal="center" vertical="center" wrapText="1"/>
    </xf>
    <xf numFmtId="167" fontId="7" fillId="0" borderId="0" xfId="3" applyNumberFormat="1" applyFont="1" applyFill="1" applyBorder="1" applyAlignment="1">
      <alignment horizontal="center" vertical="center" wrapText="1"/>
    </xf>
    <xf numFmtId="49" fontId="7" fillId="0" borderId="0" xfId="4" applyNumberFormat="1" applyFont="1" applyFill="1" applyBorder="1" applyAlignment="1">
      <alignment horizontal="center" vertical="center" wrapText="1"/>
    </xf>
    <xf numFmtId="167" fontId="4" fillId="0" borderId="0" xfId="3" applyNumberFormat="1" applyFont="1" applyFill="1" applyBorder="1" applyAlignment="1">
      <alignment horizontal="center" vertical="center" wrapText="1"/>
    </xf>
    <xf numFmtId="43" fontId="11" fillId="0" borderId="0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43" fontId="11" fillId="0" borderId="0" xfId="3" applyFont="1" applyFill="1" applyBorder="1" applyAlignment="1">
      <alignment horizontal="center" vertical="center" wrapText="1"/>
    </xf>
    <xf numFmtId="43" fontId="11" fillId="0" borderId="0" xfId="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7" fillId="3" borderId="0" xfId="0" applyFont="1" applyFill="1"/>
    <xf numFmtId="0" fontId="8" fillId="3" borderId="0" xfId="2" applyFont="1" applyFill="1" applyBorder="1" applyAlignment="1">
      <alignment horizontal="right" vertical="center"/>
    </xf>
    <xf numFmtId="0" fontId="2" fillId="3" borderId="0" xfId="0" applyFont="1" applyFill="1"/>
    <xf numFmtId="0" fontId="3" fillId="3" borderId="0" xfId="0" applyFont="1" applyFill="1"/>
    <xf numFmtId="0" fontId="33" fillId="3" borderId="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33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wrapText="1"/>
    </xf>
    <xf numFmtId="0" fontId="33" fillId="3" borderId="9" xfId="0" applyFont="1" applyFill="1" applyBorder="1" applyAlignment="1">
      <alignment vertical="top" wrapText="1"/>
    </xf>
    <xf numFmtId="0" fontId="2" fillId="3" borderId="39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33" fillId="3" borderId="2" xfId="0" applyFont="1" applyFill="1" applyBorder="1" applyAlignment="1">
      <alignment horizontal="center" wrapText="1"/>
    </xf>
    <xf numFmtId="0" fontId="33" fillId="3" borderId="2" xfId="0" applyFont="1" applyFill="1" applyBorder="1" applyAlignment="1">
      <alignment horizontal="justify" wrapText="1"/>
    </xf>
    <xf numFmtId="0" fontId="2" fillId="3" borderId="39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8" fontId="33" fillId="3" borderId="2" xfId="0" applyNumberFormat="1" applyFont="1" applyFill="1" applyBorder="1" applyAlignment="1">
      <alignment horizontal="center" wrapText="1"/>
    </xf>
    <xf numFmtId="168" fontId="7" fillId="3" borderId="0" xfId="0" applyNumberFormat="1" applyFont="1" applyFill="1"/>
    <xf numFmtId="0" fontId="2" fillId="3" borderId="0" xfId="0" applyFont="1" applyFill="1" applyBorder="1" applyAlignment="1">
      <alignment horizontal="left" vertical="top"/>
    </xf>
    <xf numFmtId="168" fontId="33" fillId="3" borderId="0" xfId="0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top" wrapText="1"/>
    </xf>
    <xf numFmtId="0" fontId="33" fillId="3" borderId="10" xfId="0" applyFont="1" applyFill="1" applyBorder="1" applyAlignment="1">
      <alignment horizontal="center" wrapText="1"/>
    </xf>
    <xf numFmtId="0" fontId="33" fillId="3" borderId="2" xfId="0" applyFont="1" applyFill="1" applyBorder="1" applyAlignment="1">
      <alignment horizontal="center" vertical="center" wrapText="1"/>
    </xf>
    <xf numFmtId="16" fontId="33" fillId="3" borderId="2" xfId="0" applyNumberFormat="1" applyFont="1" applyFill="1" applyBorder="1" applyAlignment="1">
      <alignment horizontal="center" wrapText="1"/>
    </xf>
    <xf numFmtId="16" fontId="33" fillId="3" borderId="2" xfId="0" applyNumberFormat="1" applyFont="1" applyFill="1" applyBorder="1" applyAlignment="1">
      <alignment horizontal="center" vertical="center" wrapText="1"/>
    </xf>
    <xf numFmtId="169" fontId="33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top"/>
    </xf>
    <xf numFmtId="170" fontId="33" fillId="3" borderId="2" xfId="1" applyNumberFormat="1" applyFont="1" applyFill="1" applyBorder="1" applyAlignment="1">
      <alignment horizontal="center" wrapText="1"/>
    </xf>
    <xf numFmtId="170" fontId="33" fillId="3" borderId="2" xfId="1" applyNumberFormat="1" applyFont="1" applyFill="1" applyBorder="1" applyAlignment="1">
      <alignment wrapText="1"/>
    </xf>
    <xf numFmtId="0" fontId="33" fillId="3" borderId="0" xfId="0" applyFont="1" applyFill="1" applyBorder="1" applyAlignment="1">
      <alignment horizontal="justify" wrapText="1"/>
    </xf>
    <xf numFmtId="169" fontId="33" fillId="3" borderId="0" xfId="0" applyNumberFormat="1" applyFont="1" applyFill="1" applyBorder="1" applyAlignment="1">
      <alignment horizontal="center" wrapText="1"/>
    </xf>
    <xf numFmtId="0" fontId="7" fillId="3" borderId="0" xfId="0" applyFont="1" applyFill="1" applyBorder="1"/>
    <xf numFmtId="0" fontId="34" fillId="3" borderId="0" xfId="0" applyFont="1" applyFill="1"/>
    <xf numFmtId="170" fontId="34" fillId="3" borderId="0" xfId="0" applyNumberFormat="1" applyFont="1" applyFill="1"/>
    <xf numFmtId="0" fontId="2" fillId="3" borderId="11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170" fontId="33" fillId="3" borderId="2" xfId="1" applyNumberFormat="1" applyFont="1" applyFill="1" applyBorder="1" applyAlignment="1">
      <alignment horizontal="justify" wrapText="1"/>
    </xf>
    <xf numFmtId="0" fontId="34" fillId="3" borderId="0" xfId="0" applyFont="1" applyFill="1" applyAlignment="1">
      <alignment horizontal="justify"/>
    </xf>
    <xf numFmtId="170" fontId="33" fillId="3" borderId="0" xfId="1" applyNumberFormat="1" applyFont="1" applyFill="1" applyBorder="1" applyAlignment="1">
      <alignment horizontal="justify" wrapText="1"/>
    </xf>
    <xf numFmtId="170" fontId="33" fillId="3" borderId="0" xfId="1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 wrapText="1"/>
    </xf>
    <xf numFmtId="0" fontId="35" fillId="3" borderId="2" xfId="0" applyFont="1" applyFill="1" applyBorder="1" applyAlignment="1">
      <alignment horizontal="center" vertical="top" wrapText="1"/>
    </xf>
    <xf numFmtId="0" fontId="34" fillId="3" borderId="0" xfId="0" applyFont="1" applyFill="1" applyAlignment="1">
      <alignment horizontal="left"/>
    </xf>
    <xf numFmtId="0" fontId="33" fillId="3" borderId="2" xfId="0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wrapText="1"/>
    </xf>
    <xf numFmtId="167" fontId="4" fillId="0" borderId="2" xfId="5" applyNumberFormat="1" applyFont="1" applyFill="1" applyBorder="1" applyAlignment="1">
      <alignment horizontal="center" vertical="center" wrapText="1"/>
    </xf>
    <xf numFmtId="165" fontId="14" fillId="0" borderId="2" xfId="2" applyNumberFormat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>
      <alignment vertical="center" wrapText="1"/>
    </xf>
    <xf numFmtId="49" fontId="22" fillId="0" borderId="2" xfId="4" applyNumberFormat="1" applyFont="1" applyFill="1" applyBorder="1" applyAlignment="1">
      <alignment horizontal="left" vertical="center" wrapText="1"/>
    </xf>
    <xf numFmtId="167" fontId="4" fillId="0" borderId="2" xfId="3" applyNumberFormat="1" applyFont="1" applyFill="1" applyBorder="1" applyAlignment="1">
      <alignment horizontal="center" vertical="center" wrapText="1"/>
    </xf>
    <xf numFmtId="49" fontId="4" fillId="0" borderId="2" xfId="4" applyNumberFormat="1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top" wrapText="1"/>
    </xf>
    <xf numFmtId="167" fontId="8" fillId="0" borderId="0" xfId="4" applyNumberFormat="1" applyFont="1" applyFill="1" applyBorder="1" applyAlignment="1">
      <alignment vertical="center" wrapText="1"/>
    </xf>
    <xf numFmtId="164" fontId="7" fillId="3" borderId="0" xfId="0" applyNumberFormat="1" applyFont="1" applyFill="1"/>
    <xf numFmtId="165" fontId="34" fillId="3" borderId="0" xfId="1" applyNumberFormat="1" applyFont="1" applyFill="1"/>
    <xf numFmtId="0" fontId="2" fillId="3" borderId="9" xfId="0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11" fillId="0" borderId="0" xfId="2" applyNumberFormat="1" applyFont="1" applyFill="1"/>
    <xf numFmtId="0" fontId="33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3" fontId="11" fillId="0" borderId="2" xfId="3" applyNumberFormat="1" applyFont="1" applyFill="1" applyBorder="1" applyAlignment="1">
      <alignment horizontal="center" vertical="center" wrapText="1"/>
    </xf>
    <xf numFmtId="167" fontId="7" fillId="0" borderId="2" xfId="3" applyNumberFormat="1" applyFont="1" applyFill="1" applyBorder="1" applyAlignment="1">
      <alignment horizontal="center" vertical="center" wrapText="1"/>
    </xf>
    <xf numFmtId="43" fontId="11" fillId="0" borderId="2" xfId="3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/>
    </xf>
    <xf numFmtId="0" fontId="12" fillId="0" borderId="2" xfId="2" applyFont="1" applyFill="1" applyBorder="1" applyAlignment="1">
      <alignment horizontal="center" vertical="center" wrapText="1"/>
    </xf>
    <xf numFmtId="49" fontId="26" fillId="0" borderId="2" xfId="4" applyNumberFormat="1" applyFont="1" applyFill="1" applyBorder="1" applyAlignment="1">
      <alignment horizontal="left" vertical="center" wrapText="1"/>
    </xf>
    <xf numFmtId="49" fontId="25" fillId="0" borderId="2" xfId="4" applyNumberFormat="1" applyFont="1" applyFill="1" applyBorder="1" applyAlignment="1">
      <alignment horizontal="left" vertical="center" wrapText="1"/>
    </xf>
    <xf numFmtId="43" fontId="11" fillId="0" borderId="2" xfId="2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/>
    </xf>
    <xf numFmtId="49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167" fontId="4" fillId="0" borderId="0" xfId="4" applyNumberFormat="1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left" vertical="center" wrapText="1"/>
    </xf>
    <xf numFmtId="0" fontId="14" fillId="0" borderId="0" xfId="2" applyFont="1" applyFill="1" applyAlignment="1">
      <alignment horizontal="center" vertical="center" wrapText="1"/>
    </xf>
    <xf numFmtId="167" fontId="2" fillId="0" borderId="2" xfId="6" applyNumberFormat="1" applyFont="1" applyFill="1" applyBorder="1" applyAlignment="1">
      <alignment horizontal="left" vertical="center" wrapText="1"/>
    </xf>
    <xf numFmtId="167" fontId="2" fillId="0" borderId="39" xfId="6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67" fontId="2" fillId="0" borderId="13" xfId="6" applyNumberFormat="1" applyFont="1" applyFill="1" applyBorder="1" applyAlignment="1">
      <alignment horizontal="left" vertical="center" wrapText="1"/>
    </xf>
    <xf numFmtId="167" fontId="2" fillId="0" borderId="41" xfId="6" applyNumberFormat="1" applyFont="1" applyFill="1" applyBorder="1" applyAlignment="1">
      <alignment horizontal="left" vertical="center" wrapText="1"/>
    </xf>
    <xf numFmtId="167" fontId="2" fillId="0" borderId="42" xfId="6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167" fontId="2" fillId="0" borderId="40" xfId="6" applyNumberFormat="1" applyFont="1" applyFill="1" applyBorder="1" applyAlignment="1">
      <alignment horizontal="left" vertical="center" wrapText="1"/>
    </xf>
    <xf numFmtId="167" fontId="2" fillId="0" borderId="31" xfId="6" applyNumberFormat="1" applyFont="1" applyFill="1" applyBorder="1" applyAlignment="1">
      <alignment horizontal="left" vertical="center" wrapText="1"/>
    </xf>
    <xf numFmtId="167" fontId="31" fillId="0" borderId="23" xfId="6" applyNumberFormat="1" applyFont="1" applyFill="1" applyBorder="1" applyAlignment="1">
      <alignment horizontal="left" vertical="center" wrapText="1"/>
    </xf>
    <xf numFmtId="167" fontId="31" fillId="0" borderId="38" xfId="6" applyNumberFormat="1" applyFont="1" applyFill="1" applyBorder="1" applyAlignment="1">
      <alignment horizontal="left" vertical="center" wrapText="1"/>
    </xf>
    <xf numFmtId="167" fontId="3" fillId="0" borderId="9" xfId="6" applyNumberFormat="1" applyFont="1" applyFill="1" applyBorder="1" applyAlignment="1">
      <alignment horizontal="left" vertical="center" wrapText="1"/>
    </xf>
    <xf numFmtId="167" fontId="3" fillId="0" borderId="15" xfId="6" applyNumberFormat="1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7" fontId="31" fillId="0" borderId="33" xfId="6" applyNumberFormat="1" applyFont="1" applyFill="1" applyBorder="1" applyAlignment="1">
      <alignment horizontal="left" vertical="center" wrapText="1"/>
    </xf>
    <xf numFmtId="167" fontId="31" fillId="0" borderId="38" xfId="12" applyNumberFormat="1" applyFont="1" applyFill="1" applyBorder="1" applyAlignment="1">
      <alignment horizontal="center" vertical="center" wrapText="1"/>
    </xf>
    <xf numFmtId="167" fontId="31" fillId="0" borderId="26" xfId="12" applyNumberFormat="1" applyFont="1" applyFill="1" applyBorder="1" applyAlignment="1">
      <alignment horizontal="center" vertical="center" wrapText="1"/>
    </xf>
    <xf numFmtId="167" fontId="31" fillId="0" borderId="20" xfId="12" applyNumberFormat="1" applyFont="1" applyFill="1" applyBorder="1" applyAlignment="1">
      <alignment horizontal="center" vertical="center" wrapText="1"/>
    </xf>
    <xf numFmtId="167" fontId="2" fillId="0" borderId="2" xfId="12" applyNumberFormat="1" applyFont="1" applyFill="1" applyBorder="1" applyAlignment="1">
      <alignment horizontal="center" vertical="top" wrapText="1"/>
    </xf>
    <xf numFmtId="167" fontId="2" fillId="0" borderId="37" xfId="12" applyNumberFormat="1" applyFont="1" applyFill="1" applyBorder="1" applyAlignment="1">
      <alignment horizontal="center" vertical="top" wrapText="1"/>
    </xf>
    <xf numFmtId="167" fontId="2" fillId="0" borderId="24" xfId="12" applyNumberFormat="1" applyFont="1" applyFill="1" applyBorder="1" applyAlignment="1">
      <alignment horizontal="center" vertical="center" wrapText="1"/>
    </xf>
    <xf numFmtId="167" fontId="2" fillId="0" borderId="17" xfId="12" applyNumberFormat="1" applyFont="1" applyFill="1" applyBorder="1" applyAlignment="1">
      <alignment horizontal="center" vertical="center" wrapText="1"/>
    </xf>
    <xf numFmtId="167" fontId="31" fillId="0" borderId="26" xfId="6" applyNumberFormat="1" applyFont="1" applyFill="1" applyBorder="1" applyAlignment="1">
      <alignment horizontal="left" vertical="center" wrapText="1"/>
    </xf>
    <xf numFmtId="167" fontId="2" fillId="0" borderId="30" xfId="12" applyNumberFormat="1" applyFont="1" applyFill="1" applyBorder="1" applyAlignment="1">
      <alignment horizontal="center" vertical="center" wrapText="1"/>
    </xf>
    <xf numFmtId="167" fontId="2" fillId="0" borderId="29" xfId="12" applyNumberFormat="1" applyFont="1" applyFill="1" applyBorder="1" applyAlignment="1">
      <alignment horizontal="center" vertical="center" wrapText="1"/>
    </xf>
    <xf numFmtId="167" fontId="3" fillId="0" borderId="26" xfId="4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167" fontId="2" fillId="0" borderId="32" xfId="6" applyNumberFormat="1" applyFont="1" applyFill="1" applyBorder="1" applyAlignment="1">
      <alignment horizontal="center" vertical="center" wrapText="1"/>
    </xf>
    <xf numFmtId="167" fontId="2" fillId="0" borderId="22" xfId="6" applyNumberFormat="1" applyFont="1" applyFill="1" applyBorder="1" applyAlignment="1">
      <alignment horizontal="center" vertical="center" wrapText="1"/>
    </xf>
    <xf numFmtId="167" fontId="2" fillId="0" borderId="28" xfId="6" applyNumberFormat="1" applyFont="1" applyFill="1" applyBorder="1" applyAlignment="1">
      <alignment horizontal="center" vertical="center" wrapText="1"/>
    </xf>
    <xf numFmtId="167" fontId="2" fillId="0" borderId="33" xfId="6" applyNumberFormat="1" applyFont="1" applyFill="1" applyBorder="1" applyAlignment="1">
      <alignment horizontal="center" vertical="center" wrapText="1"/>
    </xf>
    <xf numFmtId="167" fontId="2" fillId="0" borderId="36" xfId="6" applyNumberFormat="1" applyFont="1" applyFill="1" applyBorder="1" applyAlignment="1">
      <alignment horizontal="center" vertical="center" wrapText="1"/>
    </xf>
    <xf numFmtId="167" fontId="2" fillId="0" borderId="0" xfId="6" applyNumberFormat="1" applyFont="1" applyFill="1" applyBorder="1" applyAlignment="1">
      <alignment horizontal="center" vertical="center" wrapText="1"/>
    </xf>
    <xf numFmtId="49" fontId="2" fillId="0" borderId="32" xfId="4" applyNumberFormat="1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49" fontId="2" fillId="0" borderId="4" xfId="4" applyNumberFormat="1" applyFont="1" applyFill="1" applyBorder="1" applyAlignment="1">
      <alignment horizontal="center" vertical="center" wrapText="1"/>
    </xf>
    <xf numFmtId="49" fontId="2" fillId="0" borderId="35" xfId="4" applyNumberFormat="1" applyFont="1" applyFill="1" applyBorder="1" applyAlignment="1">
      <alignment horizontal="center" vertical="center" wrapText="1"/>
    </xf>
    <xf numFmtId="167" fontId="2" fillId="0" borderId="3" xfId="6" applyNumberFormat="1" applyFont="1" applyFill="1" applyBorder="1" applyAlignment="1">
      <alignment horizontal="center" vertical="center" wrapText="1"/>
    </xf>
    <xf numFmtId="167" fontId="2" fillId="0" borderId="24" xfId="6" applyNumberFormat="1" applyFont="1" applyFill="1" applyBorder="1" applyAlignment="1">
      <alignment horizontal="center" vertical="center" wrapText="1"/>
    </xf>
    <xf numFmtId="167" fontId="2" fillId="0" borderId="2" xfId="6" applyNumberFormat="1" applyFont="1" applyFill="1" applyBorder="1" applyAlignment="1">
      <alignment horizontal="center" vertical="center" wrapText="1"/>
    </xf>
    <xf numFmtId="167" fontId="2" fillId="0" borderId="11" xfId="6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34" fillId="3" borderId="39" xfId="0" applyFont="1" applyFill="1" applyBorder="1" applyAlignment="1">
      <alignment horizontal="center" wrapText="1"/>
    </xf>
    <xf numFmtId="0" fontId="34" fillId="3" borderId="13" xfId="0" applyFont="1" applyFill="1" applyBorder="1" applyAlignment="1">
      <alignment horizontal="center" wrapText="1"/>
    </xf>
  </cellXfs>
  <cellStyles count="19">
    <cellStyle name="Comma" xfId="1" builtinId="3"/>
    <cellStyle name="Comma 2" xfId="3"/>
    <cellStyle name="Comma 2 2" xfId="5"/>
    <cellStyle name="Comma 2 3" xfId="13"/>
    <cellStyle name="Comma 3" xfId="12"/>
    <cellStyle name="Comma 3 2" xfId="14"/>
    <cellStyle name="Comma 4" xfId="15"/>
    <cellStyle name="Comma 4 2" xfId="16"/>
    <cellStyle name="Comma 5" xfId="17"/>
    <cellStyle name="Neutral 2" xfId="18"/>
    <cellStyle name="Normal" xfId="0" builtinId="0"/>
    <cellStyle name="Normal 2" xfId="2"/>
    <cellStyle name="Normal 3" xfId="6"/>
    <cellStyle name="Normal 4" xfId="7"/>
    <cellStyle name="Normal 5" xfId="11"/>
    <cellStyle name="Normal_Book2" xfId="4"/>
    <cellStyle name="Percent 2" xfId="8"/>
    <cellStyle name="Percent 2 2" xfId="9"/>
    <cellStyle name="Style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030"/>
  <sheetViews>
    <sheetView topLeftCell="A29" zoomScaleNormal="100" workbookViewId="0">
      <selection activeCell="C23" sqref="C23"/>
    </sheetView>
  </sheetViews>
  <sheetFormatPr defaultRowHeight="13.5" x14ac:dyDescent="0.25"/>
  <cols>
    <col min="1" max="1" width="77.5703125" style="1" customWidth="1"/>
    <col min="2" max="5" width="21.7109375" style="2" customWidth="1"/>
    <col min="6" max="6" width="19.28515625" style="15" customWidth="1"/>
    <col min="7" max="7" width="18.140625" style="15" customWidth="1"/>
    <col min="8" max="8" width="18.7109375" style="21" customWidth="1"/>
    <col min="9" max="9" width="27.140625" style="15" customWidth="1"/>
    <col min="10" max="10" width="15.5703125" style="15" bestFit="1" customWidth="1"/>
    <col min="11" max="15" width="9.140625" style="15"/>
    <col min="16" max="33" width="9.140625" style="2"/>
    <col min="34" max="16384" width="9.140625" style="3"/>
  </cols>
  <sheetData>
    <row r="1" spans="1:33" ht="21" customHeight="1" x14ac:dyDescent="0.3">
      <c r="B1" s="22"/>
      <c r="C1" s="22"/>
      <c r="D1" s="22"/>
      <c r="E1" s="22" t="s">
        <v>113</v>
      </c>
    </row>
    <row r="2" spans="1:33" ht="15.75" customHeight="1" x14ac:dyDescent="0.3">
      <c r="B2" s="22"/>
      <c r="C2" s="22"/>
      <c r="D2" s="22"/>
      <c r="E2" s="22" t="s">
        <v>0</v>
      </c>
    </row>
    <row r="3" spans="1:33" ht="14.25" x14ac:dyDescent="0.25">
      <c r="B3" s="4"/>
      <c r="C3" s="4"/>
      <c r="D3" s="4"/>
      <c r="E3" s="4"/>
    </row>
    <row r="4" spans="1:33" ht="53.25" customHeight="1" x14ac:dyDescent="0.25">
      <c r="A4" s="182" t="s">
        <v>199</v>
      </c>
      <c r="B4" s="182"/>
      <c r="C4" s="182"/>
      <c r="D4" s="182"/>
      <c r="E4" s="182"/>
    </row>
    <row r="5" spans="1:33" ht="21" customHeight="1" x14ac:dyDescent="0.25">
      <c r="A5" s="5"/>
      <c r="B5" s="6"/>
      <c r="C5" s="6"/>
      <c r="D5" s="6"/>
      <c r="E5" s="6" t="s">
        <v>1</v>
      </c>
    </row>
    <row r="6" spans="1:33" s="8" customFormat="1" ht="40.5" customHeight="1" x14ac:dyDescent="0.2">
      <c r="A6" s="179" t="s">
        <v>2</v>
      </c>
      <c r="B6" s="179" t="s">
        <v>104</v>
      </c>
      <c r="C6" s="179" t="s">
        <v>105</v>
      </c>
      <c r="D6" s="179" t="s">
        <v>106</v>
      </c>
      <c r="E6" s="34" t="s">
        <v>107</v>
      </c>
      <c r="F6" s="16"/>
      <c r="G6" s="53"/>
      <c r="H6" s="53"/>
      <c r="I6" s="53"/>
      <c r="J6" s="53"/>
      <c r="K6" s="53"/>
      <c r="L6" s="53"/>
      <c r="M6" s="52"/>
      <c r="N6" s="52"/>
      <c r="O6" s="52"/>
      <c r="P6" s="52"/>
      <c r="Q6" s="52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18.75" customHeight="1" x14ac:dyDescent="0.25">
      <c r="A7" s="35" t="s">
        <v>26</v>
      </c>
      <c r="B7" s="36">
        <f>B9+B53</f>
        <v>47392635.500000007</v>
      </c>
      <c r="C7" s="36">
        <f>C9+C53</f>
        <v>78427724.699999988</v>
      </c>
      <c r="D7" s="36">
        <f>D9+D53</f>
        <v>121856347.49999997</v>
      </c>
      <c r="E7" s="36">
        <f>E9+E53</f>
        <v>151604706.30000001</v>
      </c>
      <c r="G7" s="54"/>
      <c r="H7" s="54"/>
      <c r="I7" s="54"/>
      <c r="J7" s="54"/>
      <c r="K7" s="54"/>
      <c r="L7" s="54"/>
      <c r="M7" s="50"/>
      <c r="N7" s="50"/>
      <c r="O7" s="50"/>
      <c r="P7" s="50"/>
      <c r="Q7" s="50"/>
    </row>
    <row r="8" spans="1:33" x14ac:dyDescent="0.25">
      <c r="A8" s="37" t="s">
        <v>3</v>
      </c>
      <c r="B8" s="38"/>
      <c r="C8" s="38"/>
      <c r="D8" s="38"/>
      <c r="E8" s="38"/>
      <c r="G8" s="54"/>
      <c r="H8" s="54"/>
      <c r="I8" s="54"/>
      <c r="J8" s="54"/>
      <c r="K8" s="54"/>
      <c r="L8" s="54"/>
      <c r="M8" s="50"/>
      <c r="N8" s="50"/>
      <c r="O8" s="50"/>
      <c r="P8" s="50"/>
      <c r="Q8" s="50"/>
    </row>
    <row r="9" spans="1:33" ht="23.25" customHeight="1" x14ac:dyDescent="0.25">
      <c r="A9" s="39" t="s">
        <v>4</v>
      </c>
      <c r="B9" s="36">
        <f>B11+B23</f>
        <v>50130053.900000006</v>
      </c>
      <c r="C9" s="36">
        <f>C11+C23</f>
        <v>67936810.099999994</v>
      </c>
      <c r="D9" s="36">
        <f>D11+D23</f>
        <v>104114400.79999998</v>
      </c>
      <c r="E9" s="36">
        <f>E11+E23</f>
        <v>54077862.900000006</v>
      </c>
      <c r="G9" s="54"/>
      <c r="H9" s="54"/>
      <c r="I9" s="54"/>
      <c r="J9" s="54"/>
      <c r="K9" s="54"/>
      <c r="L9" s="54"/>
      <c r="M9" s="50"/>
      <c r="N9" s="50"/>
      <c r="O9" s="50"/>
      <c r="P9" s="50"/>
      <c r="Q9" s="50"/>
    </row>
    <row r="10" spans="1:33" ht="18" customHeight="1" x14ac:dyDescent="0.25">
      <c r="A10" s="37" t="s">
        <v>3</v>
      </c>
      <c r="B10" s="36"/>
      <c r="C10" s="36"/>
      <c r="D10" s="36"/>
      <c r="E10" s="36"/>
      <c r="G10" s="54"/>
      <c r="H10" s="54"/>
      <c r="I10" s="54"/>
      <c r="J10" s="54"/>
      <c r="K10" s="54"/>
      <c r="L10" s="54"/>
      <c r="M10" s="50"/>
      <c r="N10" s="50"/>
      <c r="O10" s="50"/>
      <c r="P10" s="50"/>
      <c r="Q10" s="50"/>
    </row>
    <row r="11" spans="1:33" ht="23.25" customHeight="1" x14ac:dyDescent="0.25">
      <c r="A11" s="39" t="s">
        <v>29</v>
      </c>
      <c r="B11" s="36">
        <f>B13+B19</f>
        <v>25528468.700000003</v>
      </c>
      <c r="C11" s="36">
        <f>C13+C19</f>
        <v>10966153.4</v>
      </c>
      <c r="D11" s="36">
        <f>D13+D19</f>
        <v>41441832.299999997</v>
      </c>
      <c r="E11" s="36">
        <f>E13+E19</f>
        <v>69114724.900000006</v>
      </c>
      <c r="G11" s="54"/>
      <c r="H11" s="54"/>
      <c r="I11" s="54"/>
      <c r="J11" s="54"/>
      <c r="K11" s="54"/>
      <c r="L11" s="54"/>
      <c r="M11" s="50"/>
      <c r="N11" s="50"/>
      <c r="O11" s="50"/>
      <c r="P11" s="50"/>
      <c r="Q11" s="50"/>
    </row>
    <row r="12" spans="1:33" ht="18.75" customHeight="1" x14ac:dyDescent="0.25">
      <c r="A12" s="37" t="s">
        <v>3</v>
      </c>
      <c r="B12" s="38"/>
      <c r="C12" s="38"/>
      <c r="D12" s="38"/>
      <c r="E12" s="38"/>
      <c r="G12" s="54"/>
      <c r="H12" s="54"/>
      <c r="I12" s="54"/>
      <c r="J12" s="54"/>
      <c r="K12" s="54"/>
      <c r="L12" s="54"/>
      <c r="M12" s="50"/>
      <c r="N12" s="50"/>
      <c r="O12" s="50"/>
      <c r="P12" s="50"/>
      <c r="Q12" s="50"/>
    </row>
    <row r="13" spans="1:33" ht="39" customHeight="1" x14ac:dyDescent="0.25">
      <c r="A13" s="39" t="s">
        <v>5</v>
      </c>
      <c r="B13" s="40">
        <f>B16+B17+B18</f>
        <v>25528468.700000003</v>
      </c>
      <c r="C13" s="40">
        <f>C16+C17+C18</f>
        <v>10966153.4</v>
      </c>
      <c r="D13" s="40">
        <f>D16+D17+D18</f>
        <v>41441832.299999997</v>
      </c>
      <c r="E13" s="40">
        <f>E16+E17+E18</f>
        <v>69114724.900000006</v>
      </c>
      <c r="G13" s="54"/>
      <c r="H13" s="54"/>
      <c r="I13" s="54"/>
      <c r="J13" s="54"/>
      <c r="K13" s="54"/>
      <c r="L13" s="54"/>
      <c r="M13" s="50"/>
      <c r="N13" s="50"/>
      <c r="O13" s="50"/>
      <c r="P13" s="50"/>
      <c r="Q13" s="50"/>
    </row>
    <row r="14" spans="1:33" ht="19.5" customHeight="1" x14ac:dyDescent="0.25">
      <c r="A14" s="37" t="s">
        <v>31</v>
      </c>
      <c r="B14" s="41">
        <f>B13</f>
        <v>25528468.700000003</v>
      </c>
      <c r="C14" s="41">
        <f>C13</f>
        <v>10966153.4</v>
      </c>
      <c r="D14" s="41">
        <f>D13</f>
        <v>41441832.299999997</v>
      </c>
      <c r="E14" s="41">
        <f>E13</f>
        <v>69114724.900000006</v>
      </c>
      <c r="G14" s="54"/>
      <c r="H14" s="54"/>
      <c r="I14" s="54"/>
      <c r="J14" s="54"/>
      <c r="K14" s="54"/>
      <c r="L14" s="54"/>
      <c r="M14" s="50"/>
      <c r="N14" s="50"/>
      <c r="O14" s="50"/>
      <c r="P14" s="50"/>
      <c r="Q14" s="50"/>
    </row>
    <row r="15" spans="1:33" ht="20.25" customHeight="1" x14ac:dyDescent="0.25">
      <c r="A15" s="37" t="s">
        <v>6</v>
      </c>
      <c r="B15" s="41"/>
      <c r="C15" s="41"/>
      <c r="D15" s="41"/>
      <c r="E15" s="41"/>
      <c r="G15" s="54"/>
      <c r="H15" s="54"/>
      <c r="I15" s="54"/>
      <c r="J15" s="54"/>
      <c r="K15" s="54"/>
      <c r="L15" s="54"/>
      <c r="M15" s="50"/>
      <c r="N15" s="50"/>
      <c r="O15" s="50"/>
      <c r="P15" s="50"/>
      <c r="Q15" s="50"/>
    </row>
    <row r="16" spans="1:33" ht="19.5" customHeight="1" x14ac:dyDescent="0.25">
      <c r="A16" s="42" t="s">
        <v>7</v>
      </c>
      <c r="B16" s="41">
        <v>25731109.100000001</v>
      </c>
      <c r="C16" s="41">
        <v>11419108.800000001</v>
      </c>
      <c r="D16" s="41">
        <v>42105976.299999997</v>
      </c>
      <c r="E16" s="41">
        <v>70000000</v>
      </c>
      <c r="G16" s="54"/>
      <c r="H16" s="54"/>
      <c r="I16" s="54"/>
      <c r="J16" s="54"/>
      <c r="K16" s="54"/>
      <c r="L16" s="54"/>
      <c r="M16" s="50"/>
      <c r="N16" s="50"/>
      <c r="O16" s="50"/>
      <c r="P16" s="50"/>
      <c r="Q16" s="50"/>
    </row>
    <row r="17" spans="1:17" ht="19.5" hidden="1" customHeight="1" x14ac:dyDescent="0.25">
      <c r="A17" s="42" t="s">
        <v>8</v>
      </c>
      <c r="B17" s="43">
        <v>0</v>
      </c>
      <c r="C17" s="43">
        <v>0</v>
      </c>
      <c r="D17" s="43">
        <v>0</v>
      </c>
      <c r="E17" s="43">
        <v>0</v>
      </c>
      <c r="G17" s="54"/>
      <c r="H17" s="54"/>
      <c r="I17" s="54"/>
      <c r="J17" s="54"/>
      <c r="K17" s="54"/>
      <c r="L17" s="54"/>
      <c r="M17" s="50"/>
      <c r="N17" s="50"/>
      <c r="O17" s="50"/>
      <c r="P17" s="50"/>
      <c r="Q17" s="50"/>
    </row>
    <row r="18" spans="1:17" ht="19.5" customHeight="1" x14ac:dyDescent="0.25">
      <c r="A18" s="42" t="s">
        <v>9</v>
      </c>
      <c r="B18" s="41">
        <v>-202640.4</v>
      </c>
      <c r="C18" s="41">
        <v>-452955.4</v>
      </c>
      <c r="D18" s="41">
        <v>-664144</v>
      </c>
      <c r="E18" s="41">
        <v>-885275.1</v>
      </c>
      <c r="G18" s="177"/>
      <c r="H18" s="54"/>
      <c r="I18" s="56"/>
      <c r="J18" s="54"/>
      <c r="K18" s="54"/>
      <c r="L18" s="54"/>
      <c r="M18" s="50"/>
      <c r="N18" s="50"/>
      <c r="O18" s="50"/>
      <c r="P18" s="50"/>
      <c r="Q18" s="50"/>
    </row>
    <row r="19" spans="1:17" ht="21.75" hidden="1" customHeight="1" x14ac:dyDescent="0.25">
      <c r="A19" s="39" t="s">
        <v>10</v>
      </c>
      <c r="B19" s="40">
        <f>B22</f>
        <v>0</v>
      </c>
      <c r="C19" s="40">
        <f>C22</f>
        <v>0</v>
      </c>
      <c r="D19" s="40">
        <f>D22</f>
        <v>0</v>
      </c>
      <c r="E19" s="40">
        <f>E22</f>
        <v>0</v>
      </c>
      <c r="G19" s="54"/>
      <c r="H19" s="54"/>
      <c r="I19" s="54"/>
      <c r="J19" s="54"/>
      <c r="K19" s="54"/>
      <c r="L19" s="54"/>
      <c r="M19" s="50"/>
      <c r="N19" s="50"/>
      <c r="O19" s="50"/>
      <c r="P19" s="50"/>
      <c r="Q19" s="50"/>
    </row>
    <row r="20" spans="1:17" ht="20.25" hidden="1" customHeight="1" x14ac:dyDescent="0.25">
      <c r="A20" s="37" t="s">
        <v>31</v>
      </c>
      <c r="B20" s="41">
        <f>B19</f>
        <v>0</v>
      </c>
      <c r="C20" s="41">
        <f>C19</f>
        <v>0</v>
      </c>
      <c r="D20" s="41">
        <f>D19</f>
        <v>0</v>
      </c>
      <c r="E20" s="41">
        <f>E19</f>
        <v>0</v>
      </c>
      <c r="G20" s="54"/>
      <c r="H20" s="54"/>
      <c r="I20" s="54"/>
      <c r="J20" s="54"/>
      <c r="K20" s="54"/>
      <c r="L20" s="54"/>
      <c r="M20" s="50"/>
      <c r="N20" s="50"/>
      <c r="O20" s="50"/>
      <c r="P20" s="50"/>
      <c r="Q20" s="50"/>
    </row>
    <row r="21" spans="1:17" ht="20.25" hidden="1" customHeight="1" x14ac:dyDescent="0.25">
      <c r="A21" s="37" t="s">
        <v>6</v>
      </c>
      <c r="B21" s="41"/>
      <c r="C21" s="41"/>
      <c r="D21" s="41"/>
      <c r="E21" s="41"/>
      <c r="G21" s="54"/>
      <c r="H21" s="54"/>
      <c r="I21" s="54"/>
      <c r="J21" s="54"/>
      <c r="K21" s="54"/>
      <c r="L21" s="54"/>
      <c r="M21" s="50"/>
      <c r="N21" s="50"/>
      <c r="O21" s="50"/>
      <c r="P21" s="50"/>
      <c r="Q21" s="50"/>
    </row>
    <row r="22" spans="1:17" ht="20.25" hidden="1" customHeight="1" x14ac:dyDescent="0.25">
      <c r="A22" s="42" t="s">
        <v>35</v>
      </c>
      <c r="B22" s="41">
        <v>0</v>
      </c>
      <c r="C22" s="41">
        <v>0</v>
      </c>
      <c r="D22" s="41">
        <v>0</v>
      </c>
      <c r="E22" s="41">
        <v>0</v>
      </c>
      <c r="G22" s="54"/>
      <c r="H22" s="54"/>
      <c r="I22" s="54"/>
      <c r="J22" s="54"/>
      <c r="K22" s="54"/>
      <c r="L22" s="54"/>
      <c r="M22" s="50"/>
      <c r="N22" s="50"/>
      <c r="O22" s="50"/>
      <c r="P22" s="50"/>
      <c r="Q22" s="50"/>
    </row>
    <row r="23" spans="1:17" ht="23.25" customHeight="1" x14ac:dyDescent="0.25">
      <c r="A23" s="39" t="s">
        <v>34</v>
      </c>
      <c r="B23" s="40">
        <f>B25+B26+B28+B49</f>
        <v>24601585.200000003</v>
      </c>
      <c r="C23" s="40">
        <f>C25+C26+C28+C49</f>
        <v>56970656.699999996</v>
      </c>
      <c r="D23" s="40">
        <f>D25+D26+D28+D49</f>
        <v>62672568.499999985</v>
      </c>
      <c r="E23" s="40">
        <f>E25+E26+E28+E49</f>
        <v>-15036862</v>
      </c>
      <c r="G23" s="54"/>
      <c r="H23" s="54"/>
      <c r="I23" s="54"/>
      <c r="J23" s="54"/>
      <c r="K23" s="54"/>
      <c r="L23" s="54"/>
      <c r="M23" s="50"/>
      <c r="N23" s="50"/>
      <c r="O23" s="50"/>
      <c r="P23" s="50"/>
      <c r="Q23" s="50"/>
    </row>
    <row r="24" spans="1:17" ht="14.25" x14ac:dyDescent="0.25">
      <c r="A24" s="37" t="s">
        <v>3</v>
      </c>
      <c r="B24" s="40"/>
      <c r="C24" s="40"/>
      <c r="D24" s="40"/>
      <c r="E24" s="40"/>
      <c r="G24" s="54"/>
      <c r="H24" s="54"/>
      <c r="I24" s="54"/>
      <c r="J24" s="54"/>
      <c r="K24" s="54"/>
      <c r="L24" s="54"/>
      <c r="M24" s="50"/>
      <c r="N24" s="50"/>
      <c r="O24" s="50"/>
      <c r="P24" s="50"/>
      <c r="Q24" s="50"/>
    </row>
    <row r="25" spans="1:17" ht="36" customHeight="1" x14ac:dyDescent="0.25">
      <c r="A25" s="39" t="s">
        <v>46</v>
      </c>
      <c r="B25" s="40">
        <v>9380423.4000000004</v>
      </c>
      <c r="C25" s="40">
        <v>9380423.4000000004</v>
      </c>
      <c r="D25" s="40">
        <v>9380423.4000000004</v>
      </c>
      <c r="E25" s="40">
        <v>9380423.4000000004</v>
      </c>
      <c r="G25" s="58"/>
      <c r="H25" s="54"/>
      <c r="I25" s="57"/>
      <c r="J25" s="54"/>
      <c r="K25" s="54"/>
      <c r="L25" s="54"/>
      <c r="M25" s="50"/>
      <c r="N25" s="50"/>
      <c r="O25" s="50"/>
      <c r="P25" s="50"/>
      <c r="Q25" s="50"/>
    </row>
    <row r="26" spans="1:17" ht="24" customHeight="1" x14ac:dyDescent="0.25">
      <c r="A26" s="39" t="s">
        <v>33</v>
      </c>
      <c r="B26" s="40">
        <f>B27</f>
        <v>-15245324.9</v>
      </c>
      <c r="C26" s="40">
        <f>C27</f>
        <v>-31550952</v>
      </c>
      <c r="D26" s="40">
        <f>D27</f>
        <v>-47976049.5</v>
      </c>
      <c r="E26" s="40">
        <f>E27</f>
        <v>-61489347.399999999</v>
      </c>
      <c r="G26" s="54"/>
      <c r="H26" s="54"/>
      <c r="I26" s="54"/>
      <c r="J26" s="54"/>
      <c r="K26" s="54"/>
      <c r="L26" s="54"/>
      <c r="M26" s="50"/>
      <c r="N26" s="50"/>
      <c r="O26" s="50"/>
      <c r="P26" s="50"/>
      <c r="Q26" s="50"/>
    </row>
    <row r="27" spans="1:17" ht="82.5" customHeight="1" x14ac:dyDescent="0.25">
      <c r="A27" s="44" t="s">
        <v>102</v>
      </c>
      <c r="B27" s="41">
        <v>-15245324.9</v>
      </c>
      <c r="C27" s="41">
        <v>-31550952</v>
      </c>
      <c r="D27" s="41">
        <v>-47976049.5</v>
      </c>
      <c r="E27" s="41">
        <v>-61489347.399999999</v>
      </c>
      <c r="G27" s="54"/>
      <c r="H27" s="54"/>
      <c r="I27" s="54"/>
      <c r="J27" s="54"/>
      <c r="K27" s="54"/>
      <c r="L27" s="54"/>
      <c r="M27" s="50"/>
      <c r="N27" s="50"/>
      <c r="O27" s="50"/>
      <c r="P27" s="50"/>
      <c r="Q27" s="50"/>
    </row>
    <row r="28" spans="1:17" ht="37.5" customHeight="1" x14ac:dyDescent="0.25">
      <c r="A28" s="39" t="s">
        <v>11</v>
      </c>
      <c r="B28" s="40">
        <f>SUM(B30:B48)</f>
        <v>8937778.8000000007</v>
      </c>
      <c r="C28" s="40">
        <f>SUM(C30:C48)</f>
        <v>19278475.600000001</v>
      </c>
      <c r="D28" s="40">
        <f>SUM(D30:D48)</f>
        <v>27402726.399999999</v>
      </c>
      <c r="E28" s="40">
        <f>SUM(E30:E48)</f>
        <v>37072062</v>
      </c>
      <c r="G28" s="50"/>
      <c r="H28" s="51"/>
      <c r="I28" s="50"/>
      <c r="J28" s="50"/>
      <c r="K28" s="50"/>
      <c r="L28" s="50"/>
    </row>
    <row r="29" spans="1:17" ht="13.5" customHeight="1" x14ac:dyDescent="0.25">
      <c r="A29" s="37" t="s">
        <v>6</v>
      </c>
      <c r="B29" s="41"/>
      <c r="C29" s="41"/>
      <c r="D29" s="41"/>
      <c r="E29" s="41"/>
      <c r="H29" s="15"/>
    </row>
    <row r="30" spans="1:17" ht="18.75" customHeight="1" x14ac:dyDescent="0.25">
      <c r="A30" s="45" t="s">
        <v>27</v>
      </c>
      <c r="B30" s="46">
        <v>0</v>
      </c>
      <c r="C30" s="46">
        <v>0</v>
      </c>
      <c r="D30" s="46">
        <v>0</v>
      </c>
      <c r="E30" s="46">
        <v>62753.599999999999</v>
      </c>
      <c r="H30" s="15"/>
    </row>
    <row r="31" spans="1:17" ht="18.75" customHeight="1" x14ac:dyDescent="0.25">
      <c r="A31" s="45" t="s">
        <v>13</v>
      </c>
      <c r="B31" s="46">
        <v>0</v>
      </c>
      <c r="C31" s="46">
        <v>552081.30000000005</v>
      </c>
      <c r="D31" s="46">
        <v>552081.30000000005</v>
      </c>
      <c r="E31" s="46">
        <v>1516216.8</v>
      </c>
    </row>
    <row r="32" spans="1:17" ht="18.75" customHeight="1" x14ac:dyDescent="0.25">
      <c r="A32" s="45" t="s">
        <v>14</v>
      </c>
      <c r="B32" s="46">
        <v>175590.2</v>
      </c>
      <c r="C32" s="46">
        <v>180392.1</v>
      </c>
      <c r="D32" s="46">
        <v>355982.3</v>
      </c>
      <c r="E32" s="46">
        <v>392603.5</v>
      </c>
    </row>
    <row r="33" spans="1:10" ht="18.75" customHeight="1" x14ac:dyDescent="0.25">
      <c r="A33" s="45" t="s">
        <v>15</v>
      </c>
      <c r="B33" s="46">
        <v>415369.7</v>
      </c>
      <c r="C33" s="46">
        <v>415369.7</v>
      </c>
      <c r="D33" s="46">
        <v>830739.4</v>
      </c>
      <c r="E33" s="46">
        <v>830739.4</v>
      </c>
    </row>
    <row r="34" spans="1:10" ht="18.75" customHeight="1" x14ac:dyDescent="0.25">
      <c r="A34" s="45" t="s">
        <v>16</v>
      </c>
      <c r="B34" s="46">
        <v>0</v>
      </c>
      <c r="C34" s="46">
        <v>173526.1</v>
      </c>
      <c r="D34" s="46">
        <v>173526.1</v>
      </c>
      <c r="E34" s="46">
        <v>347052.2</v>
      </c>
    </row>
    <row r="35" spans="1:10" ht="18.75" customHeight="1" x14ac:dyDescent="0.25">
      <c r="A35" s="45" t="s">
        <v>28</v>
      </c>
      <c r="B35" s="46">
        <v>0</v>
      </c>
      <c r="C35" s="46">
        <v>36571.5</v>
      </c>
      <c r="D35" s="46">
        <v>36571.5</v>
      </c>
      <c r="E35" s="46">
        <v>73143.100000000006</v>
      </c>
    </row>
    <row r="36" spans="1:10" ht="18.75" customHeight="1" x14ac:dyDescent="0.25">
      <c r="A36" s="45" t="s">
        <v>45</v>
      </c>
      <c r="B36" s="46">
        <v>0</v>
      </c>
      <c r="C36" s="46">
        <v>356516.8</v>
      </c>
      <c r="D36" s="46">
        <v>356516.8</v>
      </c>
      <c r="E36" s="46">
        <v>751216.7</v>
      </c>
    </row>
    <row r="37" spans="1:10" ht="18.75" customHeight="1" x14ac:dyDescent="0.25">
      <c r="A37" s="45" t="s">
        <v>36</v>
      </c>
      <c r="B37" s="46">
        <v>0</v>
      </c>
      <c r="C37" s="46">
        <v>32111.7</v>
      </c>
      <c r="D37" s="46">
        <v>32111.7</v>
      </c>
      <c r="E37" s="46">
        <v>64223.4</v>
      </c>
    </row>
    <row r="38" spans="1:10" ht="18.75" customHeight="1" x14ac:dyDescent="0.25">
      <c r="A38" s="45" t="s">
        <v>32</v>
      </c>
      <c r="B38" s="46">
        <v>995149</v>
      </c>
      <c r="C38" s="46">
        <v>2347313.5</v>
      </c>
      <c r="D38" s="46">
        <v>3342462.4</v>
      </c>
      <c r="E38" s="46">
        <v>4337611.3</v>
      </c>
    </row>
    <row r="39" spans="1:10" ht="18.75" customHeight="1" x14ac:dyDescent="0.25">
      <c r="A39" s="45" t="s">
        <v>47</v>
      </c>
      <c r="B39" s="46">
        <v>1500</v>
      </c>
      <c r="C39" s="46">
        <v>3000</v>
      </c>
      <c r="D39" s="46">
        <v>4500</v>
      </c>
      <c r="E39" s="46">
        <v>6000</v>
      </c>
    </row>
    <row r="40" spans="1:10" ht="18.75" customHeight="1" x14ac:dyDescent="0.25">
      <c r="A40" s="45" t="s">
        <v>42</v>
      </c>
      <c r="B40" s="46">
        <v>0</v>
      </c>
      <c r="C40" s="46">
        <v>1390.1</v>
      </c>
      <c r="D40" s="46">
        <v>1390.1</v>
      </c>
      <c r="E40" s="46">
        <v>2780.1</v>
      </c>
    </row>
    <row r="41" spans="1:10" ht="26.25" customHeight="1" x14ac:dyDescent="0.25">
      <c r="A41" s="45" t="s">
        <v>49</v>
      </c>
      <c r="B41" s="46">
        <v>0</v>
      </c>
      <c r="C41" s="46">
        <v>0</v>
      </c>
      <c r="D41" s="46">
        <v>155571.9</v>
      </c>
      <c r="E41" s="46">
        <v>155571.9</v>
      </c>
    </row>
    <row r="42" spans="1:10" ht="26.25" customHeight="1" x14ac:dyDescent="0.25">
      <c r="A42" s="45" t="s">
        <v>48</v>
      </c>
      <c r="B42" s="46">
        <v>0</v>
      </c>
      <c r="C42" s="46">
        <v>0</v>
      </c>
      <c r="D42" s="46">
        <v>0</v>
      </c>
      <c r="E42" s="46">
        <v>4865.5</v>
      </c>
    </row>
    <row r="43" spans="1:10" ht="24" customHeight="1" x14ac:dyDescent="0.25">
      <c r="A43" s="45" t="s">
        <v>40</v>
      </c>
      <c r="B43" s="46">
        <v>0</v>
      </c>
      <c r="C43" s="46">
        <v>3190476.1</v>
      </c>
      <c r="D43" s="46">
        <v>3190476.1</v>
      </c>
      <c r="E43" s="46">
        <v>4952380.8</v>
      </c>
    </row>
    <row r="44" spans="1:10" ht="21.75" customHeight="1" x14ac:dyDescent="0.25">
      <c r="A44" s="45" t="s">
        <v>37</v>
      </c>
      <c r="B44" s="46">
        <v>1863524.8</v>
      </c>
      <c r="C44" s="46">
        <v>1863524.8</v>
      </c>
      <c r="D44" s="46">
        <v>3727049.7</v>
      </c>
      <c r="E44" s="46">
        <v>3727049.7</v>
      </c>
    </row>
    <row r="45" spans="1:10" ht="40.5" customHeight="1" x14ac:dyDescent="0.25">
      <c r="A45" s="44" t="s">
        <v>39</v>
      </c>
      <c r="B45" s="46">
        <v>0</v>
      </c>
      <c r="C45" s="46">
        <v>40983.699999999997</v>
      </c>
      <c r="D45" s="46">
        <v>40983.699999999997</v>
      </c>
      <c r="E45" s="46">
        <v>81967.399999999994</v>
      </c>
    </row>
    <row r="46" spans="1:10" ht="18" customHeight="1" x14ac:dyDescent="0.25">
      <c r="A46" s="44" t="s">
        <v>41</v>
      </c>
      <c r="B46" s="46">
        <v>0</v>
      </c>
      <c r="C46" s="46">
        <v>116485.6</v>
      </c>
      <c r="D46" s="46">
        <v>116485.6</v>
      </c>
      <c r="E46" s="46">
        <v>232971.3</v>
      </c>
    </row>
    <row r="47" spans="1:10" ht="18" customHeight="1" x14ac:dyDescent="0.25">
      <c r="A47" s="44" t="s">
        <v>43</v>
      </c>
      <c r="B47" s="46">
        <v>35457.599999999999</v>
      </c>
      <c r="C47" s="46">
        <v>35457.599999999999</v>
      </c>
      <c r="D47" s="46">
        <v>70915.3</v>
      </c>
      <c r="E47" s="46">
        <v>70915.3</v>
      </c>
      <c r="G47" s="50"/>
      <c r="H47" s="50"/>
      <c r="I47" s="50"/>
      <c r="J47" s="50"/>
    </row>
    <row r="48" spans="1:10" ht="19.5" customHeight="1" x14ac:dyDescent="0.25">
      <c r="A48" s="45" t="s">
        <v>38</v>
      </c>
      <c r="B48" s="46">
        <v>5451187.5</v>
      </c>
      <c r="C48" s="46">
        <v>9933275</v>
      </c>
      <c r="D48" s="46">
        <v>14415362.5</v>
      </c>
      <c r="E48" s="46">
        <v>19462000</v>
      </c>
      <c r="G48" s="51"/>
      <c r="H48" s="51"/>
      <c r="I48" s="51"/>
      <c r="J48" s="50"/>
    </row>
    <row r="49" spans="1:92" ht="18.75" customHeight="1" x14ac:dyDescent="0.25">
      <c r="A49" s="39" t="s">
        <v>12</v>
      </c>
      <c r="B49" s="40">
        <f>SUM(B50:B52)</f>
        <v>21528707.900000002</v>
      </c>
      <c r="C49" s="40">
        <f>SUM(C50:C52)</f>
        <v>59862709.699999996</v>
      </c>
      <c r="D49" s="40">
        <f>SUM(D50:D52)</f>
        <v>73865468.199999988</v>
      </c>
      <c r="E49" s="40">
        <f>SUM(E50:E52)</f>
        <v>0</v>
      </c>
      <c r="F49" s="17"/>
      <c r="G49" s="55"/>
      <c r="H49" s="55"/>
      <c r="I49" s="55"/>
      <c r="J49" s="55"/>
      <c r="K49" s="17"/>
      <c r="L49" s="17"/>
      <c r="M49" s="17"/>
      <c r="N49" s="17"/>
      <c r="O49" s="17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</row>
    <row r="50" spans="1:92" ht="24.75" customHeight="1" x14ac:dyDescent="0.25">
      <c r="A50" s="42" t="s">
        <v>108</v>
      </c>
      <c r="B50" s="43">
        <f>21296534.6-6698.2</f>
        <v>21289836.400000002</v>
      </c>
      <c r="C50" s="43">
        <f>59599181.5-6698.2</f>
        <v>59592483.299999997</v>
      </c>
      <c r="D50" s="43">
        <f>73921144.3-6698.2</f>
        <v>73914446.099999994</v>
      </c>
      <c r="E50" s="43">
        <v>0</v>
      </c>
      <c r="F50" s="17"/>
      <c r="G50" s="178"/>
      <c r="H50" s="178"/>
      <c r="I50" s="178"/>
      <c r="J50" s="55"/>
      <c r="K50" s="17"/>
      <c r="L50" s="17"/>
      <c r="M50" s="17"/>
      <c r="N50" s="17"/>
      <c r="O50" s="17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</row>
    <row r="51" spans="1:92" ht="36" customHeight="1" x14ac:dyDescent="0.25">
      <c r="A51" s="42" t="s">
        <v>111</v>
      </c>
      <c r="B51" s="43">
        <v>238871.5</v>
      </c>
      <c r="C51" s="43">
        <v>270226.40000000002</v>
      </c>
      <c r="D51" s="43">
        <v>0</v>
      </c>
      <c r="E51" s="43">
        <v>0</v>
      </c>
      <c r="F51" s="17"/>
      <c r="G51" s="55"/>
      <c r="H51" s="55"/>
      <c r="I51" s="55"/>
      <c r="J51" s="55"/>
      <c r="K51" s="17"/>
      <c r="L51" s="17"/>
      <c r="M51" s="17"/>
      <c r="N51" s="17"/>
      <c r="O51" s="17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</row>
    <row r="52" spans="1:92" ht="24.75" customHeight="1" x14ac:dyDescent="0.25">
      <c r="A52" s="42" t="s">
        <v>112</v>
      </c>
      <c r="B52" s="43">
        <v>0</v>
      </c>
      <c r="C52" s="43">
        <v>0</v>
      </c>
      <c r="D52" s="43">
        <v>-48977.9</v>
      </c>
      <c r="E52" s="43">
        <v>0</v>
      </c>
      <c r="F52" s="17"/>
      <c r="G52" s="55"/>
      <c r="H52" s="55"/>
      <c r="I52" s="55"/>
      <c r="J52" s="55"/>
      <c r="K52" s="17"/>
      <c r="L52" s="17"/>
      <c r="M52" s="17"/>
      <c r="N52" s="17"/>
      <c r="O52" s="17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</row>
    <row r="53" spans="1:92" ht="20.25" customHeight="1" x14ac:dyDescent="0.25">
      <c r="A53" s="39" t="s">
        <v>17</v>
      </c>
      <c r="B53" s="40">
        <f>B55+B60+B73</f>
        <v>-2737418.4000000004</v>
      </c>
      <c r="C53" s="40">
        <f>C55+C60+C73</f>
        <v>10490914.599999998</v>
      </c>
      <c r="D53" s="40">
        <f>D55+D60+D73</f>
        <v>17741946.699999996</v>
      </c>
      <c r="E53" s="40">
        <f>E55+E60+E73</f>
        <v>97526843.400000006</v>
      </c>
      <c r="G53" s="50"/>
      <c r="H53" s="50"/>
      <c r="I53" s="50"/>
      <c r="J53" s="50"/>
    </row>
    <row r="54" spans="1:92" x14ac:dyDescent="0.25">
      <c r="A54" s="37" t="s">
        <v>18</v>
      </c>
      <c r="B54" s="41"/>
      <c r="C54" s="41"/>
      <c r="D54" s="41"/>
      <c r="E54" s="41"/>
      <c r="G54" s="50"/>
      <c r="H54" s="50"/>
      <c r="I54" s="50"/>
      <c r="J54" s="50"/>
    </row>
    <row r="55" spans="1:92" ht="20.25" customHeight="1" x14ac:dyDescent="0.25">
      <c r="A55" s="39" t="s">
        <v>29</v>
      </c>
      <c r="B55" s="40">
        <f>B57+B58</f>
        <v>12170079.199999999</v>
      </c>
      <c r="C55" s="40">
        <f>C57+C58</f>
        <v>39803343.299999997</v>
      </c>
      <c r="D55" s="40">
        <f>D57+D58</f>
        <v>61346208.200000003</v>
      </c>
      <c r="E55" s="40">
        <f>E57+E58</f>
        <v>155387327.90000001</v>
      </c>
      <c r="G55" s="50"/>
      <c r="H55" s="50"/>
      <c r="I55" s="50"/>
      <c r="J55" s="50"/>
    </row>
    <row r="56" spans="1:92" x14ac:dyDescent="0.25">
      <c r="A56" s="37" t="s">
        <v>3</v>
      </c>
      <c r="B56" s="41"/>
      <c r="C56" s="41"/>
      <c r="D56" s="41"/>
      <c r="E56" s="41"/>
      <c r="G56" s="50"/>
      <c r="H56" s="50"/>
      <c r="I56" s="50"/>
      <c r="J56" s="50"/>
    </row>
    <row r="57" spans="1:92" ht="24" customHeight="1" x14ac:dyDescent="0.25">
      <c r="A57" s="39" t="s">
        <v>19</v>
      </c>
      <c r="B57" s="40">
        <v>32142956.699999999</v>
      </c>
      <c r="C57" s="40">
        <v>78216465.799999997</v>
      </c>
      <c r="D57" s="40">
        <v>121639484.2</v>
      </c>
      <c r="E57" s="40">
        <v>240553039.90000001</v>
      </c>
      <c r="G57" s="58"/>
      <c r="H57" s="58"/>
      <c r="I57" s="58"/>
      <c r="J57" s="58"/>
    </row>
    <row r="58" spans="1:92" ht="27" customHeight="1" x14ac:dyDescent="0.25">
      <c r="A58" s="39" t="s">
        <v>10</v>
      </c>
      <c r="B58" s="40">
        <f>B59</f>
        <v>-19972877.5</v>
      </c>
      <c r="C58" s="40">
        <f>C59</f>
        <v>-38413122.5</v>
      </c>
      <c r="D58" s="40">
        <f>D59</f>
        <v>-60293276</v>
      </c>
      <c r="E58" s="40">
        <f>E59</f>
        <v>-85165712</v>
      </c>
      <c r="G58" s="51"/>
      <c r="H58" s="51"/>
      <c r="I58" s="51"/>
      <c r="J58" s="51"/>
    </row>
    <row r="59" spans="1:92" ht="21" customHeight="1" x14ac:dyDescent="0.25">
      <c r="A59" s="37" t="s">
        <v>31</v>
      </c>
      <c r="B59" s="41">
        <v>-19972877.5</v>
      </c>
      <c r="C59" s="41">
        <v>-38413122.5</v>
      </c>
      <c r="D59" s="41">
        <v>-60293276</v>
      </c>
      <c r="E59" s="41">
        <v>-85165712</v>
      </c>
      <c r="G59" s="50"/>
      <c r="H59" s="50"/>
      <c r="I59" s="50"/>
      <c r="J59" s="50"/>
    </row>
    <row r="60" spans="1:92" ht="23.25" customHeight="1" x14ac:dyDescent="0.25">
      <c r="A60" s="39" t="s">
        <v>30</v>
      </c>
      <c r="B60" s="40">
        <f>B62+B66+B69+B74</f>
        <v>-14907497.6</v>
      </c>
      <c r="C60" s="40">
        <f t="shared" ref="C60:E60" si="0">C62+C66+C69+C74</f>
        <v>-29312428.699999999</v>
      </c>
      <c r="D60" s="40">
        <f t="shared" si="0"/>
        <v>-43604261.500000007</v>
      </c>
      <c r="E60" s="40">
        <f t="shared" si="0"/>
        <v>-57860484.500000007</v>
      </c>
      <c r="G60" s="50"/>
      <c r="H60" s="50"/>
      <c r="I60" s="50"/>
      <c r="J60" s="50"/>
    </row>
    <row r="61" spans="1:92" ht="15.75" customHeight="1" x14ac:dyDescent="0.25">
      <c r="A61" s="37" t="s">
        <v>3</v>
      </c>
      <c r="B61" s="41"/>
      <c r="C61" s="41"/>
      <c r="D61" s="41"/>
      <c r="E61" s="41"/>
      <c r="G61" s="21"/>
      <c r="I61" s="21"/>
    </row>
    <row r="62" spans="1:92" ht="24" customHeight="1" x14ac:dyDescent="0.25">
      <c r="A62" s="39" t="s">
        <v>20</v>
      </c>
      <c r="B62" s="40">
        <f>B65</f>
        <v>-14461753.9</v>
      </c>
      <c r="C62" s="40">
        <f>C65</f>
        <v>-28923507.800000001</v>
      </c>
      <c r="D62" s="40">
        <f>D65</f>
        <v>-43385261.700000003</v>
      </c>
      <c r="E62" s="40">
        <f>E65</f>
        <v>-57847015.600000001</v>
      </c>
      <c r="G62" s="21"/>
      <c r="I62" s="21"/>
    </row>
    <row r="63" spans="1:92" ht="24.75" customHeight="1" x14ac:dyDescent="0.25">
      <c r="A63" s="37" t="s">
        <v>31</v>
      </c>
      <c r="B63" s="41">
        <f>B62</f>
        <v>-14461753.9</v>
      </c>
      <c r="C63" s="41">
        <f>C62</f>
        <v>-28923507.800000001</v>
      </c>
      <c r="D63" s="41">
        <f>D62</f>
        <v>-43385261.700000003</v>
      </c>
      <c r="E63" s="41">
        <f>E62</f>
        <v>-57847015.600000001</v>
      </c>
      <c r="G63" s="21"/>
      <c r="I63" s="21"/>
    </row>
    <row r="64" spans="1:92" ht="18" customHeight="1" x14ac:dyDescent="0.25">
      <c r="A64" s="37" t="s">
        <v>6</v>
      </c>
      <c r="B64" s="41"/>
      <c r="C64" s="41"/>
      <c r="D64" s="41"/>
      <c r="E64" s="41"/>
      <c r="G64" s="21"/>
      <c r="I64" s="21"/>
    </row>
    <row r="65" spans="1:33" ht="21" customHeight="1" x14ac:dyDescent="0.25">
      <c r="A65" s="42" t="s">
        <v>44</v>
      </c>
      <c r="B65" s="41">
        <v>-14461753.9</v>
      </c>
      <c r="C65" s="41">
        <v>-28923507.800000001</v>
      </c>
      <c r="D65" s="41">
        <v>-43385261.700000003</v>
      </c>
      <c r="E65" s="41">
        <f>-57847398.5+382.9</f>
        <v>-57847015.600000001</v>
      </c>
    </row>
    <row r="66" spans="1:33" ht="27.75" customHeight="1" x14ac:dyDescent="0.25">
      <c r="A66" s="39" t="s">
        <v>21</v>
      </c>
      <c r="B66" s="40">
        <f>B68</f>
        <v>164550</v>
      </c>
      <c r="C66" s="40">
        <f>C68</f>
        <v>359785.3</v>
      </c>
      <c r="D66" s="40">
        <f>D68</f>
        <v>529706.4</v>
      </c>
      <c r="E66" s="40">
        <f>E68</f>
        <v>735237.3</v>
      </c>
      <c r="G66" s="21"/>
      <c r="I66" s="21"/>
    </row>
    <row r="67" spans="1:33" ht="16.5" customHeight="1" x14ac:dyDescent="0.25">
      <c r="A67" s="37" t="s">
        <v>6</v>
      </c>
      <c r="B67" s="41"/>
      <c r="C67" s="41"/>
      <c r="D67" s="41"/>
      <c r="E67" s="41"/>
      <c r="G67" s="21"/>
      <c r="I67" s="21"/>
    </row>
    <row r="68" spans="1:33" ht="21" customHeight="1" x14ac:dyDescent="0.25">
      <c r="A68" s="42" t="s">
        <v>22</v>
      </c>
      <c r="B68" s="41">
        <v>164550</v>
      </c>
      <c r="C68" s="41">
        <v>359785.3</v>
      </c>
      <c r="D68" s="41">
        <v>529706.4</v>
      </c>
      <c r="E68" s="41">
        <v>735237.3</v>
      </c>
      <c r="G68" s="21"/>
      <c r="I68" s="21"/>
    </row>
    <row r="69" spans="1:33" ht="22.5" customHeight="1" x14ac:dyDescent="0.25">
      <c r="A69" s="39" t="s">
        <v>23</v>
      </c>
      <c r="B69" s="40">
        <f>B72</f>
        <v>-615000</v>
      </c>
      <c r="C69" s="40">
        <f>C72</f>
        <v>-753412.5</v>
      </c>
      <c r="D69" s="40">
        <f>D72</f>
        <v>-753412.5</v>
      </c>
      <c r="E69" s="40">
        <f>E72</f>
        <v>-753412.5</v>
      </c>
    </row>
    <row r="70" spans="1:33" ht="22.5" customHeight="1" x14ac:dyDescent="0.25">
      <c r="A70" s="37" t="s">
        <v>31</v>
      </c>
      <c r="B70" s="41">
        <f>B69</f>
        <v>-615000</v>
      </c>
      <c r="C70" s="41">
        <f>C69</f>
        <v>-753412.5</v>
      </c>
      <c r="D70" s="41">
        <f>D69</f>
        <v>-753412.5</v>
      </c>
      <c r="E70" s="41">
        <f>E69</f>
        <v>-753412.5</v>
      </c>
    </row>
    <row r="71" spans="1:33" ht="16.5" customHeight="1" x14ac:dyDescent="0.25">
      <c r="A71" s="37" t="s">
        <v>6</v>
      </c>
      <c r="B71" s="41"/>
      <c r="C71" s="41"/>
      <c r="D71" s="41"/>
      <c r="E71" s="41"/>
    </row>
    <row r="72" spans="1:33" ht="40.5" customHeight="1" x14ac:dyDescent="0.25">
      <c r="A72" s="42" t="s">
        <v>24</v>
      </c>
      <c r="B72" s="41">
        <v>-615000</v>
      </c>
      <c r="C72" s="41">
        <v>-753412.5</v>
      </c>
      <c r="D72" s="41">
        <v>-753412.5</v>
      </c>
      <c r="E72" s="41">
        <v>-753412.5</v>
      </c>
    </row>
    <row r="73" spans="1:33" s="10" customFormat="1" ht="21" hidden="1" customHeight="1" thickBot="1" x14ac:dyDescent="0.3">
      <c r="A73" s="19" t="s">
        <v>25</v>
      </c>
      <c r="B73" s="20"/>
      <c r="C73" s="20"/>
      <c r="D73" s="20"/>
      <c r="E73" s="20"/>
      <c r="F73" s="15"/>
      <c r="G73" s="15"/>
      <c r="H73" s="21"/>
      <c r="I73" s="15"/>
      <c r="J73" s="15"/>
      <c r="K73" s="15"/>
      <c r="L73" s="15"/>
      <c r="M73" s="15"/>
      <c r="N73" s="15"/>
      <c r="O73" s="15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22.5" customHeight="1" x14ac:dyDescent="0.25">
      <c r="A74" s="39" t="s">
        <v>204</v>
      </c>
      <c r="B74" s="40">
        <f>B75</f>
        <v>4706.3</v>
      </c>
      <c r="C74" s="40">
        <f t="shared" ref="C74:E74" si="1">C75</f>
        <v>4706.3</v>
      </c>
      <c r="D74" s="40">
        <f t="shared" si="1"/>
        <v>4706.3</v>
      </c>
      <c r="E74" s="40">
        <f t="shared" si="1"/>
        <v>4706.3</v>
      </c>
    </row>
    <row r="75" spans="1:33" ht="37.5" customHeight="1" x14ac:dyDescent="0.25">
      <c r="A75" s="37" t="s">
        <v>111</v>
      </c>
      <c r="B75" s="41">
        <v>4706.3</v>
      </c>
      <c r="C75" s="41">
        <v>4706.3</v>
      </c>
      <c r="D75" s="41">
        <v>4706.3</v>
      </c>
      <c r="E75" s="41">
        <v>4706.3</v>
      </c>
    </row>
    <row r="76" spans="1:33" s="13" customFormat="1" x14ac:dyDescent="0.25">
      <c r="A76" s="11"/>
      <c r="B76" s="12"/>
      <c r="C76" s="12"/>
      <c r="D76" s="12"/>
      <c r="E76" s="12"/>
      <c r="F76" s="18"/>
      <c r="G76" s="18"/>
      <c r="H76" s="33"/>
      <c r="I76" s="18"/>
      <c r="J76" s="18"/>
      <c r="K76" s="18"/>
      <c r="L76" s="18"/>
      <c r="M76" s="18"/>
      <c r="N76" s="18"/>
      <c r="O76" s="18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33" s="13" customFormat="1" x14ac:dyDescent="0.25">
      <c r="A77" s="11"/>
      <c r="B77" s="12"/>
      <c r="C77" s="12"/>
      <c r="D77" s="12"/>
      <c r="E77" s="12"/>
      <c r="F77" s="18"/>
      <c r="G77" s="18"/>
      <c r="H77" s="33"/>
      <c r="I77" s="18"/>
      <c r="J77" s="18"/>
      <c r="K77" s="18"/>
      <c r="L77" s="18"/>
      <c r="M77" s="18"/>
      <c r="N77" s="18"/>
      <c r="O77" s="18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 s="13" customFormat="1" x14ac:dyDescent="0.25">
      <c r="A78" s="11"/>
      <c r="B78" s="12"/>
      <c r="C78" s="12"/>
      <c r="D78" s="12"/>
      <c r="E78" s="12"/>
      <c r="F78" s="18"/>
      <c r="G78" s="18"/>
      <c r="H78" s="33"/>
      <c r="I78" s="18"/>
      <c r="J78" s="18"/>
      <c r="K78" s="18"/>
      <c r="L78" s="18"/>
      <c r="M78" s="18"/>
      <c r="N78" s="18"/>
      <c r="O78" s="18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s="13" customFormat="1" x14ac:dyDescent="0.25">
      <c r="A79" s="11"/>
      <c r="B79" s="12"/>
      <c r="C79" s="12"/>
      <c r="D79" s="12"/>
      <c r="E79" s="12"/>
      <c r="F79" s="18"/>
      <c r="G79" s="18"/>
      <c r="H79" s="33"/>
      <c r="I79" s="18"/>
      <c r="J79" s="18"/>
      <c r="K79" s="18"/>
      <c r="L79" s="18"/>
      <c r="M79" s="18"/>
      <c r="N79" s="18"/>
      <c r="O79" s="18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 s="13" customFormat="1" x14ac:dyDescent="0.25">
      <c r="A80" s="11"/>
      <c r="B80" s="12"/>
      <c r="C80" s="12"/>
      <c r="D80" s="12"/>
      <c r="E80" s="12"/>
      <c r="F80" s="18"/>
      <c r="G80" s="18"/>
      <c r="H80" s="33"/>
      <c r="I80" s="18"/>
      <c r="J80" s="18"/>
      <c r="K80" s="18"/>
      <c r="L80" s="18"/>
      <c r="M80" s="18"/>
      <c r="N80" s="18"/>
      <c r="O80" s="18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s="13" customFormat="1" x14ac:dyDescent="0.25">
      <c r="A81" s="11"/>
      <c r="B81" s="12"/>
      <c r="C81" s="12"/>
      <c r="D81" s="12"/>
      <c r="E81" s="12"/>
      <c r="F81" s="18"/>
      <c r="G81" s="18"/>
      <c r="H81" s="33"/>
      <c r="I81" s="18"/>
      <c r="J81" s="18"/>
      <c r="K81" s="18"/>
      <c r="L81" s="18"/>
      <c r="M81" s="18"/>
      <c r="N81" s="18"/>
      <c r="O81" s="18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s="13" customFormat="1" x14ac:dyDescent="0.25">
      <c r="A82" s="11"/>
      <c r="B82" s="12"/>
      <c r="C82" s="12"/>
      <c r="D82" s="12"/>
      <c r="E82" s="12"/>
      <c r="F82" s="18"/>
      <c r="G82" s="18"/>
      <c r="H82" s="33"/>
      <c r="I82" s="18"/>
      <c r="J82" s="18"/>
      <c r="K82" s="18"/>
      <c r="L82" s="18"/>
      <c r="M82" s="18"/>
      <c r="N82" s="18"/>
      <c r="O82" s="18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s="13" customFormat="1" x14ac:dyDescent="0.25">
      <c r="A83" s="11"/>
      <c r="B83" s="12"/>
      <c r="C83" s="12"/>
      <c r="D83" s="12"/>
      <c r="E83" s="12"/>
      <c r="F83" s="18"/>
      <c r="G83" s="18"/>
      <c r="H83" s="33"/>
      <c r="I83" s="18"/>
      <c r="J83" s="18"/>
      <c r="K83" s="18"/>
      <c r="L83" s="18"/>
      <c r="M83" s="18"/>
      <c r="N83" s="18"/>
      <c r="O83" s="18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s="13" customFormat="1" x14ac:dyDescent="0.25">
      <c r="A84" s="11"/>
      <c r="B84" s="12"/>
      <c r="C84" s="12"/>
      <c r="D84" s="12"/>
      <c r="E84" s="12"/>
      <c r="F84" s="18"/>
      <c r="G84" s="18"/>
      <c r="H84" s="33"/>
      <c r="I84" s="18"/>
      <c r="J84" s="18"/>
      <c r="K84" s="18"/>
      <c r="L84" s="18"/>
      <c r="M84" s="18"/>
      <c r="N84" s="18"/>
      <c r="O84" s="18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x14ac:dyDescent="0.25">
      <c r="A85" s="14"/>
    </row>
    <row r="86" spans="1:33" x14ac:dyDescent="0.25">
      <c r="A86" s="14"/>
    </row>
    <row r="87" spans="1:33" x14ac:dyDescent="0.25">
      <c r="A87" s="14"/>
    </row>
    <row r="88" spans="1:33" x14ac:dyDescent="0.25">
      <c r="A88" s="14"/>
    </row>
    <row r="89" spans="1:33" x14ac:dyDescent="0.25">
      <c r="A89" s="14"/>
    </row>
    <row r="90" spans="1:33" x14ac:dyDescent="0.25">
      <c r="A90" s="14"/>
    </row>
    <row r="91" spans="1:33" x14ac:dyDescent="0.25">
      <c r="A91" s="14"/>
    </row>
    <row r="92" spans="1:33" x14ac:dyDescent="0.25">
      <c r="A92" s="14"/>
    </row>
    <row r="93" spans="1:33" x14ac:dyDescent="0.25">
      <c r="A93" s="14"/>
    </row>
    <row r="94" spans="1:33" x14ac:dyDescent="0.25">
      <c r="A94" s="14"/>
    </row>
    <row r="95" spans="1:33" x14ac:dyDescent="0.25">
      <c r="A95" s="14"/>
    </row>
    <row r="96" spans="1:33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  <row r="118" spans="1:1" x14ac:dyDescent="0.25">
      <c r="A118" s="14"/>
    </row>
    <row r="119" spans="1:1" x14ac:dyDescent="0.25">
      <c r="A119" s="14"/>
    </row>
    <row r="120" spans="1:1" x14ac:dyDescent="0.25">
      <c r="A120" s="14"/>
    </row>
    <row r="121" spans="1:1" x14ac:dyDescent="0.25">
      <c r="A121" s="14"/>
    </row>
    <row r="122" spans="1:1" x14ac:dyDescent="0.25">
      <c r="A122" s="14"/>
    </row>
    <row r="123" spans="1:1" x14ac:dyDescent="0.25">
      <c r="A123" s="14"/>
    </row>
    <row r="124" spans="1:1" x14ac:dyDescent="0.25">
      <c r="A124" s="14"/>
    </row>
    <row r="125" spans="1:1" x14ac:dyDescent="0.25">
      <c r="A125" s="14"/>
    </row>
    <row r="126" spans="1:1" x14ac:dyDescent="0.25">
      <c r="A126" s="14"/>
    </row>
    <row r="127" spans="1:1" x14ac:dyDescent="0.25">
      <c r="A127" s="14"/>
    </row>
    <row r="128" spans="1:1" x14ac:dyDescent="0.25">
      <c r="A128" s="14"/>
    </row>
    <row r="129" spans="1:1" x14ac:dyDescent="0.25">
      <c r="A129" s="14"/>
    </row>
    <row r="130" spans="1:1" x14ac:dyDescent="0.25">
      <c r="A130" s="14"/>
    </row>
    <row r="131" spans="1:1" x14ac:dyDescent="0.25">
      <c r="A131" s="14"/>
    </row>
    <row r="132" spans="1:1" x14ac:dyDescent="0.25">
      <c r="A132" s="14"/>
    </row>
    <row r="133" spans="1:1" x14ac:dyDescent="0.25">
      <c r="A133" s="14"/>
    </row>
    <row r="134" spans="1:1" x14ac:dyDescent="0.25">
      <c r="A134" s="14"/>
    </row>
    <row r="135" spans="1:1" x14ac:dyDescent="0.25">
      <c r="A135" s="14"/>
    </row>
    <row r="136" spans="1:1" x14ac:dyDescent="0.25">
      <c r="A136" s="14"/>
    </row>
    <row r="137" spans="1:1" x14ac:dyDescent="0.25">
      <c r="A137" s="14"/>
    </row>
    <row r="138" spans="1:1" x14ac:dyDescent="0.25">
      <c r="A138" s="14"/>
    </row>
    <row r="139" spans="1:1" x14ac:dyDescent="0.25">
      <c r="A139" s="14"/>
    </row>
    <row r="140" spans="1:1" x14ac:dyDescent="0.25">
      <c r="A140" s="14"/>
    </row>
    <row r="141" spans="1:1" x14ac:dyDescent="0.25">
      <c r="A141" s="14"/>
    </row>
    <row r="142" spans="1:1" x14ac:dyDescent="0.25">
      <c r="A142" s="14"/>
    </row>
    <row r="143" spans="1:1" x14ac:dyDescent="0.25">
      <c r="A143" s="14"/>
    </row>
    <row r="144" spans="1:1" x14ac:dyDescent="0.25">
      <c r="A144" s="14"/>
    </row>
    <row r="145" spans="1:1" x14ac:dyDescent="0.25">
      <c r="A145" s="14"/>
    </row>
    <row r="146" spans="1:1" x14ac:dyDescent="0.25">
      <c r="A146" s="14"/>
    </row>
    <row r="147" spans="1:1" x14ac:dyDescent="0.25">
      <c r="A147" s="14"/>
    </row>
    <row r="148" spans="1:1" x14ac:dyDescent="0.25">
      <c r="A148" s="14"/>
    </row>
    <row r="149" spans="1:1" x14ac:dyDescent="0.25">
      <c r="A149" s="14"/>
    </row>
    <row r="150" spans="1:1" x14ac:dyDescent="0.25">
      <c r="A150" s="14"/>
    </row>
    <row r="151" spans="1:1" x14ac:dyDescent="0.25">
      <c r="A151" s="14"/>
    </row>
    <row r="152" spans="1:1" x14ac:dyDescent="0.25">
      <c r="A152" s="14"/>
    </row>
    <row r="153" spans="1:1" x14ac:dyDescent="0.25">
      <c r="A153" s="14"/>
    </row>
    <row r="154" spans="1:1" x14ac:dyDescent="0.25">
      <c r="A154" s="14"/>
    </row>
    <row r="155" spans="1:1" x14ac:dyDescent="0.25">
      <c r="A155" s="14"/>
    </row>
    <row r="156" spans="1:1" x14ac:dyDescent="0.25">
      <c r="A156" s="14"/>
    </row>
    <row r="157" spans="1:1" x14ac:dyDescent="0.25">
      <c r="A157" s="14"/>
    </row>
    <row r="158" spans="1:1" x14ac:dyDescent="0.25">
      <c r="A158" s="14"/>
    </row>
    <row r="159" spans="1:1" x14ac:dyDescent="0.25">
      <c r="A159" s="14"/>
    </row>
    <row r="160" spans="1:1" x14ac:dyDescent="0.25">
      <c r="A160" s="14"/>
    </row>
    <row r="161" spans="1:1" x14ac:dyDescent="0.25">
      <c r="A161" s="14"/>
    </row>
    <row r="162" spans="1:1" x14ac:dyDescent="0.25">
      <c r="A162" s="14"/>
    </row>
    <row r="163" spans="1:1" x14ac:dyDescent="0.25">
      <c r="A163" s="14"/>
    </row>
    <row r="164" spans="1:1" x14ac:dyDescent="0.25">
      <c r="A164" s="14"/>
    </row>
    <row r="165" spans="1:1" x14ac:dyDescent="0.25">
      <c r="A165" s="14"/>
    </row>
    <row r="166" spans="1:1" x14ac:dyDescent="0.25">
      <c r="A166" s="14"/>
    </row>
    <row r="167" spans="1:1" x14ac:dyDescent="0.25">
      <c r="A167" s="14"/>
    </row>
    <row r="168" spans="1:1" x14ac:dyDescent="0.25">
      <c r="A168" s="14"/>
    </row>
    <row r="169" spans="1:1" x14ac:dyDescent="0.25">
      <c r="A169" s="14"/>
    </row>
    <row r="170" spans="1:1" x14ac:dyDescent="0.25">
      <c r="A170" s="14"/>
    </row>
    <row r="171" spans="1:1" x14ac:dyDescent="0.25">
      <c r="A171" s="14"/>
    </row>
    <row r="172" spans="1:1" x14ac:dyDescent="0.25">
      <c r="A172" s="14"/>
    </row>
    <row r="173" spans="1:1" x14ac:dyDescent="0.25">
      <c r="A173" s="14"/>
    </row>
    <row r="174" spans="1:1" x14ac:dyDescent="0.25">
      <c r="A174" s="14"/>
    </row>
    <row r="175" spans="1:1" x14ac:dyDescent="0.25">
      <c r="A175" s="14"/>
    </row>
    <row r="176" spans="1:1" x14ac:dyDescent="0.25">
      <c r="A176" s="14"/>
    </row>
    <row r="177" spans="1:1" x14ac:dyDescent="0.25">
      <c r="A177" s="14"/>
    </row>
    <row r="178" spans="1:1" x14ac:dyDescent="0.25">
      <c r="A178" s="14"/>
    </row>
    <row r="179" spans="1:1" x14ac:dyDescent="0.25">
      <c r="A179" s="14"/>
    </row>
    <row r="180" spans="1:1" x14ac:dyDescent="0.25">
      <c r="A180" s="14"/>
    </row>
    <row r="181" spans="1:1" x14ac:dyDescent="0.25">
      <c r="A181" s="14"/>
    </row>
    <row r="182" spans="1:1" x14ac:dyDescent="0.25">
      <c r="A182" s="14"/>
    </row>
    <row r="183" spans="1:1" x14ac:dyDescent="0.25">
      <c r="A183" s="14"/>
    </row>
    <row r="184" spans="1:1" x14ac:dyDescent="0.25">
      <c r="A184" s="14"/>
    </row>
    <row r="185" spans="1:1" x14ac:dyDescent="0.25">
      <c r="A185" s="14"/>
    </row>
    <row r="186" spans="1:1" x14ac:dyDescent="0.25">
      <c r="A186" s="14"/>
    </row>
    <row r="187" spans="1:1" x14ac:dyDescent="0.25">
      <c r="A187" s="14"/>
    </row>
    <row r="188" spans="1:1" x14ac:dyDescent="0.25">
      <c r="A188" s="14"/>
    </row>
    <row r="189" spans="1:1" x14ac:dyDescent="0.25">
      <c r="A189" s="14"/>
    </row>
    <row r="190" spans="1:1" x14ac:dyDescent="0.25">
      <c r="A190" s="14"/>
    </row>
    <row r="191" spans="1:1" x14ac:dyDescent="0.25">
      <c r="A191" s="14"/>
    </row>
    <row r="192" spans="1:1" x14ac:dyDescent="0.25">
      <c r="A192" s="14"/>
    </row>
    <row r="193" spans="1:1" x14ac:dyDescent="0.25">
      <c r="A193" s="14"/>
    </row>
    <row r="194" spans="1:1" x14ac:dyDescent="0.25">
      <c r="A194" s="14"/>
    </row>
    <row r="195" spans="1:1" x14ac:dyDescent="0.25">
      <c r="A195" s="14"/>
    </row>
    <row r="196" spans="1:1" x14ac:dyDescent="0.25">
      <c r="A196" s="14"/>
    </row>
    <row r="197" spans="1:1" x14ac:dyDescent="0.25">
      <c r="A197" s="14"/>
    </row>
    <row r="198" spans="1:1" x14ac:dyDescent="0.25">
      <c r="A198" s="14"/>
    </row>
    <row r="199" spans="1:1" x14ac:dyDescent="0.25">
      <c r="A199" s="14"/>
    </row>
    <row r="200" spans="1:1" x14ac:dyDescent="0.25">
      <c r="A200" s="14"/>
    </row>
    <row r="201" spans="1:1" x14ac:dyDescent="0.25">
      <c r="A201" s="14"/>
    </row>
    <row r="202" spans="1:1" x14ac:dyDescent="0.25">
      <c r="A202" s="14"/>
    </row>
    <row r="203" spans="1:1" x14ac:dyDescent="0.25">
      <c r="A203" s="14"/>
    </row>
    <row r="204" spans="1:1" x14ac:dyDescent="0.25">
      <c r="A204" s="14"/>
    </row>
    <row r="205" spans="1:1" x14ac:dyDescent="0.25">
      <c r="A205" s="14"/>
    </row>
    <row r="206" spans="1:1" x14ac:dyDescent="0.25">
      <c r="A206" s="14"/>
    </row>
    <row r="207" spans="1:1" x14ac:dyDescent="0.25">
      <c r="A207" s="14"/>
    </row>
    <row r="208" spans="1:1" x14ac:dyDescent="0.25">
      <c r="A208" s="14"/>
    </row>
    <row r="209" spans="1:1" x14ac:dyDescent="0.25">
      <c r="A209" s="14"/>
    </row>
    <row r="210" spans="1:1" x14ac:dyDescent="0.25">
      <c r="A210" s="14"/>
    </row>
    <row r="211" spans="1:1" x14ac:dyDescent="0.25">
      <c r="A211" s="14"/>
    </row>
    <row r="212" spans="1:1" x14ac:dyDescent="0.25">
      <c r="A212" s="14"/>
    </row>
    <row r="213" spans="1:1" x14ac:dyDescent="0.25">
      <c r="A213" s="14"/>
    </row>
    <row r="214" spans="1:1" x14ac:dyDescent="0.25">
      <c r="A214" s="14"/>
    </row>
    <row r="215" spans="1:1" x14ac:dyDescent="0.25">
      <c r="A215" s="14"/>
    </row>
    <row r="216" spans="1:1" x14ac:dyDescent="0.25">
      <c r="A216" s="14"/>
    </row>
    <row r="217" spans="1:1" x14ac:dyDescent="0.25">
      <c r="A217" s="14"/>
    </row>
    <row r="218" spans="1:1" x14ac:dyDescent="0.25">
      <c r="A218" s="14"/>
    </row>
    <row r="219" spans="1:1" x14ac:dyDescent="0.25">
      <c r="A219" s="14"/>
    </row>
    <row r="220" spans="1:1" x14ac:dyDescent="0.25">
      <c r="A220" s="14"/>
    </row>
    <row r="221" spans="1:1" x14ac:dyDescent="0.25">
      <c r="A221" s="14"/>
    </row>
    <row r="222" spans="1:1" x14ac:dyDescent="0.25">
      <c r="A222" s="14"/>
    </row>
    <row r="223" spans="1:1" x14ac:dyDescent="0.25">
      <c r="A223" s="14"/>
    </row>
    <row r="224" spans="1:1" x14ac:dyDescent="0.25">
      <c r="A224" s="14"/>
    </row>
    <row r="225" spans="1:1" x14ac:dyDescent="0.25">
      <c r="A225" s="14"/>
    </row>
    <row r="226" spans="1:1" x14ac:dyDescent="0.25">
      <c r="A226" s="14"/>
    </row>
    <row r="227" spans="1:1" x14ac:dyDescent="0.25">
      <c r="A227" s="14"/>
    </row>
    <row r="228" spans="1:1" x14ac:dyDescent="0.25">
      <c r="A228" s="14"/>
    </row>
    <row r="229" spans="1:1" x14ac:dyDescent="0.25">
      <c r="A229" s="14"/>
    </row>
    <row r="230" spans="1:1" x14ac:dyDescent="0.25">
      <c r="A230" s="14"/>
    </row>
    <row r="231" spans="1:1" x14ac:dyDescent="0.25">
      <c r="A231" s="14"/>
    </row>
    <row r="232" spans="1:1" x14ac:dyDescent="0.25">
      <c r="A232" s="14"/>
    </row>
    <row r="233" spans="1:1" x14ac:dyDescent="0.25">
      <c r="A233" s="14"/>
    </row>
    <row r="234" spans="1:1" x14ac:dyDescent="0.25">
      <c r="A234" s="14"/>
    </row>
    <row r="235" spans="1:1" x14ac:dyDescent="0.25">
      <c r="A235" s="14"/>
    </row>
    <row r="236" spans="1:1" x14ac:dyDescent="0.25">
      <c r="A236" s="14"/>
    </row>
    <row r="237" spans="1:1" x14ac:dyDescent="0.25">
      <c r="A237" s="14"/>
    </row>
    <row r="238" spans="1:1" x14ac:dyDescent="0.25">
      <c r="A238" s="14"/>
    </row>
    <row r="239" spans="1:1" x14ac:dyDescent="0.25">
      <c r="A239" s="14"/>
    </row>
    <row r="240" spans="1:1" x14ac:dyDescent="0.25">
      <c r="A240" s="14"/>
    </row>
    <row r="241" spans="1:1" x14ac:dyDescent="0.25">
      <c r="A241" s="14"/>
    </row>
    <row r="242" spans="1:1" x14ac:dyDescent="0.25">
      <c r="A242" s="14"/>
    </row>
    <row r="243" spans="1:1" x14ac:dyDescent="0.25">
      <c r="A243" s="14"/>
    </row>
    <row r="244" spans="1:1" x14ac:dyDescent="0.25">
      <c r="A244" s="14"/>
    </row>
    <row r="245" spans="1:1" x14ac:dyDescent="0.25">
      <c r="A245" s="14"/>
    </row>
    <row r="246" spans="1:1" x14ac:dyDescent="0.25">
      <c r="A246" s="14"/>
    </row>
    <row r="247" spans="1:1" x14ac:dyDescent="0.25">
      <c r="A247" s="14"/>
    </row>
    <row r="248" spans="1:1" x14ac:dyDescent="0.25">
      <c r="A248" s="14"/>
    </row>
    <row r="249" spans="1:1" x14ac:dyDescent="0.25">
      <c r="A249" s="14"/>
    </row>
    <row r="250" spans="1:1" x14ac:dyDescent="0.25">
      <c r="A250" s="14"/>
    </row>
    <row r="251" spans="1:1" x14ac:dyDescent="0.25">
      <c r="A251" s="14"/>
    </row>
    <row r="252" spans="1:1" x14ac:dyDescent="0.25">
      <c r="A252" s="14"/>
    </row>
    <row r="253" spans="1:1" x14ac:dyDescent="0.25">
      <c r="A253" s="14"/>
    </row>
    <row r="254" spans="1:1" x14ac:dyDescent="0.25">
      <c r="A254" s="14"/>
    </row>
    <row r="255" spans="1:1" x14ac:dyDescent="0.25">
      <c r="A255" s="14"/>
    </row>
    <row r="256" spans="1:1" x14ac:dyDescent="0.25">
      <c r="A256" s="14"/>
    </row>
    <row r="257" spans="1:1" x14ac:dyDescent="0.25">
      <c r="A257" s="14"/>
    </row>
    <row r="258" spans="1:1" x14ac:dyDescent="0.25">
      <c r="A258" s="14"/>
    </row>
    <row r="259" spans="1:1" x14ac:dyDescent="0.25">
      <c r="A259" s="14"/>
    </row>
    <row r="260" spans="1:1" x14ac:dyDescent="0.25">
      <c r="A260" s="14"/>
    </row>
    <row r="261" spans="1:1" x14ac:dyDescent="0.25">
      <c r="A261" s="14"/>
    </row>
    <row r="262" spans="1:1" x14ac:dyDescent="0.25">
      <c r="A262" s="14"/>
    </row>
    <row r="263" spans="1:1" x14ac:dyDescent="0.25">
      <c r="A263" s="14"/>
    </row>
    <row r="264" spans="1:1" x14ac:dyDescent="0.25">
      <c r="A264" s="14"/>
    </row>
    <row r="265" spans="1:1" x14ac:dyDescent="0.25">
      <c r="A265" s="14"/>
    </row>
    <row r="266" spans="1:1" x14ac:dyDescent="0.25">
      <c r="A266" s="14"/>
    </row>
    <row r="267" spans="1:1" x14ac:dyDescent="0.25">
      <c r="A267" s="14"/>
    </row>
    <row r="268" spans="1:1" x14ac:dyDescent="0.25">
      <c r="A268" s="14"/>
    </row>
    <row r="269" spans="1:1" x14ac:dyDescent="0.25">
      <c r="A269" s="14"/>
    </row>
    <row r="270" spans="1:1" x14ac:dyDescent="0.25">
      <c r="A270" s="14"/>
    </row>
    <row r="271" spans="1:1" x14ac:dyDescent="0.25">
      <c r="A271" s="14"/>
    </row>
    <row r="272" spans="1:1" x14ac:dyDescent="0.25">
      <c r="A272" s="14"/>
    </row>
    <row r="273" spans="1:1" x14ac:dyDescent="0.25">
      <c r="A273" s="14"/>
    </row>
    <row r="274" spans="1:1" x14ac:dyDescent="0.25">
      <c r="A274" s="14"/>
    </row>
    <row r="275" spans="1:1" x14ac:dyDescent="0.25">
      <c r="A275" s="14"/>
    </row>
    <row r="276" spans="1:1" x14ac:dyDescent="0.25">
      <c r="A276" s="14"/>
    </row>
    <row r="277" spans="1:1" x14ac:dyDescent="0.25">
      <c r="A277" s="14"/>
    </row>
    <row r="278" spans="1:1" x14ac:dyDescent="0.25">
      <c r="A278" s="14"/>
    </row>
    <row r="279" spans="1:1" x14ac:dyDescent="0.25">
      <c r="A279" s="14"/>
    </row>
    <row r="280" spans="1:1" x14ac:dyDescent="0.25">
      <c r="A280" s="14"/>
    </row>
    <row r="281" spans="1:1" x14ac:dyDescent="0.25">
      <c r="A281" s="14"/>
    </row>
    <row r="282" spans="1:1" x14ac:dyDescent="0.25">
      <c r="A282" s="14"/>
    </row>
    <row r="283" spans="1:1" x14ac:dyDescent="0.25">
      <c r="A283" s="14"/>
    </row>
    <row r="284" spans="1:1" x14ac:dyDescent="0.25">
      <c r="A284" s="14"/>
    </row>
    <row r="285" spans="1:1" x14ac:dyDescent="0.25">
      <c r="A285" s="14"/>
    </row>
    <row r="286" spans="1:1" x14ac:dyDescent="0.25">
      <c r="A286" s="14"/>
    </row>
    <row r="287" spans="1:1" x14ac:dyDescent="0.25">
      <c r="A287" s="14"/>
    </row>
    <row r="288" spans="1:1" x14ac:dyDescent="0.25">
      <c r="A288" s="14"/>
    </row>
    <row r="289" spans="1:1" x14ac:dyDescent="0.25">
      <c r="A289" s="14"/>
    </row>
    <row r="290" spans="1:1" x14ac:dyDescent="0.25">
      <c r="A290" s="14"/>
    </row>
    <row r="291" spans="1:1" x14ac:dyDescent="0.25">
      <c r="A291" s="14"/>
    </row>
    <row r="292" spans="1:1" x14ac:dyDescent="0.25">
      <c r="A292" s="14"/>
    </row>
    <row r="293" spans="1:1" x14ac:dyDescent="0.25">
      <c r="A293" s="14"/>
    </row>
    <row r="294" spans="1:1" x14ac:dyDescent="0.25">
      <c r="A294" s="14"/>
    </row>
    <row r="295" spans="1:1" x14ac:dyDescent="0.25">
      <c r="A295" s="14"/>
    </row>
    <row r="296" spans="1:1" x14ac:dyDescent="0.25">
      <c r="A296" s="14"/>
    </row>
    <row r="297" spans="1:1" x14ac:dyDescent="0.25">
      <c r="A297" s="14"/>
    </row>
    <row r="298" spans="1:1" x14ac:dyDescent="0.25">
      <c r="A298" s="14"/>
    </row>
    <row r="299" spans="1:1" x14ac:dyDescent="0.25">
      <c r="A299" s="14"/>
    </row>
    <row r="300" spans="1:1" x14ac:dyDescent="0.25">
      <c r="A300" s="14"/>
    </row>
    <row r="301" spans="1:1" x14ac:dyDescent="0.25">
      <c r="A301" s="14"/>
    </row>
    <row r="302" spans="1:1" x14ac:dyDescent="0.25">
      <c r="A302" s="14"/>
    </row>
    <row r="303" spans="1:1" x14ac:dyDescent="0.25">
      <c r="A303" s="14"/>
    </row>
    <row r="304" spans="1:1" x14ac:dyDescent="0.25">
      <c r="A304" s="14"/>
    </row>
    <row r="305" spans="1:1" x14ac:dyDescent="0.25">
      <c r="A305" s="14"/>
    </row>
    <row r="306" spans="1:1" x14ac:dyDescent="0.25">
      <c r="A306" s="14"/>
    </row>
    <row r="307" spans="1:1" x14ac:dyDescent="0.25">
      <c r="A307" s="14"/>
    </row>
    <row r="308" spans="1:1" x14ac:dyDescent="0.25">
      <c r="A308" s="14"/>
    </row>
    <row r="309" spans="1:1" x14ac:dyDescent="0.25">
      <c r="A309" s="14"/>
    </row>
    <row r="310" spans="1:1" x14ac:dyDescent="0.25">
      <c r="A310" s="14"/>
    </row>
    <row r="311" spans="1:1" x14ac:dyDescent="0.25">
      <c r="A311" s="14"/>
    </row>
    <row r="312" spans="1:1" x14ac:dyDescent="0.25">
      <c r="A312" s="14"/>
    </row>
    <row r="313" spans="1:1" x14ac:dyDescent="0.25">
      <c r="A313" s="14"/>
    </row>
    <row r="314" spans="1:1" x14ac:dyDescent="0.25">
      <c r="A314" s="14"/>
    </row>
    <row r="315" spans="1:1" x14ac:dyDescent="0.25">
      <c r="A315" s="14"/>
    </row>
    <row r="316" spans="1:1" x14ac:dyDescent="0.25">
      <c r="A316" s="14"/>
    </row>
    <row r="317" spans="1:1" x14ac:dyDescent="0.25">
      <c r="A317" s="14"/>
    </row>
    <row r="318" spans="1:1" x14ac:dyDescent="0.25">
      <c r="A318" s="14"/>
    </row>
    <row r="319" spans="1:1" x14ac:dyDescent="0.25">
      <c r="A319" s="14"/>
    </row>
    <row r="320" spans="1:1" x14ac:dyDescent="0.25">
      <c r="A320" s="14"/>
    </row>
    <row r="321" spans="1:1" x14ac:dyDescent="0.25">
      <c r="A321" s="14"/>
    </row>
    <row r="322" spans="1:1" x14ac:dyDescent="0.25">
      <c r="A322" s="14"/>
    </row>
    <row r="323" spans="1:1" x14ac:dyDescent="0.25">
      <c r="A323" s="14"/>
    </row>
    <row r="324" spans="1:1" x14ac:dyDescent="0.25">
      <c r="A324" s="14"/>
    </row>
    <row r="325" spans="1:1" x14ac:dyDescent="0.25">
      <c r="A325" s="14"/>
    </row>
    <row r="326" spans="1:1" x14ac:dyDescent="0.25">
      <c r="A326" s="14"/>
    </row>
    <row r="327" spans="1:1" x14ac:dyDescent="0.25">
      <c r="A327" s="14"/>
    </row>
    <row r="328" spans="1:1" x14ac:dyDescent="0.25">
      <c r="A328" s="14"/>
    </row>
    <row r="329" spans="1:1" x14ac:dyDescent="0.25">
      <c r="A329" s="14"/>
    </row>
    <row r="330" spans="1:1" x14ac:dyDescent="0.25">
      <c r="A330" s="14"/>
    </row>
    <row r="331" spans="1:1" x14ac:dyDescent="0.25">
      <c r="A331" s="14"/>
    </row>
    <row r="332" spans="1:1" x14ac:dyDescent="0.25">
      <c r="A332" s="14"/>
    </row>
    <row r="333" spans="1:1" x14ac:dyDescent="0.25">
      <c r="A333" s="14"/>
    </row>
    <row r="334" spans="1:1" x14ac:dyDescent="0.25">
      <c r="A334" s="14"/>
    </row>
    <row r="335" spans="1:1" x14ac:dyDescent="0.25">
      <c r="A335" s="14"/>
    </row>
    <row r="336" spans="1:1" x14ac:dyDescent="0.25">
      <c r="A336" s="14"/>
    </row>
    <row r="337" spans="1:1" x14ac:dyDescent="0.25">
      <c r="A337" s="14"/>
    </row>
    <row r="338" spans="1:1" x14ac:dyDescent="0.25">
      <c r="A338" s="14"/>
    </row>
    <row r="339" spans="1:1" x14ac:dyDescent="0.25">
      <c r="A339" s="14"/>
    </row>
    <row r="340" spans="1:1" x14ac:dyDescent="0.25">
      <c r="A340" s="14"/>
    </row>
    <row r="341" spans="1:1" x14ac:dyDescent="0.25">
      <c r="A341" s="14"/>
    </row>
    <row r="342" spans="1:1" x14ac:dyDescent="0.25">
      <c r="A342" s="14"/>
    </row>
    <row r="343" spans="1:1" x14ac:dyDescent="0.25">
      <c r="A343" s="14"/>
    </row>
    <row r="344" spans="1:1" x14ac:dyDescent="0.25">
      <c r="A344" s="14"/>
    </row>
    <row r="345" spans="1:1" x14ac:dyDescent="0.25">
      <c r="A345" s="14"/>
    </row>
    <row r="346" spans="1:1" x14ac:dyDescent="0.25">
      <c r="A346" s="14"/>
    </row>
    <row r="347" spans="1:1" x14ac:dyDescent="0.25">
      <c r="A347" s="14"/>
    </row>
    <row r="348" spans="1:1" x14ac:dyDescent="0.25">
      <c r="A348" s="14"/>
    </row>
    <row r="349" spans="1:1" x14ac:dyDescent="0.25">
      <c r="A349" s="14"/>
    </row>
    <row r="350" spans="1:1" x14ac:dyDescent="0.25">
      <c r="A350" s="14"/>
    </row>
    <row r="351" spans="1:1" x14ac:dyDescent="0.25">
      <c r="A351" s="14"/>
    </row>
    <row r="352" spans="1:1" x14ac:dyDescent="0.25">
      <c r="A352" s="14"/>
    </row>
    <row r="353" spans="1:1" x14ac:dyDescent="0.25">
      <c r="A353" s="14"/>
    </row>
    <row r="354" spans="1:1" x14ac:dyDescent="0.25">
      <c r="A354" s="14"/>
    </row>
    <row r="355" spans="1:1" x14ac:dyDescent="0.25">
      <c r="A355" s="14"/>
    </row>
    <row r="356" spans="1:1" x14ac:dyDescent="0.25">
      <c r="A356" s="14"/>
    </row>
    <row r="357" spans="1:1" x14ac:dyDescent="0.25">
      <c r="A357" s="14"/>
    </row>
    <row r="358" spans="1:1" x14ac:dyDescent="0.25">
      <c r="A358" s="14"/>
    </row>
    <row r="359" spans="1:1" x14ac:dyDescent="0.25">
      <c r="A359" s="14"/>
    </row>
    <row r="360" spans="1:1" x14ac:dyDescent="0.25">
      <c r="A360" s="14"/>
    </row>
    <row r="361" spans="1:1" x14ac:dyDescent="0.25">
      <c r="A361" s="14"/>
    </row>
    <row r="362" spans="1:1" x14ac:dyDescent="0.25">
      <c r="A362" s="14"/>
    </row>
    <row r="363" spans="1:1" x14ac:dyDescent="0.25">
      <c r="A363" s="14"/>
    </row>
    <row r="364" spans="1:1" x14ac:dyDescent="0.25">
      <c r="A364" s="14"/>
    </row>
    <row r="365" spans="1:1" x14ac:dyDescent="0.25">
      <c r="A365" s="14"/>
    </row>
    <row r="366" spans="1:1" x14ac:dyDescent="0.25">
      <c r="A366" s="14"/>
    </row>
    <row r="367" spans="1:1" x14ac:dyDescent="0.25">
      <c r="A367" s="14"/>
    </row>
    <row r="368" spans="1:1" x14ac:dyDescent="0.25">
      <c r="A368" s="14"/>
    </row>
    <row r="369" spans="1:1" x14ac:dyDescent="0.25">
      <c r="A369" s="14"/>
    </row>
    <row r="370" spans="1:1" x14ac:dyDescent="0.25">
      <c r="A370" s="14"/>
    </row>
    <row r="371" spans="1:1" x14ac:dyDescent="0.25">
      <c r="A371" s="14"/>
    </row>
    <row r="372" spans="1:1" x14ac:dyDescent="0.25">
      <c r="A372" s="14"/>
    </row>
    <row r="373" spans="1:1" x14ac:dyDescent="0.25">
      <c r="A373" s="14"/>
    </row>
    <row r="374" spans="1:1" x14ac:dyDescent="0.25">
      <c r="A374" s="14"/>
    </row>
    <row r="375" spans="1:1" x14ac:dyDescent="0.25">
      <c r="A375" s="14"/>
    </row>
    <row r="376" spans="1:1" x14ac:dyDescent="0.25">
      <c r="A376" s="14"/>
    </row>
    <row r="377" spans="1:1" x14ac:dyDescent="0.25">
      <c r="A377" s="14"/>
    </row>
    <row r="378" spans="1:1" x14ac:dyDescent="0.25">
      <c r="A378" s="14"/>
    </row>
    <row r="379" spans="1:1" x14ac:dyDescent="0.25">
      <c r="A379" s="14"/>
    </row>
    <row r="380" spans="1:1" x14ac:dyDescent="0.25">
      <c r="A380" s="14"/>
    </row>
    <row r="381" spans="1:1" x14ac:dyDescent="0.25">
      <c r="A381" s="14"/>
    </row>
    <row r="382" spans="1:1" x14ac:dyDescent="0.25">
      <c r="A382" s="14"/>
    </row>
    <row r="383" spans="1:1" x14ac:dyDescent="0.25">
      <c r="A383" s="14"/>
    </row>
    <row r="384" spans="1:1" x14ac:dyDescent="0.25">
      <c r="A384" s="14"/>
    </row>
    <row r="385" spans="1:1" x14ac:dyDescent="0.25">
      <c r="A385" s="14"/>
    </row>
    <row r="386" spans="1:1" x14ac:dyDescent="0.25">
      <c r="A386" s="14"/>
    </row>
    <row r="387" spans="1:1" x14ac:dyDescent="0.25">
      <c r="A387" s="14"/>
    </row>
    <row r="388" spans="1:1" x14ac:dyDescent="0.25">
      <c r="A388" s="14"/>
    </row>
    <row r="389" spans="1:1" x14ac:dyDescent="0.25">
      <c r="A389" s="14"/>
    </row>
    <row r="390" spans="1:1" x14ac:dyDescent="0.25">
      <c r="A390" s="14"/>
    </row>
    <row r="391" spans="1:1" x14ac:dyDescent="0.25">
      <c r="A391" s="14"/>
    </row>
    <row r="392" spans="1:1" x14ac:dyDescent="0.25">
      <c r="A392" s="14"/>
    </row>
    <row r="393" spans="1:1" x14ac:dyDescent="0.25">
      <c r="A393" s="14"/>
    </row>
    <row r="394" spans="1:1" x14ac:dyDescent="0.25">
      <c r="A394" s="14"/>
    </row>
    <row r="395" spans="1:1" x14ac:dyDescent="0.25">
      <c r="A395" s="14"/>
    </row>
    <row r="396" spans="1:1" x14ac:dyDescent="0.25">
      <c r="A396" s="14"/>
    </row>
    <row r="397" spans="1:1" x14ac:dyDescent="0.25">
      <c r="A397" s="14"/>
    </row>
    <row r="398" spans="1:1" x14ac:dyDescent="0.25">
      <c r="A398" s="14"/>
    </row>
    <row r="399" spans="1:1" x14ac:dyDescent="0.25">
      <c r="A399" s="14"/>
    </row>
    <row r="400" spans="1:1" x14ac:dyDescent="0.25">
      <c r="A400" s="14"/>
    </row>
    <row r="401" spans="1:1" x14ac:dyDescent="0.25">
      <c r="A401" s="14"/>
    </row>
    <row r="402" spans="1:1" x14ac:dyDescent="0.25">
      <c r="A402" s="14"/>
    </row>
    <row r="403" spans="1:1" x14ac:dyDescent="0.25">
      <c r="A403" s="14"/>
    </row>
    <row r="404" spans="1:1" x14ac:dyDescent="0.25">
      <c r="A404" s="14"/>
    </row>
    <row r="405" spans="1:1" x14ac:dyDescent="0.25">
      <c r="A405" s="14"/>
    </row>
    <row r="406" spans="1:1" x14ac:dyDescent="0.25">
      <c r="A406" s="14"/>
    </row>
    <row r="407" spans="1:1" x14ac:dyDescent="0.25">
      <c r="A407" s="14"/>
    </row>
    <row r="408" spans="1:1" x14ac:dyDescent="0.25">
      <c r="A408" s="14"/>
    </row>
    <row r="409" spans="1:1" x14ac:dyDescent="0.25">
      <c r="A409" s="14"/>
    </row>
    <row r="410" spans="1:1" x14ac:dyDescent="0.25">
      <c r="A410" s="14"/>
    </row>
    <row r="411" spans="1:1" x14ac:dyDescent="0.25">
      <c r="A411" s="14"/>
    </row>
    <row r="412" spans="1:1" x14ac:dyDescent="0.25">
      <c r="A412" s="14"/>
    </row>
    <row r="413" spans="1:1" x14ac:dyDescent="0.25">
      <c r="A413" s="14"/>
    </row>
    <row r="414" spans="1:1" x14ac:dyDescent="0.25">
      <c r="A414" s="14"/>
    </row>
    <row r="415" spans="1:1" x14ac:dyDescent="0.25">
      <c r="A415" s="14"/>
    </row>
    <row r="416" spans="1:1" x14ac:dyDescent="0.25">
      <c r="A416" s="14"/>
    </row>
    <row r="417" spans="1:1" x14ac:dyDescent="0.25">
      <c r="A417" s="14"/>
    </row>
    <row r="418" spans="1:1" x14ac:dyDescent="0.25">
      <c r="A418" s="14"/>
    </row>
    <row r="419" spans="1:1" x14ac:dyDescent="0.25">
      <c r="A419" s="14"/>
    </row>
    <row r="420" spans="1:1" x14ac:dyDescent="0.25">
      <c r="A420" s="14"/>
    </row>
    <row r="421" spans="1:1" x14ac:dyDescent="0.25">
      <c r="A421" s="14"/>
    </row>
    <row r="422" spans="1:1" x14ac:dyDescent="0.25">
      <c r="A422" s="14"/>
    </row>
    <row r="423" spans="1:1" x14ac:dyDescent="0.25">
      <c r="A423" s="14"/>
    </row>
    <row r="424" spans="1:1" x14ac:dyDescent="0.25">
      <c r="A424" s="14"/>
    </row>
    <row r="425" spans="1:1" x14ac:dyDescent="0.25">
      <c r="A425" s="14"/>
    </row>
    <row r="426" spans="1:1" x14ac:dyDescent="0.25">
      <c r="A426" s="14"/>
    </row>
    <row r="427" spans="1:1" x14ac:dyDescent="0.25">
      <c r="A427" s="14"/>
    </row>
    <row r="428" spans="1:1" x14ac:dyDescent="0.25">
      <c r="A428" s="14"/>
    </row>
    <row r="429" spans="1:1" x14ac:dyDescent="0.25">
      <c r="A429" s="14"/>
    </row>
    <row r="430" spans="1:1" x14ac:dyDescent="0.25">
      <c r="A430" s="14"/>
    </row>
    <row r="431" spans="1:1" x14ac:dyDescent="0.25">
      <c r="A431" s="14"/>
    </row>
    <row r="432" spans="1:1" x14ac:dyDescent="0.25">
      <c r="A432" s="14"/>
    </row>
    <row r="433" spans="1:1" x14ac:dyDescent="0.25">
      <c r="A433" s="14"/>
    </row>
    <row r="434" spans="1:1" x14ac:dyDescent="0.25">
      <c r="A434" s="14"/>
    </row>
    <row r="435" spans="1:1" x14ac:dyDescent="0.25">
      <c r="A435" s="14"/>
    </row>
    <row r="436" spans="1:1" x14ac:dyDescent="0.25">
      <c r="A436" s="14"/>
    </row>
    <row r="437" spans="1:1" x14ac:dyDescent="0.25">
      <c r="A437" s="14"/>
    </row>
    <row r="438" spans="1:1" x14ac:dyDescent="0.25">
      <c r="A438" s="14"/>
    </row>
    <row r="439" spans="1:1" x14ac:dyDescent="0.25">
      <c r="A439" s="14"/>
    </row>
    <row r="440" spans="1:1" x14ac:dyDescent="0.25">
      <c r="A440" s="14"/>
    </row>
    <row r="441" spans="1:1" x14ac:dyDescent="0.25">
      <c r="A441" s="14"/>
    </row>
    <row r="442" spans="1:1" x14ac:dyDescent="0.25">
      <c r="A442" s="14"/>
    </row>
    <row r="443" spans="1:1" x14ac:dyDescent="0.25">
      <c r="A443" s="14"/>
    </row>
    <row r="444" spans="1:1" x14ac:dyDescent="0.25">
      <c r="A444" s="14"/>
    </row>
    <row r="445" spans="1:1" x14ac:dyDescent="0.25">
      <c r="A445" s="14"/>
    </row>
    <row r="446" spans="1:1" x14ac:dyDescent="0.25">
      <c r="A446" s="14"/>
    </row>
    <row r="447" spans="1:1" x14ac:dyDescent="0.25">
      <c r="A447" s="14"/>
    </row>
    <row r="448" spans="1:1" x14ac:dyDescent="0.25">
      <c r="A448" s="14"/>
    </row>
    <row r="449" spans="1:1" x14ac:dyDescent="0.25">
      <c r="A449" s="14"/>
    </row>
    <row r="450" spans="1:1" x14ac:dyDescent="0.25">
      <c r="A450" s="14"/>
    </row>
    <row r="451" spans="1:1" x14ac:dyDescent="0.25">
      <c r="A451" s="14"/>
    </row>
    <row r="452" spans="1:1" x14ac:dyDescent="0.25">
      <c r="A452" s="14"/>
    </row>
    <row r="453" spans="1:1" x14ac:dyDescent="0.25">
      <c r="A453" s="14"/>
    </row>
    <row r="454" spans="1:1" x14ac:dyDescent="0.25">
      <c r="A454" s="14"/>
    </row>
    <row r="455" spans="1:1" x14ac:dyDescent="0.25">
      <c r="A455" s="14"/>
    </row>
    <row r="456" spans="1:1" x14ac:dyDescent="0.25">
      <c r="A456" s="14"/>
    </row>
    <row r="457" spans="1:1" x14ac:dyDescent="0.25">
      <c r="A457" s="14"/>
    </row>
    <row r="458" spans="1:1" x14ac:dyDescent="0.25">
      <c r="A458" s="14"/>
    </row>
    <row r="459" spans="1:1" x14ac:dyDescent="0.25">
      <c r="A459" s="14"/>
    </row>
    <row r="460" spans="1:1" x14ac:dyDescent="0.25">
      <c r="A460" s="14"/>
    </row>
    <row r="461" spans="1:1" x14ac:dyDescent="0.25">
      <c r="A461" s="14"/>
    </row>
    <row r="462" spans="1:1" x14ac:dyDescent="0.25">
      <c r="A462" s="14"/>
    </row>
    <row r="463" spans="1:1" x14ac:dyDescent="0.25">
      <c r="A463" s="14"/>
    </row>
    <row r="464" spans="1:1" x14ac:dyDescent="0.25">
      <c r="A464" s="14"/>
    </row>
    <row r="465" spans="1:1" x14ac:dyDescent="0.25">
      <c r="A465" s="14"/>
    </row>
    <row r="466" spans="1:1" x14ac:dyDescent="0.25">
      <c r="A466" s="14"/>
    </row>
    <row r="467" spans="1:1" x14ac:dyDescent="0.25">
      <c r="A467" s="14"/>
    </row>
    <row r="468" spans="1:1" x14ac:dyDescent="0.25">
      <c r="A468" s="14"/>
    </row>
    <row r="469" spans="1:1" x14ac:dyDescent="0.25">
      <c r="A469" s="14"/>
    </row>
    <row r="470" spans="1:1" x14ac:dyDescent="0.25">
      <c r="A470" s="14"/>
    </row>
    <row r="471" spans="1:1" x14ac:dyDescent="0.25">
      <c r="A471" s="14"/>
    </row>
    <row r="472" spans="1:1" x14ac:dyDescent="0.25">
      <c r="A472" s="14"/>
    </row>
    <row r="473" spans="1:1" x14ac:dyDescent="0.25">
      <c r="A473" s="14"/>
    </row>
    <row r="474" spans="1:1" x14ac:dyDescent="0.25">
      <c r="A474" s="14"/>
    </row>
    <row r="475" spans="1:1" x14ac:dyDescent="0.25">
      <c r="A475" s="14"/>
    </row>
    <row r="476" spans="1:1" x14ac:dyDescent="0.25">
      <c r="A476" s="14"/>
    </row>
    <row r="477" spans="1:1" x14ac:dyDescent="0.25">
      <c r="A477" s="14"/>
    </row>
    <row r="478" spans="1:1" x14ac:dyDescent="0.25">
      <c r="A478" s="14"/>
    </row>
    <row r="479" spans="1:1" x14ac:dyDescent="0.25">
      <c r="A479" s="14"/>
    </row>
    <row r="480" spans="1:1" x14ac:dyDescent="0.25">
      <c r="A480" s="14"/>
    </row>
    <row r="481" spans="1:1" x14ac:dyDescent="0.25">
      <c r="A481" s="14"/>
    </row>
    <row r="482" spans="1:1" x14ac:dyDescent="0.25">
      <c r="A482" s="14"/>
    </row>
    <row r="483" spans="1:1" x14ac:dyDescent="0.25">
      <c r="A483" s="14"/>
    </row>
    <row r="484" spans="1:1" x14ac:dyDescent="0.25">
      <c r="A484" s="14"/>
    </row>
    <row r="485" spans="1:1" x14ac:dyDescent="0.25">
      <c r="A485" s="14"/>
    </row>
    <row r="486" spans="1:1" x14ac:dyDescent="0.25">
      <c r="A486" s="14"/>
    </row>
    <row r="487" spans="1:1" x14ac:dyDescent="0.25">
      <c r="A487" s="14"/>
    </row>
    <row r="488" spans="1:1" x14ac:dyDescent="0.25">
      <c r="A488" s="14"/>
    </row>
    <row r="489" spans="1:1" x14ac:dyDescent="0.25">
      <c r="A489" s="14"/>
    </row>
    <row r="490" spans="1:1" x14ac:dyDescent="0.25">
      <c r="A490" s="14"/>
    </row>
    <row r="491" spans="1:1" x14ac:dyDescent="0.25">
      <c r="A491" s="14"/>
    </row>
    <row r="492" spans="1:1" x14ac:dyDescent="0.25">
      <c r="A492" s="14"/>
    </row>
    <row r="493" spans="1:1" x14ac:dyDescent="0.25">
      <c r="A493" s="14"/>
    </row>
    <row r="494" spans="1:1" x14ac:dyDescent="0.25">
      <c r="A494" s="14"/>
    </row>
    <row r="495" spans="1:1" x14ac:dyDescent="0.25">
      <c r="A495" s="14"/>
    </row>
    <row r="496" spans="1:1" x14ac:dyDescent="0.25">
      <c r="A496" s="14"/>
    </row>
    <row r="497" spans="1:1" x14ac:dyDescent="0.25">
      <c r="A497" s="14"/>
    </row>
    <row r="498" spans="1:1" x14ac:dyDescent="0.25">
      <c r="A498" s="14"/>
    </row>
    <row r="499" spans="1:1" x14ac:dyDescent="0.25">
      <c r="A499" s="14"/>
    </row>
    <row r="500" spans="1:1" x14ac:dyDescent="0.25">
      <c r="A500" s="14"/>
    </row>
    <row r="501" spans="1:1" x14ac:dyDescent="0.25">
      <c r="A501" s="14"/>
    </row>
    <row r="502" spans="1:1" x14ac:dyDescent="0.25">
      <c r="A502" s="14"/>
    </row>
    <row r="503" spans="1:1" x14ac:dyDescent="0.25">
      <c r="A503" s="14"/>
    </row>
    <row r="504" spans="1:1" x14ac:dyDescent="0.25">
      <c r="A504" s="14"/>
    </row>
    <row r="505" spans="1:1" x14ac:dyDescent="0.25">
      <c r="A505" s="14"/>
    </row>
    <row r="506" spans="1:1" x14ac:dyDescent="0.25">
      <c r="A506" s="14"/>
    </row>
    <row r="507" spans="1:1" x14ac:dyDescent="0.25">
      <c r="A507" s="14"/>
    </row>
    <row r="508" spans="1:1" x14ac:dyDescent="0.25">
      <c r="A508" s="14"/>
    </row>
    <row r="509" spans="1:1" x14ac:dyDescent="0.25">
      <c r="A509" s="14"/>
    </row>
    <row r="510" spans="1:1" x14ac:dyDescent="0.25">
      <c r="A510" s="14"/>
    </row>
    <row r="511" spans="1:1" x14ac:dyDescent="0.25">
      <c r="A511" s="14"/>
    </row>
    <row r="512" spans="1:1" x14ac:dyDescent="0.25">
      <c r="A512" s="14"/>
    </row>
    <row r="513" spans="1:1" x14ac:dyDescent="0.25">
      <c r="A513" s="14"/>
    </row>
    <row r="514" spans="1:1" x14ac:dyDescent="0.25">
      <c r="A514" s="14"/>
    </row>
    <row r="515" spans="1:1" x14ac:dyDescent="0.25">
      <c r="A515" s="14"/>
    </row>
    <row r="516" spans="1:1" x14ac:dyDescent="0.25">
      <c r="A516" s="14"/>
    </row>
    <row r="517" spans="1:1" x14ac:dyDescent="0.25">
      <c r="A517" s="14"/>
    </row>
    <row r="518" spans="1:1" x14ac:dyDescent="0.25">
      <c r="A518" s="14"/>
    </row>
    <row r="519" spans="1:1" x14ac:dyDescent="0.25">
      <c r="A519" s="14"/>
    </row>
    <row r="520" spans="1:1" x14ac:dyDescent="0.25">
      <c r="A520" s="14"/>
    </row>
    <row r="521" spans="1:1" x14ac:dyDescent="0.25">
      <c r="A521" s="14"/>
    </row>
    <row r="522" spans="1:1" x14ac:dyDescent="0.25">
      <c r="A522" s="14"/>
    </row>
    <row r="523" spans="1:1" x14ac:dyDescent="0.25">
      <c r="A523" s="14"/>
    </row>
    <row r="524" spans="1:1" x14ac:dyDescent="0.25">
      <c r="A524" s="14"/>
    </row>
    <row r="525" spans="1:1" x14ac:dyDescent="0.25">
      <c r="A525" s="14"/>
    </row>
    <row r="526" spans="1:1" x14ac:dyDescent="0.25">
      <c r="A526" s="14"/>
    </row>
    <row r="527" spans="1:1" x14ac:dyDescent="0.25">
      <c r="A527" s="14"/>
    </row>
    <row r="528" spans="1:1" x14ac:dyDescent="0.25">
      <c r="A528" s="14"/>
    </row>
    <row r="529" spans="1:1" x14ac:dyDescent="0.25">
      <c r="A529" s="14"/>
    </row>
    <row r="530" spans="1:1" x14ac:dyDescent="0.25">
      <c r="A530" s="14"/>
    </row>
    <row r="531" spans="1:1" x14ac:dyDescent="0.25">
      <c r="A531" s="14"/>
    </row>
    <row r="532" spans="1:1" x14ac:dyDescent="0.25">
      <c r="A532" s="14"/>
    </row>
    <row r="533" spans="1:1" x14ac:dyDescent="0.25">
      <c r="A533" s="14"/>
    </row>
    <row r="534" spans="1:1" x14ac:dyDescent="0.25">
      <c r="A534" s="14"/>
    </row>
    <row r="535" spans="1:1" x14ac:dyDescent="0.25">
      <c r="A535" s="14"/>
    </row>
    <row r="536" spans="1:1" x14ac:dyDescent="0.25">
      <c r="A536" s="14"/>
    </row>
    <row r="537" spans="1:1" x14ac:dyDescent="0.25">
      <c r="A537" s="14"/>
    </row>
    <row r="538" spans="1:1" x14ac:dyDescent="0.25">
      <c r="A538" s="14"/>
    </row>
    <row r="539" spans="1:1" x14ac:dyDescent="0.25">
      <c r="A539" s="14"/>
    </row>
    <row r="540" spans="1:1" x14ac:dyDescent="0.25">
      <c r="A540" s="14"/>
    </row>
    <row r="541" spans="1:1" x14ac:dyDescent="0.25">
      <c r="A541" s="14"/>
    </row>
    <row r="542" spans="1:1" x14ac:dyDescent="0.25">
      <c r="A542" s="14"/>
    </row>
    <row r="543" spans="1:1" x14ac:dyDescent="0.25">
      <c r="A543" s="14"/>
    </row>
    <row r="544" spans="1:1" x14ac:dyDescent="0.25">
      <c r="A544" s="14"/>
    </row>
    <row r="545" spans="1:1" x14ac:dyDescent="0.25">
      <c r="A545" s="14"/>
    </row>
    <row r="546" spans="1:1" x14ac:dyDescent="0.25">
      <c r="A546" s="14"/>
    </row>
    <row r="547" spans="1:1" x14ac:dyDescent="0.25">
      <c r="A547" s="14"/>
    </row>
    <row r="548" spans="1:1" x14ac:dyDescent="0.25">
      <c r="A548" s="14"/>
    </row>
    <row r="549" spans="1:1" x14ac:dyDescent="0.25">
      <c r="A549" s="14"/>
    </row>
    <row r="550" spans="1:1" x14ac:dyDescent="0.25">
      <c r="A550" s="14"/>
    </row>
    <row r="551" spans="1:1" x14ac:dyDescent="0.25">
      <c r="A551" s="14"/>
    </row>
    <row r="552" spans="1:1" x14ac:dyDescent="0.25">
      <c r="A552" s="14"/>
    </row>
    <row r="553" spans="1:1" x14ac:dyDescent="0.25">
      <c r="A553" s="14"/>
    </row>
    <row r="554" spans="1:1" x14ac:dyDescent="0.25">
      <c r="A554" s="14"/>
    </row>
    <row r="555" spans="1:1" x14ac:dyDescent="0.25">
      <c r="A555" s="14"/>
    </row>
    <row r="556" spans="1:1" x14ac:dyDescent="0.25">
      <c r="A556" s="14"/>
    </row>
    <row r="557" spans="1:1" x14ac:dyDescent="0.25">
      <c r="A557" s="14"/>
    </row>
    <row r="558" spans="1:1" x14ac:dyDescent="0.25">
      <c r="A558" s="14"/>
    </row>
    <row r="559" spans="1:1" x14ac:dyDescent="0.25">
      <c r="A559" s="14"/>
    </row>
    <row r="560" spans="1:1" x14ac:dyDescent="0.25">
      <c r="A560" s="14"/>
    </row>
    <row r="561" spans="1:1" x14ac:dyDescent="0.25">
      <c r="A561" s="14"/>
    </row>
    <row r="562" spans="1:1" x14ac:dyDescent="0.25">
      <c r="A562" s="14"/>
    </row>
    <row r="563" spans="1:1" x14ac:dyDescent="0.25">
      <c r="A563" s="14"/>
    </row>
    <row r="564" spans="1:1" x14ac:dyDescent="0.25">
      <c r="A564" s="14"/>
    </row>
    <row r="565" spans="1:1" x14ac:dyDescent="0.25">
      <c r="A565" s="14"/>
    </row>
    <row r="566" spans="1:1" x14ac:dyDescent="0.25">
      <c r="A566" s="14"/>
    </row>
    <row r="567" spans="1:1" x14ac:dyDescent="0.25">
      <c r="A567" s="14"/>
    </row>
    <row r="568" spans="1:1" x14ac:dyDescent="0.25">
      <c r="A568" s="14"/>
    </row>
    <row r="569" spans="1:1" x14ac:dyDescent="0.25">
      <c r="A569" s="14"/>
    </row>
    <row r="570" spans="1:1" x14ac:dyDescent="0.25">
      <c r="A570" s="14"/>
    </row>
    <row r="571" spans="1:1" x14ac:dyDescent="0.25">
      <c r="A571" s="14"/>
    </row>
    <row r="572" spans="1:1" x14ac:dyDescent="0.25">
      <c r="A572" s="14"/>
    </row>
    <row r="573" spans="1:1" x14ac:dyDescent="0.25">
      <c r="A573" s="14"/>
    </row>
    <row r="574" spans="1:1" x14ac:dyDescent="0.25">
      <c r="A574" s="14"/>
    </row>
    <row r="575" spans="1:1" x14ac:dyDescent="0.25">
      <c r="A575" s="14"/>
    </row>
    <row r="576" spans="1:1" x14ac:dyDescent="0.25">
      <c r="A576" s="14"/>
    </row>
    <row r="577" spans="1:1" x14ac:dyDescent="0.25">
      <c r="A577" s="14"/>
    </row>
    <row r="578" spans="1:1" x14ac:dyDescent="0.25">
      <c r="A578" s="14"/>
    </row>
    <row r="579" spans="1:1" x14ac:dyDescent="0.25">
      <c r="A579" s="14"/>
    </row>
    <row r="580" spans="1:1" x14ac:dyDescent="0.25">
      <c r="A580" s="14"/>
    </row>
    <row r="581" spans="1:1" x14ac:dyDescent="0.25">
      <c r="A581" s="14"/>
    </row>
    <row r="582" spans="1:1" x14ac:dyDescent="0.25">
      <c r="A582" s="14"/>
    </row>
    <row r="583" spans="1:1" x14ac:dyDescent="0.25">
      <c r="A583" s="14"/>
    </row>
    <row r="584" spans="1:1" x14ac:dyDescent="0.25">
      <c r="A584" s="14"/>
    </row>
    <row r="585" spans="1:1" x14ac:dyDescent="0.25">
      <c r="A585" s="14"/>
    </row>
    <row r="586" spans="1:1" x14ac:dyDescent="0.25">
      <c r="A586" s="14"/>
    </row>
    <row r="587" spans="1:1" x14ac:dyDescent="0.25">
      <c r="A587" s="14"/>
    </row>
    <row r="588" spans="1:1" x14ac:dyDescent="0.25">
      <c r="A588" s="14"/>
    </row>
    <row r="589" spans="1:1" x14ac:dyDescent="0.25">
      <c r="A589" s="14"/>
    </row>
    <row r="590" spans="1:1" x14ac:dyDescent="0.25">
      <c r="A590" s="14"/>
    </row>
    <row r="591" spans="1:1" x14ac:dyDescent="0.25">
      <c r="A591" s="14"/>
    </row>
    <row r="592" spans="1:1" x14ac:dyDescent="0.25">
      <c r="A592" s="14"/>
    </row>
    <row r="593" spans="1:1" x14ac:dyDescent="0.25">
      <c r="A593" s="14"/>
    </row>
    <row r="594" spans="1:1" x14ac:dyDescent="0.25">
      <c r="A594" s="14"/>
    </row>
    <row r="595" spans="1:1" x14ac:dyDescent="0.25">
      <c r="A595" s="14"/>
    </row>
    <row r="596" spans="1:1" x14ac:dyDescent="0.25">
      <c r="A596" s="14"/>
    </row>
    <row r="597" spans="1:1" x14ac:dyDescent="0.25">
      <c r="A597" s="14"/>
    </row>
    <row r="598" spans="1:1" x14ac:dyDescent="0.25">
      <c r="A598" s="14"/>
    </row>
    <row r="599" spans="1:1" x14ac:dyDescent="0.25">
      <c r="A599" s="14"/>
    </row>
    <row r="600" spans="1:1" x14ac:dyDescent="0.25">
      <c r="A600" s="14"/>
    </row>
    <row r="601" spans="1:1" x14ac:dyDescent="0.25">
      <c r="A601" s="14"/>
    </row>
    <row r="602" spans="1:1" x14ac:dyDescent="0.25">
      <c r="A602" s="14"/>
    </row>
    <row r="603" spans="1:1" x14ac:dyDescent="0.25">
      <c r="A603" s="14"/>
    </row>
    <row r="604" spans="1:1" x14ac:dyDescent="0.25">
      <c r="A604" s="14"/>
    </row>
    <row r="605" spans="1:1" x14ac:dyDescent="0.25">
      <c r="A605" s="14"/>
    </row>
    <row r="606" spans="1:1" x14ac:dyDescent="0.25">
      <c r="A606" s="14"/>
    </row>
    <row r="607" spans="1:1" x14ac:dyDescent="0.25">
      <c r="A607" s="14"/>
    </row>
    <row r="608" spans="1:1" x14ac:dyDescent="0.25">
      <c r="A608" s="14"/>
    </row>
    <row r="609" spans="1:1" x14ac:dyDescent="0.25">
      <c r="A609" s="14"/>
    </row>
    <row r="610" spans="1:1" x14ac:dyDescent="0.25">
      <c r="A610" s="14"/>
    </row>
    <row r="611" spans="1:1" x14ac:dyDescent="0.25">
      <c r="A611" s="14"/>
    </row>
    <row r="612" spans="1:1" x14ac:dyDescent="0.25">
      <c r="A612" s="14"/>
    </row>
    <row r="613" spans="1:1" x14ac:dyDescent="0.25">
      <c r="A613" s="14"/>
    </row>
    <row r="614" spans="1:1" x14ac:dyDescent="0.25">
      <c r="A614" s="14"/>
    </row>
    <row r="615" spans="1:1" x14ac:dyDescent="0.25">
      <c r="A615" s="14"/>
    </row>
    <row r="616" spans="1:1" x14ac:dyDescent="0.25">
      <c r="A616" s="14"/>
    </row>
    <row r="617" spans="1:1" x14ac:dyDescent="0.25">
      <c r="A617" s="14"/>
    </row>
    <row r="618" spans="1:1" x14ac:dyDescent="0.25">
      <c r="A618" s="14"/>
    </row>
    <row r="619" spans="1:1" x14ac:dyDescent="0.25">
      <c r="A619" s="14"/>
    </row>
    <row r="620" spans="1:1" x14ac:dyDescent="0.25">
      <c r="A620" s="14"/>
    </row>
    <row r="621" spans="1:1" x14ac:dyDescent="0.25">
      <c r="A621" s="14"/>
    </row>
    <row r="622" spans="1:1" x14ac:dyDescent="0.25">
      <c r="A622" s="14"/>
    </row>
    <row r="623" spans="1:1" x14ac:dyDescent="0.25">
      <c r="A623" s="14"/>
    </row>
    <row r="624" spans="1:1" x14ac:dyDescent="0.25">
      <c r="A624" s="14"/>
    </row>
    <row r="625" spans="1:1" x14ac:dyDescent="0.25">
      <c r="A625" s="14"/>
    </row>
    <row r="626" spans="1:1" x14ac:dyDescent="0.25">
      <c r="A626" s="14"/>
    </row>
    <row r="627" spans="1:1" x14ac:dyDescent="0.25">
      <c r="A627" s="14"/>
    </row>
    <row r="628" spans="1:1" x14ac:dyDescent="0.25">
      <c r="A628" s="14"/>
    </row>
    <row r="629" spans="1:1" x14ac:dyDescent="0.25">
      <c r="A629" s="14"/>
    </row>
    <row r="630" spans="1:1" x14ac:dyDescent="0.25">
      <c r="A630" s="14"/>
    </row>
    <row r="631" spans="1:1" x14ac:dyDescent="0.25">
      <c r="A631" s="14"/>
    </row>
    <row r="632" spans="1:1" x14ac:dyDescent="0.25">
      <c r="A632" s="14"/>
    </row>
    <row r="633" spans="1:1" x14ac:dyDescent="0.25">
      <c r="A633" s="14"/>
    </row>
    <row r="634" spans="1:1" x14ac:dyDescent="0.25">
      <c r="A634" s="14"/>
    </row>
    <row r="635" spans="1:1" x14ac:dyDescent="0.25">
      <c r="A635" s="14"/>
    </row>
    <row r="636" spans="1:1" x14ac:dyDescent="0.25">
      <c r="A636" s="14"/>
    </row>
    <row r="637" spans="1:1" x14ac:dyDescent="0.25">
      <c r="A637" s="14"/>
    </row>
    <row r="638" spans="1:1" x14ac:dyDescent="0.25">
      <c r="A638" s="14"/>
    </row>
    <row r="639" spans="1:1" x14ac:dyDescent="0.25">
      <c r="A639" s="14"/>
    </row>
    <row r="640" spans="1:1" x14ac:dyDescent="0.25">
      <c r="A640" s="14"/>
    </row>
    <row r="641" spans="1:1" x14ac:dyDescent="0.25">
      <c r="A641" s="14"/>
    </row>
    <row r="642" spans="1:1" x14ac:dyDescent="0.25">
      <c r="A642" s="14"/>
    </row>
    <row r="643" spans="1:1" x14ac:dyDescent="0.25">
      <c r="A643" s="14"/>
    </row>
    <row r="644" spans="1:1" x14ac:dyDescent="0.25">
      <c r="A644" s="14"/>
    </row>
    <row r="645" spans="1:1" x14ac:dyDescent="0.25">
      <c r="A645" s="14"/>
    </row>
    <row r="646" spans="1:1" x14ac:dyDescent="0.25">
      <c r="A646" s="14"/>
    </row>
    <row r="647" spans="1:1" x14ac:dyDescent="0.25">
      <c r="A647" s="14"/>
    </row>
    <row r="648" spans="1:1" x14ac:dyDescent="0.25">
      <c r="A648" s="14"/>
    </row>
    <row r="649" spans="1:1" x14ac:dyDescent="0.25">
      <c r="A649" s="14"/>
    </row>
    <row r="650" spans="1:1" x14ac:dyDescent="0.25">
      <c r="A650" s="14"/>
    </row>
    <row r="651" spans="1:1" x14ac:dyDescent="0.25">
      <c r="A651" s="14"/>
    </row>
    <row r="652" spans="1:1" x14ac:dyDescent="0.25">
      <c r="A652" s="14"/>
    </row>
    <row r="653" spans="1:1" x14ac:dyDescent="0.25">
      <c r="A653" s="14"/>
    </row>
    <row r="654" spans="1:1" x14ac:dyDescent="0.25">
      <c r="A654" s="14"/>
    </row>
    <row r="655" spans="1:1" x14ac:dyDescent="0.25">
      <c r="A655" s="14"/>
    </row>
    <row r="656" spans="1:1" x14ac:dyDescent="0.25">
      <c r="A656" s="14"/>
    </row>
    <row r="657" spans="1:1" x14ac:dyDescent="0.25">
      <c r="A657" s="14"/>
    </row>
    <row r="658" spans="1:1" x14ac:dyDescent="0.25">
      <c r="A658" s="14"/>
    </row>
    <row r="659" spans="1:1" x14ac:dyDescent="0.25">
      <c r="A659" s="14"/>
    </row>
    <row r="660" spans="1:1" x14ac:dyDescent="0.25">
      <c r="A660" s="14"/>
    </row>
    <row r="661" spans="1:1" x14ac:dyDescent="0.25">
      <c r="A661" s="14"/>
    </row>
    <row r="662" spans="1:1" x14ac:dyDescent="0.25">
      <c r="A662" s="14"/>
    </row>
    <row r="663" spans="1:1" x14ac:dyDescent="0.25">
      <c r="A663" s="14"/>
    </row>
    <row r="664" spans="1:1" x14ac:dyDescent="0.25">
      <c r="A664" s="14"/>
    </row>
    <row r="665" spans="1:1" x14ac:dyDescent="0.25">
      <c r="A665" s="14"/>
    </row>
    <row r="666" spans="1:1" x14ac:dyDescent="0.25">
      <c r="A666" s="14"/>
    </row>
    <row r="667" spans="1:1" x14ac:dyDescent="0.25">
      <c r="A667" s="14"/>
    </row>
    <row r="668" spans="1:1" x14ac:dyDescent="0.25">
      <c r="A668" s="14"/>
    </row>
    <row r="669" spans="1:1" x14ac:dyDescent="0.25">
      <c r="A669" s="14"/>
    </row>
    <row r="670" spans="1:1" x14ac:dyDescent="0.25">
      <c r="A670" s="14"/>
    </row>
    <row r="671" spans="1:1" x14ac:dyDescent="0.25">
      <c r="A671" s="14"/>
    </row>
    <row r="672" spans="1:1" x14ac:dyDescent="0.25">
      <c r="A672" s="14"/>
    </row>
    <row r="673" spans="1:1" x14ac:dyDescent="0.25">
      <c r="A673" s="14"/>
    </row>
    <row r="674" spans="1:1" x14ac:dyDescent="0.25">
      <c r="A674" s="14"/>
    </row>
    <row r="675" spans="1:1" x14ac:dyDescent="0.25">
      <c r="A675" s="14"/>
    </row>
    <row r="676" spans="1:1" x14ac:dyDescent="0.25">
      <c r="A676" s="14"/>
    </row>
    <row r="677" spans="1:1" x14ac:dyDescent="0.25">
      <c r="A677" s="14"/>
    </row>
    <row r="678" spans="1:1" x14ac:dyDescent="0.25">
      <c r="A678" s="14"/>
    </row>
    <row r="679" spans="1:1" x14ac:dyDescent="0.25">
      <c r="A679" s="14"/>
    </row>
    <row r="680" spans="1:1" x14ac:dyDescent="0.25">
      <c r="A680" s="14"/>
    </row>
    <row r="681" spans="1:1" x14ac:dyDescent="0.25">
      <c r="A681" s="14"/>
    </row>
    <row r="682" spans="1:1" x14ac:dyDescent="0.25">
      <c r="A682" s="14"/>
    </row>
    <row r="683" spans="1:1" x14ac:dyDescent="0.25">
      <c r="A683" s="14"/>
    </row>
    <row r="684" spans="1:1" x14ac:dyDescent="0.25">
      <c r="A684" s="14"/>
    </row>
    <row r="685" spans="1:1" x14ac:dyDescent="0.25">
      <c r="A685" s="14"/>
    </row>
    <row r="686" spans="1:1" x14ac:dyDescent="0.25">
      <c r="A686" s="14"/>
    </row>
    <row r="687" spans="1:1" x14ac:dyDescent="0.25">
      <c r="A687" s="14"/>
    </row>
    <row r="688" spans="1:1" x14ac:dyDescent="0.25">
      <c r="A688" s="14"/>
    </row>
    <row r="689" spans="1:1" x14ac:dyDescent="0.25">
      <c r="A689" s="14"/>
    </row>
    <row r="690" spans="1:1" x14ac:dyDescent="0.25">
      <c r="A690" s="14"/>
    </row>
    <row r="691" spans="1:1" x14ac:dyDescent="0.25">
      <c r="A691" s="14"/>
    </row>
    <row r="692" spans="1:1" x14ac:dyDescent="0.25">
      <c r="A692" s="14"/>
    </row>
    <row r="693" spans="1:1" x14ac:dyDescent="0.25">
      <c r="A693" s="14"/>
    </row>
    <row r="694" spans="1:1" x14ac:dyDescent="0.25">
      <c r="A694" s="14"/>
    </row>
    <row r="695" spans="1:1" x14ac:dyDescent="0.25">
      <c r="A695" s="14"/>
    </row>
    <row r="696" spans="1:1" x14ac:dyDescent="0.25">
      <c r="A696" s="14"/>
    </row>
    <row r="697" spans="1:1" x14ac:dyDescent="0.25">
      <c r="A697" s="14"/>
    </row>
    <row r="698" spans="1:1" x14ac:dyDescent="0.25">
      <c r="A698" s="14"/>
    </row>
    <row r="699" spans="1:1" x14ac:dyDescent="0.25">
      <c r="A699" s="14"/>
    </row>
    <row r="700" spans="1:1" x14ac:dyDescent="0.25">
      <c r="A700" s="14"/>
    </row>
    <row r="701" spans="1:1" x14ac:dyDescent="0.25">
      <c r="A701" s="14"/>
    </row>
    <row r="702" spans="1:1" x14ac:dyDescent="0.25">
      <c r="A702" s="14"/>
    </row>
    <row r="703" spans="1:1" x14ac:dyDescent="0.25">
      <c r="A703" s="14"/>
    </row>
    <row r="704" spans="1:1" x14ac:dyDescent="0.25">
      <c r="A704" s="14"/>
    </row>
    <row r="705" spans="1:1" x14ac:dyDescent="0.25">
      <c r="A705" s="14"/>
    </row>
    <row r="706" spans="1:1" x14ac:dyDescent="0.25">
      <c r="A706" s="14"/>
    </row>
    <row r="707" spans="1:1" x14ac:dyDescent="0.25">
      <c r="A707" s="14"/>
    </row>
    <row r="708" spans="1:1" x14ac:dyDescent="0.25">
      <c r="A708" s="14"/>
    </row>
    <row r="709" spans="1:1" x14ac:dyDescent="0.25">
      <c r="A709" s="14"/>
    </row>
    <row r="710" spans="1:1" x14ac:dyDescent="0.25">
      <c r="A710" s="14"/>
    </row>
    <row r="711" spans="1:1" x14ac:dyDescent="0.25">
      <c r="A711" s="14"/>
    </row>
    <row r="712" spans="1:1" x14ac:dyDescent="0.25">
      <c r="A712" s="14"/>
    </row>
    <row r="713" spans="1:1" x14ac:dyDescent="0.25">
      <c r="A713" s="14"/>
    </row>
    <row r="714" spans="1:1" x14ac:dyDescent="0.25">
      <c r="A714" s="14"/>
    </row>
    <row r="715" spans="1:1" x14ac:dyDescent="0.25">
      <c r="A715" s="14"/>
    </row>
    <row r="716" spans="1:1" x14ac:dyDescent="0.25">
      <c r="A716" s="14"/>
    </row>
    <row r="717" spans="1:1" x14ac:dyDescent="0.25">
      <c r="A717" s="14"/>
    </row>
    <row r="718" spans="1:1" x14ac:dyDescent="0.25">
      <c r="A718" s="14"/>
    </row>
    <row r="719" spans="1:1" x14ac:dyDescent="0.25">
      <c r="A719" s="14"/>
    </row>
    <row r="720" spans="1:1" x14ac:dyDescent="0.25">
      <c r="A720" s="14"/>
    </row>
    <row r="721" spans="1:1" x14ac:dyDescent="0.25">
      <c r="A721" s="14"/>
    </row>
    <row r="722" spans="1:1" x14ac:dyDescent="0.25">
      <c r="A722" s="14"/>
    </row>
    <row r="723" spans="1:1" x14ac:dyDescent="0.25">
      <c r="A723" s="14"/>
    </row>
    <row r="724" spans="1:1" x14ac:dyDescent="0.25">
      <c r="A724" s="14"/>
    </row>
    <row r="725" spans="1:1" x14ac:dyDescent="0.25">
      <c r="A725" s="14"/>
    </row>
    <row r="726" spans="1:1" x14ac:dyDescent="0.25">
      <c r="A726" s="14"/>
    </row>
    <row r="727" spans="1:1" x14ac:dyDescent="0.25">
      <c r="A727" s="14"/>
    </row>
    <row r="728" spans="1:1" x14ac:dyDescent="0.25">
      <c r="A728" s="14"/>
    </row>
    <row r="729" spans="1:1" x14ac:dyDescent="0.25">
      <c r="A729" s="14"/>
    </row>
    <row r="730" spans="1:1" x14ac:dyDescent="0.25">
      <c r="A730" s="14"/>
    </row>
    <row r="731" spans="1:1" x14ac:dyDescent="0.25">
      <c r="A731" s="14"/>
    </row>
    <row r="732" spans="1:1" x14ac:dyDescent="0.25">
      <c r="A732" s="14"/>
    </row>
    <row r="733" spans="1:1" x14ac:dyDescent="0.25">
      <c r="A733" s="14"/>
    </row>
    <row r="734" spans="1:1" x14ac:dyDescent="0.25">
      <c r="A734" s="14"/>
    </row>
    <row r="735" spans="1:1" x14ac:dyDescent="0.25">
      <c r="A735" s="14"/>
    </row>
    <row r="736" spans="1:1" x14ac:dyDescent="0.25">
      <c r="A736" s="14"/>
    </row>
    <row r="737" spans="1:1" x14ac:dyDescent="0.25">
      <c r="A737" s="14"/>
    </row>
    <row r="738" spans="1:1" x14ac:dyDescent="0.25">
      <c r="A738" s="14"/>
    </row>
    <row r="739" spans="1:1" x14ac:dyDescent="0.25">
      <c r="A739" s="14"/>
    </row>
    <row r="740" spans="1:1" x14ac:dyDescent="0.25">
      <c r="A740" s="14"/>
    </row>
    <row r="741" spans="1:1" x14ac:dyDescent="0.25">
      <c r="A741" s="14"/>
    </row>
    <row r="742" spans="1:1" x14ac:dyDescent="0.25">
      <c r="A742" s="14"/>
    </row>
    <row r="743" spans="1:1" x14ac:dyDescent="0.25">
      <c r="A743" s="14"/>
    </row>
    <row r="744" spans="1:1" x14ac:dyDescent="0.25">
      <c r="A744" s="14"/>
    </row>
    <row r="745" spans="1:1" x14ac:dyDescent="0.25">
      <c r="A745" s="14"/>
    </row>
    <row r="746" spans="1:1" x14ac:dyDescent="0.25">
      <c r="A746" s="14"/>
    </row>
    <row r="747" spans="1:1" x14ac:dyDescent="0.25">
      <c r="A747" s="14"/>
    </row>
    <row r="748" spans="1:1" x14ac:dyDescent="0.25">
      <c r="A748" s="14"/>
    </row>
    <row r="749" spans="1:1" x14ac:dyDescent="0.25">
      <c r="A749" s="14"/>
    </row>
    <row r="750" spans="1:1" x14ac:dyDescent="0.25">
      <c r="A750" s="14"/>
    </row>
    <row r="751" spans="1:1" x14ac:dyDescent="0.25">
      <c r="A751" s="14"/>
    </row>
    <row r="752" spans="1:1" x14ac:dyDescent="0.25">
      <c r="A752" s="14"/>
    </row>
    <row r="753" spans="1:1" x14ac:dyDescent="0.25">
      <c r="A753" s="14"/>
    </row>
    <row r="754" spans="1:1" x14ac:dyDescent="0.25">
      <c r="A754" s="14"/>
    </row>
    <row r="755" spans="1:1" x14ac:dyDescent="0.25">
      <c r="A755" s="14"/>
    </row>
    <row r="756" spans="1:1" x14ac:dyDescent="0.25">
      <c r="A756" s="14"/>
    </row>
    <row r="757" spans="1:1" x14ac:dyDescent="0.25">
      <c r="A757" s="14"/>
    </row>
    <row r="758" spans="1:1" x14ac:dyDescent="0.25">
      <c r="A758" s="14"/>
    </row>
    <row r="759" spans="1:1" x14ac:dyDescent="0.25">
      <c r="A759" s="14"/>
    </row>
    <row r="760" spans="1:1" x14ac:dyDescent="0.25">
      <c r="A760" s="14"/>
    </row>
    <row r="761" spans="1:1" x14ac:dyDescent="0.25">
      <c r="A761" s="14"/>
    </row>
    <row r="762" spans="1:1" x14ac:dyDescent="0.25">
      <c r="A762" s="14"/>
    </row>
    <row r="763" spans="1:1" x14ac:dyDescent="0.25">
      <c r="A763" s="14"/>
    </row>
    <row r="764" spans="1:1" x14ac:dyDescent="0.25">
      <c r="A764" s="14"/>
    </row>
    <row r="765" spans="1:1" x14ac:dyDescent="0.25">
      <c r="A765" s="14"/>
    </row>
    <row r="766" spans="1:1" x14ac:dyDescent="0.25">
      <c r="A766" s="14"/>
    </row>
    <row r="767" spans="1:1" x14ac:dyDescent="0.25">
      <c r="A767" s="14"/>
    </row>
    <row r="768" spans="1:1" x14ac:dyDescent="0.25">
      <c r="A768" s="14"/>
    </row>
    <row r="769" spans="1:1" x14ac:dyDescent="0.25">
      <c r="A769" s="14"/>
    </row>
    <row r="770" spans="1:1" x14ac:dyDescent="0.25">
      <c r="A770" s="14"/>
    </row>
    <row r="771" spans="1:1" x14ac:dyDescent="0.25">
      <c r="A771" s="14"/>
    </row>
    <row r="772" spans="1:1" x14ac:dyDescent="0.25">
      <c r="A772" s="14"/>
    </row>
    <row r="773" spans="1:1" x14ac:dyDescent="0.25">
      <c r="A773" s="14"/>
    </row>
    <row r="774" spans="1:1" x14ac:dyDescent="0.25">
      <c r="A774" s="14"/>
    </row>
    <row r="775" spans="1:1" x14ac:dyDescent="0.25">
      <c r="A775" s="14"/>
    </row>
    <row r="776" spans="1:1" x14ac:dyDescent="0.25">
      <c r="A776" s="14"/>
    </row>
    <row r="777" spans="1:1" x14ac:dyDescent="0.25">
      <c r="A777" s="14"/>
    </row>
    <row r="778" spans="1:1" x14ac:dyDescent="0.25">
      <c r="A778" s="14"/>
    </row>
    <row r="779" spans="1:1" x14ac:dyDescent="0.25">
      <c r="A779" s="14"/>
    </row>
    <row r="780" spans="1:1" x14ac:dyDescent="0.25">
      <c r="A780" s="14"/>
    </row>
    <row r="781" spans="1:1" x14ac:dyDescent="0.25">
      <c r="A781" s="14"/>
    </row>
    <row r="782" spans="1:1" x14ac:dyDescent="0.25">
      <c r="A782" s="14"/>
    </row>
    <row r="783" spans="1:1" x14ac:dyDescent="0.25">
      <c r="A783" s="14"/>
    </row>
    <row r="784" spans="1:1" x14ac:dyDescent="0.25">
      <c r="A784" s="14"/>
    </row>
    <row r="785" spans="1:1" x14ac:dyDescent="0.25">
      <c r="A785" s="14"/>
    </row>
    <row r="786" spans="1:1" x14ac:dyDescent="0.25">
      <c r="A786" s="14"/>
    </row>
    <row r="787" spans="1:1" x14ac:dyDescent="0.25">
      <c r="A787" s="14"/>
    </row>
    <row r="788" spans="1:1" x14ac:dyDescent="0.25">
      <c r="A788" s="14"/>
    </row>
    <row r="789" spans="1:1" x14ac:dyDescent="0.25">
      <c r="A789" s="14"/>
    </row>
    <row r="790" spans="1:1" x14ac:dyDescent="0.25">
      <c r="A790" s="14"/>
    </row>
    <row r="791" spans="1:1" x14ac:dyDescent="0.25">
      <c r="A791" s="14"/>
    </row>
    <row r="792" spans="1:1" x14ac:dyDescent="0.25">
      <c r="A792" s="14"/>
    </row>
    <row r="793" spans="1:1" x14ac:dyDescent="0.25">
      <c r="A793" s="14"/>
    </row>
    <row r="794" spans="1:1" x14ac:dyDescent="0.25">
      <c r="A794" s="14"/>
    </row>
    <row r="795" spans="1:1" x14ac:dyDescent="0.25">
      <c r="A795" s="14"/>
    </row>
    <row r="796" spans="1:1" x14ac:dyDescent="0.25">
      <c r="A796" s="14"/>
    </row>
    <row r="797" spans="1:1" x14ac:dyDescent="0.25">
      <c r="A797" s="14"/>
    </row>
    <row r="798" spans="1:1" x14ac:dyDescent="0.25">
      <c r="A798" s="14"/>
    </row>
    <row r="799" spans="1:1" x14ac:dyDescent="0.25">
      <c r="A799" s="14"/>
    </row>
    <row r="800" spans="1:1" x14ac:dyDescent="0.25">
      <c r="A800" s="14"/>
    </row>
    <row r="801" spans="1:1" x14ac:dyDescent="0.25">
      <c r="A801" s="14"/>
    </row>
    <row r="802" spans="1:1" x14ac:dyDescent="0.25">
      <c r="A802" s="14"/>
    </row>
    <row r="803" spans="1:1" x14ac:dyDescent="0.25">
      <c r="A803" s="14"/>
    </row>
    <row r="804" spans="1:1" x14ac:dyDescent="0.25">
      <c r="A804" s="14"/>
    </row>
    <row r="805" spans="1:1" x14ac:dyDescent="0.25">
      <c r="A805" s="14"/>
    </row>
    <row r="806" spans="1:1" x14ac:dyDescent="0.25">
      <c r="A806" s="14"/>
    </row>
    <row r="807" spans="1:1" x14ac:dyDescent="0.25">
      <c r="A807" s="14"/>
    </row>
    <row r="808" spans="1:1" x14ac:dyDescent="0.25">
      <c r="A808" s="14"/>
    </row>
    <row r="809" spans="1:1" x14ac:dyDescent="0.25">
      <c r="A809" s="14"/>
    </row>
    <row r="810" spans="1:1" x14ac:dyDescent="0.25">
      <c r="A810" s="14"/>
    </row>
    <row r="811" spans="1:1" x14ac:dyDescent="0.25">
      <c r="A811" s="14"/>
    </row>
    <row r="812" spans="1:1" x14ac:dyDescent="0.25">
      <c r="A812" s="14"/>
    </row>
    <row r="813" spans="1:1" x14ac:dyDescent="0.25">
      <c r="A813" s="14"/>
    </row>
    <row r="814" spans="1:1" x14ac:dyDescent="0.25">
      <c r="A814" s="14"/>
    </row>
    <row r="815" spans="1:1" x14ac:dyDescent="0.25">
      <c r="A815" s="14"/>
    </row>
    <row r="816" spans="1:1" x14ac:dyDescent="0.25">
      <c r="A816" s="14"/>
    </row>
    <row r="817" spans="1:1" x14ac:dyDescent="0.25">
      <c r="A817" s="14"/>
    </row>
    <row r="818" spans="1:1" x14ac:dyDescent="0.25">
      <c r="A818" s="14"/>
    </row>
    <row r="819" spans="1:1" x14ac:dyDescent="0.25">
      <c r="A819" s="14"/>
    </row>
    <row r="820" spans="1:1" x14ac:dyDescent="0.25">
      <c r="A820" s="14"/>
    </row>
    <row r="821" spans="1:1" x14ac:dyDescent="0.25">
      <c r="A821" s="14"/>
    </row>
    <row r="822" spans="1:1" x14ac:dyDescent="0.25">
      <c r="A822" s="14"/>
    </row>
    <row r="823" spans="1:1" x14ac:dyDescent="0.25">
      <c r="A823" s="14"/>
    </row>
    <row r="824" spans="1:1" x14ac:dyDescent="0.25">
      <c r="A824" s="14"/>
    </row>
    <row r="825" spans="1:1" x14ac:dyDescent="0.25">
      <c r="A825" s="14"/>
    </row>
    <row r="826" spans="1:1" x14ac:dyDescent="0.25">
      <c r="A826" s="14"/>
    </row>
    <row r="827" spans="1:1" x14ac:dyDescent="0.25">
      <c r="A827" s="14"/>
    </row>
    <row r="828" spans="1:1" x14ac:dyDescent="0.25">
      <c r="A828" s="14"/>
    </row>
    <row r="829" spans="1:1" x14ac:dyDescent="0.25">
      <c r="A829" s="14"/>
    </row>
    <row r="830" spans="1:1" x14ac:dyDescent="0.25">
      <c r="A830" s="14"/>
    </row>
    <row r="831" spans="1:1" x14ac:dyDescent="0.25">
      <c r="A831" s="14"/>
    </row>
    <row r="832" spans="1:1" x14ac:dyDescent="0.25">
      <c r="A832" s="14"/>
    </row>
    <row r="833" spans="1:1" x14ac:dyDescent="0.25">
      <c r="A833" s="14"/>
    </row>
    <row r="834" spans="1:1" x14ac:dyDescent="0.25">
      <c r="A834" s="14"/>
    </row>
    <row r="835" spans="1:1" x14ac:dyDescent="0.25">
      <c r="A835" s="14"/>
    </row>
    <row r="836" spans="1:1" x14ac:dyDescent="0.25">
      <c r="A836" s="14"/>
    </row>
    <row r="837" spans="1:1" x14ac:dyDescent="0.25">
      <c r="A837" s="14"/>
    </row>
    <row r="838" spans="1:1" x14ac:dyDescent="0.25">
      <c r="A838" s="14"/>
    </row>
    <row r="839" spans="1:1" x14ac:dyDescent="0.25">
      <c r="A839" s="14"/>
    </row>
    <row r="840" spans="1:1" x14ac:dyDescent="0.25">
      <c r="A840" s="14"/>
    </row>
    <row r="841" spans="1:1" x14ac:dyDescent="0.25">
      <c r="A841" s="14"/>
    </row>
    <row r="842" spans="1:1" x14ac:dyDescent="0.25">
      <c r="A842" s="14"/>
    </row>
    <row r="843" spans="1:1" x14ac:dyDescent="0.25">
      <c r="A843" s="14"/>
    </row>
    <row r="844" spans="1:1" x14ac:dyDescent="0.25">
      <c r="A844" s="14"/>
    </row>
    <row r="845" spans="1:1" x14ac:dyDescent="0.25">
      <c r="A845" s="14"/>
    </row>
    <row r="846" spans="1:1" x14ac:dyDescent="0.25">
      <c r="A846" s="14"/>
    </row>
    <row r="847" spans="1:1" x14ac:dyDescent="0.25">
      <c r="A847" s="14"/>
    </row>
    <row r="848" spans="1:1" x14ac:dyDescent="0.25">
      <c r="A848" s="14"/>
    </row>
    <row r="849" spans="1:1" x14ac:dyDescent="0.25">
      <c r="A849" s="14"/>
    </row>
    <row r="850" spans="1:1" x14ac:dyDescent="0.25">
      <c r="A850" s="14"/>
    </row>
    <row r="851" spans="1:1" x14ac:dyDescent="0.25">
      <c r="A851" s="14"/>
    </row>
    <row r="852" spans="1:1" x14ac:dyDescent="0.25">
      <c r="A852" s="14"/>
    </row>
    <row r="853" spans="1:1" x14ac:dyDescent="0.25">
      <c r="A853" s="14"/>
    </row>
    <row r="854" spans="1:1" x14ac:dyDescent="0.25">
      <c r="A854" s="14"/>
    </row>
    <row r="855" spans="1:1" x14ac:dyDescent="0.25">
      <c r="A855" s="14"/>
    </row>
    <row r="856" spans="1:1" x14ac:dyDescent="0.25">
      <c r="A856" s="14"/>
    </row>
    <row r="857" spans="1:1" x14ac:dyDescent="0.25">
      <c r="A857" s="14"/>
    </row>
    <row r="858" spans="1:1" x14ac:dyDescent="0.25">
      <c r="A858" s="14"/>
    </row>
    <row r="859" spans="1:1" x14ac:dyDescent="0.25">
      <c r="A859" s="14"/>
    </row>
    <row r="860" spans="1:1" x14ac:dyDescent="0.25">
      <c r="A860" s="14"/>
    </row>
    <row r="861" spans="1:1" x14ac:dyDescent="0.25">
      <c r="A861" s="14"/>
    </row>
    <row r="862" spans="1:1" x14ac:dyDescent="0.25">
      <c r="A862" s="14"/>
    </row>
    <row r="863" spans="1:1" x14ac:dyDescent="0.25">
      <c r="A863" s="14"/>
    </row>
    <row r="864" spans="1:1" x14ac:dyDescent="0.25">
      <c r="A864" s="14"/>
    </row>
    <row r="865" spans="1:1" x14ac:dyDescent="0.25">
      <c r="A865" s="14"/>
    </row>
    <row r="866" spans="1:1" x14ac:dyDescent="0.25">
      <c r="A866" s="14"/>
    </row>
    <row r="867" spans="1:1" x14ac:dyDescent="0.25">
      <c r="A867" s="14"/>
    </row>
    <row r="868" spans="1:1" x14ac:dyDescent="0.25">
      <c r="A868" s="14"/>
    </row>
    <row r="869" spans="1:1" x14ac:dyDescent="0.25">
      <c r="A869" s="14"/>
    </row>
    <row r="870" spans="1:1" x14ac:dyDescent="0.25">
      <c r="A870" s="14"/>
    </row>
    <row r="871" spans="1:1" x14ac:dyDescent="0.25">
      <c r="A871" s="14"/>
    </row>
    <row r="872" spans="1:1" x14ac:dyDescent="0.25">
      <c r="A872" s="14"/>
    </row>
    <row r="873" spans="1:1" x14ac:dyDescent="0.25">
      <c r="A873" s="14"/>
    </row>
    <row r="874" spans="1:1" x14ac:dyDescent="0.25">
      <c r="A874" s="14"/>
    </row>
    <row r="875" spans="1:1" x14ac:dyDescent="0.25">
      <c r="A875" s="14"/>
    </row>
    <row r="876" spans="1:1" x14ac:dyDescent="0.25">
      <c r="A876" s="14"/>
    </row>
    <row r="877" spans="1:1" x14ac:dyDescent="0.25">
      <c r="A877" s="14"/>
    </row>
    <row r="878" spans="1:1" x14ac:dyDescent="0.25">
      <c r="A878" s="14"/>
    </row>
    <row r="879" spans="1:1" x14ac:dyDescent="0.25">
      <c r="A879" s="14"/>
    </row>
    <row r="880" spans="1:1" x14ac:dyDescent="0.25">
      <c r="A880" s="14"/>
    </row>
    <row r="881" spans="1:1" x14ac:dyDescent="0.25">
      <c r="A881" s="14"/>
    </row>
    <row r="882" spans="1:1" x14ac:dyDescent="0.25">
      <c r="A882" s="14"/>
    </row>
    <row r="883" spans="1:1" x14ac:dyDescent="0.25">
      <c r="A883" s="14"/>
    </row>
    <row r="884" spans="1:1" x14ac:dyDescent="0.25">
      <c r="A884" s="14"/>
    </row>
    <row r="885" spans="1:1" x14ac:dyDescent="0.25">
      <c r="A885" s="14"/>
    </row>
    <row r="886" spans="1:1" x14ac:dyDescent="0.25">
      <c r="A886" s="14"/>
    </row>
    <row r="887" spans="1:1" x14ac:dyDescent="0.25">
      <c r="A887" s="14"/>
    </row>
    <row r="888" spans="1:1" x14ac:dyDescent="0.25">
      <c r="A888" s="14"/>
    </row>
    <row r="889" spans="1:1" x14ac:dyDescent="0.25">
      <c r="A889" s="14"/>
    </row>
    <row r="890" spans="1:1" x14ac:dyDescent="0.25">
      <c r="A890" s="14"/>
    </row>
    <row r="891" spans="1:1" x14ac:dyDescent="0.25">
      <c r="A891" s="14"/>
    </row>
    <row r="892" spans="1:1" x14ac:dyDescent="0.25">
      <c r="A892" s="14"/>
    </row>
    <row r="893" spans="1:1" x14ac:dyDescent="0.25">
      <c r="A893" s="14"/>
    </row>
    <row r="894" spans="1:1" x14ac:dyDescent="0.25">
      <c r="A894" s="14"/>
    </row>
    <row r="895" spans="1:1" x14ac:dyDescent="0.25">
      <c r="A895" s="14"/>
    </row>
    <row r="896" spans="1:1" x14ac:dyDescent="0.25">
      <c r="A896" s="14"/>
    </row>
    <row r="897" spans="1:1" x14ac:dyDescent="0.25">
      <c r="A897" s="14"/>
    </row>
    <row r="898" spans="1:1" x14ac:dyDescent="0.25">
      <c r="A898" s="14"/>
    </row>
    <row r="899" spans="1:1" x14ac:dyDescent="0.25">
      <c r="A899" s="14"/>
    </row>
    <row r="900" spans="1:1" x14ac:dyDescent="0.25">
      <c r="A900" s="14"/>
    </row>
    <row r="901" spans="1:1" x14ac:dyDescent="0.25">
      <c r="A901" s="14"/>
    </row>
    <row r="902" spans="1:1" x14ac:dyDescent="0.25">
      <c r="A902" s="14"/>
    </row>
    <row r="903" spans="1:1" x14ac:dyDescent="0.25">
      <c r="A903" s="14"/>
    </row>
    <row r="904" spans="1:1" x14ac:dyDescent="0.25">
      <c r="A904" s="14"/>
    </row>
    <row r="905" spans="1:1" x14ac:dyDescent="0.25">
      <c r="A905" s="14"/>
    </row>
    <row r="906" spans="1:1" x14ac:dyDescent="0.25">
      <c r="A906" s="14"/>
    </row>
    <row r="907" spans="1:1" x14ac:dyDescent="0.25">
      <c r="A907" s="14"/>
    </row>
    <row r="908" spans="1:1" x14ac:dyDescent="0.25">
      <c r="A908" s="14"/>
    </row>
    <row r="909" spans="1:1" x14ac:dyDescent="0.25">
      <c r="A909" s="14"/>
    </row>
    <row r="910" spans="1:1" x14ac:dyDescent="0.25">
      <c r="A910" s="14"/>
    </row>
    <row r="911" spans="1:1" x14ac:dyDescent="0.25">
      <c r="A911" s="14"/>
    </row>
    <row r="912" spans="1:1" x14ac:dyDescent="0.25">
      <c r="A912" s="14"/>
    </row>
    <row r="913" spans="1:1" x14ac:dyDescent="0.25">
      <c r="A913" s="14"/>
    </row>
    <row r="914" spans="1:1" x14ac:dyDescent="0.25">
      <c r="A914" s="14"/>
    </row>
    <row r="915" spans="1:1" x14ac:dyDescent="0.25">
      <c r="A915" s="14"/>
    </row>
    <row r="916" spans="1:1" x14ac:dyDescent="0.25">
      <c r="A916" s="14"/>
    </row>
    <row r="917" spans="1:1" x14ac:dyDescent="0.25">
      <c r="A917" s="14"/>
    </row>
    <row r="918" spans="1:1" x14ac:dyDescent="0.25">
      <c r="A918" s="14"/>
    </row>
    <row r="919" spans="1:1" x14ac:dyDescent="0.25">
      <c r="A919" s="14"/>
    </row>
    <row r="920" spans="1:1" x14ac:dyDescent="0.25">
      <c r="A920" s="14"/>
    </row>
    <row r="921" spans="1:1" x14ac:dyDescent="0.25">
      <c r="A921" s="14"/>
    </row>
    <row r="922" spans="1:1" x14ac:dyDescent="0.25">
      <c r="A922" s="14"/>
    </row>
    <row r="923" spans="1:1" x14ac:dyDescent="0.25">
      <c r="A923" s="14"/>
    </row>
    <row r="924" spans="1:1" x14ac:dyDescent="0.25">
      <c r="A924" s="14"/>
    </row>
    <row r="925" spans="1:1" x14ac:dyDescent="0.25">
      <c r="A925" s="14"/>
    </row>
    <row r="926" spans="1:1" x14ac:dyDescent="0.25">
      <c r="A926" s="14"/>
    </row>
    <row r="927" spans="1:1" x14ac:dyDescent="0.25">
      <c r="A927" s="14"/>
    </row>
    <row r="928" spans="1:1" x14ac:dyDescent="0.25">
      <c r="A928" s="14"/>
    </row>
    <row r="929" spans="1:1" x14ac:dyDescent="0.25">
      <c r="A929" s="14"/>
    </row>
    <row r="930" spans="1:1" x14ac:dyDescent="0.25">
      <c r="A930" s="14"/>
    </row>
    <row r="931" spans="1:1" x14ac:dyDescent="0.25">
      <c r="A931" s="14"/>
    </row>
    <row r="932" spans="1:1" x14ac:dyDescent="0.25">
      <c r="A932" s="14"/>
    </row>
    <row r="933" spans="1:1" x14ac:dyDescent="0.25">
      <c r="A933" s="14"/>
    </row>
    <row r="934" spans="1:1" x14ac:dyDescent="0.25">
      <c r="A934" s="14"/>
    </row>
    <row r="935" spans="1:1" x14ac:dyDescent="0.25">
      <c r="A935" s="14"/>
    </row>
    <row r="936" spans="1:1" x14ac:dyDescent="0.25">
      <c r="A936" s="14"/>
    </row>
    <row r="937" spans="1:1" x14ac:dyDescent="0.25">
      <c r="A937" s="14"/>
    </row>
    <row r="938" spans="1:1" x14ac:dyDescent="0.25">
      <c r="A938" s="14"/>
    </row>
    <row r="939" spans="1:1" x14ac:dyDescent="0.25">
      <c r="A939" s="14"/>
    </row>
    <row r="940" spans="1:1" x14ac:dyDescent="0.25">
      <c r="A940" s="14"/>
    </row>
    <row r="941" spans="1:1" x14ac:dyDescent="0.25">
      <c r="A941" s="14"/>
    </row>
    <row r="942" spans="1:1" x14ac:dyDescent="0.25">
      <c r="A942" s="14"/>
    </row>
    <row r="943" spans="1:1" x14ac:dyDescent="0.25">
      <c r="A943" s="14"/>
    </row>
    <row r="944" spans="1:1" x14ac:dyDescent="0.25">
      <c r="A944" s="14"/>
    </row>
    <row r="945" spans="1:1" x14ac:dyDescent="0.25">
      <c r="A945" s="14"/>
    </row>
    <row r="946" spans="1:1" x14ac:dyDescent="0.25">
      <c r="A946" s="14"/>
    </row>
    <row r="947" spans="1:1" x14ac:dyDescent="0.25">
      <c r="A947" s="14"/>
    </row>
    <row r="948" spans="1:1" x14ac:dyDescent="0.25">
      <c r="A948" s="14"/>
    </row>
    <row r="949" spans="1:1" x14ac:dyDescent="0.25">
      <c r="A949" s="14"/>
    </row>
    <row r="950" spans="1:1" x14ac:dyDescent="0.25">
      <c r="A950" s="14"/>
    </row>
    <row r="951" spans="1:1" x14ac:dyDescent="0.25">
      <c r="A951" s="14"/>
    </row>
    <row r="952" spans="1:1" x14ac:dyDescent="0.25">
      <c r="A952" s="14"/>
    </row>
    <row r="953" spans="1:1" x14ac:dyDescent="0.25">
      <c r="A953" s="14"/>
    </row>
    <row r="954" spans="1:1" x14ac:dyDescent="0.25">
      <c r="A954" s="14"/>
    </row>
    <row r="955" spans="1:1" x14ac:dyDescent="0.25">
      <c r="A955" s="14"/>
    </row>
    <row r="956" spans="1:1" x14ac:dyDescent="0.25">
      <c r="A956" s="14"/>
    </row>
    <row r="957" spans="1:1" x14ac:dyDescent="0.25">
      <c r="A957" s="14"/>
    </row>
    <row r="958" spans="1:1" x14ac:dyDescent="0.25">
      <c r="A958" s="14"/>
    </row>
    <row r="959" spans="1:1" x14ac:dyDescent="0.25">
      <c r="A959" s="14"/>
    </row>
    <row r="960" spans="1:1" x14ac:dyDescent="0.25">
      <c r="A960" s="14"/>
    </row>
    <row r="961" spans="1:1" x14ac:dyDescent="0.25">
      <c r="A961" s="14"/>
    </row>
    <row r="962" spans="1:1" x14ac:dyDescent="0.25">
      <c r="A962" s="14"/>
    </row>
    <row r="963" spans="1:1" x14ac:dyDescent="0.25">
      <c r="A963" s="14"/>
    </row>
    <row r="964" spans="1:1" x14ac:dyDescent="0.25">
      <c r="A964" s="14"/>
    </row>
    <row r="965" spans="1:1" x14ac:dyDescent="0.25">
      <c r="A965" s="14"/>
    </row>
    <row r="966" spans="1:1" x14ac:dyDescent="0.25">
      <c r="A966" s="14"/>
    </row>
    <row r="967" spans="1:1" x14ac:dyDescent="0.25">
      <c r="A967" s="14"/>
    </row>
    <row r="968" spans="1:1" x14ac:dyDescent="0.25">
      <c r="A968" s="14"/>
    </row>
    <row r="969" spans="1:1" x14ac:dyDescent="0.25">
      <c r="A969" s="14"/>
    </row>
    <row r="970" spans="1:1" x14ac:dyDescent="0.25">
      <c r="A970" s="14"/>
    </row>
    <row r="971" spans="1:1" x14ac:dyDescent="0.25">
      <c r="A971" s="14"/>
    </row>
    <row r="972" spans="1:1" x14ac:dyDescent="0.25">
      <c r="A972" s="14"/>
    </row>
    <row r="973" spans="1:1" x14ac:dyDescent="0.25">
      <c r="A973" s="14"/>
    </row>
    <row r="974" spans="1:1" x14ac:dyDescent="0.25">
      <c r="A974" s="14"/>
    </row>
    <row r="975" spans="1:1" x14ac:dyDescent="0.25">
      <c r="A975" s="14"/>
    </row>
    <row r="976" spans="1:1" x14ac:dyDescent="0.25">
      <c r="A976" s="14"/>
    </row>
    <row r="977" spans="1:1" x14ac:dyDescent="0.25">
      <c r="A977" s="14"/>
    </row>
    <row r="978" spans="1:1" x14ac:dyDescent="0.25">
      <c r="A978" s="14"/>
    </row>
    <row r="979" spans="1:1" x14ac:dyDescent="0.25">
      <c r="A979" s="14"/>
    </row>
    <row r="980" spans="1:1" x14ac:dyDescent="0.25">
      <c r="A980" s="14"/>
    </row>
    <row r="981" spans="1:1" x14ac:dyDescent="0.25">
      <c r="A981" s="14"/>
    </row>
    <row r="982" spans="1:1" x14ac:dyDescent="0.25">
      <c r="A982" s="14"/>
    </row>
    <row r="983" spans="1:1" x14ac:dyDescent="0.25">
      <c r="A983" s="14"/>
    </row>
    <row r="984" spans="1:1" x14ac:dyDescent="0.25">
      <c r="A984" s="14"/>
    </row>
    <row r="985" spans="1:1" x14ac:dyDescent="0.25">
      <c r="A985" s="14"/>
    </row>
    <row r="986" spans="1:1" x14ac:dyDescent="0.25">
      <c r="A986" s="14"/>
    </row>
    <row r="987" spans="1:1" x14ac:dyDescent="0.25">
      <c r="A987" s="14"/>
    </row>
    <row r="988" spans="1:1" x14ac:dyDescent="0.25">
      <c r="A988" s="14"/>
    </row>
    <row r="989" spans="1:1" x14ac:dyDescent="0.25">
      <c r="A989" s="14"/>
    </row>
    <row r="990" spans="1:1" x14ac:dyDescent="0.25">
      <c r="A990" s="14"/>
    </row>
    <row r="991" spans="1:1" x14ac:dyDescent="0.25">
      <c r="A991" s="14"/>
    </row>
    <row r="992" spans="1:1" x14ac:dyDescent="0.25">
      <c r="A992" s="14"/>
    </row>
    <row r="993" spans="1:1" x14ac:dyDescent="0.25">
      <c r="A993" s="14"/>
    </row>
    <row r="994" spans="1:1" x14ac:dyDescent="0.25">
      <c r="A994" s="14"/>
    </row>
    <row r="995" spans="1:1" x14ac:dyDescent="0.25">
      <c r="A995" s="14"/>
    </row>
    <row r="996" spans="1:1" x14ac:dyDescent="0.25">
      <c r="A996" s="14"/>
    </row>
    <row r="997" spans="1:1" x14ac:dyDescent="0.25">
      <c r="A997" s="14"/>
    </row>
    <row r="998" spans="1:1" x14ac:dyDescent="0.25">
      <c r="A998" s="14"/>
    </row>
    <row r="999" spans="1:1" x14ac:dyDescent="0.25">
      <c r="A999" s="14"/>
    </row>
    <row r="1000" spans="1:1" x14ac:dyDescent="0.25">
      <c r="A1000" s="14"/>
    </row>
    <row r="1001" spans="1:1" x14ac:dyDescent="0.25">
      <c r="A1001" s="14"/>
    </row>
    <row r="1002" spans="1:1" x14ac:dyDescent="0.25">
      <c r="A1002" s="14"/>
    </row>
    <row r="1003" spans="1:1" x14ac:dyDescent="0.25">
      <c r="A1003" s="14"/>
    </row>
    <row r="1004" spans="1:1" x14ac:dyDescent="0.25">
      <c r="A1004" s="14"/>
    </row>
    <row r="1005" spans="1:1" x14ac:dyDescent="0.25">
      <c r="A1005" s="14"/>
    </row>
    <row r="1006" spans="1:1" x14ac:dyDescent="0.25">
      <c r="A1006" s="14"/>
    </row>
    <row r="1007" spans="1:1" x14ac:dyDescent="0.25">
      <c r="A1007" s="14"/>
    </row>
    <row r="1008" spans="1:1" x14ac:dyDescent="0.25">
      <c r="A1008" s="14"/>
    </row>
    <row r="1009" spans="1:1" x14ac:dyDescent="0.25">
      <c r="A1009" s="14"/>
    </row>
    <row r="1010" spans="1:1" x14ac:dyDescent="0.25">
      <c r="A1010" s="14"/>
    </row>
    <row r="1011" spans="1:1" x14ac:dyDescent="0.25">
      <c r="A1011" s="14"/>
    </row>
    <row r="1012" spans="1:1" x14ac:dyDescent="0.25">
      <c r="A1012" s="14"/>
    </row>
    <row r="1013" spans="1:1" x14ac:dyDescent="0.25">
      <c r="A1013" s="14"/>
    </row>
    <row r="1014" spans="1:1" x14ac:dyDescent="0.25">
      <c r="A1014" s="14"/>
    </row>
    <row r="1015" spans="1:1" x14ac:dyDescent="0.25">
      <c r="A1015" s="14"/>
    </row>
    <row r="1016" spans="1:1" x14ac:dyDescent="0.25">
      <c r="A1016" s="14"/>
    </row>
    <row r="1017" spans="1:1" x14ac:dyDescent="0.25">
      <c r="A1017" s="14"/>
    </row>
    <row r="1018" spans="1:1" x14ac:dyDescent="0.25">
      <c r="A1018" s="14"/>
    </row>
    <row r="1019" spans="1:1" x14ac:dyDescent="0.25">
      <c r="A1019" s="14"/>
    </row>
    <row r="1020" spans="1:1" x14ac:dyDescent="0.25">
      <c r="A1020" s="14"/>
    </row>
    <row r="1021" spans="1:1" x14ac:dyDescent="0.25">
      <c r="A1021" s="14"/>
    </row>
    <row r="1022" spans="1:1" x14ac:dyDescent="0.25">
      <c r="A1022" s="14"/>
    </row>
    <row r="1023" spans="1:1" x14ac:dyDescent="0.25">
      <c r="A1023" s="14"/>
    </row>
    <row r="1024" spans="1:1" x14ac:dyDescent="0.25">
      <c r="A1024" s="14"/>
    </row>
    <row r="1025" spans="1:1" x14ac:dyDescent="0.25">
      <c r="A1025" s="14"/>
    </row>
    <row r="1026" spans="1:1" x14ac:dyDescent="0.25">
      <c r="A1026" s="14"/>
    </row>
    <row r="1027" spans="1:1" x14ac:dyDescent="0.25">
      <c r="A1027" s="14"/>
    </row>
    <row r="1028" spans="1:1" x14ac:dyDescent="0.25">
      <c r="A1028" s="14"/>
    </row>
    <row r="1029" spans="1:1" x14ac:dyDescent="0.25">
      <c r="A1029" s="14"/>
    </row>
    <row r="1030" spans="1:1" x14ac:dyDescent="0.25">
      <c r="A1030" s="14"/>
    </row>
    <row r="1031" spans="1:1" x14ac:dyDescent="0.25">
      <c r="A1031" s="14"/>
    </row>
    <row r="1032" spans="1:1" x14ac:dyDescent="0.25">
      <c r="A1032" s="14"/>
    </row>
    <row r="1033" spans="1:1" x14ac:dyDescent="0.25">
      <c r="A1033" s="14"/>
    </row>
    <row r="1034" spans="1:1" x14ac:dyDescent="0.25">
      <c r="A1034" s="14"/>
    </row>
    <row r="1035" spans="1:1" x14ac:dyDescent="0.25">
      <c r="A1035" s="14"/>
    </row>
    <row r="1036" spans="1:1" x14ac:dyDescent="0.25">
      <c r="A1036" s="14"/>
    </row>
    <row r="1037" spans="1:1" x14ac:dyDescent="0.25">
      <c r="A1037" s="14"/>
    </row>
    <row r="1038" spans="1:1" x14ac:dyDescent="0.25">
      <c r="A1038" s="14"/>
    </row>
    <row r="1039" spans="1:1" x14ac:dyDescent="0.25">
      <c r="A1039" s="14"/>
    </row>
    <row r="1040" spans="1:1" x14ac:dyDescent="0.25">
      <c r="A1040" s="14"/>
    </row>
    <row r="1041" spans="1:1" x14ac:dyDescent="0.25">
      <c r="A1041" s="14"/>
    </row>
    <row r="1042" spans="1:1" x14ac:dyDescent="0.25">
      <c r="A1042" s="14"/>
    </row>
    <row r="1043" spans="1:1" x14ac:dyDescent="0.25">
      <c r="A1043" s="14"/>
    </row>
    <row r="1044" spans="1:1" x14ac:dyDescent="0.25">
      <c r="A1044" s="14"/>
    </row>
    <row r="1045" spans="1:1" x14ac:dyDescent="0.25">
      <c r="A1045" s="14"/>
    </row>
    <row r="1046" spans="1:1" x14ac:dyDescent="0.25">
      <c r="A1046" s="14"/>
    </row>
    <row r="1047" spans="1:1" x14ac:dyDescent="0.25">
      <c r="A1047" s="14"/>
    </row>
    <row r="1048" spans="1:1" x14ac:dyDescent="0.25">
      <c r="A1048" s="14"/>
    </row>
    <row r="1049" spans="1:1" x14ac:dyDescent="0.25">
      <c r="A1049" s="14"/>
    </row>
    <row r="1050" spans="1:1" x14ac:dyDescent="0.25">
      <c r="A1050" s="14"/>
    </row>
    <row r="1051" spans="1:1" x14ac:dyDescent="0.25">
      <c r="A1051" s="14"/>
    </row>
    <row r="1052" spans="1:1" x14ac:dyDescent="0.25">
      <c r="A1052" s="14"/>
    </row>
    <row r="1053" spans="1:1" x14ac:dyDescent="0.25">
      <c r="A1053" s="14"/>
    </row>
    <row r="1054" spans="1:1" x14ac:dyDescent="0.25">
      <c r="A1054" s="14"/>
    </row>
    <row r="1055" spans="1:1" x14ac:dyDescent="0.25">
      <c r="A1055" s="14"/>
    </row>
    <row r="1056" spans="1:1" x14ac:dyDescent="0.25">
      <c r="A1056" s="14"/>
    </row>
    <row r="1057" spans="1:1" x14ac:dyDescent="0.25">
      <c r="A1057" s="14"/>
    </row>
    <row r="1058" spans="1:1" x14ac:dyDescent="0.25">
      <c r="A1058" s="14"/>
    </row>
    <row r="1059" spans="1:1" x14ac:dyDescent="0.25">
      <c r="A1059" s="14"/>
    </row>
    <row r="1060" spans="1:1" x14ac:dyDescent="0.25">
      <c r="A1060" s="14"/>
    </row>
    <row r="1061" spans="1:1" x14ac:dyDescent="0.25">
      <c r="A1061" s="14"/>
    </row>
    <row r="1062" spans="1:1" x14ac:dyDescent="0.25">
      <c r="A1062" s="14"/>
    </row>
    <row r="1063" spans="1:1" x14ac:dyDescent="0.25">
      <c r="A1063" s="14"/>
    </row>
    <row r="1064" spans="1:1" x14ac:dyDescent="0.25">
      <c r="A1064" s="14"/>
    </row>
    <row r="1065" spans="1:1" x14ac:dyDescent="0.25">
      <c r="A1065" s="14"/>
    </row>
    <row r="1066" spans="1:1" x14ac:dyDescent="0.25">
      <c r="A1066" s="14"/>
    </row>
    <row r="1067" spans="1:1" x14ac:dyDescent="0.25">
      <c r="A1067" s="14"/>
    </row>
    <row r="1068" spans="1:1" x14ac:dyDescent="0.25">
      <c r="A1068" s="14"/>
    </row>
    <row r="1069" spans="1:1" x14ac:dyDescent="0.25">
      <c r="A1069" s="14"/>
    </row>
    <row r="1070" spans="1:1" x14ac:dyDescent="0.25">
      <c r="A1070" s="14"/>
    </row>
    <row r="1071" spans="1:1" x14ac:dyDescent="0.25">
      <c r="A1071" s="14"/>
    </row>
    <row r="1072" spans="1:1" x14ac:dyDescent="0.25">
      <c r="A1072" s="14"/>
    </row>
    <row r="1073" spans="1:1" x14ac:dyDescent="0.25">
      <c r="A1073" s="14"/>
    </row>
    <row r="1074" spans="1:1" x14ac:dyDescent="0.25">
      <c r="A1074" s="14"/>
    </row>
    <row r="1075" spans="1:1" x14ac:dyDescent="0.25">
      <c r="A1075" s="14"/>
    </row>
    <row r="1076" spans="1:1" x14ac:dyDescent="0.25">
      <c r="A1076" s="14"/>
    </row>
    <row r="1077" spans="1:1" x14ac:dyDescent="0.25">
      <c r="A1077" s="14"/>
    </row>
    <row r="1078" spans="1:1" x14ac:dyDescent="0.25">
      <c r="A1078" s="14"/>
    </row>
    <row r="1079" spans="1:1" x14ac:dyDescent="0.25">
      <c r="A1079" s="14"/>
    </row>
    <row r="1080" spans="1:1" x14ac:dyDescent="0.25">
      <c r="A1080" s="14"/>
    </row>
    <row r="1081" spans="1:1" x14ac:dyDescent="0.25">
      <c r="A1081" s="14"/>
    </row>
    <row r="1082" spans="1:1" x14ac:dyDescent="0.25">
      <c r="A1082" s="14"/>
    </row>
    <row r="1083" spans="1:1" x14ac:dyDescent="0.25">
      <c r="A1083" s="14"/>
    </row>
    <row r="1084" spans="1:1" x14ac:dyDescent="0.25">
      <c r="A1084" s="14"/>
    </row>
    <row r="1085" spans="1:1" x14ac:dyDescent="0.25">
      <c r="A1085" s="14"/>
    </row>
    <row r="1086" spans="1:1" x14ac:dyDescent="0.25">
      <c r="A1086" s="14"/>
    </row>
    <row r="1087" spans="1:1" x14ac:dyDescent="0.25">
      <c r="A1087" s="14"/>
    </row>
    <row r="1088" spans="1:1" x14ac:dyDescent="0.25">
      <c r="A1088" s="14"/>
    </row>
    <row r="1089" spans="1:1" x14ac:dyDescent="0.25">
      <c r="A1089" s="14"/>
    </row>
    <row r="1090" spans="1:1" x14ac:dyDescent="0.25">
      <c r="A1090" s="14"/>
    </row>
    <row r="1091" spans="1:1" x14ac:dyDescent="0.25">
      <c r="A1091" s="14"/>
    </row>
    <row r="1092" spans="1:1" x14ac:dyDescent="0.25">
      <c r="A1092" s="14"/>
    </row>
    <row r="1093" spans="1:1" x14ac:dyDescent="0.25">
      <c r="A1093" s="14"/>
    </row>
    <row r="1094" spans="1:1" x14ac:dyDescent="0.25">
      <c r="A1094" s="14"/>
    </row>
    <row r="1095" spans="1:1" x14ac:dyDescent="0.25">
      <c r="A1095" s="14"/>
    </row>
    <row r="1096" spans="1:1" x14ac:dyDescent="0.25">
      <c r="A1096" s="14"/>
    </row>
    <row r="1097" spans="1:1" x14ac:dyDescent="0.25">
      <c r="A1097" s="14"/>
    </row>
    <row r="1098" spans="1:1" x14ac:dyDescent="0.25">
      <c r="A1098" s="14"/>
    </row>
    <row r="1099" spans="1:1" x14ac:dyDescent="0.25">
      <c r="A1099" s="14"/>
    </row>
    <row r="1100" spans="1:1" x14ac:dyDescent="0.25">
      <c r="A1100" s="14"/>
    </row>
    <row r="1101" spans="1:1" x14ac:dyDescent="0.25">
      <c r="A1101" s="14"/>
    </row>
    <row r="1102" spans="1:1" x14ac:dyDescent="0.25">
      <c r="A1102" s="14"/>
    </row>
    <row r="1103" spans="1:1" x14ac:dyDescent="0.25">
      <c r="A1103" s="14"/>
    </row>
    <row r="1104" spans="1:1" x14ac:dyDescent="0.25">
      <c r="A1104" s="14"/>
    </row>
    <row r="1105" spans="1:1" x14ac:dyDescent="0.25">
      <c r="A1105" s="14"/>
    </row>
    <row r="1106" spans="1:1" x14ac:dyDescent="0.25">
      <c r="A1106" s="14"/>
    </row>
    <row r="1107" spans="1:1" x14ac:dyDescent="0.25">
      <c r="A1107" s="14"/>
    </row>
    <row r="1108" spans="1:1" x14ac:dyDescent="0.25">
      <c r="A1108" s="14"/>
    </row>
    <row r="1109" spans="1:1" x14ac:dyDescent="0.25">
      <c r="A1109" s="14"/>
    </row>
    <row r="1110" spans="1:1" x14ac:dyDescent="0.25">
      <c r="A1110" s="14"/>
    </row>
    <row r="1111" spans="1:1" x14ac:dyDescent="0.25">
      <c r="A1111" s="14"/>
    </row>
    <row r="1112" spans="1:1" x14ac:dyDescent="0.25">
      <c r="A1112" s="14"/>
    </row>
    <row r="1113" spans="1:1" x14ac:dyDescent="0.25">
      <c r="A1113" s="14"/>
    </row>
    <row r="1114" spans="1:1" x14ac:dyDescent="0.25">
      <c r="A1114" s="14"/>
    </row>
    <row r="1115" spans="1:1" x14ac:dyDescent="0.25">
      <c r="A1115" s="14"/>
    </row>
    <row r="1116" spans="1:1" x14ac:dyDescent="0.25">
      <c r="A1116" s="14"/>
    </row>
    <row r="1117" spans="1:1" x14ac:dyDescent="0.25">
      <c r="A1117" s="14"/>
    </row>
    <row r="1118" spans="1:1" x14ac:dyDescent="0.25">
      <c r="A1118" s="14"/>
    </row>
    <row r="1119" spans="1:1" x14ac:dyDescent="0.25">
      <c r="A1119" s="14"/>
    </row>
    <row r="1120" spans="1:1" x14ac:dyDescent="0.25">
      <c r="A1120" s="14"/>
    </row>
    <row r="1121" spans="1:1" x14ac:dyDescent="0.25">
      <c r="A1121" s="14"/>
    </row>
    <row r="1122" spans="1:1" x14ac:dyDescent="0.25">
      <c r="A1122" s="14"/>
    </row>
    <row r="1123" spans="1:1" x14ac:dyDescent="0.25">
      <c r="A1123" s="14"/>
    </row>
    <row r="1124" spans="1:1" x14ac:dyDescent="0.25">
      <c r="A1124" s="14"/>
    </row>
    <row r="1125" spans="1:1" x14ac:dyDescent="0.25">
      <c r="A1125" s="14"/>
    </row>
    <row r="1126" spans="1:1" x14ac:dyDescent="0.25">
      <c r="A1126" s="14"/>
    </row>
    <row r="1127" spans="1:1" x14ac:dyDescent="0.25">
      <c r="A1127" s="14"/>
    </row>
    <row r="1128" spans="1:1" x14ac:dyDescent="0.25">
      <c r="A1128" s="14"/>
    </row>
    <row r="1129" spans="1:1" x14ac:dyDescent="0.25">
      <c r="A1129" s="14"/>
    </row>
    <row r="1130" spans="1:1" x14ac:dyDescent="0.25">
      <c r="A1130" s="14"/>
    </row>
    <row r="1131" spans="1:1" x14ac:dyDescent="0.25">
      <c r="A1131" s="14"/>
    </row>
    <row r="1132" spans="1:1" x14ac:dyDescent="0.25">
      <c r="A1132" s="14"/>
    </row>
    <row r="1133" spans="1:1" x14ac:dyDescent="0.25">
      <c r="A1133" s="14"/>
    </row>
    <row r="1134" spans="1:1" x14ac:dyDescent="0.25">
      <c r="A1134" s="14"/>
    </row>
    <row r="1135" spans="1:1" x14ac:dyDescent="0.25">
      <c r="A1135" s="14"/>
    </row>
    <row r="1136" spans="1:1" x14ac:dyDescent="0.25">
      <c r="A1136" s="14"/>
    </row>
    <row r="1137" spans="1:1" x14ac:dyDescent="0.25">
      <c r="A1137" s="14"/>
    </row>
    <row r="1138" spans="1:1" x14ac:dyDescent="0.25">
      <c r="A1138" s="14"/>
    </row>
    <row r="1139" spans="1:1" x14ac:dyDescent="0.25">
      <c r="A1139" s="14"/>
    </row>
    <row r="1140" spans="1:1" x14ac:dyDescent="0.25">
      <c r="A1140" s="14"/>
    </row>
    <row r="1141" spans="1:1" x14ac:dyDescent="0.25">
      <c r="A1141" s="14"/>
    </row>
    <row r="1142" spans="1:1" x14ac:dyDescent="0.25">
      <c r="A1142" s="14"/>
    </row>
    <row r="1143" spans="1:1" x14ac:dyDescent="0.25">
      <c r="A1143" s="14"/>
    </row>
    <row r="1144" spans="1:1" x14ac:dyDescent="0.25">
      <c r="A1144" s="14"/>
    </row>
    <row r="1145" spans="1:1" x14ac:dyDescent="0.25">
      <c r="A1145" s="14"/>
    </row>
    <row r="1146" spans="1:1" x14ac:dyDescent="0.25">
      <c r="A1146" s="14"/>
    </row>
    <row r="1147" spans="1:1" x14ac:dyDescent="0.25">
      <c r="A1147" s="14"/>
    </row>
    <row r="1148" spans="1:1" x14ac:dyDescent="0.25">
      <c r="A1148" s="14"/>
    </row>
    <row r="1149" spans="1:1" x14ac:dyDescent="0.25">
      <c r="A1149" s="14"/>
    </row>
    <row r="1150" spans="1:1" x14ac:dyDescent="0.25">
      <c r="A1150" s="14"/>
    </row>
    <row r="1151" spans="1:1" x14ac:dyDescent="0.25">
      <c r="A1151" s="14"/>
    </row>
    <row r="1152" spans="1:1" x14ac:dyDescent="0.25">
      <c r="A1152" s="14"/>
    </row>
    <row r="1153" spans="1:1" x14ac:dyDescent="0.25">
      <c r="A1153" s="14"/>
    </row>
    <row r="1154" spans="1:1" x14ac:dyDescent="0.25">
      <c r="A1154" s="14"/>
    </row>
    <row r="1155" spans="1:1" x14ac:dyDescent="0.25">
      <c r="A1155" s="14"/>
    </row>
    <row r="1156" spans="1:1" x14ac:dyDescent="0.25">
      <c r="A1156" s="14"/>
    </row>
    <row r="1157" spans="1:1" x14ac:dyDescent="0.25">
      <c r="A1157" s="14"/>
    </row>
    <row r="1158" spans="1:1" x14ac:dyDescent="0.25">
      <c r="A1158" s="14"/>
    </row>
    <row r="1159" spans="1:1" x14ac:dyDescent="0.25">
      <c r="A1159" s="14"/>
    </row>
    <row r="1160" spans="1:1" x14ac:dyDescent="0.25">
      <c r="A1160" s="14"/>
    </row>
    <row r="1161" spans="1:1" x14ac:dyDescent="0.25">
      <c r="A1161" s="14"/>
    </row>
    <row r="1162" spans="1:1" x14ac:dyDescent="0.25">
      <c r="A1162" s="14"/>
    </row>
    <row r="1163" spans="1:1" x14ac:dyDescent="0.25">
      <c r="A1163" s="14"/>
    </row>
    <row r="1164" spans="1:1" x14ac:dyDescent="0.25">
      <c r="A1164" s="14"/>
    </row>
    <row r="1165" spans="1:1" x14ac:dyDescent="0.25">
      <c r="A1165" s="14"/>
    </row>
    <row r="1166" spans="1:1" x14ac:dyDescent="0.25">
      <c r="A1166" s="14"/>
    </row>
    <row r="1167" spans="1:1" x14ac:dyDescent="0.25">
      <c r="A1167" s="14"/>
    </row>
    <row r="1168" spans="1:1" x14ac:dyDescent="0.25">
      <c r="A1168" s="14"/>
    </row>
    <row r="1169" spans="1:1" x14ac:dyDescent="0.25">
      <c r="A1169" s="14"/>
    </row>
    <row r="1170" spans="1:1" x14ac:dyDescent="0.25">
      <c r="A1170" s="14"/>
    </row>
    <row r="1171" spans="1:1" x14ac:dyDescent="0.25">
      <c r="A1171" s="14"/>
    </row>
    <row r="1172" spans="1:1" x14ac:dyDescent="0.25">
      <c r="A1172" s="14"/>
    </row>
    <row r="1173" spans="1:1" x14ac:dyDescent="0.25">
      <c r="A1173" s="14"/>
    </row>
    <row r="1174" spans="1:1" x14ac:dyDescent="0.25">
      <c r="A1174" s="14"/>
    </row>
    <row r="1175" spans="1:1" x14ac:dyDescent="0.25">
      <c r="A1175" s="14"/>
    </row>
    <row r="1176" spans="1:1" x14ac:dyDescent="0.25">
      <c r="A1176" s="14"/>
    </row>
    <row r="1177" spans="1:1" x14ac:dyDescent="0.25">
      <c r="A1177" s="14"/>
    </row>
    <row r="1178" spans="1:1" x14ac:dyDescent="0.25">
      <c r="A1178" s="14"/>
    </row>
    <row r="1179" spans="1:1" x14ac:dyDescent="0.25">
      <c r="A1179" s="14"/>
    </row>
    <row r="1180" spans="1:1" x14ac:dyDescent="0.25">
      <c r="A1180" s="14"/>
    </row>
    <row r="1181" spans="1:1" x14ac:dyDescent="0.25">
      <c r="A1181" s="14"/>
    </row>
    <row r="1182" spans="1:1" x14ac:dyDescent="0.25">
      <c r="A1182" s="14"/>
    </row>
    <row r="1183" spans="1:1" x14ac:dyDescent="0.25">
      <c r="A1183" s="14"/>
    </row>
    <row r="1184" spans="1:1" x14ac:dyDescent="0.25">
      <c r="A1184" s="14"/>
    </row>
    <row r="1185" spans="1:1" x14ac:dyDescent="0.25">
      <c r="A1185" s="14"/>
    </row>
    <row r="1186" spans="1:1" x14ac:dyDescent="0.25">
      <c r="A1186" s="14"/>
    </row>
    <row r="1187" spans="1:1" x14ac:dyDescent="0.25">
      <c r="A1187" s="14"/>
    </row>
    <row r="1188" spans="1:1" x14ac:dyDescent="0.25">
      <c r="A1188" s="14"/>
    </row>
    <row r="1189" spans="1:1" x14ac:dyDescent="0.25">
      <c r="A1189" s="14"/>
    </row>
    <row r="1190" spans="1:1" x14ac:dyDescent="0.25">
      <c r="A1190" s="14"/>
    </row>
    <row r="1191" spans="1:1" x14ac:dyDescent="0.25">
      <c r="A1191" s="14"/>
    </row>
    <row r="1192" spans="1:1" x14ac:dyDescent="0.25">
      <c r="A1192" s="14"/>
    </row>
    <row r="1193" spans="1:1" x14ac:dyDescent="0.25">
      <c r="A1193" s="14"/>
    </row>
    <row r="1194" spans="1:1" x14ac:dyDescent="0.25">
      <c r="A1194" s="14"/>
    </row>
    <row r="1195" spans="1:1" x14ac:dyDescent="0.25">
      <c r="A1195" s="14"/>
    </row>
    <row r="1196" spans="1:1" x14ac:dyDescent="0.25">
      <c r="A1196" s="14"/>
    </row>
    <row r="1197" spans="1:1" x14ac:dyDescent="0.25">
      <c r="A1197" s="14"/>
    </row>
    <row r="1198" spans="1:1" x14ac:dyDescent="0.25">
      <c r="A1198" s="14"/>
    </row>
    <row r="1199" spans="1:1" x14ac:dyDescent="0.25">
      <c r="A1199" s="14"/>
    </row>
    <row r="1200" spans="1:1" x14ac:dyDescent="0.25">
      <c r="A1200" s="14"/>
    </row>
    <row r="1201" spans="1:1" x14ac:dyDescent="0.25">
      <c r="A1201" s="14"/>
    </row>
    <row r="1202" spans="1:1" x14ac:dyDescent="0.25">
      <c r="A1202" s="14"/>
    </row>
    <row r="1203" spans="1:1" x14ac:dyDescent="0.25">
      <c r="A1203" s="14"/>
    </row>
    <row r="1204" spans="1:1" x14ac:dyDescent="0.25">
      <c r="A1204" s="14"/>
    </row>
    <row r="1205" spans="1:1" x14ac:dyDescent="0.25">
      <c r="A1205" s="14"/>
    </row>
    <row r="1206" spans="1:1" x14ac:dyDescent="0.25">
      <c r="A1206" s="14"/>
    </row>
    <row r="1207" spans="1:1" x14ac:dyDescent="0.25">
      <c r="A1207" s="14"/>
    </row>
    <row r="1208" spans="1:1" x14ac:dyDescent="0.25">
      <c r="A1208" s="14"/>
    </row>
    <row r="1209" spans="1:1" x14ac:dyDescent="0.25">
      <c r="A1209" s="14"/>
    </row>
    <row r="1210" spans="1:1" x14ac:dyDescent="0.25">
      <c r="A1210" s="14"/>
    </row>
    <row r="1211" spans="1:1" x14ac:dyDescent="0.25">
      <c r="A1211" s="14"/>
    </row>
    <row r="1212" spans="1:1" x14ac:dyDescent="0.25">
      <c r="A1212" s="14"/>
    </row>
    <row r="1213" spans="1:1" x14ac:dyDescent="0.25">
      <c r="A1213" s="14"/>
    </row>
    <row r="1214" spans="1:1" x14ac:dyDescent="0.25">
      <c r="A1214" s="14"/>
    </row>
    <row r="1215" spans="1:1" x14ac:dyDescent="0.25">
      <c r="A1215" s="14"/>
    </row>
    <row r="1216" spans="1:1" x14ac:dyDescent="0.25">
      <c r="A1216" s="14"/>
    </row>
    <row r="1217" spans="1:1" x14ac:dyDescent="0.25">
      <c r="A1217" s="14"/>
    </row>
    <row r="1218" spans="1:1" x14ac:dyDescent="0.25">
      <c r="A1218" s="14"/>
    </row>
    <row r="1219" spans="1:1" x14ac:dyDescent="0.25">
      <c r="A1219" s="14"/>
    </row>
    <row r="1220" spans="1:1" x14ac:dyDescent="0.25">
      <c r="A1220" s="14"/>
    </row>
    <row r="1221" spans="1:1" x14ac:dyDescent="0.25">
      <c r="A1221" s="14"/>
    </row>
    <row r="1222" spans="1:1" x14ac:dyDescent="0.25">
      <c r="A1222" s="14"/>
    </row>
    <row r="1223" spans="1:1" x14ac:dyDescent="0.25">
      <c r="A1223" s="14"/>
    </row>
    <row r="1224" spans="1:1" x14ac:dyDescent="0.25">
      <c r="A1224" s="14"/>
    </row>
    <row r="1225" spans="1:1" x14ac:dyDescent="0.25">
      <c r="A1225" s="14"/>
    </row>
    <row r="1226" spans="1:1" x14ac:dyDescent="0.25">
      <c r="A1226" s="14"/>
    </row>
    <row r="1227" spans="1:1" x14ac:dyDescent="0.25">
      <c r="A1227" s="14"/>
    </row>
    <row r="1228" spans="1:1" x14ac:dyDescent="0.25">
      <c r="A1228" s="14"/>
    </row>
    <row r="1229" spans="1:1" x14ac:dyDescent="0.25">
      <c r="A1229" s="14"/>
    </row>
    <row r="1230" spans="1:1" x14ac:dyDescent="0.25">
      <c r="A1230" s="14"/>
    </row>
    <row r="1231" spans="1:1" x14ac:dyDescent="0.25">
      <c r="A1231" s="14"/>
    </row>
    <row r="1232" spans="1:1" x14ac:dyDescent="0.25">
      <c r="A1232" s="14"/>
    </row>
    <row r="1233" spans="1:1" x14ac:dyDescent="0.25">
      <c r="A1233" s="14"/>
    </row>
    <row r="1234" spans="1:1" x14ac:dyDescent="0.25">
      <c r="A1234" s="14"/>
    </row>
    <row r="1235" spans="1:1" x14ac:dyDescent="0.25">
      <c r="A1235" s="14"/>
    </row>
    <row r="1236" spans="1:1" x14ac:dyDescent="0.25">
      <c r="A1236" s="14"/>
    </row>
    <row r="1237" spans="1:1" x14ac:dyDescent="0.25">
      <c r="A1237" s="14"/>
    </row>
    <row r="1238" spans="1:1" x14ac:dyDescent="0.25">
      <c r="A1238" s="14"/>
    </row>
    <row r="1239" spans="1:1" x14ac:dyDescent="0.25">
      <c r="A1239" s="14"/>
    </row>
    <row r="1240" spans="1:1" x14ac:dyDescent="0.25">
      <c r="A1240" s="14"/>
    </row>
    <row r="1241" spans="1:1" x14ac:dyDescent="0.25">
      <c r="A1241" s="14"/>
    </row>
    <row r="1242" spans="1:1" x14ac:dyDescent="0.25">
      <c r="A1242" s="14"/>
    </row>
    <row r="1243" spans="1:1" x14ac:dyDescent="0.25">
      <c r="A1243" s="14"/>
    </row>
    <row r="1244" spans="1:1" x14ac:dyDescent="0.25">
      <c r="A1244" s="14"/>
    </row>
    <row r="1245" spans="1:1" x14ac:dyDescent="0.25">
      <c r="A1245" s="14"/>
    </row>
    <row r="1246" spans="1:1" x14ac:dyDescent="0.25">
      <c r="A1246" s="14"/>
    </row>
    <row r="1247" spans="1:1" x14ac:dyDescent="0.25">
      <c r="A1247" s="14"/>
    </row>
    <row r="1248" spans="1:1" x14ac:dyDescent="0.25">
      <c r="A1248" s="14"/>
    </row>
    <row r="1249" spans="1:1" x14ac:dyDescent="0.25">
      <c r="A1249" s="14"/>
    </row>
    <row r="1250" spans="1:1" x14ac:dyDescent="0.25">
      <c r="A1250" s="14"/>
    </row>
    <row r="1251" spans="1:1" x14ac:dyDescent="0.25">
      <c r="A1251" s="14"/>
    </row>
    <row r="1252" spans="1:1" x14ac:dyDescent="0.25">
      <c r="A1252" s="14"/>
    </row>
    <row r="1253" spans="1:1" x14ac:dyDescent="0.25">
      <c r="A1253" s="14"/>
    </row>
    <row r="1254" spans="1:1" x14ac:dyDescent="0.25">
      <c r="A1254" s="14"/>
    </row>
    <row r="1255" spans="1:1" x14ac:dyDescent="0.25">
      <c r="A1255" s="14"/>
    </row>
    <row r="1256" spans="1:1" x14ac:dyDescent="0.25">
      <c r="A1256" s="14"/>
    </row>
    <row r="1257" spans="1:1" x14ac:dyDescent="0.25">
      <c r="A1257" s="14"/>
    </row>
    <row r="1258" spans="1:1" x14ac:dyDescent="0.25">
      <c r="A1258" s="14"/>
    </row>
    <row r="1259" spans="1:1" x14ac:dyDescent="0.25">
      <c r="A1259" s="14"/>
    </row>
    <row r="1260" spans="1:1" x14ac:dyDescent="0.25">
      <c r="A1260" s="14"/>
    </row>
    <row r="1261" spans="1:1" x14ac:dyDescent="0.25">
      <c r="A1261" s="14"/>
    </row>
    <row r="1262" spans="1:1" x14ac:dyDescent="0.25">
      <c r="A1262" s="14"/>
    </row>
    <row r="1263" spans="1:1" x14ac:dyDescent="0.25">
      <c r="A1263" s="14"/>
    </row>
    <row r="1264" spans="1:1" x14ac:dyDescent="0.25">
      <c r="A1264" s="14"/>
    </row>
    <row r="1265" spans="1:1" x14ac:dyDescent="0.25">
      <c r="A1265" s="14"/>
    </row>
    <row r="1266" spans="1:1" x14ac:dyDescent="0.25">
      <c r="A1266" s="14"/>
    </row>
    <row r="1267" spans="1:1" x14ac:dyDescent="0.25">
      <c r="A1267" s="14"/>
    </row>
    <row r="1268" spans="1:1" x14ac:dyDescent="0.25">
      <c r="A1268" s="14"/>
    </row>
    <row r="1269" spans="1:1" x14ac:dyDescent="0.25">
      <c r="A1269" s="14"/>
    </row>
    <row r="1270" spans="1:1" x14ac:dyDescent="0.25">
      <c r="A1270" s="14"/>
    </row>
    <row r="1271" spans="1:1" x14ac:dyDescent="0.25">
      <c r="A1271" s="14"/>
    </row>
    <row r="1272" spans="1:1" x14ac:dyDescent="0.25">
      <c r="A1272" s="14"/>
    </row>
    <row r="1273" spans="1:1" x14ac:dyDescent="0.25">
      <c r="A1273" s="14"/>
    </row>
    <row r="1274" spans="1:1" x14ac:dyDescent="0.25">
      <c r="A1274" s="14"/>
    </row>
    <row r="1275" spans="1:1" x14ac:dyDescent="0.25">
      <c r="A1275" s="14"/>
    </row>
    <row r="1276" spans="1:1" x14ac:dyDescent="0.25">
      <c r="A1276" s="14"/>
    </row>
    <row r="1277" spans="1:1" x14ac:dyDescent="0.25">
      <c r="A1277" s="14"/>
    </row>
    <row r="1278" spans="1:1" x14ac:dyDescent="0.25">
      <c r="A1278" s="14"/>
    </row>
    <row r="1279" spans="1:1" x14ac:dyDescent="0.25">
      <c r="A1279" s="14"/>
    </row>
    <row r="1280" spans="1:1" x14ac:dyDescent="0.25">
      <c r="A1280" s="14"/>
    </row>
    <row r="1281" spans="1:1" x14ac:dyDescent="0.25">
      <c r="A1281" s="14"/>
    </row>
    <row r="1282" spans="1:1" x14ac:dyDescent="0.25">
      <c r="A1282" s="14"/>
    </row>
    <row r="1283" spans="1:1" x14ac:dyDescent="0.25">
      <c r="A1283" s="14"/>
    </row>
    <row r="1284" spans="1:1" x14ac:dyDescent="0.25">
      <c r="A1284" s="14"/>
    </row>
    <row r="1285" spans="1:1" x14ac:dyDescent="0.25">
      <c r="A1285" s="14"/>
    </row>
    <row r="1286" spans="1:1" x14ac:dyDescent="0.25">
      <c r="A1286" s="14"/>
    </row>
    <row r="1287" spans="1:1" x14ac:dyDescent="0.25">
      <c r="A1287" s="14"/>
    </row>
    <row r="1288" spans="1:1" x14ac:dyDescent="0.25">
      <c r="A1288" s="14"/>
    </row>
    <row r="1289" spans="1:1" x14ac:dyDescent="0.25">
      <c r="A1289" s="14"/>
    </row>
    <row r="1290" spans="1:1" x14ac:dyDescent="0.25">
      <c r="A1290" s="14"/>
    </row>
    <row r="1291" spans="1:1" x14ac:dyDescent="0.25">
      <c r="A1291" s="14"/>
    </row>
    <row r="1292" spans="1:1" x14ac:dyDescent="0.25">
      <c r="A1292" s="14"/>
    </row>
    <row r="1293" spans="1:1" x14ac:dyDescent="0.25">
      <c r="A1293" s="14"/>
    </row>
    <row r="1294" spans="1:1" x14ac:dyDescent="0.25">
      <c r="A1294" s="14"/>
    </row>
    <row r="1295" spans="1:1" x14ac:dyDescent="0.25">
      <c r="A1295" s="14"/>
    </row>
    <row r="1296" spans="1:1" x14ac:dyDescent="0.25">
      <c r="A1296" s="14"/>
    </row>
    <row r="1297" spans="1:1" x14ac:dyDescent="0.25">
      <c r="A1297" s="14"/>
    </row>
    <row r="1298" spans="1:1" x14ac:dyDescent="0.25">
      <c r="A1298" s="14"/>
    </row>
    <row r="1299" spans="1:1" x14ac:dyDescent="0.25">
      <c r="A1299" s="14"/>
    </row>
    <row r="1300" spans="1:1" x14ac:dyDescent="0.25">
      <c r="A1300" s="14"/>
    </row>
    <row r="1301" spans="1:1" x14ac:dyDescent="0.25">
      <c r="A1301" s="14"/>
    </row>
    <row r="1302" spans="1:1" x14ac:dyDescent="0.25">
      <c r="A1302" s="14"/>
    </row>
    <row r="1303" spans="1:1" x14ac:dyDescent="0.25">
      <c r="A1303" s="14"/>
    </row>
    <row r="1304" spans="1:1" x14ac:dyDescent="0.25">
      <c r="A1304" s="14"/>
    </row>
    <row r="1305" spans="1:1" x14ac:dyDescent="0.25">
      <c r="A1305" s="14"/>
    </row>
    <row r="1306" spans="1:1" x14ac:dyDescent="0.25">
      <c r="A1306" s="14"/>
    </row>
    <row r="1307" spans="1:1" x14ac:dyDescent="0.25">
      <c r="A1307" s="14"/>
    </row>
    <row r="1308" spans="1:1" x14ac:dyDescent="0.25">
      <c r="A1308" s="14"/>
    </row>
    <row r="1309" spans="1:1" x14ac:dyDescent="0.25">
      <c r="A1309" s="14"/>
    </row>
    <row r="1310" spans="1:1" x14ac:dyDescent="0.25">
      <c r="A1310" s="14"/>
    </row>
    <row r="1311" spans="1:1" x14ac:dyDescent="0.25">
      <c r="A1311" s="14"/>
    </row>
    <row r="1312" spans="1:1" x14ac:dyDescent="0.25">
      <c r="A1312" s="14"/>
    </row>
    <row r="1313" spans="1:1" x14ac:dyDescent="0.25">
      <c r="A1313" s="14"/>
    </row>
    <row r="1314" spans="1:1" x14ac:dyDescent="0.25">
      <c r="A1314" s="14"/>
    </row>
    <row r="1315" spans="1:1" x14ac:dyDescent="0.25">
      <c r="A1315" s="14"/>
    </row>
    <row r="1316" spans="1:1" x14ac:dyDescent="0.25">
      <c r="A1316" s="14"/>
    </row>
    <row r="1317" spans="1:1" x14ac:dyDescent="0.25">
      <c r="A1317" s="14"/>
    </row>
    <row r="1318" spans="1:1" x14ac:dyDescent="0.25">
      <c r="A1318" s="14"/>
    </row>
    <row r="1319" spans="1:1" x14ac:dyDescent="0.25">
      <c r="A1319" s="14"/>
    </row>
    <row r="1320" spans="1:1" x14ac:dyDescent="0.25">
      <c r="A1320" s="14"/>
    </row>
    <row r="1321" spans="1:1" x14ac:dyDescent="0.25">
      <c r="A1321" s="14"/>
    </row>
    <row r="1322" spans="1:1" x14ac:dyDescent="0.25">
      <c r="A1322" s="14"/>
    </row>
    <row r="1323" spans="1:1" x14ac:dyDescent="0.25">
      <c r="A1323" s="14"/>
    </row>
    <row r="1324" spans="1:1" x14ac:dyDescent="0.25">
      <c r="A1324" s="14"/>
    </row>
    <row r="1325" spans="1:1" x14ac:dyDescent="0.25">
      <c r="A1325" s="14"/>
    </row>
    <row r="1326" spans="1:1" x14ac:dyDescent="0.25">
      <c r="A1326" s="14"/>
    </row>
    <row r="1327" spans="1:1" x14ac:dyDescent="0.25">
      <c r="A1327" s="14"/>
    </row>
    <row r="1328" spans="1:1" x14ac:dyDescent="0.25">
      <c r="A1328" s="14"/>
    </row>
    <row r="1329" spans="1:1" x14ac:dyDescent="0.25">
      <c r="A1329" s="14"/>
    </row>
    <row r="1330" spans="1:1" x14ac:dyDescent="0.25">
      <c r="A1330" s="14"/>
    </row>
    <row r="1331" spans="1:1" x14ac:dyDescent="0.25">
      <c r="A1331" s="14"/>
    </row>
    <row r="1332" spans="1:1" x14ac:dyDescent="0.25">
      <c r="A1332" s="14"/>
    </row>
    <row r="1333" spans="1:1" x14ac:dyDescent="0.25">
      <c r="A1333" s="14"/>
    </row>
    <row r="1334" spans="1:1" x14ac:dyDescent="0.25">
      <c r="A1334" s="14"/>
    </row>
    <row r="1335" spans="1:1" x14ac:dyDescent="0.25">
      <c r="A1335" s="14"/>
    </row>
    <row r="1336" spans="1:1" x14ac:dyDescent="0.25">
      <c r="A1336" s="14"/>
    </row>
    <row r="1337" spans="1:1" x14ac:dyDescent="0.25">
      <c r="A1337" s="14"/>
    </row>
    <row r="1338" spans="1:1" x14ac:dyDescent="0.25">
      <c r="A1338" s="14"/>
    </row>
    <row r="1339" spans="1:1" x14ac:dyDescent="0.25">
      <c r="A1339" s="14"/>
    </row>
    <row r="1340" spans="1:1" x14ac:dyDescent="0.25">
      <c r="A1340" s="14"/>
    </row>
    <row r="1341" spans="1:1" x14ac:dyDescent="0.25">
      <c r="A1341" s="14"/>
    </row>
    <row r="1342" spans="1:1" x14ac:dyDescent="0.25">
      <c r="A1342" s="14"/>
    </row>
    <row r="1343" spans="1:1" x14ac:dyDescent="0.25">
      <c r="A1343" s="14"/>
    </row>
    <row r="1344" spans="1:1" x14ac:dyDescent="0.25">
      <c r="A1344" s="14"/>
    </row>
    <row r="1345" spans="1:1" x14ac:dyDescent="0.25">
      <c r="A1345" s="14"/>
    </row>
    <row r="1346" spans="1:1" x14ac:dyDescent="0.25">
      <c r="A1346" s="14"/>
    </row>
    <row r="1347" spans="1:1" x14ac:dyDescent="0.25">
      <c r="A1347" s="14"/>
    </row>
    <row r="1348" spans="1:1" x14ac:dyDescent="0.25">
      <c r="A1348" s="14"/>
    </row>
    <row r="1349" spans="1:1" x14ac:dyDescent="0.25">
      <c r="A1349" s="14"/>
    </row>
    <row r="1350" spans="1:1" x14ac:dyDescent="0.25">
      <c r="A1350" s="14"/>
    </row>
    <row r="1351" spans="1:1" x14ac:dyDescent="0.25">
      <c r="A1351" s="14"/>
    </row>
    <row r="1352" spans="1:1" x14ac:dyDescent="0.25">
      <c r="A1352" s="14"/>
    </row>
    <row r="1353" spans="1:1" x14ac:dyDescent="0.25">
      <c r="A1353" s="14"/>
    </row>
    <row r="1354" spans="1:1" x14ac:dyDescent="0.25">
      <c r="A1354" s="14"/>
    </row>
    <row r="1355" spans="1:1" x14ac:dyDescent="0.25">
      <c r="A1355" s="14"/>
    </row>
    <row r="1356" spans="1:1" x14ac:dyDescent="0.25">
      <c r="A1356" s="14"/>
    </row>
    <row r="1357" spans="1:1" x14ac:dyDescent="0.25">
      <c r="A1357" s="14"/>
    </row>
    <row r="1358" spans="1:1" x14ac:dyDescent="0.25">
      <c r="A1358" s="14"/>
    </row>
    <row r="1359" spans="1:1" x14ac:dyDescent="0.25">
      <c r="A1359" s="14"/>
    </row>
    <row r="1360" spans="1:1" x14ac:dyDescent="0.25">
      <c r="A1360" s="14"/>
    </row>
    <row r="1361" spans="1:1" x14ac:dyDescent="0.25">
      <c r="A1361" s="14"/>
    </row>
    <row r="1362" spans="1:1" x14ac:dyDescent="0.25">
      <c r="A1362" s="14"/>
    </row>
    <row r="1363" spans="1:1" x14ac:dyDescent="0.25">
      <c r="A1363" s="14"/>
    </row>
    <row r="1364" spans="1:1" x14ac:dyDescent="0.25">
      <c r="A1364" s="14"/>
    </row>
    <row r="1365" spans="1:1" x14ac:dyDescent="0.25">
      <c r="A1365" s="14"/>
    </row>
    <row r="1366" spans="1:1" x14ac:dyDescent="0.25">
      <c r="A1366" s="14"/>
    </row>
    <row r="1367" spans="1:1" x14ac:dyDescent="0.25">
      <c r="A1367" s="14"/>
    </row>
    <row r="1368" spans="1:1" x14ac:dyDescent="0.25">
      <c r="A1368" s="14"/>
    </row>
    <row r="1369" spans="1:1" x14ac:dyDescent="0.25">
      <c r="A1369" s="14"/>
    </row>
    <row r="1370" spans="1:1" x14ac:dyDescent="0.25">
      <c r="A1370" s="14"/>
    </row>
    <row r="1371" spans="1:1" x14ac:dyDescent="0.25">
      <c r="A1371" s="14"/>
    </row>
    <row r="1372" spans="1:1" x14ac:dyDescent="0.25">
      <c r="A1372" s="14"/>
    </row>
    <row r="1373" spans="1:1" x14ac:dyDescent="0.25">
      <c r="A1373" s="14"/>
    </row>
    <row r="1374" spans="1:1" x14ac:dyDescent="0.25">
      <c r="A1374" s="14"/>
    </row>
    <row r="1375" spans="1:1" x14ac:dyDescent="0.25">
      <c r="A1375" s="14"/>
    </row>
    <row r="1376" spans="1:1" x14ac:dyDescent="0.25">
      <c r="A1376" s="14"/>
    </row>
    <row r="1377" spans="1:1" x14ac:dyDescent="0.25">
      <c r="A1377" s="14"/>
    </row>
    <row r="1378" spans="1:1" x14ac:dyDescent="0.25">
      <c r="A1378" s="14"/>
    </row>
    <row r="1379" spans="1:1" x14ac:dyDescent="0.25">
      <c r="A1379" s="14"/>
    </row>
    <row r="1380" spans="1:1" x14ac:dyDescent="0.25">
      <c r="A1380" s="14"/>
    </row>
    <row r="1381" spans="1:1" x14ac:dyDescent="0.25">
      <c r="A1381" s="14"/>
    </row>
    <row r="1382" spans="1:1" x14ac:dyDescent="0.25">
      <c r="A1382" s="14"/>
    </row>
    <row r="1383" spans="1:1" x14ac:dyDescent="0.25">
      <c r="A1383" s="14"/>
    </row>
    <row r="1384" spans="1:1" x14ac:dyDescent="0.25">
      <c r="A1384" s="14"/>
    </row>
    <row r="1385" spans="1:1" x14ac:dyDescent="0.25">
      <c r="A1385" s="14"/>
    </row>
    <row r="1386" spans="1:1" x14ac:dyDescent="0.25">
      <c r="A1386" s="14"/>
    </row>
    <row r="1387" spans="1:1" x14ac:dyDescent="0.25">
      <c r="A1387" s="14"/>
    </row>
    <row r="1388" spans="1:1" x14ac:dyDescent="0.25">
      <c r="A1388" s="14"/>
    </row>
    <row r="1389" spans="1:1" x14ac:dyDescent="0.25">
      <c r="A1389" s="14"/>
    </row>
    <row r="1390" spans="1:1" x14ac:dyDescent="0.25">
      <c r="A1390" s="14"/>
    </row>
    <row r="1391" spans="1:1" x14ac:dyDescent="0.25">
      <c r="A1391" s="14"/>
    </row>
    <row r="1392" spans="1:1" x14ac:dyDescent="0.25">
      <c r="A1392" s="14"/>
    </row>
    <row r="1393" spans="1:1" x14ac:dyDescent="0.25">
      <c r="A1393" s="14"/>
    </row>
    <row r="1394" spans="1:1" x14ac:dyDescent="0.25">
      <c r="A1394" s="14"/>
    </row>
    <row r="1395" spans="1:1" x14ac:dyDescent="0.25">
      <c r="A1395" s="14"/>
    </row>
    <row r="1396" spans="1:1" x14ac:dyDescent="0.25">
      <c r="A1396" s="14"/>
    </row>
    <row r="1397" spans="1:1" x14ac:dyDescent="0.25">
      <c r="A1397" s="14"/>
    </row>
    <row r="1398" spans="1:1" x14ac:dyDescent="0.25">
      <c r="A1398" s="14"/>
    </row>
    <row r="1399" spans="1:1" x14ac:dyDescent="0.25">
      <c r="A1399" s="14"/>
    </row>
    <row r="1400" spans="1:1" x14ac:dyDescent="0.25">
      <c r="A1400" s="14"/>
    </row>
    <row r="1401" spans="1:1" x14ac:dyDescent="0.25">
      <c r="A1401" s="14"/>
    </row>
    <row r="1402" spans="1:1" x14ac:dyDescent="0.25">
      <c r="A1402" s="14"/>
    </row>
    <row r="1403" spans="1:1" x14ac:dyDescent="0.25">
      <c r="A1403" s="14"/>
    </row>
    <row r="1404" spans="1:1" x14ac:dyDescent="0.25">
      <c r="A1404" s="14"/>
    </row>
    <row r="1405" spans="1:1" x14ac:dyDescent="0.25">
      <c r="A1405" s="14"/>
    </row>
    <row r="1406" spans="1:1" x14ac:dyDescent="0.25">
      <c r="A1406" s="14"/>
    </row>
    <row r="1407" spans="1:1" x14ac:dyDescent="0.25">
      <c r="A1407" s="14"/>
    </row>
    <row r="1408" spans="1:1" x14ac:dyDescent="0.25">
      <c r="A1408" s="14"/>
    </row>
    <row r="1409" spans="1:1" x14ac:dyDescent="0.25">
      <c r="A1409" s="14"/>
    </row>
    <row r="1410" spans="1:1" x14ac:dyDescent="0.25">
      <c r="A1410" s="14"/>
    </row>
    <row r="1411" spans="1:1" x14ac:dyDescent="0.25">
      <c r="A1411" s="14"/>
    </row>
    <row r="1412" spans="1:1" x14ac:dyDescent="0.25">
      <c r="A1412" s="14"/>
    </row>
    <row r="1413" spans="1:1" x14ac:dyDescent="0.25">
      <c r="A1413" s="14"/>
    </row>
    <row r="1414" spans="1:1" x14ac:dyDescent="0.25">
      <c r="A1414" s="14"/>
    </row>
    <row r="1415" spans="1:1" x14ac:dyDescent="0.25">
      <c r="A1415" s="14"/>
    </row>
    <row r="1416" spans="1:1" x14ac:dyDescent="0.25">
      <c r="A1416" s="14"/>
    </row>
    <row r="1417" spans="1:1" x14ac:dyDescent="0.25">
      <c r="A1417" s="14"/>
    </row>
    <row r="1418" spans="1:1" x14ac:dyDescent="0.25">
      <c r="A1418" s="14"/>
    </row>
    <row r="1419" spans="1:1" x14ac:dyDescent="0.25">
      <c r="A1419" s="14"/>
    </row>
    <row r="1420" spans="1:1" x14ac:dyDescent="0.25">
      <c r="A1420" s="14"/>
    </row>
    <row r="1421" spans="1:1" x14ac:dyDescent="0.25">
      <c r="A1421" s="14"/>
    </row>
    <row r="1422" spans="1:1" x14ac:dyDescent="0.25">
      <c r="A1422" s="14"/>
    </row>
    <row r="1423" spans="1:1" x14ac:dyDescent="0.25">
      <c r="A1423" s="14"/>
    </row>
    <row r="1424" spans="1:1" x14ac:dyDescent="0.25">
      <c r="A1424" s="14"/>
    </row>
    <row r="1425" spans="1:1" x14ac:dyDescent="0.25">
      <c r="A1425" s="14"/>
    </row>
    <row r="1426" spans="1:1" x14ac:dyDescent="0.25">
      <c r="A1426" s="14"/>
    </row>
    <row r="1427" spans="1:1" x14ac:dyDescent="0.25">
      <c r="A1427" s="14"/>
    </row>
    <row r="1428" spans="1:1" x14ac:dyDescent="0.25">
      <c r="A1428" s="14"/>
    </row>
    <row r="1429" spans="1:1" x14ac:dyDescent="0.25">
      <c r="A1429" s="14"/>
    </row>
    <row r="1430" spans="1:1" x14ac:dyDescent="0.25">
      <c r="A1430" s="14"/>
    </row>
    <row r="1431" spans="1:1" x14ac:dyDescent="0.25">
      <c r="A1431" s="14"/>
    </row>
    <row r="1432" spans="1:1" x14ac:dyDescent="0.25">
      <c r="A1432" s="14"/>
    </row>
    <row r="1433" spans="1:1" x14ac:dyDescent="0.25">
      <c r="A1433" s="14"/>
    </row>
    <row r="1434" spans="1:1" x14ac:dyDescent="0.25">
      <c r="A1434" s="14"/>
    </row>
    <row r="1435" spans="1:1" x14ac:dyDescent="0.25">
      <c r="A1435" s="14"/>
    </row>
    <row r="1436" spans="1:1" x14ac:dyDescent="0.25">
      <c r="A1436" s="14"/>
    </row>
    <row r="1437" spans="1:1" x14ac:dyDescent="0.25">
      <c r="A1437" s="14"/>
    </row>
    <row r="1438" spans="1:1" x14ac:dyDescent="0.25">
      <c r="A1438" s="14"/>
    </row>
    <row r="1439" spans="1:1" x14ac:dyDescent="0.25">
      <c r="A1439" s="14"/>
    </row>
    <row r="1440" spans="1:1" x14ac:dyDescent="0.25">
      <c r="A1440" s="14"/>
    </row>
    <row r="1441" spans="1:1" x14ac:dyDescent="0.25">
      <c r="A1441" s="14"/>
    </row>
    <row r="1442" spans="1:1" x14ac:dyDescent="0.25">
      <c r="A1442" s="14"/>
    </row>
    <row r="1443" spans="1:1" x14ac:dyDescent="0.25">
      <c r="A1443" s="14"/>
    </row>
    <row r="1444" spans="1:1" x14ac:dyDescent="0.25">
      <c r="A1444" s="14"/>
    </row>
    <row r="1445" spans="1:1" x14ac:dyDescent="0.25">
      <c r="A1445" s="14"/>
    </row>
    <row r="1446" spans="1:1" x14ac:dyDescent="0.25">
      <c r="A1446" s="14"/>
    </row>
    <row r="1447" spans="1:1" x14ac:dyDescent="0.25">
      <c r="A1447" s="14"/>
    </row>
    <row r="1448" spans="1:1" x14ac:dyDescent="0.25">
      <c r="A1448" s="14"/>
    </row>
    <row r="1449" spans="1:1" x14ac:dyDescent="0.25">
      <c r="A1449" s="14"/>
    </row>
    <row r="1450" spans="1:1" x14ac:dyDescent="0.25">
      <c r="A1450" s="14"/>
    </row>
    <row r="1451" spans="1:1" x14ac:dyDescent="0.25">
      <c r="A1451" s="14"/>
    </row>
    <row r="1452" spans="1:1" x14ac:dyDescent="0.25">
      <c r="A1452" s="14"/>
    </row>
    <row r="1453" spans="1:1" x14ac:dyDescent="0.25">
      <c r="A1453" s="14"/>
    </row>
    <row r="1454" spans="1:1" x14ac:dyDescent="0.25">
      <c r="A1454" s="14"/>
    </row>
    <row r="1455" spans="1:1" x14ac:dyDescent="0.25">
      <c r="A1455" s="14"/>
    </row>
    <row r="1456" spans="1:1" x14ac:dyDescent="0.25">
      <c r="A1456" s="14"/>
    </row>
    <row r="1457" spans="1:1" x14ac:dyDescent="0.25">
      <c r="A1457" s="14"/>
    </row>
    <row r="1458" spans="1:1" x14ac:dyDescent="0.25">
      <c r="A1458" s="14"/>
    </row>
    <row r="1459" spans="1:1" x14ac:dyDescent="0.25">
      <c r="A1459" s="14"/>
    </row>
    <row r="1460" spans="1:1" x14ac:dyDescent="0.25">
      <c r="A1460" s="14"/>
    </row>
    <row r="1461" spans="1:1" x14ac:dyDescent="0.25">
      <c r="A1461" s="14"/>
    </row>
    <row r="1462" spans="1:1" x14ac:dyDescent="0.25">
      <c r="A1462" s="14"/>
    </row>
    <row r="1463" spans="1:1" x14ac:dyDescent="0.25">
      <c r="A1463" s="14"/>
    </row>
    <row r="1464" spans="1:1" x14ac:dyDescent="0.25">
      <c r="A1464" s="14"/>
    </row>
    <row r="1465" spans="1:1" x14ac:dyDescent="0.25">
      <c r="A1465" s="14"/>
    </row>
    <row r="1466" spans="1:1" x14ac:dyDescent="0.25">
      <c r="A1466" s="14"/>
    </row>
    <row r="1467" spans="1:1" x14ac:dyDescent="0.25">
      <c r="A1467" s="14"/>
    </row>
    <row r="1468" spans="1:1" x14ac:dyDescent="0.25">
      <c r="A1468" s="14"/>
    </row>
    <row r="1469" spans="1:1" x14ac:dyDescent="0.25">
      <c r="A1469" s="14"/>
    </row>
    <row r="1470" spans="1:1" x14ac:dyDescent="0.25">
      <c r="A1470" s="14"/>
    </row>
    <row r="1471" spans="1:1" x14ac:dyDescent="0.25">
      <c r="A1471" s="14"/>
    </row>
    <row r="1472" spans="1:1" x14ac:dyDescent="0.25">
      <c r="A1472" s="14"/>
    </row>
    <row r="1473" spans="1:1" x14ac:dyDescent="0.25">
      <c r="A1473" s="14"/>
    </row>
    <row r="1474" spans="1:1" x14ac:dyDescent="0.25">
      <c r="A1474" s="14"/>
    </row>
    <row r="1475" spans="1:1" x14ac:dyDescent="0.25">
      <c r="A1475" s="14"/>
    </row>
    <row r="1476" spans="1:1" x14ac:dyDescent="0.25">
      <c r="A1476" s="14"/>
    </row>
    <row r="1477" spans="1:1" x14ac:dyDescent="0.25">
      <c r="A1477" s="14"/>
    </row>
    <row r="1478" spans="1:1" x14ac:dyDescent="0.25">
      <c r="A1478" s="14"/>
    </row>
    <row r="1479" spans="1:1" x14ac:dyDescent="0.25">
      <c r="A1479" s="14"/>
    </row>
    <row r="1480" spans="1:1" x14ac:dyDescent="0.25">
      <c r="A1480" s="14"/>
    </row>
    <row r="1481" spans="1:1" x14ac:dyDescent="0.25">
      <c r="A1481" s="14"/>
    </row>
    <row r="1482" spans="1:1" x14ac:dyDescent="0.25">
      <c r="A1482" s="14"/>
    </row>
    <row r="1483" spans="1:1" x14ac:dyDescent="0.25">
      <c r="A1483" s="14"/>
    </row>
    <row r="1484" spans="1:1" x14ac:dyDescent="0.25">
      <c r="A1484" s="14"/>
    </row>
    <row r="1485" spans="1:1" x14ac:dyDescent="0.25">
      <c r="A1485" s="14"/>
    </row>
    <row r="1486" spans="1:1" x14ac:dyDescent="0.25">
      <c r="A1486" s="14"/>
    </row>
    <row r="1487" spans="1:1" x14ac:dyDescent="0.25">
      <c r="A1487" s="14"/>
    </row>
    <row r="1488" spans="1:1" x14ac:dyDescent="0.25">
      <c r="A1488" s="14"/>
    </row>
    <row r="1489" spans="1:1" x14ac:dyDescent="0.25">
      <c r="A1489" s="14"/>
    </row>
    <row r="1490" spans="1:1" x14ac:dyDescent="0.25">
      <c r="A1490" s="14"/>
    </row>
    <row r="1491" spans="1:1" x14ac:dyDescent="0.25">
      <c r="A1491" s="14"/>
    </row>
    <row r="1492" spans="1:1" x14ac:dyDescent="0.25">
      <c r="A1492" s="14"/>
    </row>
    <row r="1493" spans="1:1" x14ac:dyDescent="0.25">
      <c r="A1493" s="14"/>
    </row>
    <row r="1494" spans="1:1" x14ac:dyDescent="0.25">
      <c r="A1494" s="14"/>
    </row>
    <row r="1495" spans="1:1" x14ac:dyDescent="0.25">
      <c r="A1495" s="14"/>
    </row>
    <row r="1496" spans="1:1" x14ac:dyDescent="0.25">
      <c r="A1496" s="14"/>
    </row>
    <row r="1497" spans="1:1" x14ac:dyDescent="0.25">
      <c r="A1497" s="14"/>
    </row>
    <row r="1498" spans="1:1" x14ac:dyDescent="0.25">
      <c r="A1498" s="14"/>
    </row>
    <row r="1499" spans="1:1" x14ac:dyDescent="0.25">
      <c r="A1499" s="14"/>
    </row>
    <row r="1500" spans="1:1" x14ac:dyDescent="0.25">
      <c r="A1500" s="14"/>
    </row>
    <row r="1501" spans="1:1" x14ac:dyDescent="0.25">
      <c r="A1501" s="14"/>
    </row>
    <row r="1502" spans="1:1" x14ac:dyDescent="0.25">
      <c r="A1502" s="14"/>
    </row>
    <row r="1503" spans="1:1" x14ac:dyDescent="0.25">
      <c r="A1503" s="14"/>
    </row>
    <row r="1504" spans="1:1" x14ac:dyDescent="0.25">
      <c r="A1504" s="14"/>
    </row>
    <row r="1505" spans="1:1" x14ac:dyDescent="0.25">
      <c r="A1505" s="14"/>
    </row>
    <row r="1506" spans="1:1" x14ac:dyDescent="0.25">
      <c r="A1506" s="14"/>
    </row>
    <row r="1507" spans="1:1" x14ac:dyDescent="0.25">
      <c r="A1507" s="14"/>
    </row>
    <row r="1508" spans="1:1" x14ac:dyDescent="0.25">
      <c r="A1508" s="14"/>
    </row>
    <row r="1509" spans="1:1" x14ac:dyDescent="0.25">
      <c r="A1509" s="14"/>
    </row>
    <row r="1510" spans="1:1" x14ac:dyDescent="0.25">
      <c r="A1510" s="14"/>
    </row>
    <row r="1511" spans="1:1" x14ac:dyDescent="0.25">
      <c r="A1511" s="14"/>
    </row>
    <row r="1512" spans="1:1" x14ac:dyDescent="0.25">
      <c r="A1512" s="14"/>
    </row>
    <row r="1513" spans="1:1" x14ac:dyDescent="0.25">
      <c r="A1513" s="14"/>
    </row>
    <row r="1514" spans="1:1" x14ac:dyDescent="0.25">
      <c r="A1514" s="14"/>
    </row>
    <row r="1515" spans="1:1" x14ac:dyDescent="0.25">
      <c r="A1515" s="14"/>
    </row>
    <row r="1516" spans="1:1" x14ac:dyDescent="0.25">
      <c r="A1516" s="14"/>
    </row>
    <row r="1517" spans="1:1" x14ac:dyDescent="0.25">
      <c r="A1517" s="14"/>
    </row>
    <row r="1518" spans="1:1" x14ac:dyDescent="0.25">
      <c r="A1518" s="14"/>
    </row>
    <row r="1519" spans="1:1" x14ac:dyDescent="0.25">
      <c r="A1519" s="14"/>
    </row>
    <row r="1520" spans="1:1" x14ac:dyDescent="0.25">
      <c r="A1520" s="14"/>
    </row>
    <row r="1521" spans="1:1" x14ac:dyDescent="0.25">
      <c r="A1521" s="14"/>
    </row>
    <row r="1522" spans="1:1" x14ac:dyDescent="0.25">
      <c r="A1522" s="14"/>
    </row>
    <row r="1523" spans="1:1" x14ac:dyDescent="0.25">
      <c r="A1523" s="14"/>
    </row>
    <row r="1524" spans="1:1" x14ac:dyDescent="0.25">
      <c r="A1524" s="14"/>
    </row>
    <row r="1525" spans="1:1" x14ac:dyDescent="0.25">
      <c r="A1525" s="14"/>
    </row>
    <row r="1526" spans="1:1" x14ac:dyDescent="0.25">
      <c r="A1526" s="14"/>
    </row>
    <row r="1527" spans="1:1" x14ac:dyDescent="0.25">
      <c r="A1527" s="14"/>
    </row>
    <row r="1528" spans="1:1" x14ac:dyDescent="0.25">
      <c r="A1528" s="14"/>
    </row>
    <row r="1529" spans="1:1" x14ac:dyDescent="0.25">
      <c r="A1529" s="14"/>
    </row>
    <row r="1530" spans="1:1" x14ac:dyDescent="0.25">
      <c r="A1530" s="14"/>
    </row>
    <row r="1531" spans="1:1" x14ac:dyDescent="0.25">
      <c r="A1531" s="14"/>
    </row>
    <row r="1532" spans="1:1" x14ac:dyDescent="0.25">
      <c r="A1532" s="14"/>
    </row>
    <row r="1533" spans="1:1" x14ac:dyDescent="0.25">
      <c r="A1533" s="14"/>
    </row>
    <row r="1534" spans="1:1" x14ac:dyDescent="0.25">
      <c r="A1534" s="14"/>
    </row>
    <row r="1535" spans="1:1" x14ac:dyDescent="0.25">
      <c r="A1535" s="14"/>
    </row>
    <row r="1536" spans="1:1" x14ac:dyDescent="0.25">
      <c r="A1536" s="14"/>
    </row>
    <row r="1537" spans="1:1" x14ac:dyDescent="0.25">
      <c r="A1537" s="14"/>
    </row>
    <row r="1538" spans="1:1" x14ac:dyDescent="0.25">
      <c r="A1538" s="14"/>
    </row>
    <row r="1539" spans="1:1" x14ac:dyDescent="0.25">
      <c r="A1539" s="14"/>
    </row>
    <row r="1540" spans="1:1" x14ac:dyDescent="0.25">
      <c r="A1540" s="14"/>
    </row>
    <row r="1541" spans="1:1" x14ac:dyDescent="0.25">
      <c r="A1541" s="14"/>
    </row>
    <row r="1542" spans="1:1" x14ac:dyDescent="0.25">
      <c r="A1542" s="14"/>
    </row>
    <row r="1543" spans="1:1" x14ac:dyDescent="0.25">
      <c r="A1543" s="14"/>
    </row>
    <row r="1544" spans="1:1" x14ac:dyDescent="0.25">
      <c r="A1544" s="14"/>
    </row>
    <row r="1545" spans="1:1" x14ac:dyDescent="0.25">
      <c r="A1545" s="14"/>
    </row>
    <row r="1546" spans="1:1" x14ac:dyDescent="0.25">
      <c r="A1546" s="14"/>
    </row>
    <row r="1547" spans="1:1" x14ac:dyDescent="0.25">
      <c r="A1547" s="14"/>
    </row>
    <row r="1548" spans="1:1" x14ac:dyDescent="0.25">
      <c r="A1548" s="14"/>
    </row>
    <row r="1549" spans="1:1" x14ac:dyDescent="0.25">
      <c r="A1549" s="14"/>
    </row>
    <row r="1550" spans="1:1" x14ac:dyDescent="0.25">
      <c r="A1550" s="14"/>
    </row>
    <row r="1551" spans="1:1" x14ac:dyDescent="0.25">
      <c r="A1551" s="14"/>
    </row>
    <row r="1552" spans="1:1" x14ac:dyDescent="0.25">
      <c r="A1552" s="14"/>
    </row>
    <row r="1553" spans="1:1" x14ac:dyDescent="0.25">
      <c r="A1553" s="14"/>
    </row>
    <row r="1554" spans="1:1" x14ac:dyDescent="0.25">
      <c r="A1554" s="14"/>
    </row>
    <row r="1555" spans="1:1" x14ac:dyDescent="0.25">
      <c r="A1555" s="14"/>
    </row>
    <row r="1556" spans="1:1" x14ac:dyDescent="0.25">
      <c r="A1556" s="14"/>
    </row>
    <row r="1557" spans="1:1" x14ac:dyDescent="0.25">
      <c r="A1557" s="14"/>
    </row>
    <row r="1558" spans="1:1" x14ac:dyDescent="0.25">
      <c r="A1558" s="14"/>
    </row>
    <row r="1559" spans="1:1" x14ac:dyDescent="0.25">
      <c r="A1559" s="14"/>
    </row>
    <row r="1560" spans="1:1" x14ac:dyDescent="0.25">
      <c r="A1560" s="14"/>
    </row>
    <row r="1561" spans="1:1" x14ac:dyDescent="0.25">
      <c r="A1561" s="14"/>
    </row>
    <row r="1562" spans="1:1" x14ac:dyDescent="0.25">
      <c r="A1562" s="14"/>
    </row>
    <row r="1563" spans="1:1" x14ac:dyDescent="0.25">
      <c r="A1563" s="14"/>
    </row>
    <row r="1564" spans="1:1" x14ac:dyDescent="0.25">
      <c r="A1564" s="14"/>
    </row>
    <row r="1565" spans="1:1" x14ac:dyDescent="0.25">
      <c r="A1565" s="14"/>
    </row>
    <row r="1566" spans="1:1" x14ac:dyDescent="0.25">
      <c r="A1566" s="14"/>
    </row>
    <row r="1567" spans="1:1" x14ac:dyDescent="0.25">
      <c r="A1567" s="14"/>
    </row>
    <row r="1568" spans="1:1" x14ac:dyDescent="0.25">
      <c r="A1568" s="14"/>
    </row>
    <row r="1569" spans="1:1" x14ac:dyDescent="0.25">
      <c r="A1569" s="14"/>
    </row>
    <row r="1570" spans="1:1" x14ac:dyDescent="0.25">
      <c r="A1570" s="14"/>
    </row>
    <row r="1571" spans="1:1" x14ac:dyDescent="0.25">
      <c r="A1571" s="14"/>
    </row>
    <row r="1572" spans="1:1" x14ac:dyDescent="0.25">
      <c r="A1572" s="14"/>
    </row>
    <row r="1573" spans="1:1" x14ac:dyDescent="0.25">
      <c r="A1573" s="14"/>
    </row>
    <row r="1574" spans="1:1" x14ac:dyDescent="0.25">
      <c r="A1574" s="14"/>
    </row>
    <row r="1575" spans="1:1" x14ac:dyDescent="0.25">
      <c r="A1575" s="14"/>
    </row>
    <row r="1576" spans="1:1" x14ac:dyDescent="0.25">
      <c r="A1576" s="14"/>
    </row>
    <row r="1577" spans="1:1" x14ac:dyDescent="0.25">
      <c r="A1577" s="14"/>
    </row>
    <row r="1578" spans="1:1" x14ac:dyDescent="0.25">
      <c r="A1578" s="14"/>
    </row>
    <row r="1579" spans="1:1" x14ac:dyDescent="0.25">
      <c r="A1579" s="14"/>
    </row>
    <row r="1580" spans="1:1" x14ac:dyDescent="0.25">
      <c r="A1580" s="14"/>
    </row>
    <row r="1581" spans="1:1" x14ac:dyDescent="0.25">
      <c r="A1581" s="14"/>
    </row>
    <row r="1582" spans="1:1" x14ac:dyDescent="0.25">
      <c r="A1582" s="14"/>
    </row>
    <row r="1583" spans="1:1" x14ac:dyDescent="0.25">
      <c r="A1583" s="14"/>
    </row>
    <row r="1584" spans="1:1" x14ac:dyDescent="0.25">
      <c r="A1584" s="14"/>
    </row>
    <row r="1585" spans="1:1" x14ac:dyDescent="0.25">
      <c r="A1585" s="14"/>
    </row>
    <row r="1586" spans="1:1" x14ac:dyDescent="0.25">
      <c r="A1586" s="14"/>
    </row>
    <row r="1587" spans="1:1" x14ac:dyDescent="0.25">
      <c r="A1587" s="14"/>
    </row>
    <row r="1588" spans="1:1" x14ac:dyDescent="0.25">
      <c r="A1588" s="14"/>
    </row>
    <row r="1589" spans="1:1" x14ac:dyDescent="0.25">
      <c r="A1589" s="14"/>
    </row>
    <row r="1590" spans="1:1" x14ac:dyDescent="0.25">
      <c r="A1590" s="14"/>
    </row>
    <row r="1591" spans="1:1" x14ac:dyDescent="0.25">
      <c r="A1591" s="14"/>
    </row>
    <row r="1592" spans="1:1" x14ac:dyDescent="0.25">
      <c r="A1592" s="14"/>
    </row>
    <row r="1593" spans="1:1" x14ac:dyDescent="0.25">
      <c r="A1593" s="14"/>
    </row>
    <row r="1594" spans="1:1" x14ac:dyDescent="0.25">
      <c r="A1594" s="14"/>
    </row>
    <row r="1595" spans="1:1" x14ac:dyDescent="0.25">
      <c r="A1595" s="14"/>
    </row>
    <row r="1596" spans="1:1" x14ac:dyDescent="0.25">
      <c r="A1596" s="14"/>
    </row>
    <row r="1597" spans="1:1" x14ac:dyDescent="0.25">
      <c r="A1597" s="14"/>
    </row>
    <row r="1598" spans="1:1" x14ac:dyDescent="0.25">
      <c r="A1598" s="14"/>
    </row>
    <row r="1599" spans="1:1" x14ac:dyDescent="0.25">
      <c r="A1599" s="14"/>
    </row>
    <row r="1600" spans="1:1" x14ac:dyDescent="0.25">
      <c r="A1600" s="14"/>
    </row>
    <row r="1601" spans="1:1" x14ac:dyDescent="0.25">
      <c r="A1601" s="14"/>
    </row>
    <row r="1602" spans="1:1" x14ac:dyDescent="0.25">
      <c r="A1602" s="14"/>
    </row>
    <row r="1603" spans="1:1" x14ac:dyDescent="0.25">
      <c r="A1603" s="14"/>
    </row>
    <row r="1604" spans="1:1" x14ac:dyDescent="0.25">
      <c r="A1604" s="14"/>
    </row>
    <row r="1605" spans="1:1" x14ac:dyDescent="0.25">
      <c r="A1605" s="14"/>
    </row>
    <row r="1606" spans="1:1" x14ac:dyDescent="0.25">
      <c r="A1606" s="14"/>
    </row>
    <row r="1607" spans="1:1" x14ac:dyDescent="0.25">
      <c r="A1607" s="14"/>
    </row>
    <row r="1608" spans="1:1" x14ac:dyDescent="0.25">
      <c r="A1608" s="14"/>
    </row>
    <row r="1609" spans="1:1" x14ac:dyDescent="0.25">
      <c r="A1609" s="14"/>
    </row>
    <row r="1610" spans="1:1" x14ac:dyDescent="0.25">
      <c r="A1610" s="14"/>
    </row>
    <row r="1611" spans="1:1" x14ac:dyDescent="0.25">
      <c r="A1611" s="14"/>
    </row>
    <row r="1612" spans="1:1" x14ac:dyDescent="0.25">
      <c r="A1612" s="14"/>
    </row>
    <row r="1613" spans="1:1" x14ac:dyDescent="0.25">
      <c r="A1613" s="14"/>
    </row>
    <row r="1614" spans="1:1" x14ac:dyDescent="0.25">
      <c r="A1614" s="14"/>
    </row>
    <row r="1615" spans="1:1" x14ac:dyDescent="0.25">
      <c r="A1615" s="14"/>
    </row>
    <row r="1616" spans="1:1" x14ac:dyDescent="0.25">
      <c r="A1616" s="14"/>
    </row>
    <row r="1617" spans="1:1" x14ac:dyDescent="0.25">
      <c r="A1617" s="14"/>
    </row>
    <row r="1618" spans="1:1" x14ac:dyDescent="0.25">
      <c r="A1618" s="14"/>
    </row>
    <row r="1619" spans="1:1" x14ac:dyDescent="0.25">
      <c r="A1619" s="14"/>
    </row>
    <row r="1620" spans="1:1" x14ac:dyDescent="0.25">
      <c r="A1620" s="14"/>
    </row>
    <row r="1621" spans="1:1" x14ac:dyDescent="0.25">
      <c r="A1621" s="14"/>
    </row>
    <row r="1622" spans="1:1" x14ac:dyDescent="0.25">
      <c r="A1622" s="14"/>
    </row>
    <row r="1623" spans="1:1" x14ac:dyDescent="0.25">
      <c r="A1623" s="14"/>
    </row>
    <row r="1624" spans="1:1" x14ac:dyDescent="0.25">
      <c r="A1624" s="14"/>
    </row>
    <row r="1625" spans="1:1" x14ac:dyDescent="0.25">
      <c r="A1625" s="14"/>
    </row>
    <row r="1626" spans="1:1" x14ac:dyDescent="0.25">
      <c r="A1626" s="14"/>
    </row>
    <row r="1627" spans="1:1" x14ac:dyDescent="0.25">
      <c r="A1627" s="14"/>
    </row>
    <row r="1628" spans="1:1" x14ac:dyDescent="0.25">
      <c r="A1628" s="14"/>
    </row>
    <row r="1629" spans="1:1" x14ac:dyDescent="0.25">
      <c r="A1629" s="14"/>
    </row>
    <row r="1630" spans="1:1" x14ac:dyDescent="0.25">
      <c r="A1630" s="14"/>
    </row>
    <row r="1631" spans="1:1" x14ac:dyDescent="0.25">
      <c r="A1631" s="14"/>
    </row>
    <row r="1632" spans="1:1" x14ac:dyDescent="0.25">
      <c r="A1632" s="14"/>
    </row>
    <row r="1633" spans="1:1" x14ac:dyDescent="0.25">
      <c r="A1633" s="14"/>
    </row>
    <row r="1634" spans="1:1" x14ac:dyDescent="0.25">
      <c r="A1634" s="14"/>
    </row>
    <row r="1635" spans="1:1" x14ac:dyDescent="0.25">
      <c r="A1635" s="14"/>
    </row>
    <row r="1636" spans="1:1" x14ac:dyDescent="0.25">
      <c r="A1636" s="14"/>
    </row>
    <row r="1637" spans="1:1" x14ac:dyDescent="0.25">
      <c r="A1637" s="14"/>
    </row>
    <row r="1638" spans="1:1" x14ac:dyDescent="0.25">
      <c r="A1638" s="14"/>
    </row>
    <row r="1639" spans="1:1" x14ac:dyDescent="0.25">
      <c r="A1639" s="14"/>
    </row>
    <row r="1640" spans="1:1" x14ac:dyDescent="0.25">
      <c r="A1640" s="14"/>
    </row>
    <row r="1641" spans="1:1" x14ac:dyDescent="0.25">
      <c r="A1641" s="14"/>
    </row>
    <row r="1642" spans="1:1" x14ac:dyDescent="0.25">
      <c r="A1642" s="14"/>
    </row>
    <row r="1643" spans="1:1" x14ac:dyDescent="0.25">
      <c r="A1643" s="14"/>
    </row>
    <row r="1644" spans="1:1" x14ac:dyDescent="0.25">
      <c r="A1644" s="14"/>
    </row>
    <row r="1645" spans="1:1" x14ac:dyDescent="0.25">
      <c r="A1645" s="14"/>
    </row>
    <row r="1646" spans="1:1" x14ac:dyDescent="0.25">
      <c r="A1646" s="14"/>
    </row>
    <row r="1647" spans="1:1" x14ac:dyDescent="0.25">
      <c r="A1647" s="14"/>
    </row>
    <row r="1648" spans="1:1" x14ac:dyDescent="0.25">
      <c r="A1648" s="14"/>
    </row>
    <row r="1649" spans="1:1" x14ac:dyDescent="0.25">
      <c r="A1649" s="14"/>
    </row>
    <row r="1650" spans="1:1" x14ac:dyDescent="0.25">
      <c r="A1650" s="14"/>
    </row>
    <row r="1651" spans="1:1" x14ac:dyDescent="0.25">
      <c r="A1651" s="14"/>
    </row>
    <row r="1652" spans="1:1" x14ac:dyDescent="0.25">
      <c r="A1652" s="14"/>
    </row>
    <row r="1653" spans="1:1" x14ac:dyDescent="0.25">
      <c r="A1653" s="14"/>
    </row>
    <row r="1654" spans="1:1" x14ac:dyDescent="0.25">
      <c r="A1654" s="14"/>
    </row>
    <row r="1655" spans="1:1" x14ac:dyDescent="0.25">
      <c r="A1655" s="14"/>
    </row>
    <row r="1656" spans="1:1" x14ac:dyDescent="0.25">
      <c r="A1656" s="14"/>
    </row>
    <row r="1657" spans="1:1" x14ac:dyDescent="0.25">
      <c r="A1657" s="14"/>
    </row>
    <row r="1658" spans="1:1" x14ac:dyDescent="0.25">
      <c r="A1658" s="14"/>
    </row>
    <row r="1659" spans="1:1" x14ac:dyDescent="0.25">
      <c r="A1659" s="14"/>
    </row>
    <row r="1660" spans="1:1" x14ac:dyDescent="0.25">
      <c r="A1660" s="14"/>
    </row>
    <row r="1661" spans="1:1" x14ac:dyDescent="0.25">
      <c r="A1661" s="14"/>
    </row>
    <row r="1662" spans="1:1" x14ac:dyDescent="0.25">
      <c r="A1662" s="14"/>
    </row>
    <row r="1663" spans="1:1" x14ac:dyDescent="0.25">
      <c r="A1663" s="14"/>
    </row>
    <row r="1664" spans="1:1" x14ac:dyDescent="0.25">
      <c r="A1664" s="14"/>
    </row>
    <row r="1665" spans="1:1" x14ac:dyDescent="0.25">
      <c r="A1665" s="14"/>
    </row>
    <row r="1666" spans="1:1" x14ac:dyDescent="0.25">
      <c r="A1666" s="14"/>
    </row>
    <row r="1667" spans="1:1" x14ac:dyDescent="0.25">
      <c r="A1667" s="14"/>
    </row>
    <row r="1668" spans="1:1" x14ac:dyDescent="0.25">
      <c r="A1668" s="14"/>
    </row>
    <row r="1669" spans="1:1" x14ac:dyDescent="0.25">
      <c r="A1669" s="14"/>
    </row>
    <row r="1670" spans="1:1" x14ac:dyDescent="0.25">
      <c r="A1670" s="14"/>
    </row>
    <row r="1671" spans="1:1" x14ac:dyDescent="0.25">
      <c r="A1671" s="14"/>
    </row>
    <row r="1672" spans="1:1" x14ac:dyDescent="0.25">
      <c r="A1672" s="14"/>
    </row>
    <row r="1673" spans="1:1" x14ac:dyDescent="0.25">
      <c r="A1673" s="14"/>
    </row>
    <row r="1674" spans="1:1" x14ac:dyDescent="0.25">
      <c r="A1674" s="14"/>
    </row>
    <row r="1675" spans="1:1" x14ac:dyDescent="0.25">
      <c r="A1675" s="14"/>
    </row>
    <row r="1676" spans="1:1" x14ac:dyDescent="0.25">
      <c r="A1676" s="14"/>
    </row>
    <row r="1677" spans="1:1" x14ac:dyDescent="0.25">
      <c r="A1677" s="14"/>
    </row>
    <row r="1678" spans="1:1" x14ac:dyDescent="0.25">
      <c r="A1678" s="14"/>
    </row>
    <row r="1679" spans="1:1" x14ac:dyDescent="0.25">
      <c r="A1679" s="14"/>
    </row>
    <row r="1680" spans="1:1" x14ac:dyDescent="0.25">
      <c r="A1680" s="14"/>
    </row>
    <row r="1681" spans="1:1" x14ac:dyDescent="0.25">
      <c r="A1681" s="14"/>
    </row>
    <row r="1682" spans="1:1" x14ac:dyDescent="0.25">
      <c r="A1682" s="14"/>
    </row>
    <row r="1683" spans="1:1" x14ac:dyDescent="0.25">
      <c r="A1683" s="14"/>
    </row>
    <row r="1684" spans="1:1" x14ac:dyDescent="0.25">
      <c r="A1684" s="14"/>
    </row>
    <row r="1685" spans="1:1" x14ac:dyDescent="0.25">
      <c r="A1685" s="14"/>
    </row>
    <row r="1686" spans="1:1" x14ac:dyDescent="0.25">
      <c r="A1686" s="14"/>
    </row>
    <row r="1687" spans="1:1" x14ac:dyDescent="0.25">
      <c r="A1687" s="14"/>
    </row>
    <row r="1688" spans="1:1" x14ac:dyDescent="0.25">
      <c r="A1688" s="14"/>
    </row>
    <row r="1689" spans="1:1" x14ac:dyDescent="0.25">
      <c r="A1689" s="14"/>
    </row>
    <row r="1690" spans="1:1" x14ac:dyDescent="0.25">
      <c r="A1690" s="14"/>
    </row>
    <row r="1691" spans="1:1" x14ac:dyDescent="0.25">
      <c r="A1691" s="14"/>
    </row>
    <row r="1692" spans="1:1" x14ac:dyDescent="0.25">
      <c r="A1692" s="14"/>
    </row>
    <row r="1693" spans="1:1" x14ac:dyDescent="0.25">
      <c r="A1693" s="14"/>
    </row>
    <row r="1694" spans="1:1" x14ac:dyDescent="0.25">
      <c r="A1694" s="14"/>
    </row>
    <row r="1695" spans="1:1" x14ac:dyDescent="0.25">
      <c r="A1695" s="14"/>
    </row>
    <row r="1696" spans="1:1" x14ac:dyDescent="0.25">
      <c r="A1696" s="14"/>
    </row>
    <row r="1697" spans="1:1" x14ac:dyDescent="0.25">
      <c r="A1697" s="14"/>
    </row>
    <row r="1698" spans="1:1" x14ac:dyDescent="0.25">
      <c r="A1698" s="14"/>
    </row>
    <row r="1699" spans="1:1" x14ac:dyDescent="0.25">
      <c r="A1699" s="14"/>
    </row>
    <row r="1700" spans="1:1" x14ac:dyDescent="0.25">
      <c r="A1700" s="14"/>
    </row>
    <row r="1701" spans="1:1" x14ac:dyDescent="0.25">
      <c r="A1701" s="14"/>
    </row>
    <row r="1702" spans="1:1" x14ac:dyDescent="0.25">
      <c r="A1702" s="14"/>
    </row>
    <row r="1703" spans="1:1" x14ac:dyDescent="0.25">
      <c r="A1703" s="14"/>
    </row>
    <row r="1704" spans="1:1" x14ac:dyDescent="0.25">
      <c r="A1704" s="14"/>
    </row>
    <row r="1705" spans="1:1" x14ac:dyDescent="0.25">
      <c r="A1705" s="14"/>
    </row>
    <row r="1706" spans="1:1" x14ac:dyDescent="0.25">
      <c r="A1706" s="14"/>
    </row>
    <row r="1707" spans="1:1" x14ac:dyDescent="0.25">
      <c r="A1707" s="14"/>
    </row>
    <row r="1708" spans="1:1" x14ac:dyDescent="0.25">
      <c r="A1708" s="14"/>
    </row>
    <row r="1709" spans="1:1" x14ac:dyDescent="0.25">
      <c r="A1709" s="14"/>
    </row>
    <row r="1710" spans="1:1" x14ac:dyDescent="0.25">
      <c r="A1710" s="14"/>
    </row>
    <row r="1711" spans="1:1" x14ac:dyDescent="0.25">
      <c r="A1711" s="14"/>
    </row>
    <row r="1712" spans="1:1" x14ac:dyDescent="0.25">
      <c r="A1712" s="14"/>
    </row>
    <row r="1713" spans="1:1" x14ac:dyDescent="0.25">
      <c r="A1713" s="14"/>
    </row>
    <row r="1714" spans="1:1" x14ac:dyDescent="0.25">
      <c r="A1714" s="14"/>
    </row>
    <row r="1715" spans="1:1" x14ac:dyDescent="0.25">
      <c r="A1715" s="14"/>
    </row>
    <row r="1716" spans="1:1" x14ac:dyDescent="0.25">
      <c r="A1716" s="14"/>
    </row>
    <row r="1717" spans="1:1" x14ac:dyDescent="0.25">
      <c r="A1717" s="14"/>
    </row>
    <row r="1718" spans="1:1" x14ac:dyDescent="0.25">
      <c r="A1718" s="14"/>
    </row>
    <row r="1719" spans="1:1" x14ac:dyDescent="0.25">
      <c r="A1719" s="14"/>
    </row>
    <row r="1720" spans="1:1" x14ac:dyDescent="0.25">
      <c r="A1720" s="14"/>
    </row>
    <row r="1721" spans="1:1" x14ac:dyDescent="0.25">
      <c r="A1721" s="14"/>
    </row>
    <row r="1722" spans="1:1" x14ac:dyDescent="0.25">
      <c r="A1722" s="14"/>
    </row>
    <row r="1723" spans="1:1" x14ac:dyDescent="0.25">
      <c r="A1723" s="14"/>
    </row>
    <row r="1724" spans="1:1" x14ac:dyDescent="0.25">
      <c r="A1724" s="14"/>
    </row>
    <row r="1725" spans="1:1" x14ac:dyDescent="0.25">
      <c r="A1725" s="14"/>
    </row>
    <row r="1726" spans="1:1" x14ac:dyDescent="0.25">
      <c r="A1726" s="14"/>
    </row>
    <row r="1727" spans="1:1" x14ac:dyDescent="0.25">
      <c r="A1727" s="14"/>
    </row>
    <row r="1728" spans="1:1" x14ac:dyDescent="0.25">
      <c r="A1728" s="14"/>
    </row>
    <row r="1729" spans="1:1" x14ac:dyDescent="0.25">
      <c r="A1729" s="14"/>
    </row>
    <row r="1730" spans="1:1" x14ac:dyDescent="0.25">
      <c r="A1730" s="14"/>
    </row>
    <row r="1731" spans="1:1" x14ac:dyDescent="0.25">
      <c r="A1731" s="14"/>
    </row>
    <row r="1732" spans="1:1" x14ac:dyDescent="0.25">
      <c r="A1732" s="14"/>
    </row>
    <row r="1733" spans="1:1" x14ac:dyDescent="0.25">
      <c r="A1733" s="14"/>
    </row>
    <row r="1734" spans="1:1" x14ac:dyDescent="0.25">
      <c r="A1734" s="14"/>
    </row>
    <row r="1735" spans="1:1" x14ac:dyDescent="0.25">
      <c r="A1735" s="14"/>
    </row>
    <row r="1736" spans="1:1" x14ac:dyDescent="0.25">
      <c r="A1736" s="14"/>
    </row>
    <row r="1737" spans="1:1" x14ac:dyDescent="0.25">
      <c r="A1737" s="14"/>
    </row>
    <row r="1738" spans="1:1" x14ac:dyDescent="0.25">
      <c r="A1738" s="14"/>
    </row>
    <row r="1739" spans="1:1" x14ac:dyDescent="0.25">
      <c r="A1739" s="14"/>
    </row>
    <row r="1740" spans="1:1" x14ac:dyDescent="0.25">
      <c r="A1740" s="14"/>
    </row>
    <row r="1741" spans="1:1" x14ac:dyDescent="0.25">
      <c r="A1741" s="14"/>
    </row>
    <row r="1742" spans="1:1" x14ac:dyDescent="0.25">
      <c r="A1742" s="14"/>
    </row>
    <row r="1743" spans="1:1" x14ac:dyDescent="0.25">
      <c r="A1743" s="14"/>
    </row>
    <row r="1744" spans="1:1" x14ac:dyDescent="0.25">
      <c r="A1744" s="14"/>
    </row>
    <row r="1745" spans="1:1" x14ac:dyDescent="0.25">
      <c r="A1745" s="14"/>
    </row>
    <row r="1746" spans="1:1" x14ac:dyDescent="0.25">
      <c r="A1746" s="14"/>
    </row>
    <row r="1747" spans="1:1" x14ac:dyDescent="0.25">
      <c r="A1747" s="14"/>
    </row>
    <row r="1748" spans="1:1" x14ac:dyDescent="0.25">
      <c r="A1748" s="14"/>
    </row>
    <row r="1749" spans="1:1" x14ac:dyDescent="0.25">
      <c r="A1749" s="14"/>
    </row>
    <row r="1750" spans="1:1" x14ac:dyDescent="0.25">
      <c r="A1750" s="14"/>
    </row>
    <row r="1751" spans="1:1" x14ac:dyDescent="0.25">
      <c r="A1751" s="14"/>
    </row>
    <row r="1752" spans="1:1" x14ac:dyDescent="0.25">
      <c r="A1752" s="14"/>
    </row>
    <row r="1753" spans="1:1" x14ac:dyDescent="0.25">
      <c r="A1753" s="14"/>
    </row>
    <row r="1754" spans="1:1" x14ac:dyDescent="0.25">
      <c r="A1754" s="14"/>
    </row>
    <row r="1755" spans="1:1" x14ac:dyDescent="0.25">
      <c r="A1755" s="14"/>
    </row>
    <row r="1756" spans="1:1" x14ac:dyDescent="0.25">
      <c r="A1756" s="14"/>
    </row>
    <row r="1757" spans="1:1" x14ac:dyDescent="0.25">
      <c r="A1757" s="14"/>
    </row>
    <row r="1758" spans="1:1" x14ac:dyDescent="0.25">
      <c r="A1758" s="14"/>
    </row>
    <row r="1759" spans="1:1" x14ac:dyDescent="0.25">
      <c r="A1759" s="14"/>
    </row>
    <row r="1760" spans="1:1" x14ac:dyDescent="0.25">
      <c r="A1760" s="14"/>
    </row>
    <row r="1761" spans="1:1" x14ac:dyDescent="0.25">
      <c r="A1761" s="14"/>
    </row>
    <row r="1762" spans="1:1" x14ac:dyDescent="0.25">
      <c r="A1762" s="14"/>
    </row>
    <row r="1763" spans="1:1" x14ac:dyDescent="0.25">
      <c r="A1763" s="14"/>
    </row>
    <row r="1764" spans="1:1" x14ac:dyDescent="0.25">
      <c r="A1764" s="14"/>
    </row>
    <row r="1765" spans="1:1" x14ac:dyDescent="0.25">
      <c r="A1765" s="14"/>
    </row>
    <row r="1766" spans="1:1" x14ac:dyDescent="0.25">
      <c r="A1766" s="14"/>
    </row>
    <row r="1767" spans="1:1" x14ac:dyDescent="0.25">
      <c r="A1767" s="14"/>
    </row>
    <row r="1768" spans="1:1" x14ac:dyDescent="0.25">
      <c r="A1768" s="14"/>
    </row>
    <row r="1769" spans="1:1" x14ac:dyDescent="0.25">
      <c r="A1769" s="14"/>
    </row>
    <row r="1770" spans="1:1" x14ac:dyDescent="0.25">
      <c r="A1770" s="14"/>
    </row>
    <row r="1771" spans="1:1" x14ac:dyDescent="0.25">
      <c r="A1771" s="14"/>
    </row>
    <row r="1772" spans="1:1" x14ac:dyDescent="0.25">
      <c r="A1772" s="14"/>
    </row>
    <row r="1773" spans="1:1" x14ac:dyDescent="0.25">
      <c r="A1773" s="14"/>
    </row>
    <row r="1774" spans="1:1" x14ac:dyDescent="0.25">
      <c r="A1774" s="14"/>
    </row>
    <row r="1775" spans="1:1" x14ac:dyDescent="0.25">
      <c r="A1775" s="14"/>
    </row>
    <row r="1776" spans="1:1" x14ac:dyDescent="0.25">
      <c r="A1776" s="14"/>
    </row>
    <row r="1777" spans="1:1" x14ac:dyDescent="0.25">
      <c r="A1777" s="14"/>
    </row>
    <row r="1778" spans="1:1" x14ac:dyDescent="0.25">
      <c r="A1778" s="14"/>
    </row>
    <row r="1779" spans="1:1" x14ac:dyDescent="0.25">
      <c r="A1779" s="14"/>
    </row>
    <row r="1780" spans="1:1" x14ac:dyDescent="0.25">
      <c r="A1780" s="14"/>
    </row>
    <row r="1781" spans="1:1" x14ac:dyDescent="0.25">
      <c r="A1781" s="14"/>
    </row>
    <row r="1782" spans="1:1" x14ac:dyDescent="0.25">
      <c r="A1782" s="14"/>
    </row>
    <row r="1783" spans="1:1" x14ac:dyDescent="0.25">
      <c r="A1783" s="14"/>
    </row>
    <row r="1784" spans="1:1" x14ac:dyDescent="0.25">
      <c r="A1784" s="14"/>
    </row>
    <row r="1785" spans="1:1" x14ac:dyDescent="0.25">
      <c r="A1785" s="14"/>
    </row>
    <row r="1786" spans="1:1" x14ac:dyDescent="0.25">
      <c r="A1786" s="14"/>
    </row>
    <row r="1787" spans="1:1" x14ac:dyDescent="0.25">
      <c r="A1787" s="14"/>
    </row>
    <row r="1788" spans="1:1" x14ac:dyDescent="0.25">
      <c r="A1788" s="14"/>
    </row>
    <row r="1789" spans="1:1" x14ac:dyDescent="0.25">
      <c r="A1789" s="14"/>
    </row>
    <row r="1790" spans="1:1" x14ac:dyDescent="0.25">
      <c r="A1790" s="14"/>
    </row>
    <row r="1791" spans="1:1" x14ac:dyDescent="0.25">
      <c r="A1791" s="14"/>
    </row>
    <row r="1792" spans="1:1" x14ac:dyDescent="0.25">
      <c r="A1792" s="14"/>
    </row>
    <row r="1793" spans="1:1" x14ac:dyDescent="0.25">
      <c r="A1793" s="14"/>
    </row>
    <row r="1794" spans="1:1" x14ac:dyDescent="0.25">
      <c r="A1794" s="14"/>
    </row>
    <row r="1795" spans="1:1" x14ac:dyDescent="0.25">
      <c r="A1795" s="14"/>
    </row>
    <row r="1796" spans="1:1" x14ac:dyDescent="0.25">
      <c r="A1796" s="14"/>
    </row>
    <row r="1797" spans="1:1" x14ac:dyDescent="0.25">
      <c r="A1797" s="14"/>
    </row>
    <row r="1798" spans="1:1" x14ac:dyDescent="0.25">
      <c r="A1798" s="14"/>
    </row>
    <row r="1799" spans="1:1" x14ac:dyDescent="0.25">
      <c r="A1799" s="14"/>
    </row>
    <row r="1800" spans="1:1" x14ac:dyDescent="0.25">
      <c r="A1800" s="14"/>
    </row>
    <row r="1801" spans="1:1" x14ac:dyDescent="0.25">
      <c r="A1801" s="14"/>
    </row>
    <row r="1802" spans="1:1" x14ac:dyDescent="0.25">
      <c r="A1802" s="14"/>
    </row>
    <row r="1803" spans="1:1" x14ac:dyDescent="0.25">
      <c r="A1803" s="14"/>
    </row>
    <row r="1804" spans="1:1" x14ac:dyDescent="0.25">
      <c r="A1804" s="14"/>
    </row>
    <row r="1805" spans="1:1" x14ac:dyDescent="0.25">
      <c r="A1805" s="14"/>
    </row>
    <row r="1806" spans="1:1" x14ac:dyDescent="0.25">
      <c r="A1806" s="14"/>
    </row>
    <row r="1807" spans="1:1" x14ac:dyDescent="0.25">
      <c r="A1807" s="14"/>
    </row>
    <row r="1808" spans="1:1" x14ac:dyDescent="0.25">
      <c r="A1808" s="14"/>
    </row>
    <row r="1809" spans="1:1" x14ac:dyDescent="0.25">
      <c r="A1809" s="14"/>
    </row>
    <row r="1810" spans="1:1" x14ac:dyDescent="0.25">
      <c r="A1810" s="14"/>
    </row>
    <row r="1811" spans="1:1" x14ac:dyDescent="0.25">
      <c r="A1811" s="14"/>
    </row>
    <row r="1812" spans="1:1" x14ac:dyDescent="0.25">
      <c r="A1812" s="14"/>
    </row>
    <row r="1813" spans="1:1" x14ac:dyDescent="0.25">
      <c r="A1813" s="14"/>
    </row>
    <row r="1814" spans="1:1" x14ac:dyDescent="0.25">
      <c r="A1814" s="14"/>
    </row>
    <row r="1815" spans="1:1" x14ac:dyDescent="0.25">
      <c r="A1815" s="14"/>
    </row>
    <row r="1816" spans="1:1" x14ac:dyDescent="0.25">
      <c r="A1816" s="14"/>
    </row>
    <row r="1817" spans="1:1" x14ac:dyDescent="0.25">
      <c r="A1817" s="14"/>
    </row>
    <row r="1818" spans="1:1" x14ac:dyDescent="0.25">
      <c r="A1818" s="14"/>
    </row>
    <row r="1819" spans="1:1" x14ac:dyDescent="0.25">
      <c r="A1819" s="14"/>
    </row>
    <row r="1820" spans="1:1" x14ac:dyDescent="0.25">
      <c r="A1820" s="14"/>
    </row>
    <row r="1821" spans="1:1" x14ac:dyDescent="0.25">
      <c r="A1821" s="14"/>
    </row>
    <row r="1822" spans="1:1" x14ac:dyDescent="0.25">
      <c r="A1822" s="14"/>
    </row>
    <row r="1823" spans="1:1" x14ac:dyDescent="0.25">
      <c r="A1823" s="14"/>
    </row>
    <row r="1824" spans="1:1" x14ac:dyDescent="0.25">
      <c r="A1824" s="14"/>
    </row>
    <row r="1825" spans="1:1" x14ac:dyDescent="0.25">
      <c r="A1825" s="14"/>
    </row>
    <row r="1826" spans="1:1" x14ac:dyDescent="0.25">
      <c r="A1826" s="14"/>
    </row>
    <row r="1827" spans="1:1" x14ac:dyDescent="0.25">
      <c r="A1827" s="14"/>
    </row>
    <row r="1828" spans="1:1" x14ac:dyDescent="0.25">
      <c r="A1828" s="14"/>
    </row>
    <row r="1829" spans="1:1" x14ac:dyDescent="0.25">
      <c r="A1829" s="14"/>
    </row>
    <row r="1830" spans="1:1" x14ac:dyDescent="0.25">
      <c r="A1830" s="14"/>
    </row>
    <row r="1831" spans="1:1" x14ac:dyDescent="0.25">
      <c r="A1831" s="14"/>
    </row>
    <row r="1832" spans="1:1" x14ac:dyDescent="0.25">
      <c r="A1832" s="14"/>
    </row>
    <row r="1833" spans="1:1" x14ac:dyDescent="0.25">
      <c r="A1833" s="14"/>
    </row>
    <row r="1834" spans="1:1" x14ac:dyDescent="0.25">
      <c r="A1834" s="14"/>
    </row>
    <row r="1835" spans="1:1" x14ac:dyDescent="0.25">
      <c r="A1835" s="14"/>
    </row>
    <row r="1836" spans="1:1" x14ac:dyDescent="0.25">
      <c r="A1836" s="14"/>
    </row>
    <row r="1837" spans="1:1" x14ac:dyDescent="0.25">
      <c r="A1837" s="14"/>
    </row>
    <row r="1838" spans="1:1" x14ac:dyDescent="0.25">
      <c r="A1838" s="14"/>
    </row>
    <row r="1839" spans="1:1" x14ac:dyDescent="0.25">
      <c r="A1839" s="14"/>
    </row>
    <row r="1840" spans="1:1" x14ac:dyDescent="0.25">
      <c r="A1840" s="14"/>
    </row>
    <row r="1841" spans="1:1" x14ac:dyDescent="0.25">
      <c r="A1841" s="14"/>
    </row>
    <row r="1842" spans="1:1" x14ac:dyDescent="0.25">
      <c r="A1842" s="14"/>
    </row>
    <row r="1843" spans="1:1" x14ac:dyDescent="0.25">
      <c r="A1843" s="14"/>
    </row>
    <row r="1844" spans="1:1" x14ac:dyDescent="0.25">
      <c r="A1844" s="14"/>
    </row>
    <row r="1845" spans="1:1" x14ac:dyDescent="0.25">
      <c r="A1845" s="14"/>
    </row>
    <row r="1846" spans="1:1" x14ac:dyDescent="0.25">
      <c r="A1846" s="14"/>
    </row>
    <row r="1847" spans="1:1" x14ac:dyDescent="0.25">
      <c r="A1847" s="14"/>
    </row>
    <row r="1848" spans="1:1" x14ac:dyDescent="0.25">
      <c r="A1848" s="14"/>
    </row>
    <row r="1849" spans="1:1" x14ac:dyDescent="0.25">
      <c r="A1849" s="14"/>
    </row>
    <row r="1850" spans="1:1" x14ac:dyDescent="0.25">
      <c r="A1850" s="14"/>
    </row>
    <row r="1851" spans="1:1" x14ac:dyDescent="0.25">
      <c r="A1851" s="14"/>
    </row>
    <row r="1852" spans="1:1" x14ac:dyDescent="0.25">
      <c r="A1852" s="14"/>
    </row>
    <row r="1853" spans="1:1" x14ac:dyDescent="0.25">
      <c r="A1853" s="14"/>
    </row>
    <row r="1854" spans="1:1" x14ac:dyDescent="0.25">
      <c r="A1854" s="14"/>
    </row>
    <row r="1855" spans="1:1" x14ac:dyDescent="0.25">
      <c r="A1855" s="14"/>
    </row>
    <row r="1856" spans="1:1" x14ac:dyDescent="0.25">
      <c r="A1856" s="14"/>
    </row>
    <row r="1857" spans="1:1" x14ac:dyDescent="0.25">
      <c r="A1857" s="14"/>
    </row>
    <row r="1858" spans="1:1" x14ac:dyDescent="0.25">
      <c r="A1858" s="14"/>
    </row>
    <row r="1859" spans="1:1" x14ac:dyDescent="0.25">
      <c r="A1859" s="14"/>
    </row>
    <row r="1860" spans="1:1" x14ac:dyDescent="0.25">
      <c r="A1860" s="14"/>
    </row>
    <row r="1861" spans="1:1" x14ac:dyDescent="0.25">
      <c r="A1861" s="14"/>
    </row>
    <row r="1862" spans="1:1" x14ac:dyDescent="0.25">
      <c r="A1862" s="14"/>
    </row>
    <row r="1863" spans="1:1" x14ac:dyDescent="0.25">
      <c r="A1863" s="14"/>
    </row>
    <row r="1864" spans="1:1" x14ac:dyDescent="0.25">
      <c r="A1864" s="14"/>
    </row>
    <row r="1865" spans="1:1" x14ac:dyDescent="0.25">
      <c r="A1865" s="14"/>
    </row>
    <row r="1866" spans="1:1" x14ac:dyDescent="0.25">
      <c r="A1866" s="14"/>
    </row>
    <row r="1867" spans="1:1" x14ac:dyDescent="0.25">
      <c r="A1867" s="14"/>
    </row>
    <row r="1868" spans="1:1" x14ac:dyDescent="0.25">
      <c r="A1868" s="14"/>
    </row>
    <row r="1869" spans="1:1" x14ac:dyDescent="0.25">
      <c r="A1869" s="14"/>
    </row>
    <row r="1870" spans="1:1" x14ac:dyDescent="0.25">
      <c r="A1870" s="14"/>
    </row>
    <row r="1871" spans="1:1" x14ac:dyDescent="0.25">
      <c r="A1871" s="14"/>
    </row>
    <row r="1872" spans="1:1" x14ac:dyDescent="0.25">
      <c r="A1872" s="14"/>
    </row>
    <row r="1873" spans="1:1" x14ac:dyDescent="0.25">
      <c r="A1873" s="14"/>
    </row>
    <row r="1874" spans="1:1" x14ac:dyDescent="0.25">
      <c r="A1874" s="14"/>
    </row>
    <row r="1875" spans="1:1" x14ac:dyDescent="0.25">
      <c r="A1875" s="14"/>
    </row>
    <row r="1876" spans="1:1" x14ac:dyDescent="0.25">
      <c r="A1876" s="14"/>
    </row>
    <row r="1877" spans="1:1" x14ac:dyDescent="0.25">
      <c r="A1877" s="14"/>
    </row>
    <row r="1878" spans="1:1" x14ac:dyDescent="0.25">
      <c r="A1878" s="14"/>
    </row>
    <row r="1879" spans="1:1" x14ac:dyDescent="0.25">
      <c r="A1879" s="14"/>
    </row>
    <row r="1880" spans="1:1" x14ac:dyDescent="0.25">
      <c r="A1880" s="14"/>
    </row>
    <row r="1881" spans="1:1" x14ac:dyDescent="0.25">
      <c r="A1881" s="14"/>
    </row>
    <row r="1882" spans="1:1" x14ac:dyDescent="0.25">
      <c r="A1882" s="14"/>
    </row>
    <row r="1883" spans="1:1" x14ac:dyDescent="0.25">
      <c r="A1883" s="14"/>
    </row>
    <row r="1884" spans="1:1" x14ac:dyDescent="0.25">
      <c r="A1884" s="14"/>
    </row>
    <row r="1885" spans="1:1" x14ac:dyDescent="0.25">
      <c r="A1885" s="14"/>
    </row>
    <row r="1886" spans="1:1" x14ac:dyDescent="0.25">
      <c r="A1886" s="14"/>
    </row>
    <row r="1887" spans="1:1" x14ac:dyDescent="0.25">
      <c r="A1887" s="14"/>
    </row>
    <row r="1888" spans="1:1" x14ac:dyDescent="0.25">
      <c r="A1888" s="14"/>
    </row>
    <row r="1889" spans="1:1" x14ac:dyDescent="0.25">
      <c r="A1889" s="14"/>
    </row>
    <row r="1890" spans="1:1" x14ac:dyDescent="0.25">
      <c r="A1890" s="14"/>
    </row>
    <row r="1891" spans="1:1" x14ac:dyDescent="0.25">
      <c r="A1891" s="14"/>
    </row>
    <row r="1892" spans="1:1" x14ac:dyDescent="0.25">
      <c r="A1892" s="14"/>
    </row>
    <row r="1893" spans="1:1" x14ac:dyDescent="0.25">
      <c r="A1893" s="14"/>
    </row>
    <row r="1894" spans="1:1" x14ac:dyDescent="0.25">
      <c r="A1894" s="14"/>
    </row>
    <row r="1895" spans="1:1" x14ac:dyDescent="0.25">
      <c r="A1895" s="14"/>
    </row>
    <row r="1896" spans="1:1" x14ac:dyDescent="0.25">
      <c r="A1896" s="14"/>
    </row>
    <row r="1897" spans="1:1" x14ac:dyDescent="0.25">
      <c r="A1897" s="14"/>
    </row>
    <row r="1898" spans="1:1" x14ac:dyDescent="0.25">
      <c r="A1898" s="14"/>
    </row>
    <row r="1899" spans="1:1" x14ac:dyDescent="0.25">
      <c r="A1899" s="14"/>
    </row>
    <row r="1900" spans="1:1" x14ac:dyDescent="0.25">
      <c r="A1900" s="14"/>
    </row>
    <row r="1901" spans="1:1" x14ac:dyDescent="0.25">
      <c r="A1901" s="14"/>
    </row>
    <row r="1902" spans="1:1" x14ac:dyDescent="0.25">
      <c r="A1902" s="14"/>
    </row>
    <row r="1903" spans="1:1" x14ac:dyDescent="0.25">
      <c r="A1903" s="14"/>
    </row>
    <row r="1904" spans="1:1" x14ac:dyDescent="0.25">
      <c r="A1904" s="14"/>
    </row>
    <row r="1905" spans="1:1" x14ac:dyDescent="0.25">
      <c r="A1905" s="14"/>
    </row>
    <row r="1906" spans="1:1" x14ac:dyDescent="0.25">
      <c r="A1906" s="14"/>
    </row>
    <row r="1907" spans="1:1" x14ac:dyDescent="0.25">
      <c r="A1907" s="14"/>
    </row>
    <row r="1908" spans="1:1" x14ac:dyDescent="0.25">
      <c r="A1908" s="14"/>
    </row>
    <row r="1909" spans="1:1" x14ac:dyDescent="0.25">
      <c r="A1909" s="14"/>
    </row>
    <row r="1910" spans="1:1" x14ac:dyDescent="0.25">
      <c r="A1910" s="14"/>
    </row>
    <row r="1911" spans="1:1" x14ac:dyDescent="0.25">
      <c r="A1911" s="14"/>
    </row>
    <row r="1912" spans="1:1" x14ac:dyDescent="0.25">
      <c r="A1912" s="14"/>
    </row>
    <row r="1913" spans="1:1" x14ac:dyDescent="0.25">
      <c r="A1913" s="14"/>
    </row>
    <row r="1914" spans="1:1" x14ac:dyDescent="0.25">
      <c r="A1914" s="14"/>
    </row>
    <row r="1915" spans="1:1" x14ac:dyDescent="0.25">
      <c r="A1915" s="14"/>
    </row>
    <row r="1916" spans="1:1" x14ac:dyDescent="0.25">
      <c r="A1916" s="14"/>
    </row>
    <row r="1917" spans="1:1" x14ac:dyDescent="0.25">
      <c r="A1917" s="14"/>
    </row>
    <row r="1918" spans="1:1" x14ac:dyDescent="0.25">
      <c r="A1918" s="14"/>
    </row>
    <row r="1919" spans="1:1" x14ac:dyDescent="0.25">
      <c r="A1919" s="14"/>
    </row>
    <row r="1920" spans="1:1" x14ac:dyDescent="0.25">
      <c r="A1920" s="14"/>
    </row>
    <row r="1921" spans="1:1" x14ac:dyDescent="0.25">
      <c r="A1921" s="14"/>
    </row>
    <row r="1922" spans="1:1" x14ac:dyDescent="0.25">
      <c r="A1922" s="14"/>
    </row>
    <row r="1923" spans="1:1" x14ac:dyDescent="0.25">
      <c r="A1923" s="14"/>
    </row>
    <row r="1924" spans="1:1" x14ac:dyDescent="0.25">
      <c r="A1924" s="14"/>
    </row>
    <row r="1925" spans="1:1" x14ac:dyDescent="0.25">
      <c r="A1925" s="14"/>
    </row>
    <row r="1926" spans="1:1" x14ac:dyDescent="0.25">
      <c r="A1926" s="14"/>
    </row>
    <row r="1927" spans="1:1" x14ac:dyDescent="0.25">
      <c r="A1927" s="14"/>
    </row>
    <row r="1928" spans="1:1" x14ac:dyDescent="0.25">
      <c r="A1928" s="14"/>
    </row>
    <row r="1929" spans="1:1" x14ac:dyDescent="0.25">
      <c r="A1929" s="14"/>
    </row>
    <row r="1930" spans="1:1" x14ac:dyDescent="0.25">
      <c r="A1930" s="14"/>
    </row>
    <row r="1931" spans="1:1" x14ac:dyDescent="0.25">
      <c r="A1931" s="14"/>
    </row>
    <row r="1932" spans="1:1" x14ac:dyDescent="0.25">
      <c r="A1932" s="14"/>
    </row>
    <row r="1933" spans="1:1" x14ac:dyDescent="0.25">
      <c r="A1933" s="14"/>
    </row>
    <row r="1934" spans="1:1" x14ac:dyDescent="0.25">
      <c r="A1934" s="14"/>
    </row>
    <row r="1935" spans="1:1" x14ac:dyDescent="0.25">
      <c r="A1935" s="14"/>
    </row>
    <row r="1936" spans="1:1" x14ac:dyDescent="0.25">
      <c r="A1936" s="14"/>
    </row>
    <row r="1937" spans="1:1" x14ac:dyDescent="0.25">
      <c r="A1937" s="14"/>
    </row>
    <row r="1938" spans="1:1" x14ac:dyDescent="0.25">
      <c r="A1938" s="14"/>
    </row>
    <row r="1939" spans="1:1" x14ac:dyDescent="0.25">
      <c r="A1939" s="14"/>
    </row>
    <row r="1940" spans="1:1" x14ac:dyDescent="0.25">
      <c r="A1940" s="14"/>
    </row>
    <row r="1941" spans="1:1" x14ac:dyDescent="0.25">
      <c r="A1941" s="14"/>
    </row>
    <row r="1942" spans="1:1" x14ac:dyDescent="0.25">
      <c r="A1942" s="14"/>
    </row>
    <row r="1943" spans="1:1" x14ac:dyDescent="0.25">
      <c r="A1943" s="14"/>
    </row>
    <row r="1944" spans="1:1" x14ac:dyDescent="0.25">
      <c r="A1944" s="14"/>
    </row>
    <row r="1945" spans="1:1" x14ac:dyDescent="0.25">
      <c r="A1945" s="14"/>
    </row>
    <row r="1946" spans="1:1" x14ac:dyDescent="0.25">
      <c r="A1946" s="14"/>
    </row>
    <row r="1947" spans="1:1" x14ac:dyDescent="0.25">
      <c r="A1947" s="14"/>
    </row>
    <row r="1948" spans="1:1" x14ac:dyDescent="0.25">
      <c r="A1948" s="14"/>
    </row>
    <row r="1949" spans="1:1" x14ac:dyDescent="0.25">
      <c r="A1949" s="14"/>
    </row>
    <row r="1950" spans="1:1" x14ac:dyDescent="0.25">
      <c r="A1950" s="14"/>
    </row>
    <row r="1951" spans="1:1" x14ac:dyDescent="0.25">
      <c r="A1951" s="14"/>
    </row>
    <row r="1952" spans="1:1" x14ac:dyDescent="0.25">
      <c r="A1952" s="14"/>
    </row>
    <row r="1953" spans="1:1" x14ac:dyDescent="0.25">
      <c r="A1953" s="14"/>
    </row>
    <row r="1954" spans="1:1" x14ac:dyDescent="0.25">
      <c r="A1954" s="14"/>
    </row>
    <row r="1955" spans="1:1" x14ac:dyDescent="0.25">
      <c r="A1955" s="14"/>
    </row>
    <row r="1956" spans="1:1" x14ac:dyDescent="0.25">
      <c r="A1956" s="14"/>
    </row>
    <row r="1957" spans="1:1" x14ac:dyDescent="0.25">
      <c r="A1957" s="14"/>
    </row>
    <row r="1958" spans="1:1" x14ac:dyDescent="0.25">
      <c r="A1958" s="14"/>
    </row>
    <row r="1959" spans="1:1" x14ac:dyDescent="0.25">
      <c r="A1959" s="14"/>
    </row>
    <row r="1960" spans="1:1" x14ac:dyDescent="0.25">
      <c r="A1960" s="14"/>
    </row>
    <row r="1961" spans="1:1" x14ac:dyDescent="0.25">
      <c r="A1961" s="14"/>
    </row>
    <row r="1962" spans="1:1" x14ac:dyDescent="0.25">
      <c r="A1962" s="14"/>
    </row>
    <row r="1963" spans="1:1" x14ac:dyDescent="0.25">
      <c r="A1963" s="14"/>
    </row>
    <row r="1964" spans="1:1" x14ac:dyDescent="0.25">
      <c r="A1964" s="14"/>
    </row>
    <row r="1965" spans="1:1" x14ac:dyDescent="0.25">
      <c r="A1965" s="14"/>
    </row>
    <row r="1966" spans="1:1" x14ac:dyDescent="0.25">
      <c r="A1966" s="14"/>
    </row>
    <row r="1967" spans="1:1" x14ac:dyDescent="0.25">
      <c r="A1967" s="14"/>
    </row>
    <row r="1968" spans="1:1" x14ac:dyDescent="0.25">
      <c r="A1968" s="14"/>
    </row>
    <row r="1969" spans="1:1" x14ac:dyDescent="0.25">
      <c r="A1969" s="14"/>
    </row>
    <row r="1970" spans="1:1" x14ac:dyDescent="0.25">
      <c r="A1970" s="14"/>
    </row>
    <row r="1971" spans="1:1" x14ac:dyDescent="0.25">
      <c r="A1971" s="14"/>
    </row>
    <row r="1972" spans="1:1" x14ac:dyDescent="0.25">
      <c r="A1972" s="14"/>
    </row>
    <row r="1973" spans="1:1" x14ac:dyDescent="0.25">
      <c r="A1973" s="14"/>
    </row>
    <row r="1974" spans="1:1" x14ac:dyDescent="0.25">
      <c r="A1974" s="14"/>
    </row>
    <row r="1975" spans="1:1" x14ac:dyDescent="0.25">
      <c r="A1975" s="14"/>
    </row>
    <row r="1976" spans="1:1" x14ac:dyDescent="0.25">
      <c r="A1976" s="14"/>
    </row>
    <row r="1977" spans="1:1" x14ac:dyDescent="0.25">
      <c r="A1977" s="14"/>
    </row>
    <row r="1978" spans="1:1" x14ac:dyDescent="0.25">
      <c r="A1978" s="14"/>
    </row>
    <row r="1979" spans="1:1" x14ac:dyDescent="0.25">
      <c r="A1979" s="14"/>
    </row>
    <row r="1980" spans="1:1" x14ac:dyDescent="0.25">
      <c r="A1980" s="14"/>
    </row>
    <row r="1981" spans="1:1" x14ac:dyDescent="0.25">
      <c r="A1981" s="14"/>
    </row>
    <row r="1982" spans="1:1" x14ac:dyDescent="0.25">
      <c r="A1982" s="14"/>
    </row>
    <row r="1983" spans="1:1" x14ac:dyDescent="0.25">
      <c r="A1983" s="14"/>
    </row>
    <row r="1984" spans="1:1" x14ac:dyDescent="0.25">
      <c r="A1984" s="14"/>
    </row>
    <row r="1985" spans="1:1" x14ac:dyDescent="0.25">
      <c r="A1985" s="14"/>
    </row>
    <row r="1986" spans="1:1" x14ac:dyDescent="0.25">
      <c r="A1986" s="14"/>
    </row>
    <row r="1987" spans="1:1" x14ac:dyDescent="0.25">
      <c r="A1987" s="14"/>
    </row>
    <row r="1988" spans="1:1" x14ac:dyDescent="0.25">
      <c r="A1988" s="14"/>
    </row>
    <row r="1989" spans="1:1" x14ac:dyDescent="0.25">
      <c r="A1989" s="14"/>
    </row>
    <row r="1990" spans="1:1" x14ac:dyDescent="0.25">
      <c r="A1990" s="14"/>
    </row>
    <row r="1991" spans="1:1" x14ac:dyDescent="0.25">
      <c r="A1991" s="14"/>
    </row>
    <row r="1992" spans="1:1" x14ac:dyDescent="0.25">
      <c r="A1992" s="14"/>
    </row>
    <row r="1993" spans="1:1" x14ac:dyDescent="0.25">
      <c r="A1993" s="14"/>
    </row>
    <row r="1994" spans="1:1" x14ac:dyDescent="0.25">
      <c r="A1994" s="14"/>
    </row>
    <row r="1995" spans="1:1" x14ac:dyDescent="0.25">
      <c r="A1995" s="14"/>
    </row>
    <row r="1996" spans="1:1" x14ac:dyDescent="0.25">
      <c r="A1996" s="14"/>
    </row>
    <row r="1997" spans="1:1" x14ac:dyDescent="0.25">
      <c r="A1997" s="14"/>
    </row>
    <row r="1998" spans="1:1" x14ac:dyDescent="0.25">
      <c r="A1998" s="14"/>
    </row>
    <row r="1999" spans="1:1" x14ac:dyDescent="0.25">
      <c r="A1999" s="14"/>
    </row>
    <row r="2000" spans="1:1" x14ac:dyDescent="0.25">
      <c r="A2000" s="14"/>
    </row>
    <row r="2001" spans="1:1" x14ac:dyDescent="0.25">
      <c r="A2001" s="14"/>
    </row>
    <row r="2002" spans="1:1" x14ac:dyDescent="0.25">
      <c r="A2002" s="14"/>
    </row>
    <row r="2003" spans="1:1" x14ac:dyDescent="0.25">
      <c r="A2003" s="14"/>
    </row>
    <row r="2004" spans="1:1" x14ac:dyDescent="0.25">
      <c r="A2004" s="14"/>
    </row>
    <row r="2005" spans="1:1" x14ac:dyDescent="0.25">
      <c r="A2005" s="14"/>
    </row>
    <row r="2006" spans="1:1" x14ac:dyDescent="0.25">
      <c r="A2006" s="14"/>
    </row>
    <row r="2007" spans="1:1" x14ac:dyDescent="0.25">
      <c r="A2007" s="14"/>
    </row>
    <row r="2008" spans="1:1" x14ac:dyDescent="0.25">
      <c r="A2008" s="14"/>
    </row>
    <row r="2009" spans="1:1" x14ac:dyDescent="0.25">
      <c r="A2009" s="14"/>
    </row>
    <row r="2010" spans="1:1" x14ac:dyDescent="0.25">
      <c r="A2010" s="14"/>
    </row>
    <row r="2011" spans="1:1" x14ac:dyDescent="0.25">
      <c r="A2011" s="14"/>
    </row>
    <row r="2012" spans="1:1" x14ac:dyDescent="0.25">
      <c r="A2012" s="14"/>
    </row>
    <row r="2013" spans="1:1" x14ac:dyDescent="0.25">
      <c r="A2013" s="14"/>
    </row>
    <row r="2014" spans="1:1" x14ac:dyDescent="0.25">
      <c r="A2014" s="14"/>
    </row>
    <row r="2015" spans="1:1" x14ac:dyDescent="0.25">
      <c r="A2015" s="14"/>
    </row>
    <row r="2016" spans="1:1" x14ac:dyDescent="0.25">
      <c r="A2016" s="14"/>
    </row>
    <row r="2017" spans="1:1" x14ac:dyDescent="0.25">
      <c r="A2017" s="14"/>
    </row>
    <row r="2018" spans="1:1" x14ac:dyDescent="0.25">
      <c r="A2018" s="14"/>
    </row>
    <row r="2019" spans="1:1" x14ac:dyDescent="0.25">
      <c r="A2019" s="14"/>
    </row>
    <row r="2020" spans="1:1" x14ac:dyDescent="0.25">
      <c r="A2020" s="14"/>
    </row>
    <row r="2021" spans="1:1" x14ac:dyDescent="0.25">
      <c r="A2021" s="14"/>
    </row>
    <row r="2022" spans="1:1" x14ac:dyDescent="0.25">
      <c r="A2022" s="14"/>
    </row>
    <row r="2023" spans="1:1" x14ac:dyDescent="0.25">
      <c r="A2023" s="14"/>
    </row>
    <row r="2024" spans="1:1" x14ac:dyDescent="0.25">
      <c r="A2024" s="14"/>
    </row>
    <row r="2025" spans="1:1" x14ac:dyDescent="0.25">
      <c r="A2025" s="14"/>
    </row>
    <row r="2026" spans="1:1" x14ac:dyDescent="0.25">
      <c r="A2026" s="14"/>
    </row>
    <row r="2027" spans="1:1" x14ac:dyDescent="0.25">
      <c r="A2027" s="14"/>
    </row>
    <row r="2028" spans="1:1" x14ac:dyDescent="0.25">
      <c r="A2028" s="14"/>
    </row>
    <row r="2029" spans="1:1" x14ac:dyDescent="0.25">
      <c r="A2029" s="14"/>
    </row>
    <row r="2030" spans="1:1" x14ac:dyDescent="0.25">
      <c r="A2030" s="14"/>
    </row>
  </sheetData>
  <mergeCells count="1">
    <mergeCell ref="A4:E4"/>
  </mergeCells>
  <phoneticPr fontId="0" type="noConversion"/>
  <pageMargins left="0.39370078740157483" right="0.27559055118110237" top="0.43307086614173229" bottom="0.47244094488188981" header="0.27559055118110237" footer="0.19685039370078741"/>
  <pageSetup paperSize="9" scale="85" firstPageNumber="30" orientation="landscape" useFirstPageNumber="1" horizontalDpi="1200" verticalDpi="12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zoomScaleNormal="100" workbookViewId="0">
      <selection activeCell="G6" sqref="G6:G7"/>
    </sheetView>
  </sheetViews>
  <sheetFormatPr defaultColWidth="9.140625" defaultRowHeight="16.5" x14ac:dyDescent="0.3"/>
  <cols>
    <col min="1" max="1" width="2.140625" style="32" customWidth="1"/>
    <col min="2" max="2" width="13.85546875" style="23" customWidth="1"/>
    <col min="3" max="3" width="16" style="23" customWidth="1"/>
    <col min="4" max="4" width="74.85546875" style="23" customWidth="1"/>
    <col min="5" max="8" width="21.85546875" style="23" customWidth="1"/>
    <col min="9" max="9" width="16.7109375" style="23" customWidth="1"/>
    <col min="10" max="12" width="10.140625" style="23" customWidth="1"/>
    <col min="13" max="13" width="18.28515625" style="23" bestFit="1" customWidth="1"/>
    <col min="14" max="14" width="16.85546875" style="23" bestFit="1" customWidth="1"/>
    <col min="15" max="16384" width="9.140625" style="23"/>
  </cols>
  <sheetData>
    <row r="1" spans="2:13" ht="21.75" customHeight="1" x14ac:dyDescent="0.3">
      <c r="B1" s="30"/>
      <c r="H1" s="22" t="s">
        <v>113</v>
      </c>
      <c r="I1" s="31"/>
    </row>
    <row r="2" spans="2:13" ht="18.75" customHeight="1" x14ac:dyDescent="0.3">
      <c r="B2" s="30"/>
      <c r="H2" s="31" t="s">
        <v>132</v>
      </c>
      <c r="I2" s="31"/>
    </row>
    <row r="3" spans="2:13" ht="62.25" customHeight="1" x14ac:dyDescent="0.3">
      <c r="B3" s="201" t="s">
        <v>200</v>
      </c>
      <c r="C3" s="201"/>
      <c r="D3" s="201"/>
      <c r="E3" s="201"/>
      <c r="F3" s="201"/>
      <c r="G3" s="201"/>
      <c r="H3" s="201"/>
      <c r="I3" s="59"/>
    </row>
    <row r="4" spans="2:13" x14ac:dyDescent="0.3">
      <c r="B4" s="30"/>
    </row>
    <row r="5" spans="2:13" ht="21.75" customHeight="1" x14ac:dyDescent="0.3">
      <c r="B5" s="30"/>
      <c r="H5" s="29" t="s">
        <v>1</v>
      </c>
      <c r="I5" s="29"/>
    </row>
    <row r="6" spans="2:13" ht="36.75" customHeight="1" x14ac:dyDescent="0.3">
      <c r="B6" s="195" t="s">
        <v>64</v>
      </c>
      <c r="C6" s="195"/>
      <c r="D6" s="195" t="s">
        <v>63</v>
      </c>
      <c r="E6" s="198" t="s">
        <v>104</v>
      </c>
      <c r="F6" s="198" t="s">
        <v>105</v>
      </c>
      <c r="G6" s="198" t="s">
        <v>106</v>
      </c>
      <c r="H6" s="198" t="s">
        <v>107</v>
      </c>
      <c r="I6" s="109"/>
    </row>
    <row r="7" spans="2:13" ht="25.5" customHeight="1" x14ac:dyDescent="0.3">
      <c r="B7" s="164" t="s">
        <v>62</v>
      </c>
      <c r="C7" s="164" t="s">
        <v>61</v>
      </c>
      <c r="D7" s="195"/>
      <c r="E7" s="198"/>
      <c r="F7" s="198"/>
      <c r="G7" s="198"/>
      <c r="H7" s="198"/>
      <c r="I7" s="109"/>
    </row>
    <row r="8" spans="2:13" ht="38.25" customHeight="1" x14ac:dyDescent="0.3">
      <c r="B8" s="165"/>
      <c r="C8" s="165"/>
      <c r="D8" s="166" t="s">
        <v>60</v>
      </c>
      <c r="E8" s="167">
        <f>E10+E19+E41+E54</f>
        <v>50497596.700000003</v>
      </c>
      <c r="F8" s="167">
        <f>F10+F19+F41+F54</f>
        <v>100093950.19999999</v>
      </c>
      <c r="G8" s="167">
        <f>G10+G19+G41+G54</f>
        <v>153072143.69999999</v>
      </c>
      <c r="H8" s="167">
        <f>H10+H19+H41+H54</f>
        <v>206140762.59999999</v>
      </c>
      <c r="I8" s="110"/>
      <c r="J8" s="180"/>
      <c r="K8" s="28"/>
      <c r="M8" s="49"/>
    </row>
    <row r="9" spans="2:13" s="25" customFormat="1" ht="30.75" customHeight="1" x14ac:dyDescent="0.3">
      <c r="B9" s="199"/>
      <c r="C9" s="199"/>
      <c r="D9" s="173" t="s">
        <v>59</v>
      </c>
      <c r="E9" s="173"/>
      <c r="F9" s="173"/>
      <c r="G9" s="173"/>
      <c r="H9" s="48"/>
      <c r="I9" s="48"/>
      <c r="K9" s="27"/>
    </row>
    <row r="10" spans="2:13" s="25" customFormat="1" ht="42.75" customHeight="1" x14ac:dyDescent="0.3">
      <c r="B10" s="197" t="s">
        <v>58</v>
      </c>
      <c r="C10" s="197"/>
      <c r="D10" s="26" t="s">
        <v>70</v>
      </c>
      <c r="E10" s="184">
        <f>E14</f>
        <v>300143.8</v>
      </c>
      <c r="F10" s="184">
        <f>F14</f>
        <v>600287.6</v>
      </c>
      <c r="G10" s="184">
        <f>G14</f>
        <v>900431.4</v>
      </c>
      <c r="H10" s="184">
        <f>H14</f>
        <v>1200575</v>
      </c>
      <c r="I10" s="111"/>
    </row>
    <row r="11" spans="2:13" s="25" customFormat="1" ht="90" customHeight="1" x14ac:dyDescent="0.3">
      <c r="B11" s="197"/>
      <c r="C11" s="197"/>
      <c r="D11" s="26" t="s">
        <v>71</v>
      </c>
      <c r="E11" s="184"/>
      <c r="F11" s="184"/>
      <c r="G11" s="184"/>
      <c r="H11" s="184"/>
      <c r="I11" s="111"/>
    </row>
    <row r="12" spans="2:13" s="25" customFormat="1" ht="48" customHeight="1" x14ac:dyDescent="0.3">
      <c r="B12" s="197"/>
      <c r="C12" s="197"/>
      <c r="D12" s="26" t="s">
        <v>77</v>
      </c>
      <c r="E12" s="184"/>
      <c r="F12" s="184"/>
      <c r="G12" s="184"/>
      <c r="H12" s="184"/>
      <c r="I12" s="111"/>
    </row>
    <row r="13" spans="2:13" s="25" customFormat="1" ht="30" customHeight="1" x14ac:dyDescent="0.3">
      <c r="B13" s="189" t="s">
        <v>103</v>
      </c>
      <c r="C13" s="189"/>
      <c r="D13" s="189"/>
      <c r="E13" s="189"/>
      <c r="F13" s="189"/>
      <c r="G13" s="189"/>
      <c r="H13" s="189"/>
      <c r="I13" s="112"/>
    </row>
    <row r="14" spans="2:13" s="25" customFormat="1" ht="89.25" customHeight="1" x14ac:dyDescent="0.3">
      <c r="B14" s="197"/>
      <c r="C14" s="197" t="s">
        <v>55</v>
      </c>
      <c r="D14" s="26" t="s">
        <v>75</v>
      </c>
      <c r="E14" s="184">
        <f>'Հավ.1-3_վարկ-մարում.տնտ.'!F13</f>
        <v>300143.8</v>
      </c>
      <c r="F14" s="184">
        <f>'Հավ.1-3_վարկ-մարում.տնտ.'!I13</f>
        <v>600287.6</v>
      </c>
      <c r="G14" s="184">
        <f>'Հավ.1-3_վարկ-մարում.տնտ.'!L12</f>
        <v>900431.4</v>
      </c>
      <c r="H14" s="184">
        <f>'Հավ.1-3_վարկ-մարում.տնտ.'!O13</f>
        <v>1200575</v>
      </c>
      <c r="I14" s="111"/>
    </row>
    <row r="15" spans="2:13" s="25" customFormat="1" ht="47.25" customHeight="1" x14ac:dyDescent="0.3">
      <c r="B15" s="197"/>
      <c r="C15" s="197"/>
      <c r="D15" s="26" t="s">
        <v>76</v>
      </c>
      <c r="E15" s="184"/>
      <c r="F15" s="184"/>
      <c r="G15" s="184"/>
      <c r="H15" s="184"/>
      <c r="I15" s="111"/>
    </row>
    <row r="16" spans="2:13" s="25" customFormat="1" ht="27" customHeight="1" x14ac:dyDescent="0.3">
      <c r="B16" s="197"/>
      <c r="C16" s="197"/>
      <c r="D16" s="169" t="s">
        <v>51</v>
      </c>
      <c r="E16" s="184"/>
      <c r="F16" s="184"/>
      <c r="G16" s="184"/>
      <c r="H16" s="184"/>
      <c r="I16" s="111"/>
    </row>
    <row r="17" spans="2:9" s="25" customFormat="1" ht="32.25" customHeight="1" x14ac:dyDescent="0.3">
      <c r="B17" s="197"/>
      <c r="C17" s="197"/>
      <c r="D17" s="26" t="s">
        <v>50</v>
      </c>
      <c r="E17" s="184"/>
      <c r="F17" s="184"/>
      <c r="G17" s="184"/>
      <c r="H17" s="184"/>
      <c r="I17" s="111"/>
    </row>
    <row r="18" spans="2:9" s="25" customFormat="1" ht="45.75" customHeight="1" x14ac:dyDescent="0.3">
      <c r="B18" s="196"/>
      <c r="C18" s="196"/>
      <c r="D18" s="168" t="s">
        <v>57</v>
      </c>
      <c r="E18" s="168"/>
      <c r="F18" s="168"/>
      <c r="G18" s="168"/>
      <c r="H18" s="170"/>
      <c r="I18" s="113"/>
    </row>
    <row r="19" spans="2:9" s="25" customFormat="1" ht="44.25" customHeight="1" x14ac:dyDescent="0.3">
      <c r="B19" s="197" t="s">
        <v>56</v>
      </c>
      <c r="C19" s="197"/>
      <c r="D19" s="26" t="s">
        <v>72</v>
      </c>
      <c r="E19" s="184">
        <f>E23+E27+E31+E35</f>
        <v>14945181.1</v>
      </c>
      <c r="F19" s="184">
        <f>F23+F27+F31+F35</f>
        <v>30950664.399999999</v>
      </c>
      <c r="G19" s="184">
        <f>G23+G27+G31+G35</f>
        <v>47075618.100000001</v>
      </c>
      <c r="H19" s="184">
        <f>H23+H27+H31+H35</f>
        <v>60288772.400000006</v>
      </c>
      <c r="I19" s="111"/>
    </row>
    <row r="20" spans="2:9" s="25" customFormat="1" ht="56.25" customHeight="1" x14ac:dyDescent="0.3">
      <c r="B20" s="197"/>
      <c r="C20" s="197"/>
      <c r="D20" s="26" t="s">
        <v>74</v>
      </c>
      <c r="E20" s="184"/>
      <c r="F20" s="184"/>
      <c r="G20" s="184"/>
      <c r="H20" s="184"/>
      <c r="I20" s="111"/>
    </row>
    <row r="21" spans="2:9" s="25" customFormat="1" ht="48.75" customHeight="1" x14ac:dyDescent="0.3">
      <c r="B21" s="197"/>
      <c r="C21" s="197"/>
      <c r="D21" s="26" t="s">
        <v>73</v>
      </c>
      <c r="E21" s="184"/>
      <c r="F21" s="184"/>
      <c r="G21" s="184"/>
      <c r="H21" s="184"/>
      <c r="I21" s="111"/>
    </row>
    <row r="22" spans="2:9" s="25" customFormat="1" ht="38.25" customHeight="1" x14ac:dyDescent="0.3">
      <c r="B22" s="189" t="s">
        <v>103</v>
      </c>
      <c r="C22" s="189"/>
      <c r="D22" s="189"/>
      <c r="E22" s="189"/>
      <c r="F22" s="189"/>
      <c r="G22" s="189"/>
      <c r="H22" s="189"/>
      <c r="I22" s="112"/>
    </row>
    <row r="23" spans="2:9" s="25" customFormat="1" ht="91.5" customHeight="1" x14ac:dyDescent="0.3">
      <c r="B23" s="197"/>
      <c r="C23" s="197" t="s">
        <v>55</v>
      </c>
      <c r="D23" s="26" t="s">
        <v>78</v>
      </c>
      <c r="E23" s="184">
        <f>'Հավ.1-3_վարկ-մարում.տնտ.'!F25</f>
        <v>419130.6</v>
      </c>
      <c r="F23" s="184">
        <f>'Հավ.1-3_վարկ-մարում.տնտ.'!I23</f>
        <v>1088955.3999999999</v>
      </c>
      <c r="G23" s="184">
        <f>'Հավ.1-3_վարկ-մարում.տնտ.'!L23</f>
        <v>1408246.5</v>
      </c>
      <c r="H23" s="184">
        <f>'Հավ.1-3_վարկ-մարում.տնտ.'!O23</f>
        <v>1664001.9</v>
      </c>
      <c r="I23" s="111"/>
    </row>
    <row r="24" spans="2:9" s="25" customFormat="1" ht="60" customHeight="1" x14ac:dyDescent="0.3">
      <c r="B24" s="197"/>
      <c r="C24" s="197"/>
      <c r="D24" s="26" t="s">
        <v>79</v>
      </c>
      <c r="E24" s="184"/>
      <c r="F24" s="184"/>
      <c r="G24" s="184"/>
      <c r="H24" s="184"/>
      <c r="I24" s="111"/>
    </row>
    <row r="25" spans="2:9" s="25" customFormat="1" ht="24.75" customHeight="1" x14ac:dyDescent="0.3">
      <c r="B25" s="197"/>
      <c r="C25" s="197"/>
      <c r="D25" s="171" t="s">
        <v>51</v>
      </c>
      <c r="E25" s="184"/>
      <c r="F25" s="184"/>
      <c r="G25" s="184"/>
      <c r="H25" s="184"/>
      <c r="I25" s="111"/>
    </row>
    <row r="26" spans="2:9" s="25" customFormat="1" ht="24.75" customHeight="1" x14ac:dyDescent="0.3">
      <c r="B26" s="197"/>
      <c r="C26" s="197"/>
      <c r="D26" s="26" t="s">
        <v>50</v>
      </c>
      <c r="E26" s="184"/>
      <c r="F26" s="184"/>
      <c r="G26" s="184"/>
      <c r="H26" s="184"/>
      <c r="I26" s="111"/>
    </row>
    <row r="27" spans="2:9" s="25" customFormat="1" ht="86.25" customHeight="1" x14ac:dyDescent="0.3">
      <c r="B27" s="197"/>
      <c r="C27" s="197" t="s">
        <v>54</v>
      </c>
      <c r="D27" s="26" t="s">
        <v>81</v>
      </c>
      <c r="E27" s="185">
        <f>'Հավ.1-3_վարկ-մարում.տնտ.'!G31</f>
        <v>64033.3</v>
      </c>
      <c r="F27" s="185">
        <f>'Հավ.1-3_վարկ-մարում.տնտ.'!I31</f>
        <v>64033.3</v>
      </c>
      <c r="G27" s="185">
        <f>'Հավ.1-3_վարկ-մարում.տնտ.'!L31</f>
        <v>390684.9</v>
      </c>
      <c r="H27" s="184">
        <f>'Հավ.1-3_վարկ-մարում.տնտ.'!O31</f>
        <v>390684.9</v>
      </c>
      <c r="I27" s="111"/>
    </row>
    <row r="28" spans="2:9" s="25" customFormat="1" ht="37.5" customHeight="1" x14ac:dyDescent="0.3">
      <c r="B28" s="197"/>
      <c r="C28" s="197"/>
      <c r="D28" s="26" t="s">
        <v>82</v>
      </c>
      <c r="E28" s="185"/>
      <c r="F28" s="185"/>
      <c r="G28" s="185"/>
      <c r="H28" s="184"/>
      <c r="I28" s="111"/>
    </row>
    <row r="29" spans="2:9" s="25" customFormat="1" ht="27" customHeight="1" x14ac:dyDescent="0.3">
      <c r="B29" s="197"/>
      <c r="C29" s="197"/>
      <c r="D29" s="169" t="s">
        <v>51</v>
      </c>
      <c r="E29" s="185"/>
      <c r="F29" s="185"/>
      <c r="G29" s="185"/>
      <c r="H29" s="184"/>
      <c r="I29" s="111"/>
    </row>
    <row r="30" spans="2:9" s="25" customFormat="1" ht="28.5" customHeight="1" x14ac:dyDescent="0.3">
      <c r="B30" s="197"/>
      <c r="C30" s="197"/>
      <c r="D30" s="26" t="s">
        <v>50</v>
      </c>
      <c r="E30" s="185"/>
      <c r="F30" s="185"/>
      <c r="G30" s="185"/>
      <c r="H30" s="184"/>
      <c r="I30" s="111"/>
    </row>
    <row r="31" spans="2:9" s="25" customFormat="1" ht="90" customHeight="1" x14ac:dyDescent="0.3">
      <c r="B31" s="197"/>
      <c r="C31" s="197" t="s">
        <v>53</v>
      </c>
      <c r="D31" s="26" t="s">
        <v>80</v>
      </c>
      <c r="E31" s="185">
        <f>'Հավ.1-3_վարկ-մարում.տնտ.'!F39</f>
        <v>1925368.7</v>
      </c>
      <c r="F31" s="185">
        <f>'Հավ.1-3_վարկ-մարում.տնտ.'!I39</f>
        <v>2292066.9</v>
      </c>
      <c r="G31" s="185">
        <f>'Հավ.1-3_վարկ-մարում.տնտ.'!L39</f>
        <v>3575525.6</v>
      </c>
      <c r="H31" s="184">
        <f>'Հավ.1-3_վարկ-մարում.տնտ.'!O39</f>
        <v>3942223.8</v>
      </c>
      <c r="I31" s="111"/>
    </row>
    <row r="32" spans="2:9" s="25" customFormat="1" ht="103.5" customHeight="1" x14ac:dyDescent="0.3">
      <c r="B32" s="197"/>
      <c r="C32" s="197"/>
      <c r="D32" s="26" t="s">
        <v>83</v>
      </c>
      <c r="E32" s="185"/>
      <c r="F32" s="185"/>
      <c r="G32" s="185"/>
      <c r="H32" s="184"/>
      <c r="I32" s="111"/>
    </row>
    <row r="33" spans="2:9" s="25" customFormat="1" ht="24.75" customHeight="1" x14ac:dyDescent="0.3">
      <c r="B33" s="197"/>
      <c r="C33" s="197"/>
      <c r="D33" s="169" t="s">
        <v>51</v>
      </c>
      <c r="E33" s="185"/>
      <c r="F33" s="185"/>
      <c r="G33" s="185"/>
      <c r="H33" s="184"/>
      <c r="I33" s="111"/>
    </row>
    <row r="34" spans="2:9" s="25" customFormat="1" ht="27.75" customHeight="1" x14ac:dyDescent="0.3">
      <c r="B34" s="197"/>
      <c r="C34" s="197"/>
      <c r="D34" s="26" t="s">
        <v>50</v>
      </c>
      <c r="E34" s="185"/>
      <c r="F34" s="185"/>
      <c r="G34" s="185"/>
      <c r="H34" s="184"/>
      <c r="I34" s="111"/>
    </row>
    <row r="35" spans="2:9" s="25" customFormat="1" ht="51" customHeight="1" x14ac:dyDescent="0.3">
      <c r="B35" s="197"/>
      <c r="C35" s="197" t="s">
        <v>52</v>
      </c>
      <c r="D35" s="200" t="s">
        <v>109</v>
      </c>
      <c r="E35" s="185">
        <f>'Հավ.1-3_վարկ-մարում.տնտ.'!F47</f>
        <v>12536648.5</v>
      </c>
      <c r="F35" s="185">
        <f>'Հավ.1-3_վարկ-մարում.տնտ.'!I47</f>
        <v>27505608.800000001</v>
      </c>
      <c r="G35" s="185">
        <f>'Հավ.1-3_վարկ-մարում.տնտ.'!L47</f>
        <v>41701161.100000001</v>
      </c>
      <c r="H35" s="184">
        <f>'Հավ.1-3_վարկ-մարում.տնտ.'!O47</f>
        <v>54291861.800000004</v>
      </c>
      <c r="I35" s="111"/>
    </row>
    <row r="36" spans="2:9" s="25" customFormat="1" ht="30" customHeight="1" x14ac:dyDescent="0.3">
      <c r="B36" s="197"/>
      <c r="C36" s="197"/>
      <c r="D36" s="200"/>
      <c r="E36" s="185"/>
      <c r="F36" s="185"/>
      <c r="G36" s="185"/>
      <c r="H36" s="184"/>
      <c r="I36" s="111"/>
    </row>
    <row r="37" spans="2:9" s="25" customFormat="1" ht="56.25" customHeight="1" x14ac:dyDescent="0.3">
      <c r="B37" s="197"/>
      <c r="C37" s="197"/>
      <c r="D37" s="26" t="s">
        <v>110</v>
      </c>
      <c r="E37" s="185"/>
      <c r="F37" s="185"/>
      <c r="G37" s="185"/>
      <c r="H37" s="184"/>
      <c r="I37" s="111"/>
    </row>
    <row r="38" spans="2:9" s="25" customFormat="1" ht="22.5" customHeight="1" x14ac:dyDescent="0.3">
      <c r="B38" s="197"/>
      <c r="C38" s="197"/>
      <c r="D38" s="26" t="s">
        <v>51</v>
      </c>
      <c r="E38" s="185"/>
      <c r="F38" s="185"/>
      <c r="G38" s="185"/>
      <c r="H38" s="184"/>
      <c r="I38" s="111"/>
    </row>
    <row r="39" spans="2:9" s="25" customFormat="1" ht="32.25" customHeight="1" x14ac:dyDescent="0.3">
      <c r="B39" s="197"/>
      <c r="C39" s="197"/>
      <c r="D39" s="26" t="s">
        <v>50</v>
      </c>
      <c r="E39" s="185"/>
      <c r="F39" s="185"/>
      <c r="G39" s="185"/>
      <c r="H39" s="184"/>
      <c r="I39" s="111"/>
    </row>
    <row r="40" spans="2:9" s="25" customFormat="1" ht="33.75" customHeight="1" x14ac:dyDescent="0.3">
      <c r="B40" s="190"/>
      <c r="C40" s="190"/>
      <c r="D40" s="173" t="s">
        <v>31</v>
      </c>
      <c r="E40" s="173"/>
      <c r="F40" s="173"/>
      <c r="G40" s="173"/>
      <c r="H40" s="113"/>
      <c r="I40" s="113"/>
    </row>
    <row r="41" spans="2:9" s="25" customFormat="1" ht="32.25" customHeight="1" x14ac:dyDescent="0.3">
      <c r="B41" s="186">
        <v>1210</v>
      </c>
      <c r="C41" s="188"/>
      <c r="D41" s="187" t="s">
        <v>84</v>
      </c>
      <c r="E41" s="185">
        <f>E48</f>
        <v>14461753.9</v>
      </c>
      <c r="F41" s="185">
        <f>F48</f>
        <v>28923507.800000001</v>
      </c>
      <c r="G41" s="185">
        <f>G48</f>
        <v>43385261.700000003</v>
      </c>
      <c r="H41" s="194">
        <f>H48</f>
        <v>57847015.600000001</v>
      </c>
      <c r="I41" s="114"/>
    </row>
    <row r="42" spans="2:9" s="25" customFormat="1" x14ac:dyDescent="0.3">
      <c r="B42" s="186"/>
      <c r="C42" s="188"/>
      <c r="D42" s="187"/>
      <c r="E42" s="185"/>
      <c r="F42" s="185"/>
      <c r="G42" s="185"/>
      <c r="H42" s="186"/>
      <c r="I42" s="115"/>
    </row>
    <row r="43" spans="2:9" s="25" customFormat="1" ht="24" customHeight="1" x14ac:dyDescent="0.3">
      <c r="B43" s="186"/>
      <c r="C43" s="188"/>
      <c r="D43" s="187" t="s">
        <v>85</v>
      </c>
      <c r="E43" s="185"/>
      <c r="F43" s="185"/>
      <c r="G43" s="185"/>
      <c r="H43" s="186"/>
      <c r="I43" s="115"/>
    </row>
    <row r="44" spans="2:9" s="25" customFormat="1" x14ac:dyDescent="0.3">
      <c r="B44" s="186"/>
      <c r="C44" s="188"/>
      <c r="D44" s="187"/>
      <c r="E44" s="185"/>
      <c r="F44" s="185"/>
      <c r="G44" s="185"/>
      <c r="H44" s="186"/>
      <c r="I44" s="115"/>
    </row>
    <row r="45" spans="2:9" s="25" customFormat="1" ht="32.25" customHeight="1" x14ac:dyDescent="0.3">
      <c r="B45" s="186"/>
      <c r="C45" s="188"/>
      <c r="D45" s="187" t="s">
        <v>86</v>
      </c>
      <c r="E45" s="185"/>
      <c r="F45" s="185"/>
      <c r="G45" s="185"/>
      <c r="H45" s="186"/>
      <c r="I45" s="115"/>
    </row>
    <row r="46" spans="2:9" s="25" customFormat="1" ht="32.25" customHeight="1" x14ac:dyDescent="0.3">
      <c r="B46" s="186"/>
      <c r="C46" s="188"/>
      <c r="D46" s="187"/>
      <c r="E46" s="185"/>
      <c r="F46" s="185"/>
      <c r="G46" s="185"/>
      <c r="H46" s="186"/>
      <c r="I46" s="115"/>
    </row>
    <row r="47" spans="2:9" ht="29.25" customHeight="1" x14ac:dyDescent="0.3">
      <c r="B47" s="189" t="s">
        <v>103</v>
      </c>
      <c r="C47" s="189"/>
      <c r="D47" s="189"/>
      <c r="E47" s="189"/>
      <c r="F47" s="189"/>
      <c r="G47" s="189"/>
      <c r="H47" s="189"/>
      <c r="I47" s="112"/>
    </row>
    <row r="48" spans="2:9" ht="26.25" customHeight="1" x14ac:dyDescent="0.3">
      <c r="B48" s="186"/>
      <c r="C48" s="186">
        <v>42001</v>
      </c>
      <c r="D48" s="187" t="s">
        <v>87</v>
      </c>
      <c r="E48" s="185">
        <f>-'Հավ.1-1'!B65</f>
        <v>14461753.9</v>
      </c>
      <c r="F48" s="185">
        <f>-'Հավ.1-1'!C65</f>
        <v>28923507.800000001</v>
      </c>
      <c r="G48" s="185">
        <f>-'Հավ.1-1'!D65</f>
        <v>43385261.700000003</v>
      </c>
      <c r="H48" s="185">
        <f>-'Հավ.1-1'!E65</f>
        <v>57847015.600000001</v>
      </c>
      <c r="I48" s="116"/>
    </row>
    <row r="49" spans="1:17" ht="21" customHeight="1" x14ac:dyDescent="0.3">
      <c r="B49" s="186"/>
      <c r="C49" s="186"/>
      <c r="D49" s="187"/>
      <c r="E49" s="185"/>
      <c r="F49" s="185"/>
      <c r="G49" s="185"/>
      <c r="H49" s="185"/>
      <c r="I49" s="116"/>
    </row>
    <row r="50" spans="1:17" ht="24.75" customHeight="1" x14ac:dyDescent="0.3">
      <c r="B50" s="186"/>
      <c r="C50" s="186"/>
      <c r="D50" s="187" t="s">
        <v>88</v>
      </c>
      <c r="E50" s="185"/>
      <c r="F50" s="185"/>
      <c r="G50" s="185"/>
      <c r="H50" s="185"/>
      <c r="I50" s="116"/>
    </row>
    <row r="51" spans="1:17" ht="30" customHeight="1" x14ac:dyDescent="0.3">
      <c r="B51" s="186"/>
      <c r="C51" s="186"/>
      <c r="D51" s="187"/>
      <c r="E51" s="185"/>
      <c r="F51" s="185"/>
      <c r="G51" s="185"/>
      <c r="H51" s="185"/>
      <c r="I51" s="116"/>
    </row>
    <row r="52" spans="1:17" ht="23.25" customHeight="1" x14ac:dyDescent="0.3">
      <c r="B52" s="186"/>
      <c r="C52" s="186"/>
      <c r="D52" s="192" t="s">
        <v>89</v>
      </c>
      <c r="E52" s="185"/>
      <c r="F52" s="185"/>
      <c r="G52" s="185"/>
      <c r="H52" s="185"/>
      <c r="I52" s="116"/>
    </row>
    <row r="53" spans="1:17" ht="21" customHeight="1" x14ac:dyDescent="0.3">
      <c r="B53" s="186"/>
      <c r="C53" s="186"/>
      <c r="D53" s="192"/>
      <c r="E53" s="185"/>
      <c r="F53" s="185"/>
      <c r="G53" s="185"/>
      <c r="H53" s="185"/>
      <c r="I53" s="116"/>
    </row>
    <row r="54" spans="1:17" ht="29.25" customHeight="1" x14ac:dyDescent="0.3">
      <c r="B54" s="186">
        <v>1211</v>
      </c>
      <c r="C54" s="188"/>
      <c r="D54" s="193" t="s">
        <v>90</v>
      </c>
      <c r="E54" s="185">
        <f>E61+E67+E73</f>
        <v>20790517.899999999</v>
      </c>
      <c r="F54" s="185">
        <f>F61+F67+F73</f>
        <v>39619490.399999999</v>
      </c>
      <c r="G54" s="185">
        <f>G61+G67+G73</f>
        <v>61710832.5</v>
      </c>
      <c r="H54" s="194">
        <f>H61+H67+H73</f>
        <v>86804399.599999994</v>
      </c>
      <c r="I54" s="114"/>
    </row>
    <row r="55" spans="1:17" ht="14.25" customHeight="1" x14ac:dyDescent="0.3">
      <c r="B55" s="186"/>
      <c r="C55" s="188"/>
      <c r="D55" s="192"/>
      <c r="E55" s="185"/>
      <c r="F55" s="185"/>
      <c r="G55" s="185"/>
      <c r="H55" s="186"/>
      <c r="I55" s="115"/>
    </row>
    <row r="56" spans="1:17" ht="27" customHeight="1" x14ac:dyDescent="0.3">
      <c r="B56" s="186"/>
      <c r="C56" s="188"/>
      <c r="D56" s="187" t="s">
        <v>91</v>
      </c>
      <c r="E56" s="185"/>
      <c r="F56" s="185"/>
      <c r="G56" s="185"/>
      <c r="H56" s="186"/>
      <c r="I56" s="115"/>
    </row>
    <row r="57" spans="1:17" ht="18.75" customHeight="1" x14ac:dyDescent="0.3">
      <c r="B57" s="186"/>
      <c r="C57" s="188"/>
      <c r="D57" s="187"/>
      <c r="E57" s="185"/>
      <c r="F57" s="185"/>
      <c r="G57" s="185"/>
      <c r="H57" s="186"/>
      <c r="I57" s="115"/>
    </row>
    <row r="58" spans="1:17" ht="19.5" customHeight="1" x14ac:dyDescent="0.3">
      <c r="B58" s="186"/>
      <c r="C58" s="188"/>
      <c r="D58" s="187" t="s">
        <v>92</v>
      </c>
      <c r="E58" s="185"/>
      <c r="F58" s="185"/>
      <c r="G58" s="185"/>
      <c r="H58" s="186"/>
      <c r="I58" s="115"/>
    </row>
    <row r="59" spans="1:17" ht="27" customHeight="1" x14ac:dyDescent="0.3">
      <c r="B59" s="186"/>
      <c r="C59" s="188"/>
      <c r="D59" s="187"/>
      <c r="E59" s="185"/>
      <c r="F59" s="185"/>
      <c r="G59" s="185"/>
      <c r="H59" s="186"/>
      <c r="I59" s="115"/>
    </row>
    <row r="60" spans="1:17" ht="31.5" customHeight="1" x14ac:dyDescent="0.3">
      <c r="B60" s="189" t="s">
        <v>103</v>
      </c>
      <c r="C60" s="189"/>
      <c r="D60" s="189"/>
      <c r="E60" s="189"/>
      <c r="F60" s="189"/>
      <c r="G60" s="189"/>
      <c r="H60" s="189"/>
      <c r="I60" s="112"/>
    </row>
    <row r="61" spans="1:17" s="24" customFormat="1" ht="23.25" customHeight="1" x14ac:dyDescent="0.3">
      <c r="A61" s="47"/>
      <c r="B61" s="191"/>
      <c r="C61" s="186">
        <v>43001</v>
      </c>
      <c r="D61" s="187" t="s">
        <v>93</v>
      </c>
      <c r="E61" s="185">
        <f>-'Հավ.1-1'!B59</f>
        <v>19972877.5</v>
      </c>
      <c r="F61" s="185">
        <f>-'Հավ.1-1'!C59</f>
        <v>38413122.5</v>
      </c>
      <c r="G61" s="185">
        <f>-'Հավ.1-1'!D59</f>
        <v>60293276</v>
      </c>
      <c r="H61" s="185">
        <f>-'Հավ.1-1'!E59</f>
        <v>85165712</v>
      </c>
      <c r="I61" s="116"/>
      <c r="J61" s="23"/>
      <c r="K61" s="23"/>
      <c r="L61" s="23"/>
      <c r="M61" s="23"/>
      <c r="N61" s="23"/>
      <c r="O61" s="23"/>
      <c r="P61" s="23"/>
      <c r="Q61" s="23"/>
    </row>
    <row r="62" spans="1:17" s="24" customFormat="1" ht="33" customHeight="1" x14ac:dyDescent="0.3">
      <c r="A62" s="47"/>
      <c r="B62" s="191"/>
      <c r="C62" s="186"/>
      <c r="D62" s="187"/>
      <c r="E62" s="185"/>
      <c r="F62" s="185"/>
      <c r="G62" s="185"/>
      <c r="H62" s="185"/>
      <c r="I62" s="116"/>
      <c r="J62" s="23"/>
      <c r="K62" s="23"/>
      <c r="L62" s="23"/>
      <c r="M62" s="23"/>
      <c r="N62" s="23"/>
      <c r="O62" s="23"/>
      <c r="P62" s="23"/>
      <c r="Q62" s="23"/>
    </row>
    <row r="63" spans="1:17" s="24" customFormat="1" ht="24.75" customHeight="1" x14ac:dyDescent="0.3">
      <c r="A63" s="47"/>
      <c r="B63" s="191"/>
      <c r="C63" s="186"/>
      <c r="D63" s="187" t="s">
        <v>94</v>
      </c>
      <c r="E63" s="185"/>
      <c r="F63" s="185"/>
      <c r="G63" s="185"/>
      <c r="H63" s="185"/>
      <c r="I63" s="116"/>
      <c r="J63" s="23"/>
      <c r="K63" s="23"/>
      <c r="L63" s="23"/>
      <c r="M63" s="23"/>
      <c r="N63" s="23"/>
      <c r="O63" s="23"/>
      <c r="P63" s="23"/>
      <c r="Q63" s="23"/>
    </row>
    <row r="64" spans="1:17" s="24" customFormat="1" ht="49.5" customHeight="1" x14ac:dyDescent="0.3">
      <c r="A64" s="47"/>
      <c r="B64" s="191"/>
      <c r="C64" s="186"/>
      <c r="D64" s="187"/>
      <c r="E64" s="185"/>
      <c r="F64" s="185"/>
      <c r="G64" s="185"/>
      <c r="H64" s="185"/>
      <c r="I64" s="116"/>
      <c r="J64" s="27"/>
      <c r="K64" s="27"/>
      <c r="L64" s="27"/>
      <c r="M64" s="27"/>
      <c r="N64" s="23"/>
      <c r="O64" s="23"/>
      <c r="P64" s="23"/>
      <c r="Q64" s="23"/>
    </row>
    <row r="65" spans="1:17" s="24" customFormat="1" ht="26.25" customHeight="1" x14ac:dyDescent="0.3">
      <c r="A65" s="47"/>
      <c r="B65" s="191"/>
      <c r="C65" s="186"/>
      <c r="D65" s="187" t="s">
        <v>95</v>
      </c>
      <c r="E65" s="185"/>
      <c r="F65" s="185"/>
      <c r="G65" s="185"/>
      <c r="H65" s="185"/>
      <c r="I65" s="116"/>
      <c r="J65" s="23"/>
      <c r="K65" s="23"/>
      <c r="L65" s="23"/>
      <c r="M65" s="23"/>
      <c r="N65" s="23"/>
      <c r="O65" s="23"/>
      <c r="P65" s="23"/>
      <c r="Q65" s="23"/>
    </row>
    <row r="66" spans="1:17" s="24" customFormat="1" ht="12" customHeight="1" x14ac:dyDescent="0.3">
      <c r="A66" s="47"/>
      <c r="B66" s="191"/>
      <c r="C66" s="186"/>
      <c r="D66" s="187"/>
      <c r="E66" s="185"/>
      <c r="F66" s="185"/>
      <c r="G66" s="185"/>
      <c r="H66" s="185"/>
      <c r="I66" s="116"/>
      <c r="J66" s="23"/>
      <c r="K66" s="23"/>
      <c r="L66" s="23"/>
      <c r="M66" s="23"/>
      <c r="N66" s="23"/>
      <c r="O66" s="23"/>
      <c r="P66" s="23"/>
      <c r="Q66" s="23"/>
    </row>
    <row r="67" spans="1:17" ht="21.6" customHeight="1" x14ac:dyDescent="0.3">
      <c r="B67" s="186"/>
      <c r="C67" s="186">
        <v>44001</v>
      </c>
      <c r="D67" s="187" t="s">
        <v>96</v>
      </c>
      <c r="E67" s="183">
        <f>-'Հավ.1-1'!B72</f>
        <v>615000</v>
      </c>
      <c r="F67" s="183">
        <f>-'Հավ.1-1'!C72</f>
        <v>753412.5</v>
      </c>
      <c r="G67" s="183">
        <f>-'Հավ.1-1'!D72</f>
        <v>753412.5</v>
      </c>
      <c r="H67" s="183">
        <f>-'Հավ.1-1'!E72</f>
        <v>753412.5</v>
      </c>
      <c r="I67" s="117"/>
    </row>
    <row r="68" spans="1:17" ht="35.25" customHeight="1" x14ac:dyDescent="0.3">
      <c r="B68" s="186"/>
      <c r="C68" s="186"/>
      <c r="D68" s="187"/>
      <c r="E68" s="183"/>
      <c r="F68" s="183"/>
      <c r="G68" s="183"/>
      <c r="H68" s="183"/>
      <c r="I68" s="117"/>
    </row>
    <row r="69" spans="1:17" ht="27" customHeight="1" x14ac:dyDescent="0.3">
      <c r="B69" s="186"/>
      <c r="C69" s="186"/>
      <c r="D69" s="187" t="s">
        <v>97</v>
      </c>
      <c r="E69" s="183"/>
      <c r="F69" s="183"/>
      <c r="G69" s="183"/>
      <c r="H69" s="183"/>
      <c r="I69" s="117"/>
    </row>
    <row r="70" spans="1:17" ht="84" customHeight="1" x14ac:dyDescent="0.3">
      <c r="B70" s="186"/>
      <c r="C70" s="186"/>
      <c r="D70" s="187"/>
      <c r="E70" s="183"/>
      <c r="F70" s="183"/>
      <c r="G70" s="183"/>
      <c r="H70" s="183"/>
      <c r="I70" s="117"/>
      <c r="J70" s="27"/>
      <c r="K70" s="27"/>
      <c r="L70" s="27"/>
      <c r="M70" s="27"/>
    </row>
    <row r="71" spans="1:17" ht="23.25" customHeight="1" x14ac:dyDescent="0.3">
      <c r="B71" s="186"/>
      <c r="C71" s="186"/>
      <c r="D71" s="187" t="s">
        <v>98</v>
      </c>
      <c r="E71" s="183"/>
      <c r="F71" s="183"/>
      <c r="G71" s="183"/>
      <c r="H71" s="183"/>
      <c r="I71" s="117"/>
    </row>
    <row r="72" spans="1:17" ht="19.5" customHeight="1" x14ac:dyDescent="0.3">
      <c r="B72" s="186"/>
      <c r="C72" s="186"/>
      <c r="D72" s="187"/>
      <c r="E72" s="183"/>
      <c r="F72" s="183"/>
      <c r="G72" s="183"/>
      <c r="H72" s="183"/>
      <c r="I72" s="117"/>
    </row>
    <row r="73" spans="1:17" ht="24" customHeight="1" x14ac:dyDescent="0.3">
      <c r="B73" s="186"/>
      <c r="C73" s="186">
        <v>45001</v>
      </c>
      <c r="D73" s="187" t="s">
        <v>99</v>
      </c>
      <c r="E73" s="185">
        <f>-'Հավ.1-1'!B18</f>
        <v>202640.4</v>
      </c>
      <c r="F73" s="185">
        <f>-'Հավ.1-1'!C18</f>
        <v>452955.4</v>
      </c>
      <c r="G73" s="185">
        <f>-'Հավ.1-1'!D18</f>
        <v>664144</v>
      </c>
      <c r="H73" s="185">
        <f>-'Հավ.1-1'!E18</f>
        <v>885275.1</v>
      </c>
      <c r="I73" s="116"/>
    </row>
    <row r="74" spans="1:17" ht="15.75" customHeight="1" x14ac:dyDescent="0.3">
      <c r="B74" s="186"/>
      <c r="C74" s="186"/>
      <c r="D74" s="187"/>
      <c r="E74" s="185"/>
      <c r="F74" s="185"/>
      <c r="G74" s="185"/>
      <c r="H74" s="185"/>
      <c r="I74" s="116"/>
    </row>
    <row r="75" spans="1:17" ht="22.5" customHeight="1" x14ac:dyDescent="0.3">
      <c r="B75" s="186"/>
      <c r="C75" s="186"/>
      <c r="D75" s="187" t="s">
        <v>100</v>
      </c>
      <c r="E75" s="185"/>
      <c r="F75" s="185"/>
      <c r="G75" s="185"/>
      <c r="H75" s="185"/>
      <c r="I75" s="116"/>
    </row>
    <row r="76" spans="1:17" ht="41.25" customHeight="1" x14ac:dyDescent="0.3">
      <c r="B76" s="186"/>
      <c r="C76" s="186"/>
      <c r="D76" s="187"/>
      <c r="E76" s="185"/>
      <c r="F76" s="185"/>
      <c r="G76" s="185"/>
      <c r="H76" s="185"/>
      <c r="I76" s="116"/>
      <c r="J76" s="27"/>
      <c r="K76" s="27"/>
      <c r="L76" s="27"/>
      <c r="M76" s="27"/>
    </row>
    <row r="77" spans="1:17" ht="16.149999999999999" customHeight="1" x14ac:dyDescent="0.3">
      <c r="B77" s="186"/>
      <c r="C77" s="186"/>
      <c r="D77" s="187" t="s">
        <v>101</v>
      </c>
      <c r="E77" s="185"/>
      <c r="F77" s="185"/>
      <c r="G77" s="185"/>
      <c r="H77" s="185"/>
      <c r="I77" s="116"/>
    </row>
    <row r="78" spans="1:17" ht="29.25" customHeight="1" x14ac:dyDescent="0.3">
      <c r="B78" s="186"/>
      <c r="C78" s="186"/>
      <c r="D78" s="187"/>
      <c r="E78" s="185"/>
      <c r="F78" s="185"/>
      <c r="G78" s="185"/>
      <c r="H78" s="185"/>
      <c r="I78" s="116"/>
    </row>
  </sheetData>
  <mergeCells count="111">
    <mergeCell ref="C23:C26"/>
    <mergeCell ref="H23:H26"/>
    <mergeCell ref="H10:H12"/>
    <mergeCell ref="B13:H13"/>
    <mergeCell ref="C14:C17"/>
    <mergeCell ref="H14:H17"/>
    <mergeCell ref="H27:H30"/>
    <mergeCell ref="D35:D36"/>
    <mergeCell ref="B3:H3"/>
    <mergeCell ref="B6:C6"/>
    <mergeCell ref="G14:G17"/>
    <mergeCell ref="E19:E21"/>
    <mergeCell ref="F19:F21"/>
    <mergeCell ref="G19:G21"/>
    <mergeCell ref="E6:E7"/>
    <mergeCell ref="F6:F7"/>
    <mergeCell ref="G6:G7"/>
    <mergeCell ref="E10:E12"/>
    <mergeCell ref="F10:F12"/>
    <mergeCell ref="G10:G12"/>
    <mergeCell ref="E27:E30"/>
    <mergeCell ref="F27:F30"/>
    <mergeCell ref="G27:G30"/>
    <mergeCell ref="E31:E34"/>
    <mergeCell ref="B41:B46"/>
    <mergeCell ref="C41:C46"/>
    <mergeCell ref="H41:H46"/>
    <mergeCell ref="D6:D7"/>
    <mergeCell ref="B18:C18"/>
    <mergeCell ref="B27:B30"/>
    <mergeCell ref="B31:B34"/>
    <mergeCell ref="B23:B26"/>
    <mergeCell ref="B19:B21"/>
    <mergeCell ref="H6:H7"/>
    <mergeCell ref="B10:B12"/>
    <mergeCell ref="B14:B17"/>
    <mergeCell ref="B35:B39"/>
    <mergeCell ref="B9:C9"/>
    <mergeCell ref="C31:C34"/>
    <mergeCell ref="H31:H34"/>
    <mergeCell ref="C35:C39"/>
    <mergeCell ref="C10:C12"/>
    <mergeCell ref="C19:C21"/>
    <mergeCell ref="C27:C30"/>
    <mergeCell ref="H19:H21"/>
    <mergeCell ref="B22:H22"/>
    <mergeCell ref="E14:E17"/>
    <mergeCell ref="F14:F17"/>
    <mergeCell ref="H48:H53"/>
    <mergeCell ref="B61:B66"/>
    <mergeCell ref="C61:C66"/>
    <mergeCell ref="D61:D62"/>
    <mergeCell ref="H61:H66"/>
    <mergeCell ref="D63:D64"/>
    <mergeCell ref="D65:D66"/>
    <mergeCell ref="D52:D53"/>
    <mergeCell ref="D54:D55"/>
    <mergeCell ref="D56:D57"/>
    <mergeCell ref="D58:D59"/>
    <mergeCell ref="H54:H59"/>
    <mergeCell ref="B54:B59"/>
    <mergeCell ref="E61:E66"/>
    <mergeCell ref="F61:F66"/>
    <mergeCell ref="G61:G66"/>
    <mergeCell ref="C67:C72"/>
    <mergeCell ref="D67:D68"/>
    <mergeCell ref="H67:H72"/>
    <mergeCell ref="D69:D70"/>
    <mergeCell ref="D71:D72"/>
    <mergeCell ref="H35:H39"/>
    <mergeCell ref="C54:C59"/>
    <mergeCell ref="B60:H60"/>
    <mergeCell ref="D41:D42"/>
    <mergeCell ref="D43:D44"/>
    <mergeCell ref="D45:D46"/>
    <mergeCell ref="D48:D49"/>
    <mergeCell ref="D50:D51"/>
    <mergeCell ref="B47:H47"/>
    <mergeCell ref="B40:C40"/>
    <mergeCell ref="E48:E53"/>
    <mergeCell ref="F48:F53"/>
    <mergeCell ref="G48:G53"/>
    <mergeCell ref="E54:E59"/>
    <mergeCell ref="F54:F59"/>
    <mergeCell ref="G54:G59"/>
    <mergeCell ref="B67:B72"/>
    <mergeCell ref="B48:B53"/>
    <mergeCell ref="C48:C53"/>
    <mergeCell ref="B73:B78"/>
    <mergeCell ref="C73:C78"/>
    <mergeCell ref="D73:D74"/>
    <mergeCell ref="H73:H78"/>
    <mergeCell ref="D75:D76"/>
    <mergeCell ref="D77:D78"/>
    <mergeCell ref="E73:E78"/>
    <mergeCell ref="F73:F78"/>
    <mergeCell ref="G73:G78"/>
    <mergeCell ref="E67:E72"/>
    <mergeCell ref="F67:F72"/>
    <mergeCell ref="G67:G72"/>
    <mergeCell ref="E23:E26"/>
    <mergeCell ref="F23:F26"/>
    <mergeCell ref="G23:G26"/>
    <mergeCell ref="E41:E46"/>
    <mergeCell ref="F41:F46"/>
    <mergeCell ref="G41:G46"/>
    <mergeCell ref="F31:F34"/>
    <mergeCell ref="G31:G34"/>
    <mergeCell ref="E35:E39"/>
    <mergeCell ref="F35:F39"/>
    <mergeCell ref="G35:G39"/>
  </mergeCells>
  <pageMargins left="0.27559055118110237" right="0.23622047244094491" top="0.43307086614173229" bottom="0.39370078740157483" header="0.27559055118110237" footer="0.19685039370078741"/>
  <pageSetup paperSize="9" scale="70" firstPageNumber="33" orientation="landscape" useFirstPageNumber="1" r:id="rId1"/>
  <headerFooter>
    <oddFooter>&amp;C&amp;P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D1" zoomScaleNormal="100" workbookViewId="0">
      <selection activeCell="G7" sqref="G7:H7"/>
    </sheetView>
  </sheetViews>
  <sheetFormatPr defaultRowHeight="12.75" x14ac:dyDescent="0.2"/>
  <cols>
    <col min="1" max="1" width="4.42578125" hidden="1" customWidth="1"/>
    <col min="2" max="2" width="9" customWidth="1"/>
    <col min="3" max="3" width="13" customWidth="1"/>
    <col min="4" max="4" width="6" customWidth="1"/>
    <col min="5" max="5" width="74.85546875" customWidth="1"/>
    <col min="6" max="6" width="14.28515625" customWidth="1"/>
    <col min="7" max="7" width="14.5703125" customWidth="1"/>
    <col min="8" max="9" width="14.42578125" customWidth="1"/>
    <col min="10" max="10" width="15.28515625" customWidth="1"/>
    <col min="11" max="11" width="14.85546875" customWidth="1"/>
    <col min="12" max="12" width="14.140625" customWidth="1"/>
    <col min="13" max="13" width="14.85546875" customWidth="1"/>
    <col min="14" max="14" width="14.42578125" customWidth="1"/>
    <col min="15" max="16" width="15.28515625" customWidth="1"/>
    <col min="17" max="17" width="14.7109375" customWidth="1"/>
  </cols>
  <sheetData>
    <row r="1" spans="2:17" ht="16.5" x14ac:dyDescent="0.3">
      <c r="B1" s="60"/>
      <c r="C1" s="60"/>
      <c r="D1" s="60"/>
      <c r="E1" s="60"/>
      <c r="F1" s="60"/>
      <c r="G1" s="60"/>
      <c r="Q1" s="118" t="s">
        <v>113</v>
      </c>
    </row>
    <row r="2" spans="2:17" ht="16.5" x14ac:dyDescent="0.3">
      <c r="B2" s="60"/>
      <c r="C2" s="60"/>
      <c r="D2" s="61"/>
      <c r="E2" s="61"/>
      <c r="F2" s="61"/>
      <c r="G2" s="61"/>
      <c r="Q2" s="118" t="s">
        <v>114</v>
      </c>
    </row>
    <row r="3" spans="2:17" ht="14.25" x14ac:dyDescent="0.25">
      <c r="B3" s="60"/>
      <c r="C3" s="60"/>
      <c r="D3" s="61"/>
      <c r="E3" s="61"/>
      <c r="F3" s="61"/>
      <c r="G3" s="61"/>
      <c r="H3" s="62"/>
    </row>
    <row r="4" spans="2:17" ht="54" customHeight="1" x14ac:dyDescent="0.2">
      <c r="B4" s="239" t="s">
        <v>202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</row>
    <row r="5" spans="2:17" ht="20.25" customHeight="1" thickBot="1" x14ac:dyDescent="0.3">
      <c r="B5" s="60"/>
      <c r="C5" s="60"/>
      <c r="F5" s="60"/>
      <c r="G5" s="63"/>
      <c r="Q5" s="64" t="s">
        <v>1</v>
      </c>
    </row>
    <row r="6" spans="2:17" ht="27" customHeight="1" x14ac:dyDescent="0.2">
      <c r="B6" s="240" t="s">
        <v>115</v>
      </c>
      <c r="C6" s="241"/>
      <c r="D6" s="242" t="s">
        <v>116</v>
      </c>
      <c r="E6" s="243"/>
      <c r="F6" s="246" t="s">
        <v>104</v>
      </c>
      <c r="G6" s="247"/>
      <c r="H6" s="248"/>
      <c r="I6" s="249" t="s">
        <v>105</v>
      </c>
      <c r="J6" s="247"/>
      <c r="K6" s="248"/>
      <c r="L6" s="246" t="s">
        <v>106</v>
      </c>
      <c r="M6" s="247"/>
      <c r="N6" s="248"/>
      <c r="O6" s="246" t="s">
        <v>107</v>
      </c>
      <c r="P6" s="247"/>
      <c r="Q6" s="248"/>
    </row>
    <row r="7" spans="2:17" ht="15" customHeight="1" x14ac:dyDescent="0.2">
      <c r="B7" s="250" t="s">
        <v>62</v>
      </c>
      <c r="C7" s="252" t="s">
        <v>61</v>
      </c>
      <c r="D7" s="244"/>
      <c r="E7" s="245"/>
      <c r="F7" s="233" t="s">
        <v>69</v>
      </c>
      <c r="G7" s="231" t="s">
        <v>68</v>
      </c>
      <c r="H7" s="232"/>
      <c r="I7" s="236" t="s">
        <v>69</v>
      </c>
      <c r="J7" s="231" t="s">
        <v>68</v>
      </c>
      <c r="K7" s="232"/>
      <c r="L7" s="233" t="s">
        <v>117</v>
      </c>
      <c r="M7" s="231" t="s">
        <v>68</v>
      </c>
      <c r="N7" s="232"/>
      <c r="O7" s="233" t="s">
        <v>117</v>
      </c>
      <c r="P7" s="231" t="s">
        <v>68</v>
      </c>
      <c r="Q7" s="232"/>
    </row>
    <row r="8" spans="2:17" ht="48" customHeight="1" thickBot="1" x14ac:dyDescent="0.25">
      <c r="B8" s="251"/>
      <c r="C8" s="253"/>
      <c r="D8" s="244"/>
      <c r="E8" s="245"/>
      <c r="F8" s="234"/>
      <c r="G8" s="93" t="s">
        <v>67</v>
      </c>
      <c r="H8" s="65" t="s">
        <v>203</v>
      </c>
      <c r="I8" s="237"/>
      <c r="J8" s="93" t="s">
        <v>67</v>
      </c>
      <c r="K8" s="65" t="s">
        <v>203</v>
      </c>
      <c r="L8" s="234"/>
      <c r="M8" s="93" t="s">
        <v>67</v>
      </c>
      <c r="N8" s="65" t="s">
        <v>203</v>
      </c>
      <c r="O8" s="234"/>
      <c r="P8" s="93" t="s">
        <v>67</v>
      </c>
      <c r="Q8" s="65" t="s">
        <v>203</v>
      </c>
    </row>
    <row r="9" spans="2:17" ht="31.5" customHeight="1" thickBot="1" x14ac:dyDescent="0.3">
      <c r="B9" s="66"/>
      <c r="C9" s="67"/>
      <c r="D9" s="238" t="s">
        <v>118</v>
      </c>
      <c r="E9" s="238"/>
      <c r="F9" s="68">
        <f>G9+H9</f>
        <v>15245324.899999999</v>
      </c>
      <c r="G9" s="69">
        <f>G11+G21</f>
        <v>14925436.699999999</v>
      </c>
      <c r="H9" s="70">
        <f>H11+H21</f>
        <v>319888.19999999995</v>
      </c>
      <c r="I9" s="68">
        <f>J9+K9</f>
        <v>31550952</v>
      </c>
      <c r="J9" s="69">
        <f>J11+J21</f>
        <v>30300208.100000001</v>
      </c>
      <c r="K9" s="70">
        <f>K11+K21</f>
        <v>1250743.8999999999</v>
      </c>
      <c r="L9" s="68">
        <f>M9+N9</f>
        <v>47976049.5</v>
      </c>
      <c r="M9" s="69">
        <f>M11+M21</f>
        <v>44692034.399999999</v>
      </c>
      <c r="N9" s="70">
        <f>N11+N21</f>
        <v>3284015.1</v>
      </c>
      <c r="O9" s="68">
        <f>P9+Q9</f>
        <v>61489347.399999999</v>
      </c>
      <c r="P9" s="69">
        <f>P11+P21</f>
        <v>57614264.100000001</v>
      </c>
      <c r="Q9" s="70">
        <f>Q11+Q21</f>
        <v>3875083.3000000003</v>
      </c>
    </row>
    <row r="10" spans="2:17" ht="21" customHeight="1" thickBot="1" x14ac:dyDescent="0.3">
      <c r="B10" s="225"/>
      <c r="C10" s="226"/>
      <c r="D10" s="227" t="s">
        <v>3</v>
      </c>
      <c r="E10" s="227"/>
      <c r="F10" s="228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30"/>
    </row>
    <row r="11" spans="2:17" ht="32.25" customHeight="1" thickBot="1" x14ac:dyDescent="0.3">
      <c r="B11" s="66"/>
      <c r="C11" s="67"/>
      <c r="D11" s="235" t="s">
        <v>59</v>
      </c>
      <c r="E11" s="235"/>
      <c r="F11" s="71">
        <f>G11+H11</f>
        <v>300143.8</v>
      </c>
      <c r="G11" s="72">
        <f>G12</f>
        <v>300143.8</v>
      </c>
      <c r="H11" s="73">
        <f>H12</f>
        <v>0</v>
      </c>
      <c r="I11" s="71">
        <f>J11+K11</f>
        <v>600287.6</v>
      </c>
      <c r="J11" s="72">
        <f>J12</f>
        <v>600287.6</v>
      </c>
      <c r="K11" s="73">
        <f>K12</f>
        <v>0</v>
      </c>
      <c r="L11" s="71">
        <f>M11+N11</f>
        <v>900431.4</v>
      </c>
      <c r="M11" s="72">
        <f>M12</f>
        <v>900431.4</v>
      </c>
      <c r="N11" s="73">
        <f>N12</f>
        <v>0</v>
      </c>
      <c r="O11" s="71">
        <f>P11+Q11</f>
        <v>1200575</v>
      </c>
      <c r="P11" s="72">
        <f>P12</f>
        <v>1200575</v>
      </c>
      <c r="Q11" s="73">
        <f>Q12</f>
        <v>0</v>
      </c>
    </row>
    <row r="12" spans="2:17" ht="24" customHeight="1" x14ac:dyDescent="0.2">
      <c r="B12" s="74">
        <v>1134</v>
      </c>
      <c r="C12" s="75"/>
      <c r="D12" s="219" t="s">
        <v>66</v>
      </c>
      <c r="E12" s="220"/>
      <c r="F12" s="76">
        <f>G12+H12</f>
        <v>300143.8</v>
      </c>
      <c r="G12" s="77">
        <f>G13</f>
        <v>300143.8</v>
      </c>
      <c r="H12" s="78">
        <f>H13</f>
        <v>0</v>
      </c>
      <c r="I12" s="76">
        <f>J12+K12</f>
        <v>600287.6</v>
      </c>
      <c r="J12" s="77">
        <f>J13</f>
        <v>600287.6</v>
      </c>
      <c r="K12" s="78">
        <f>K13</f>
        <v>0</v>
      </c>
      <c r="L12" s="76">
        <f>M12+N12</f>
        <v>900431.4</v>
      </c>
      <c r="M12" s="77">
        <f>M13</f>
        <v>900431.4</v>
      </c>
      <c r="N12" s="78">
        <f>N13</f>
        <v>0</v>
      </c>
      <c r="O12" s="76">
        <f>P12+Q12</f>
        <v>1200575</v>
      </c>
      <c r="P12" s="77">
        <f>P13</f>
        <v>1200575</v>
      </c>
      <c r="Q12" s="78">
        <f>Q13</f>
        <v>0</v>
      </c>
    </row>
    <row r="13" spans="2:17" ht="49.5" customHeight="1" x14ac:dyDescent="0.2">
      <c r="B13" s="79"/>
      <c r="C13" s="80">
        <v>42001</v>
      </c>
      <c r="D13" s="202" t="s">
        <v>119</v>
      </c>
      <c r="E13" s="203"/>
      <c r="F13" s="81">
        <f>G13+H13</f>
        <v>300143.8</v>
      </c>
      <c r="G13" s="82">
        <f>G15</f>
        <v>300143.8</v>
      </c>
      <c r="H13" s="83">
        <f>H15</f>
        <v>0</v>
      </c>
      <c r="I13" s="81">
        <f>J13+K13</f>
        <v>600287.6</v>
      </c>
      <c r="J13" s="82">
        <f>J15</f>
        <v>600287.6</v>
      </c>
      <c r="K13" s="83">
        <f>K15</f>
        <v>0</v>
      </c>
      <c r="L13" s="81">
        <f>M13+N13</f>
        <v>900431.4</v>
      </c>
      <c r="M13" s="82">
        <f>M15</f>
        <v>900431.4</v>
      </c>
      <c r="N13" s="83">
        <f>N15</f>
        <v>0</v>
      </c>
      <c r="O13" s="81">
        <f>P13+Q13</f>
        <v>1200575</v>
      </c>
      <c r="P13" s="82">
        <f>P15</f>
        <v>1200575</v>
      </c>
      <c r="Q13" s="83">
        <f>Q15</f>
        <v>0</v>
      </c>
    </row>
    <row r="14" spans="2:17" ht="15" customHeight="1" x14ac:dyDescent="0.2">
      <c r="B14" s="221"/>
      <c r="C14" s="223"/>
      <c r="D14" s="84" t="s">
        <v>120</v>
      </c>
      <c r="E14" s="85"/>
      <c r="F14" s="81"/>
      <c r="G14" s="82"/>
      <c r="H14" s="83"/>
      <c r="I14" s="81"/>
      <c r="J14" s="82"/>
      <c r="K14" s="83"/>
      <c r="L14" s="81"/>
      <c r="M14" s="82"/>
      <c r="N14" s="83"/>
      <c r="O14" s="81"/>
      <c r="P14" s="82"/>
      <c r="Q14" s="83"/>
    </row>
    <row r="15" spans="2:17" ht="18" customHeight="1" x14ac:dyDescent="0.2">
      <c r="B15" s="222"/>
      <c r="C15" s="224"/>
      <c r="D15" s="86" t="s">
        <v>121</v>
      </c>
      <c r="E15" s="87"/>
      <c r="F15" s="88">
        <f>G15+H15</f>
        <v>300143.8</v>
      </c>
      <c r="G15" s="89">
        <f>G17</f>
        <v>300143.8</v>
      </c>
      <c r="H15" s="90">
        <f>H17</f>
        <v>0</v>
      </c>
      <c r="I15" s="88">
        <f>J15+K15</f>
        <v>600287.6</v>
      </c>
      <c r="J15" s="89">
        <f>J17</f>
        <v>600287.6</v>
      </c>
      <c r="K15" s="90">
        <f>K17</f>
        <v>0</v>
      </c>
      <c r="L15" s="88">
        <f>M15+N15</f>
        <v>900431.4</v>
      </c>
      <c r="M15" s="89">
        <f>M17</f>
        <v>900431.4</v>
      </c>
      <c r="N15" s="90">
        <f>N17</f>
        <v>0</v>
      </c>
      <c r="O15" s="88">
        <f>P15+Q15</f>
        <v>1200575</v>
      </c>
      <c r="P15" s="89">
        <f>P17</f>
        <v>1200575</v>
      </c>
      <c r="Q15" s="90">
        <f>Q17</f>
        <v>0</v>
      </c>
    </row>
    <row r="16" spans="2:17" ht="21.75" customHeight="1" x14ac:dyDescent="0.2">
      <c r="B16" s="222"/>
      <c r="C16" s="224"/>
      <c r="D16" s="203" t="s">
        <v>122</v>
      </c>
      <c r="E16" s="210"/>
      <c r="F16" s="81"/>
      <c r="G16" s="82"/>
      <c r="H16" s="83"/>
      <c r="I16" s="81"/>
      <c r="J16" s="82"/>
      <c r="K16" s="83"/>
      <c r="L16" s="81"/>
      <c r="M16" s="82"/>
      <c r="N16" s="83"/>
      <c r="O16" s="81"/>
      <c r="P16" s="82"/>
      <c r="Q16" s="83"/>
    </row>
    <row r="17" spans="2:17" ht="36" customHeight="1" x14ac:dyDescent="0.2">
      <c r="B17" s="222"/>
      <c r="C17" s="224"/>
      <c r="D17" s="203" t="s">
        <v>123</v>
      </c>
      <c r="E17" s="210"/>
      <c r="F17" s="81">
        <f t="shared" ref="F17:F23" si="0">G17+H17</f>
        <v>300143.8</v>
      </c>
      <c r="G17" s="82">
        <f t="shared" ref="G17:H19" si="1">G18</f>
        <v>300143.8</v>
      </c>
      <c r="H17" s="83">
        <f t="shared" si="1"/>
        <v>0</v>
      </c>
      <c r="I17" s="81">
        <f t="shared" ref="I17:I23" si="2">J17+K17</f>
        <v>600287.6</v>
      </c>
      <c r="J17" s="82">
        <f t="shared" ref="J17:K19" si="3">J18</f>
        <v>600287.6</v>
      </c>
      <c r="K17" s="83">
        <f t="shared" si="3"/>
        <v>0</v>
      </c>
      <c r="L17" s="81">
        <f t="shared" ref="L17:L23" si="4">M17+N17</f>
        <v>900431.4</v>
      </c>
      <c r="M17" s="82">
        <f t="shared" ref="M17:N19" si="5">M18</f>
        <v>900431.4</v>
      </c>
      <c r="N17" s="83">
        <f t="shared" si="5"/>
        <v>0</v>
      </c>
      <c r="O17" s="81">
        <f t="shared" ref="O17:O23" si="6">P17+Q17</f>
        <v>1200575</v>
      </c>
      <c r="P17" s="82">
        <f t="shared" ref="P17:Q19" si="7">P18</f>
        <v>1200575</v>
      </c>
      <c r="Q17" s="83">
        <f t="shared" si="7"/>
        <v>0</v>
      </c>
    </row>
    <row r="18" spans="2:17" ht="24.75" customHeight="1" x14ac:dyDescent="0.2">
      <c r="B18" s="222"/>
      <c r="C18" s="224"/>
      <c r="D18" s="203" t="s">
        <v>124</v>
      </c>
      <c r="E18" s="210"/>
      <c r="F18" s="81">
        <f t="shared" si="0"/>
        <v>300143.8</v>
      </c>
      <c r="G18" s="91">
        <f t="shared" si="1"/>
        <v>300143.8</v>
      </c>
      <c r="H18" s="83">
        <f t="shared" si="1"/>
        <v>0</v>
      </c>
      <c r="I18" s="81">
        <f t="shared" si="2"/>
        <v>600287.6</v>
      </c>
      <c r="J18" s="91">
        <f t="shared" si="3"/>
        <v>600287.6</v>
      </c>
      <c r="K18" s="83">
        <f t="shared" si="3"/>
        <v>0</v>
      </c>
      <c r="L18" s="81">
        <f t="shared" si="4"/>
        <v>900431.4</v>
      </c>
      <c r="M18" s="91">
        <f t="shared" si="5"/>
        <v>900431.4</v>
      </c>
      <c r="N18" s="83">
        <f t="shared" si="5"/>
        <v>0</v>
      </c>
      <c r="O18" s="81">
        <f t="shared" si="6"/>
        <v>1200575</v>
      </c>
      <c r="P18" s="91">
        <f t="shared" si="7"/>
        <v>1200575</v>
      </c>
      <c r="Q18" s="83">
        <f t="shared" si="7"/>
        <v>0</v>
      </c>
    </row>
    <row r="19" spans="2:17" ht="24" customHeight="1" x14ac:dyDescent="0.2">
      <c r="B19" s="222"/>
      <c r="C19" s="224"/>
      <c r="D19" s="203" t="s">
        <v>125</v>
      </c>
      <c r="E19" s="210"/>
      <c r="F19" s="81">
        <f t="shared" si="0"/>
        <v>300143.8</v>
      </c>
      <c r="G19" s="91">
        <f t="shared" si="1"/>
        <v>300143.8</v>
      </c>
      <c r="H19" s="83">
        <f t="shared" si="1"/>
        <v>0</v>
      </c>
      <c r="I19" s="81">
        <f t="shared" si="2"/>
        <v>600287.6</v>
      </c>
      <c r="J19" s="91">
        <f t="shared" si="3"/>
        <v>600287.6</v>
      </c>
      <c r="K19" s="83">
        <f t="shared" si="3"/>
        <v>0</v>
      </c>
      <c r="L19" s="81">
        <f t="shared" si="4"/>
        <v>900431.4</v>
      </c>
      <c r="M19" s="91">
        <f t="shared" si="5"/>
        <v>900431.4</v>
      </c>
      <c r="N19" s="83">
        <f t="shared" si="5"/>
        <v>0</v>
      </c>
      <c r="O19" s="81">
        <f t="shared" si="6"/>
        <v>1200575</v>
      </c>
      <c r="P19" s="91">
        <f t="shared" si="7"/>
        <v>1200575</v>
      </c>
      <c r="Q19" s="83">
        <f t="shared" si="7"/>
        <v>0</v>
      </c>
    </row>
    <row r="20" spans="2:17" ht="36.75" customHeight="1" thickBot="1" x14ac:dyDescent="0.25">
      <c r="B20" s="222"/>
      <c r="C20" s="224"/>
      <c r="D20" s="215" t="s">
        <v>126</v>
      </c>
      <c r="E20" s="216"/>
      <c r="F20" s="92">
        <f t="shared" si="0"/>
        <v>300143.8</v>
      </c>
      <c r="G20" s="93">
        <v>300143.8</v>
      </c>
      <c r="H20" s="94">
        <v>0</v>
      </c>
      <c r="I20" s="92">
        <f t="shared" si="2"/>
        <v>600287.6</v>
      </c>
      <c r="J20" s="93">
        <v>600287.6</v>
      </c>
      <c r="K20" s="94">
        <v>0</v>
      </c>
      <c r="L20" s="92">
        <f t="shared" si="4"/>
        <v>900431.4</v>
      </c>
      <c r="M20" s="93">
        <v>900431.4</v>
      </c>
      <c r="N20" s="94">
        <v>0</v>
      </c>
      <c r="O20" s="92">
        <f t="shared" si="6"/>
        <v>1200575</v>
      </c>
      <c r="P20" s="93">
        <v>1200575</v>
      </c>
      <c r="Q20" s="94">
        <v>0</v>
      </c>
    </row>
    <row r="21" spans="2:17" ht="42" customHeight="1" thickBot="1" x14ac:dyDescent="0.25">
      <c r="B21" s="95"/>
      <c r="C21" s="96"/>
      <c r="D21" s="217" t="s">
        <v>127</v>
      </c>
      <c r="E21" s="218"/>
      <c r="F21" s="71">
        <f t="shared" si="0"/>
        <v>14945181.099999998</v>
      </c>
      <c r="G21" s="97">
        <f>G23+G31+G39+G47</f>
        <v>14625292.899999999</v>
      </c>
      <c r="H21" s="97">
        <f>H23+H31+H39+H47</f>
        <v>319888.19999999995</v>
      </c>
      <c r="I21" s="71">
        <f t="shared" si="2"/>
        <v>30950664.399999999</v>
      </c>
      <c r="J21" s="97">
        <f>J23+J31+J39+J47</f>
        <v>29699920.5</v>
      </c>
      <c r="K21" s="97">
        <f>K23+K31+K39+K47</f>
        <v>1250743.8999999999</v>
      </c>
      <c r="L21" s="71">
        <f t="shared" si="4"/>
        <v>47075618.100000001</v>
      </c>
      <c r="M21" s="97">
        <f>M23+M31+M39+M47</f>
        <v>43791603</v>
      </c>
      <c r="N21" s="97">
        <f>N23+N31+N39+N47</f>
        <v>3284015.1</v>
      </c>
      <c r="O21" s="71">
        <f t="shared" si="6"/>
        <v>60288772.399999999</v>
      </c>
      <c r="P21" s="97">
        <f>P23+P31+P39+P47</f>
        <v>56413689.100000001</v>
      </c>
      <c r="Q21" s="97">
        <f>Q23+Q31+Q39+Q47</f>
        <v>3875083.3000000003</v>
      </c>
    </row>
    <row r="22" spans="2:17" ht="23.25" customHeight="1" x14ac:dyDescent="0.2">
      <c r="B22" s="74">
        <v>1167</v>
      </c>
      <c r="C22" s="75"/>
      <c r="D22" s="219" t="s">
        <v>65</v>
      </c>
      <c r="E22" s="220"/>
      <c r="F22" s="76">
        <f t="shared" si="0"/>
        <v>14945181.099999998</v>
      </c>
      <c r="G22" s="98">
        <f>G23+G31+G39+G47</f>
        <v>14625292.899999999</v>
      </c>
      <c r="H22" s="98">
        <f>H23+H31+H39+H47</f>
        <v>319888.19999999995</v>
      </c>
      <c r="I22" s="76">
        <f t="shared" si="2"/>
        <v>30950664.399999999</v>
      </c>
      <c r="J22" s="98">
        <f>J23+J31+J39+J47</f>
        <v>29699920.5</v>
      </c>
      <c r="K22" s="98">
        <f>K23+K31+K39+K47</f>
        <v>1250743.8999999999</v>
      </c>
      <c r="L22" s="76">
        <f t="shared" si="4"/>
        <v>47075618.100000001</v>
      </c>
      <c r="M22" s="98">
        <f>M23+M31+M39+M47</f>
        <v>43791603</v>
      </c>
      <c r="N22" s="98">
        <f>N23+N31+N39+N47</f>
        <v>3284015.1</v>
      </c>
      <c r="O22" s="76">
        <f t="shared" si="6"/>
        <v>60288772.399999999</v>
      </c>
      <c r="P22" s="98">
        <f>P23+P31+P39+P47</f>
        <v>56413689.100000001</v>
      </c>
      <c r="Q22" s="98">
        <f>Q23+Q31+Q39+Q47</f>
        <v>3875083.3000000003</v>
      </c>
    </row>
    <row r="23" spans="2:17" ht="58.5" customHeight="1" x14ac:dyDescent="0.2">
      <c r="B23" s="99"/>
      <c r="C23" s="100">
        <v>42001</v>
      </c>
      <c r="D23" s="202" t="s">
        <v>128</v>
      </c>
      <c r="E23" s="203"/>
      <c r="F23" s="81">
        <f t="shared" si="0"/>
        <v>419130.6</v>
      </c>
      <c r="G23" s="91">
        <f>G25</f>
        <v>326899.59999999998</v>
      </c>
      <c r="H23" s="101">
        <f>H25</f>
        <v>92231</v>
      </c>
      <c r="I23" s="81">
        <f t="shared" si="2"/>
        <v>1088955.3999999999</v>
      </c>
      <c r="J23" s="91">
        <f>J25</f>
        <v>845696.1</v>
      </c>
      <c r="K23" s="101">
        <f>K25</f>
        <v>243259.3</v>
      </c>
      <c r="L23" s="81">
        <f t="shared" si="4"/>
        <v>1408246.5</v>
      </c>
      <c r="M23" s="91">
        <f>M25</f>
        <v>1094853.2</v>
      </c>
      <c r="N23" s="101">
        <f>N25</f>
        <v>313393.3</v>
      </c>
      <c r="O23" s="81">
        <f t="shared" si="6"/>
        <v>1664001.9</v>
      </c>
      <c r="P23" s="91">
        <f>P25</f>
        <v>1340712.8</v>
      </c>
      <c r="Q23" s="101">
        <f>Q25</f>
        <v>323289.09999999998</v>
      </c>
    </row>
    <row r="24" spans="2:17" ht="21.75" customHeight="1" x14ac:dyDescent="0.2">
      <c r="B24" s="204"/>
      <c r="C24" s="207"/>
      <c r="D24" s="102" t="s">
        <v>120</v>
      </c>
      <c r="E24" s="103"/>
      <c r="F24" s="81"/>
      <c r="G24" s="91"/>
      <c r="H24" s="101"/>
      <c r="I24" s="81"/>
      <c r="J24" s="91"/>
      <c r="K24" s="101"/>
      <c r="L24" s="81"/>
      <c r="M24" s="91"/>
      <c r="N24" s="101"/>
      <c r="O24" s="81"/>
      <c r="P24" s="91"/>
      <c r="Q24" s="101"/>
    </row>
    <row r="25" spans="2:17" ht="19.5" customHeight="1" x14ac:dyDescent="0.2">
      <c r="B25" s="205"/>
      <c r="C25" s="208"/>
      <c r="D25" s="86" t="s">
        <v>127</v>
      </c>
      <c r="E25" s="87"/>
      <c r="F25" s="88">
        <f>G25+H25</f>
        <v>419130.6</v>
      </c>
      <c r="G25" s="104">
        <f>G27</f>
        <v>326899.59999999998</v>
      </c>
      <c r="H25" s="105">
        <f>H27</f>
        <v>92231</v>
      </c>
      <c r="I25" s="88">
        <f>J25+K25</f>
        <v>1088955.3999999999</v>
      </c>
      <c r="J25" s="104">
        <f>J27</f>
        <v>845696.1</v>
      </c>
      <c r="K25" s="105">
        <f>K27</f>
        <v>243259.3</v>
      </c>
      <c r="L25" s="88">
        <f>M25+N25</f>
        <v>1408246.5</v>
      </c>
      <c r="M25" s="104">
        <f>M27</f>
        <v>1094853.2</v>
      </c>
      <c r="N25" s="105">
        <f>N27</f>
        <v>313393.3</v>
      </c>
      <c r="O25" s="88">
        <f>P25+Q25</f>
        <v>1664001.9</v>
      </c>
      <c r="P25" s="104">
        <f>P27</f>
        <v>1340712.8</v>
      </c>
      <c r="Q25" s="105">
        <f>Q27</f>
        <v>323289.09999999998</v>
      </c>
    </row>
    <row r="26" spans="2:17" ht="22.5" customHeight="1" x14ac:dyDescent="0.2">
      <c r="B26" s="205"/>
      <c r="C26" s="208"/>
      <c r="D26" s="203" t="s">
        <v>122</v>
      </c>
      <c r="E26" s="210"/>
      <c r="F26" s="81"/>
      <c r="G26" s="91"/>
      <c r="H26" s="101"/>
      <c r="I26" s="81"/>
      <c r="J26" s="91"/>
      <c r="K26" s="101"/>
      <c r="L26" s="81"/>
      <c r="M26" s="91"/>
      <c r="N26" s="101"/>
      <c r="O26" s="81"/>
      <c r="P26" s="91"/>
      <c r="Q26" s="101"/>
    </row>
    <row r="27" spans="2:17" ht="33" customHeight="1" x14ac:dyDescent="0.2">
      <c r="B27" s="205"/>
      <c r="C27" s="208"/>
      <c r="D27" s="203" t="s">
        <v>123</v>
      </c>
      <c r="E27" s="210"/>
      <c r="F27" s="81">
        <f>G27+H27</f>
        <v>419130.6</v>
      </c>
      <c r="G27" s="82">
        <f t="shared" ref="G27:H29" si="8">G28</f>
        <v>326899.59999999998</v>
      </c>
      <c r="H27" s="83">
        <f t="shared" si="8"/>
        <v>92231</v>
      </c>
      <c r="I27" s="81">
        <f>J27+K27</f>
        <v>1088955.3999999999</v>
      </c>
      <c r="J27" s="82">
        <f t="shared" ref="J27:K29" si="9">J28</f>
        <v>845696.1</v>
      </c>
      <c r="K27" s="83">
        <f t="shared" si="9"/>
        <v>243259.3</v>
      </c>
      <c r="L27" s="81">
        <f>M27+N27</f>
        <v>1408246.5</v>
      </c>
      <c r="M27" s="82">
        <f t="shared" ref="M27:N29" si="10">M28</f>
        <v>1094853.2</v>
      </c>
      <c r="N27" s="83">
        <f t="shared" si="10"/>
        <v>313393.3</v>
      </c>
      <c r="O27" s="81">
        <f>P27+Q27</f>
        <v>1664001.9</v>
      </c>
      <c r="P27" s="82">
        <f t="shared" ref="P27:Q29" si="11">P28</f>
        <v>1340712.8</v>
      </c>
      <c r="Q27" s="83">
        <f t="shared" si="11"/>
        <v>323289.09999999998</v>
      </c>
    </row>
    <row r="28" spans="2:17" ht="37.5" customHeight="1" x14ac:dyDescent="0.2">
      <c r="B28" s="205"/>
      <c r="C28" s="208"/>
      <c r="D28" s="203" t="s">
        <v>124</v>
      </c>
      <c r="E28" s="210"/>
      <c r="F28" s="81">
        <f>G28+H28</f>
        <v>419130.6</v>
      </c>
      <c r="G28" s="91">
        <f t="shared" si="8"/>
        <v>326899.59999999998</v>
      </c>
      <c r="H28" s="83">
        <f t="shared" si="8"/>
        <v>92231</v>
      </c>
      <c r="I28" s="81">
        <f>J28+K28</f>
        <v>1088955.3999999999</v>
      </c>
      <c r="J28" s="91">
        <f t="shared" si="9"/>
        <v>845696.1</v>
      </c>
      <c r="K28" s="83">
        <f t="shared" si="9"/>
        <v>243259.3</v>
      </c>
      <c r="L28" s="81">
        <f>M28+N28</f>
        <v>1408246.5</v>
      </c>
      <c r="M28" s="91">
        <f t="shared" si="10"/>
        <v>1094853.2</v>
      </c>
      <c r="N28" s="83">
        <f t="shared" si="10"/>
        <v>313393.3</v>
      </c>
      <c r="O28" s="81">
        <f>P28+Q28</f>
        <v>1664001.9</v>
      </c>
      <c r="P28" s="91">
        <f t="shared" si="11"/>
        <v>1340712.8</v>
      </c>
      <c r="Q28" s="83">
        <f t="shared" si="11"/>
        <v>323289.09999999998</v>
      </c>
    </row>
    <row r="29" spans="2:17" ht="26.25" customHeight="1" x14ac:dyDescent="0.2">
      <c r="B29" s="205"/>
      <c r="C29" s="208"/>
      <c r="D29" s="203" t="s">
        <v>125</v>
      </c>
      <c r="E29" s="210"/>
      <c r="F29" s="81">
        <f>G29+H29</f>
        <v>419130.6</v>
      </c>
      <c r="G29" s="91">
        <f t="shared" si="8"/>
        <v>326899.59999999998</v>
      </c>
      <c r="H29" s="83">
        <f t="shared" si="8"/>
        <v>92231</v>
      </c>
      <c r="I29" s="81">
        <f>J29+K29</f>
        <v>1088955.3999999999</v>
      </c>
      <c r="J29" s="91">
        <f t="shared" si="9"/>
        <v>845696.1</v>
      </c>
      <c r="K29" s="83">
        <f t="shared" si="9"/>
        <v>243259.3</v>
      </c>
      <c r="L29" s="81">
        <f>M29+N29</f>
        <v>1408246.5</v>
      </c>
      <c r="M29" s="91">
        <f t="shared" si="10"/>
        <v>1094853.2</v>
      </c>
      <c r="N29" s="83">
        <f t="shared" si="10"/>
        <v>313393.3</v>
      </c>
      <c r="O29" s="81">
        <f>P29+Q29</f>
        <v>1664001.9</v>
      </c>
      <c r="P29" s="91">
        <f t="shared" si="11"/>
        <v>1340712.8</v>
      </c>
      <c r="Q29" s="83">
        <f t="shared" si="11"/>
        <v>323289.09999999998</v>
      </c>
    </row>
    <row r="30" spans="2:17" ht="28.5" customHeight="1" x14ac:dyDescent="0.2">
      <c r="B30" s="213"/>
      <c r="C30" s="214"/>
      <c r="D30" s="215" t="s">
        <v>126</v>
      </c>
      <c r="E30" s="216"/>
      <c r="F30" s="92">
        <f>G30+H30</f>
        <v>419130.6</v>
      </c>
      <c r="G30" s="93">
        <v>326899.59999999998</v>
      </c>
      <c r="H30" s="94">
        <v>92231</v>
      </c>
      <c r="I30" s="92">
        <f>J30+K30</f>
        <v>1088955.3999999999</v>
      </c>
      <c r="J30" s="93">
        <v>845696.1</v>
      </c>
      <c r="K30" s="94">
        <v>243259.3</v>
      </c>
      <c r="L30" s="92">
        <f>M30+N30</f>
        <v>1408246.5</v>
      </c>
      <c r="M30" s="93">
        <v>1094853.2</v>
      </c>
      <c r="N30" s="94">
        <v>313393.3</v>
      </c>
      <c r="O30" s="92">
        <f>P30+Q30</f>
        <v>1664001.9</v>
      </c>
      <c r="P30" s="93">
        <v>1340712.8</v>
      </c>
      <c r="Q30" s="94">
        <v>323289.09999999998</v>
      </c>
    </row>
    <row r="31" spans="2:17" ht="55.5" customHeight="1" x14ac:dyDescent="0.2">
      <c r="B31" s="99"/>
      <c r="C31" s="100">
        <v>42002</v>
      </c>
      <c r="D31" s="202" t="s">
        <v>129</v>
      </c>
      <c r="E31" s="203"/>
      <c r="F31" s="81">
        <f>G31+H31</f>
        <v>64033.3</v>
      </c>
      <c r="G31" s="91">
        <f>G33</f>
        <v>64033.3</v>
      </c>
      <c r="H31" s="101">
        <f>H33</f>
        <v>0</v>
      </c>
      <c r="I31" s="81">
        <f>J31+K31</f>
        <v>64033.3</v>
      </c>
      <c r="J31" s="91">
        <f>J33</f>
        <v>64033.3</v>
      </c>
      <c r="K31" s="101">
        <f>K33</f>
        <v>0</v>
      </c>
      <c r="L31" s="81">
        <f>M31+N31</f>
        <v>390684.9</v>
      </c>
      <c r="M31" s="91">
        <f>M33</f>
        <v>390684.9</v>
      </c>
      <c r="N31" s="101">
        <f>N33</f>
        <v>0</v>
      </c>
      <c r="O31" s="81">
        <f>P31+Q31</f>
        <v>390684.9</v>
      </c>
      <c r="P31" s="91">
        <f>P33</f>
        <v>390684.9</v>
      </c>
      <c r="Q31" s="101">
        <f>Q33</f>
        <v>0</v>
      </c>
    </row>
    <row r="32" spans="2:17" ht="15" customHeight="1" x14ac:dyDescent="0.2">
      <c r="B32" s="204"/>
      <c r="C32" s="207"/>
      <c r="D32" s="102" t="s">
        <v>120</v>
      </c>
      <c r="E32" s="103"/>
      <c r="F32" s="81"/>
      <c r="G32" s="91"/>
      <c r="H32" s="101"/>
      <c r="I32" s="81"/>
      <c r="J32" s="91"/>
      <c r="K32" s="101"/>
      <c r="L32" s="81"/>
      <c r="M32" s="91"/>
      <c r="N32" s="101"/>
      <c r="O32" s="81"/>
      <c r="P32" s="91"/>
      <c r="Q32" s="101"/>
    </row>
    <row r="33" spans="2:17" ht="25.5" customHeight="1" x14ac:dyDescent="0.2">
      <c r="B33" s="205"/>
      <c r="C33" s="208"/>
      <c r="D33" s="86" t="s">
        <v>127</v>
      </c>
      <c r="E33" s="87"/>
      <c r="F33" s="88">
        <f>G33+H33</f>
        <v>64033.3</v>
      </c>
      <c r="G33" s="104">
        <f>G35</f>
        <v>64033.3</v>
      </c>
      <c r="H33" s="105">
        <f>H35</f>
        <v>0</v>
      </c>
      <c r="I33" s="88">
        <f>J33+K33</f>
        <v>64033.3</v>
      </c>
      <c r="J33" s="104">
        <f>J35</f>
        <v>64033.3</v>
      </c>
      <c r="K33" s="105">
        <f>K35</f>
        <v>0</v>
      </c>
      <c r="L33" s="88">
        <f>M33+N33</f>
        <v>390684.9</v>
      </c>
      <c r="M33" s="104">
        <f>M35</f>
        <v>390684.9</v>
      </c>
      <c r="N33" s="105">
        <f>N35</f>
        <v>0</v>
      </c>
      <c r="O33" s="88">
        <f>P33+Q33</f>
        <v>390684.9</v>
      </c>
      <c r="P33" s="104">
        <f>P35</f>
        <v>390684.9</v>
      </c>
      <c r="Q33" s="105">
        <f>Q35</f>
        <v>0</v>
      </c>
    </row>
    <row r="34" spans="2:17" ht="19.5" customHeight="1" x14ac:dyDescent="0.2">
      <c r="B34" s="205"/>
      <c r="C34" s="208"/>
      <c r="D34" s="203" t="s">
        <v>122</v>
      </c>
      <c r="E34" s="210"/>
      <c r="F34" s="81"/>
      <c r="G34" s="91"/>
      <c r="H34" s="101"/>
      <c r="I34" s="81"/>
      <c r="J34" s="91"/>
      <c r="K34" s="101"/>
      <c r="L34" s="81"/>
      <c r="M34" s="91"/>
      <c r="N34" s="101"/>
      <c r="O34" s="81"/>
      <c r="P34" s="91"/>
      <c r="Q34" s="101"/>
    </row>
    <row r="35" spans="2:17" ht="33" customHeight="1" x14ac:dyDescent="0.2">
      <c r="B35" s="205"/>
      <c r="C35" s="208"/>
      <c r="D35" s="203" t="s">
        <v>123</v>
      </c>
      <c r="E35" s="210"/>
      <c r="F35" s="81">
        <f>G35+H35</f>
        <v>64033.3</v>
      </c>
      <c r="G35" s="82">
        <f t="shared" ref="G35:H37" si="12">G36</f>
        <v>64033.3</v>
      </c>
      <c r="H35" s="83">
        <f t="shared" si="12"/>
        <v>0</v>
      </c>
      <c r="I35" s="81">
        <f>J35+K35</f>
        <v>64033.3</v>
      </c>
      <c r="J35" s="82">
        <f t="shared" ref="J35:K37" si="13">J36</f>
        <v>64033.3</v>
      </c>
      <c r="K35" s="83">
        <f t="shared" si="13"/>
        <v>0</v>
      </c>
      <c r="L35" s="81">
        <f>M35+N35</f>
        <v>390684.9</v>
      </c>
      <c r="M35" s="82">
        <f t="shared" ref="M35:N37" si="14">M36</f>
        <v>390684.9</v>
      </c>
      <c r="N35" s="83">
        <f t="shared" si="14"/>
        <v>0</v>
      </c>
      <c r="O35" s="81">
        <f>P35+Q35</f>
        <v>390684.9</v>
      </c>
      <c r="P35" s="82">
        <f t="shared" ref="P35:Q37" si="15">P36</f>
        <v>390684.9</v>
      </c>
      <c r="Q35" s="83">
        <f t="shared" si="15"/>
        <v>0</v>
      </c>
    </row>
    <row r="36" spans="2:17" ht="19.5" customHeight="1" x14ac:dyDescent="0.2">
      <c r="B36" s="205"/>
      <c r="C36" s="208"/>
      <c r="D36" s="203" t="s">
        <v>124</v>
      </c>
      <c r="E36" s="210"/>
      <c r="F36" s="81">
        <f>G36+H36</f>
        <v>64033.3</v>
      </c>
      <c r="G36" s="91">
        <f t="shared" si="12"/>
        <v>64033.3</v>
      </c>
      <c r="H36" s="83">
        <f t="shared" si="12"/>
        <v>0</v>
      </c>
      <c r="I36" s="81">
        <f>J36+K36</f>
        <v>64033.3</v>
      </c>
      <c r="J36" s="91">
        <f t="shared" si="13"/>
        <v>64033.3</v>
      </c>
      <c r="K36" s="83">
        <f t="shared" si="13"/>
        <v>0</v>
      </c>
      <c r="L36" s="81">
        <f>M36+N36</f>
        <v>390684.9</v>
      </c>
      <c r="M36" s="91">
        <f t="shared" si="14"/>
        <v>390684.9</v>
      </c>
      <c r="N36" s="83">
        <f t="shared" si="14"/>
        <v>0</v>
      </c>
      <c r="O36" s="81">
        <f>P36+Q36</f>
        <v>390684.9</v>
      </c>
      <c r="P36" s="91">
        <f t="shared" si="15"/>
        <v>390684.9</v>
      </c>
      <c r="Q36" s="83">
        <f t="shared" si="15"/>
        <v>0</v>
      </c>
    </row>
    <row r="37" spans="2:17" ht="20.25" customHeight="1" x14ac:dyDescent="0.2">
      <c r="B37" s="205"/>
      <c r="C37" s="208"/>
      <c r="D37" s="203" t="s">
        <v>125</v>
      </c>
      <c r="E37" s="210"/>
      <c r="F37" s="81">
        <f>G37+H37</f>
        <v>64033.3</v>
      </c>
      <c r="G37" s="91">
        <f t="shared" si="12"/>
        <v>64033.3</v>
      </c>
      <c r="H37" s="83">
        <f t="shared" si="12"/>
        <v>0</v>
      </c>
      <c r="I37" s="81">
        <f>J37+K37</f>
        <v>64033.3</v>
      </c>
      <c r="J37" s="91">
        <f t="shared" si="13"/>
        <v>64033.3</v>
      </c>
      <c r="K37" s="83">
        <f t="shared" si="13"/>
        <v>0</v>
      </c>
      <c r="L37" s="81">
        <f>M37+N37</f>
        <v>390684.9</v>
      </c>
      <c r="M37" s="91">
        <f t="shared" si="14"/>
        <v>390684.9</v>
      </c>
      <c r="N37" s="83">
        <f t="shared" si="14"/>
        <v>0</v>
      </c>
      <c r="O37" s="81">
        <f>P37+Q37</f>
        <v>390684.9</v>
      </c>
      <c r="P37" s="91">
        <f t="shared" si="15"/>
        <v>390684.9</v>
      </c>
      <c r="Q37" s="83">
        <f t="shared" si="15"/>
        <v>0</v>
      </c>
    </row>
    <row r="38" spans="2:17" ht="21.75" customHeight="1" x14ac:dyDescent="0.2">
      <c r="B38" s="213"/>
      <c r="C38" s="214"/>
      <c r="D38" s="215" t="s">
        <v>126</v>
      </c>
      <c r="E38" s="216"/>
      <c r="F38" s="92">
        <f>G38+H38</f>
        <v>64033.3</v>
      </c>
      <c r="G38" s="93">
        <v>64033.3</v>
      </c>
      <c r="H38" s="94">
        <v>0</v>
      </c>
      <c r="I38" s="92">
        <f>J38+K38</f>
        <v>64033.3</v>
      </c>
      <c r="J38" s="93">
        <v>64033.3</v>
      </c>
      <c r="K38" s="94">
        <v>0</v>
      </c>
      <c r="L38" s="92">
        <f>M38+N38</f>
        <v>390684.9</v>
      </c>
      <c r="M38" s="93">
        <v>390684.9</v>
      </c>
      <c r="N38" s="94">
        <v>0</v>
      </c>
      <c r="O38" s="92">
        <f>P38+Q38</f>
        <v>390684.9</v>
      </c>
      <c r="P38" s="93">
        <v>390684.9</v>
      </c>
      <c r="Q38" s="94">
        <v>0</v>
      </c>
    </row>
    <row r="39" spans="2:17" ht="51" customHeight="1" x14ac:dyDescent="0.2">
      <c r="B39" s="99"/>
      <c r="C39" s="100">
        <v>42003</v>
      </c>
      <c r="D39" s="202" t="s">
        <v>130</v>
      </c>
      <c r="E39" s="203"/>
      <c r="F39" s="81">
        <f>G39+H39</f>
        <v>1925368.7</v>
      </c>
      <c r="G39" s="91">
        <f>G41</f>
        <v>1840088.9</v>
      </c>
      <c r="H39" s="101">
        <f>H41</f>
        <v>85279.8</v>
      </c>
      <c r="I39" s="81">
        <f>J39+K39</f>
        <v>2292066.9</v>
      </c>
      <c r="J39" s="91">
        <f>J41</f>
        <v>2149393.1</v>
      </c>
      <c r="K39" s="101">
        <f>K41</f>
        <v>142673.79999999999</v>
      </c>
      <c r="L39" s="81">
        <f>M39+N39</f>
        <v>3575525.6</v>
      </c>
      <c r="M39" s="91">
        <f>M41</f>
        <v>3352260</v>
      </c>
      <c r="N39" s="101">
        <f>N41</f>
        <v>223265.6</v>
      </c>
      <c r="O39" s="81">
        <f>P39+Q39</f>
        <v>3942223.8</v>
      </c>
      <c r="P39" s="91">
        <f>P41</f>
        <v>3661564.3</v>
      </c>
      <c r="Q39" s="101">
        <f>Q41</f>
        <v>280659.5</v>
      </c>
    </row>
    <row r="40" spans="2:17" ht="15" customHeight="1" x14ac:dyDescent="0.2">
      <c r="B40" s="204"/>
      <c r="C40" s="207"/>
      <c r="D40" s="102" t="s">
        <v>120</v>
      </c>
      <c r="E40" s="103"/>
      <c r="F40" s="81"/>
      <c r="G40" s="91"/>
      <c r="H40" s="101"/>
      <c r="I40" s="81"/>
      <c r="J40" s="91"/>
      <c r="K40" s="101"/>
      <c r="L40" s="81"/>
      <c r="M40" s="91"/>
      <c r="N40" s="101"/>
      <c r="O40" s="81"/>
      <c r="P40" s="91"/>
      <c r="Q40" s="101"/>
    </row>
    <row r="41" spans="2:17" ht="21" customHeight="1" x14ac:dyDescent="0.2">
      <c r="B41" s="205"/>
      <c r="C41" s="208"/>
      <c r="D41" s="86" t="s">
        <v>127</v>
      </c>
      <c r="E41" s="87"/>
      <c r="F41" s="88">
        <f>G41+H41</f>
        <v>1925368.7</v>
      </c>
      <c r="G41" s="104">
        <f>G43</f>
        <v>1840088.9</v>
      </c>
      <c r="H41" s="105">
        <f>H43</f>
        <v>85279.8</v>
      </c>
      <c r="I41" s="88">
        <f>J41+K41</f>
        <v>2292066.9</v>
      </c>
      <c r="J41" s="104">
        <f>J43</f>
        <v>2149393.1</v>
      </c>
      <c r="K41" s="105">
        <f>K43</f>
        <v>142673.79999999999</v>
      </c>
      <c r="L41" s="88">
        <f>M41+N41</f>
        <v>3575525.6</v>
      </c>
      <c r="M41" s="104">
        <f>M43</f>
        <v>3352260</v>
      </c>
      <c r="N41" s="105">
        <f>N43</f>
        <v>223265.6</v>
      </c>
      <c r="O41" s="88">
        <f>P41+Q41</f>
        <v>3942223.8</v>
      </c>
      <c r="P41" s="104">
        <f>P43</f>
        <v>3661564.3</v>
      </c>
      <c r="Q41" s="105">
        <f>Q43</f>
        <v>280659.5</v>
      </c>
    </row>
    <row r="42" spans="2:17" ht="25.5" customHeight="1" x14ac:dyDescent="0.2">
      <c r="B42" s="205"/>
      <c r="C42" s="208"/>
      <c r="D42" s="203" t="s">
        <v>122</v>
      </c>
      <c r="E42" s="210"/>
      <c r="F42" s="81"/>
      <c r="G42" s="91"/>
      <c r="H42" s="101"/>
      <c r="I42" s="81"/>
      <c r="J42" s="91"/>
      <c r="K42" s="101"/>
      <c r="L42" s="81"/>
      <c r="M42" s="91"/>
      <c r="N42" s="101"/>
      <c r="O42" s="81"/>
      <c r="P42" s="91"/>
      <c r="Q42" s="101"/>
    </row>
    <row r="43" spans="2:17" ht="36" customHeight="1" x14ac:dyDescent="0.2">
      <c r="B43" s="205"/>
      <c r="C43" s="208"/>
      <c r="D43" s="203" t="s">
        <v>123</v>
      </c>
      <c r="E43" s="210"/>
      <c r="F43" s="81">
        <f>G43+H43</f>
        <v>1925368.7</v>
      </c>
      <c r="G43" s="82">
        <f t="shared" ref="G43:H45" si="16">G44</f>
        <v>1840088.9</v>
      </c>
      <c r="H43" s="83">
        <f t="shared" si="16"/>
        <v>85279.8</v>
      </c>
      <c r="I43" s="81">
        <f>J43+K43</f>
        <v>2292066.9</v>
      </c>
      <c r="J43" s="82">
        <f t="shared" ref="J43:K45" si="17">J44</f>
        <v>2149393.1</v>
      </c>
      <c r="K43" s="83">
        <f t="shared" si="17"/>
        <v>142673.79999999999</v>
      </c>
      <c r="L43" s="81">
        <f>M43+N43</f>
        <v>3575525.6</v>
      </c>
      <c r="M43" s="82">
        <f t="shared" ref="M43:N45" si="18">M44</f>
        <v>3352260</v>
      </c>
      <c r="N43" s="83">
        <f t="shared" si="18"/>
        <v>223265.6</v>
      </c>
      <c r="O43" s="81">
        <f>P43+Q43</f>
        <v>3942223.8</v>
      </c>
      <c r="P43" s="82">
        <f t="shared" ref="P43:Q45" si="19">P44</f>
        <v>3661564.3</v>
      </c>
      <c r="Q43" s="83">
        <f t="shared" si="19"/>
        <v>280659.5</v>
      </c>
    </row>
    <row r="44" spans="2:17" ht="22.5" customHeight="1" x14ac:dyDescent="0.2">
      <c r="B44" s="205"/>
      <c r="C44" s="208"/>
      <c r="D44" s="203" t="s">
        <v>124</v>
      </c>
      <c r="E44" s="210"/>
      <c r="F44" s="81">
        <f>G44+H44</f>
        <v>1925368.7</v>
      </c>
      <c r="G44" s="91">
        <f t="shared" si="16"/>
        <v>1840088.9</v>
      </c>
      <c r="H44" s="83">
        <f t="shared" si="16"/>
        <v>85279.8</v>
      </c>
      <c r="I44" s="81">
        <f>J44+K44</f>
        <v>2292066.9</v>
      </c>
      <c r="J44" s="91">
        <f t="shared" si="17"/>
        <v>2149393.1</v>
      </c>
      <c r="K44" s="83">
        <f t="shared" si="17"/>
        <v>142673.79999999999</v>
      </c>
      <c r="L44" s="81">
        <f>M44+N44</f>
        <v>3575525.6</v>
      </c>
      <c r="M44" s="91">
        <f t="shared" si="18"/>
        <v>3352260</v>
      </c>
      <c r="N44" s="83">
        <f t="shared" si="18"/>
        <v>223265.6</v>
      </c>
      <c r="O44" s="81">
        <f>P44+Q44</f>
        <v>3942223.8</v>
      </c>
      <c r="P44" s="91">
        <f t="shared" si="19"/>
        <v>3661564.3</v>
      </c>
      <c r="Q44" s="83">
        <f t="shared" si="19"/>
        <v>280659.5</v>
      </c>
    </row>
    <row r="45" spans="2:17" ht="19.5" customHeight="1" x14ac:dyDescent="0.2">
      <c r="B45" s="205"/>
      <c r="C45" s="208"/>
      <c r="D45" s="203" t="s">
        <v>125</v>
      </c>
      <c r="E45" s="210"/>
      <c r="F45" s="81">
        <f>G45+H45</f>
        <v>1925368.7</v>
      </c>
      <c r="G45" s="91">
        <f t="shared" si="16"/>
        <v>1840088.9</v>
      </c>
      <c r="H45" s="83">
        <f t="shared" si="16"/>
        <v>85279.8</v>
      </c>
      <c r="I45" s="81">
        <f>J45+K45</f>
        <v>2292066.9</v>
      </c>
      <c r="J45" s="91">
        <f t="shared" si="17"/>
        <v>2149393.1</v>
      </c>
      <c r="K45" s="83">
        <f t="shared" si="17"/>
        <v>142673.79999999999</v>
      </c>
      <c r="L45" s="81">
        <f>M45+N45</f>
        <v>3575525.6</v>
      </c>
      <c r="M45" s="91">
        <f t="shared" si="18"/>
        <v>3352260</v>
      </c>
      <c r="N45" s="83">
        <f t="shared" si="18"/>
        <v>223265.6</v>
      </c>
      <c r="O45" s="81">
        <f>P45+Q45</f>
        <v>3942223.8</v>
      </c>
      <c r="P45" s="91">
        <f t="shared" si="19"/>
        <v>3661564.3</v>
      </c>
      <c r="Q45" s="83">
        <f t="shared" si="19"/>
        <v>280659.5</v>
      </c>
    </row>
    <row r="46" spans="2:17" ht="24" customHeight="1" x14ac:dyDescent="0.2">
      <c r="B46" s="213"/>
      <c r="C46" s="214"/>
      <c r="D46" s="215" t="s">
        <v>126</v>
      </c>
      <c r="E46" s="216"/>
      <c r="F46" s="92">
        <f>G46+H46</f>
        <v>1925368.7</v>
      </c>
      <c r="G46" s="93">
        <v>1840088.9</v>
      </c>
      <c r="H46" s="94">
        <v>85279.8</v>
      </c>
      <c r="I46" s="92">
        <f>J46+K46</f>
        <v>2292066.9</v>
      </c>
      <c r="J46" s="93">
        <v>2149393.1</v>
      </c>
      <c r="K46" s="94">
        <v>142673.79999999999</v>
      </c>
      <c r="L46" s="92">
        <f>M46+N46</f>
        <v>3575525.6</v>
      </c>
      <c r="M46" s="93">
        <v>3352260</v>
      </c>
      <c r="N46" s="94">
        <v>223265.6</v>
      </c>
      <c r="O46" s="92">
        <f>P46+Q46</f>
        <v>3942223.8</v>
      </c>
      <c r="P46" s="93">
        <v>3661564.3</v>
      </c>
      <c r="Q46" s="94">
        <v>280659.5</v>
      </c>
    </row>
    <row r="47" spans="2:17" ht="50.25" customHeight="1" x14ac:dyDescent="0.2">
      <c r="B47" s="99"/>
      <c r="C47" s="100">
        <v>42004</v>
      </c>
      <c r="D47" s="202" t="s">
        <v>131</v>
      </c>
      <c r="E47" s="203"/>
      <c r="F47" s="81">
        <f>G47+H47</f>
        <v>12536648.5</v>
      </c>
      <c r="G47" s="91">
        <f>G49</f>
        <v>12394271.1</v>
      </c>
      <c r="H47" s="101">
        <f>H49</f>
        <v>142377.4</v>
      </c>
      <c r="I47" s="81">
        <f>J47+K47</f>
        <v>27505608.800000001</v>
      </c>
      <c r="J47" s="91">
        <f>J49</f>
        <v>26640798</v>
      </c>
      <c r="K47" s="101">
        <f>K49</f>
        <v>864810.8</v>
      </c>
      <c r="L47" s="81">
        <f>M47+N47</f>
        <v>41701161.100000001</v>
      </c>
      <c r="M47" s="91">
        <f>M49</f>
        <v>38953804.899999999</v>
      </c>
      <c r="N47" s="101">
        <f>N49</f>
        <v>2747356.2</v>
      </c>
      <c r="O47" s="81">
        <f>P47+Q47</f>
        <v>54291861.800000004</v>
      </c>
      <c r="P47" s="91">
        <f>P49</f>
        <v>51020727.100000001</v>
      </c>
      <c r="Q47" s="101">
        <f>Q49</f>
        <v>3271134.7</v>
      </c>
    </row>
    <row r="48" spans="2:17" ht="15" customHeight="1" x14ac:dyDescent="0.2">
      <c r="B48" s="204"/>
      <c r="C48" s="207"/>
      <c r="D48" s="102" t="s">
        <v>120</v>
      </c>
      <c r="E48" s="103"/>
      <c r="F48" s="81"/>
      <c r="G48" s="91"/>
      <c r="H48" s="101"/>
      <c r="I48" s="81"/>
      <c r="J48" s="91"/>
      <c r="K48" s="101"/>
      <c r="L48" s="81"/>
      <c r="M48" s="91"/>
      <c r="N48" s="101"/>
      <c r="O48" s="81"/>
      <c r="P48" s="91"/>
      <c r="Q48" s="101"/>
    </row>
    <row r="49" spans="2:17" ht="19.5" customHeight="1" x14ac:dyDescent="0.2">
      <c r="B49" s="205"/>
      <c r="C49" s="208"/>
      <c r="D49" s="86" t="s">
        <v>127</v>
      </c>
      <c r="E49" s="87"/>
      <c r="F49" s="88">
        <f>G49+H49</f>
        <v>12536648.5</v>
      </c>
      <c r="G49" s="104">
        <f>G51</f>
        <v>12394271.1</v>
      </c>
      <c r="H49" s="105">
        <f>H51</f>
        <v>142377.4</v>
      </c>
      <c r="I49" s="88">
        <f>J49+K49</f>
        <v>27505608.800000001</v>
      </c>
      <c r="J49" s="104">
        <f>J51</f>
        <v>26640798</v>
      </c>
      <c r="K49" s="105">
        <f>K51</f>
        <v>864810.8</v>
      </c>
      <c r="L49" s="88">
        <f>M49+N49</f>
        <v>41701161.100000001</v>
      </c>
      <c r="M49" s="104">
        <f>M51</f>
        <v>38953804.899999999</v>
      </c>
      <c r="N49" s="105">
        <f>N51</f>
        <v>2747356.2</v>
      </c>
      <c r="O49" s="88">
        <f>P49+Q49</f>
        <v>54291861.800000004</v>
      </c>
      <c r="P49" s="104">
        <f>P51</f>
        <v>51020727.100000001</v>
      </c>
      <c r="Q49" s="105">
        <f>Q51</f>
        <v>3271134.7</v>
      </c>
    </row>
    <row r="50" spans="2:17" ht="21" customHeight="1" x14ac:dyDescent="0.2">
      <c r="B50" s="205"/>
      <c r="C50" s="208"/>
      <c r="D50" s="203" t="s">
        <v>122</v>
      </c>
      <c r="E50" s="210"/>
      <c r="F50" s="81"/>
      <c r="G50" s="91"/>
      <c r="H50" s="101"/>
      <c r="I50" s="81"/>
      <c r="J50" s="91"/>
      <c r="K50" s="101"/>
      <c r="L50" s="81"/>
      <c r="M50" s="91"/>
      <c r="N50" s="101"/>
      <c r="O50" s="81"/>
      <c r="P50" s="91"/>
      <c r="Q50" s="101"/>
    </row>
    <row r="51" spans="2:17" ht="33.75" customHeight="1" x14ac:dyDescent="0.2">
      <c r="B51" s="205"/>
      <c r="C51" s="208"/>
      <c r="D51" s="203" t="s">
        <v>123</v>
      </c>
      <c r="E51" s="210"/>
      <c r="F51" s="81">
        <f>G51+H51</f>
        <v>12536648.5</v>
      </c>
      <c r="G51" s="82">
        <f t="shared" ref="G51:H53" si="20">G52</f>
        <v>12394271.1</v>
      </c>
      <c r="H51" s="83">
        <f t="shared" si="20"/>
        <v>142377.4</v>
      </c>
      <c r="I51" s="81">
        <f>J51+K51</f>
        <v>27505608.800000001</v>
      </c>
      <c r="J51" s="82">
        <f t="shared" ref="J51:K53" si="21">J52</f>
        <v>26640798</v>
      </c>
      <c r="K51" s="83">
        <f t="shared" si="21"/>
        <v>864810.8</v>
      </c>
      <c r="L51" s="81">
        <f>M51+N51</f>
        <v>41701161.100000001</v>
      </c>
      <c r="M51" s="82">
        <f t="shared" ref="M51:N53" si="22">M52</f>
        <v>38953804.899999999</v>
      </c>
      <c r="N51" s="83">
        <f t="shared" si="22"/>
        <v>2747356.2</v>
      </c>
      <c r="O51" s="81">
        <f>P51+Q51</f>
        <v>54291861.800000004</v>
      </c>
      <c r="P51" s="82">
        <f t="shared" ref="P51:Q53" si="23">P52</f>
        <v>51020727.100000001</v>
      </c>
      <c r="Q51" s="83">
        <f t="shared" si="23"/>
        <v>3271134.7</v>
      </c>
    </row>
    <row r="52" spans="2:17" ht="18.75" customHeight="1" x14ac:dyDescent="0.2">
      <c r="B52" s="205"/>
      <c r="C52" s="208"/>
      <c r="D52" s="203" t="s">
        <v>124</v>
      </c>
      <c r="E52" s="210"/>
      <c r="F52" s="81">
        <f>G52+H52</f>
        <v>12536648.5</v>
      </c>
      <c r="G52" s="91">
        <f t="shared" si="20"/>
        <v>12394271.1</v>
      </c>
      <c r="H52" s="83">
        <f t="shared" si="20"/>
        <v>142377.4</v>
      </c>
      <c r="I52" s="81">
        <f>J52+K52</f>
        <v>27505608.800000001</v>
      </c>
      <c r="J52" s="91">
        <f t="shared" si="21"/>
        <v>26640798</v>
      </c>
      <c r="K52" s="83">
        <f t="shared" si="21"/>
        <v>864810.8</v>
      </c>
      <c r="L52" s="81">
        <f>M52+N52</f>
        <v>41701161.100000001</v>
      </c>
      <c r="M52" s="91">
        <f t="shared" si="22"/>
        <v>38953804.899999999</v>
      </c>
      <c r="N52" s="83">
        <f t="shared" si="22"/>
        <v>2747356.2</v>
      </c>
      <c r="O52" s="81">
        <f>P52+Q52</f>
        <v>54291861.800000004</v>
      </c>
      <c r="P52" s="91">
        <f t="shared" si="23"/>
        <v>51020727.100000001</v>
      </c>
      <c r="Q52" s="83">
        <f t="shared" si="23"/>
        <v>3271134.7</v>
      </c>
    </row>
    <row r="53" spans="2:17" ht="21" customHeight="1" x14ac:dyDescent="0.2">
      <c r="B53" s="205"/>
      <c r="C53" s="208"/>
      <c r="D53" s="203" t="s">
        <v>125</v>
      </c>
      <c r="E53" s="210"/>
      <c r="F53" s="81">
        <f>G53+H53</f>
        <v>12536648.5</v>
      </c>
      <c r="G53" s="91">
        <f t="shared" si="20"/>
        <v>12394271.1</v>
      </c>
      <c r="H53" s="83">
        <f t="shared" si="20"/>
        <v>142377.4</v>
      </c>
      <c r="I53" s="81">
        <f>J53+K53</f>
        <v>27505608.800000001</v>
      </c>
      <c r="J53" s="91">
        <f t="shared" si="21"/>
        <v>26640798</v>
      </c>
      <c r="K53" s="83">
        <f t="shared" si="21"/>
        <v>864810.8</v>
      </c>
      <c r="L53" s="81">
        <f>M53+N53</f>
        <v>41701161.100000001</v>
      </c>
      <c r="M53" s="91">
        <f t="shared" si="22"/>
        <v>38953804.899999999</v>
      </c>
      <c r="N53" s="83">
        <f t="shared" si="22"/>
        <v>2747356.2</v>
      </c>
      <c r="O53" s="81">
        <f>P53+Q53</f>
        <v>54291861.800000004</v>
      </c>
      <c r="P53" s="91">
        <f t="shared" si="23"/>
        <v>51020727.100000001</v>
      </c>
      <c r="Q53" s="83">
        <f t="shared" si="23"/>
        <v>3271134.7</v>
      </c>
    </row>
    <row r="54" spans="2:17" ht="20.25" customHeight="1" thickBot="1" x14ac:dyDescent="0.25">
      <c r="B54" s="206"/>
      <c r="C54" s="209"/>
      <c r="D54" s="211" t="s">
        <v>126</v>
      </c>
      <c r="E54" s="212"/>
      <c r="F54" s="106">
        <f>G54+H54</f>
        <v>12536648.5</v>
      </c>
      <c r="G54" s="106">
        <v>12394271.1</v>
      </c>
      <c r="H54" s="107">
        <v>142377.4</v>
      </c>
      <c r="I54" s="106">
        <f>J54+K54</f>
        <v>27505608.800000001</v>
      </c>
      <c r="J54" s="107">
        <v>26640798</v>
      </c>
      <c r="K54" s="108">
        <v>864810.8</v>
      </c>
      <c r="L54" s="106">
        <f>M54+N54</f>
        <v>41701161.100000001</v>
      </c>
      <c r="M54" s="107">
        <v>38953804.899999999</v>
      </c>
      <c r="N54" s="108">
        <v>2747356.2</v>
      </c>
      <c r="O54" s="106">
        <f>P54+Q54</f>
        <v>54291861.800000004</v>
      </c>
      <c r="P54" s="107">
        <v>51020727.100000001</v>
      </c>
      <c r="Q54" s="108">
        <v>3271134.7</v>
      </c>
    </row>
  </sheetData>
  <mergeCells count="65">
    <mergeCell ref="B4:Q4"/>
    <mergeCell ref="B6:C6"/>
    <mergeCell ref="D6:E8"/>
    <mergeCell ref="F6:H6"/>
    <mergeCell ref="I6:K6"/>
    <mergeCell ref="L6:N6"/>
    <mergeCell ref="O6:Q6"/>
    <mergeCell ref="B7:B8"/>
    <mergeCell ref="C7:C8"/>
    <mergeCell ref="F7:F8"/>
    <mergeCell ref="P7:Q7"/>
    <mergeCell ref="D11:E11"/>
    <mergeCell ref="G7:H7"/>
    <mergeCell ref="I7:I8"/>
    <mergeCell ref="J7:K7"/>
    <mergeCell ref="L7:L8"/>
    <mergeCell ref="D9:E9"/>
    <mergeCell ref="B10:C10"/>
    <mergeCell ref="D10:E10"/>
    <mergeCell ref="F10:Q10"/>
    <mergeCell ref="M7:N7"/>
    <mergeCell ref="O7:O8"/>
    <mergeCell ref="D12:E12"/>
    <mergeCell ref="D13:E13"/>
    <mergeCell ref="B14:B20"/>
    <mergeCell ref="C14:C20"/>
    <mergeCell ref="D16:E16"/>
    <mergeCell ref="D17:E17"/>
    <mergeCell ref="D18:E18"/>
    <mergeCell ref="D19:E19"/>
    <mergeCell ref="D20:E20"/>
    <mergeCell ref="D21:E21"/>
    <mergeCell ref="D22:E22"/>
    <mergeCell ref="D23:E23"/>
    <mergeCell ref="B24:B30"/>
    <mergeCell ref="C24:C30"/>
    <mergeCell ref="D26:E26"/>
    <mergeCell ref="D27:E27"/>
    <mergeCell ref="D28:E28"/>
    <mergeCell ref="D29:E29"/>
    <mergeCell ref="D30:E30"/>
    <mergeCell ref="D31:E31"/>
    <mergeCell ref="B32:B38"/>
    <mergeCell ref="C32:C38"/>
    <mergeCell ref="D34:E34"/>
    <mergeCell ref="D35:E35"/>
    <mergeCell ref="D36:E36"/>
    <mergeCell ref="D37:E37"/>
    <mergeCell ref="D38:E38"/>
    <mergeCell ref="D39:E39"/>
    <mergeCell ref="B40:B46"/>
    <mergeCell ref="C40:C46"/>
    <mergeCell ref="D42:E42"/>
    <mergeCell ref="D43:E43"/>
    <mergeCell ref="D44:E44"/>
    <mergeCell ref="D45:E45"/>
    <mergeCell ref="D46:E46"/>
    <mergeCell ref="D47:E47"/>
    <mergeCell ref="B48:B54"/>
    <mergeCell ref="C48:C54"/>
    <mergeCell ref="D50:E50"/>
    <mergeCell ref="D51:E51"/>
    <mergeCell ref="D52:E52"/>
    <mergeCell ref="D53:E53"/>
    <mergeCell ref="D54:E54"/>
  </mergeCells>
  <pageMargins left="0.27559055118110237" right="0.15748031496062992" top="0.43307086614173229" bottom="0.39370078740157483" header="0.31496062992125984" footer="0.19685039370078741"/>
  <pageSetup scale="48" firstPageNumber="37" orientation="landscape" useFirstPageNumber="1" horizontalDpi="4294967294" verticalDpi="4294967294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5"/>
  <sheetViews>
    <sheetView tabSelected="1" topLeftCell="A103" zoomScaleNormal="100" workbookViewId="0">
      <selection activeCell="I107" sqref="I107:I112"/>
    </sheetView>
  </sheetViews>
  <sheetFormatPr defaultColWidth="9.140625" defaultRowHeight="16.5" outlineLevelCol="1" x14ac:dyDescent="0.3"/>
  <cols>
    <col min="1" max="1" width="5.28515625" style="119" customWidth="1"/>
    <col min="2" max="2" width="44.85546875" style="119" customWidth="1"/>
    <col min="3" max="3" width="66.5703125" style="119" customWidth="1"/>
    <col min="4" max="4" width="18" style="119" customWidth="1"/>
    <col min="5" max="5" width="19.28515625" style="119" customWidth="1"/>
    <col min="6" max="6" width="17.7109375" style="119" customWidth="1"/>
    <col min="7" max="7" width="12.140625" style="119" hidden="1" customWidth="1"/>
    <col min="8" max="8" width="16.140625" style="119" hidden="1" customWidth="1"/>
    <col min="9" max="9" width="19.42578125" style="119" customWidth="1"/>
    <col min="10" max="10" width="15.7109375" style="119" hidden="1" customWidth="1" outlineLevel="1"/>
    <col min="11" max="11" width="18.28515625" style="119" bestFit="1" customWidth="1" collapsed="1"/>
    <col min="12" max="12" width="19.42578125" style="119" bestFit="1" customWidth="1"/>
    <col min="13" max="14" width="18.5703125" style="119" bestFit="1" customWidth="1"/>
    <col min="15" max="15" width="18.7109375" style="119" bestFit="1" customWidth="1"/>
    <col min="16" max="16384" width="9.140625" style="119"/>
  </cols>
  <sheetData>
    <row r="1" spans="2:16" ht="17.25" x14ac:dyDescent="0.3">
      <c r="I1" s="22" t="s">
        <v>113</v>
      </c>
    </row>
    <row r="2" spans="2:16" ht="17.25" x14ac:dyDescent="0.3">
      <c r="I2" s="120" t="s">
        <v>133</v>
      </c>
    </row>
    <row r="3" spans="2:16" ht="17.25" x14ac:dyDescent="0.3">
      <c r="I3" s="120"/>
    </row>
    <row r="4" spans="2:16" ht="52.5" customHeight="1" x14ac:dyDescent="0.3">
      <c r="B4" s="254" t="s">
        <v>201</v>
      </c>
      <c r="C4" s="254"/>
      <c r="D4" s="254"/>
      <c r="E4" s="254"/>
      <c r="F4" s="254"/>
      <c r="G4" s="254"/>
      <c r="H4" s="254"/>
      <c r="I4" s="254"/>
      <c r="J4" s="254"/>
    </row>
    <row r="5" spans="2:16" x14ac:dyDescent="0.3">
      <c r="B5" s="121"/>
      <c r="C5" s="121"/>
      <c r="D5" s="121"/>
      <c r="E5" s="121"/>
      <c r="F5" s="121"/>
      <c r="G5" s="121"/>
      <c r="H5" s="121"/>
      <c r="I5" s="121"/>
      <c r="J5" s="121"/>
    </row>
    <row r="6" spans="2:16" x14ac:dyDescent="0.3">
      <c r="B6" s="122" t="s">
        <v>134</v>
      </c>
      <c r="C6" s="121"/>
      <c r="D6" s="121"/>
      <c r="E6" s="121"/>
      <c r="F6" s="121"/>
      <c r="G6" s="121"/>
      <c r="H6" s="121"/>
      <c r="I6" s="121"/>
      <c r="J6" s="121"/>
    </row>
    <row r="7" spans="2:16" x14ac:dyDescent="0.3">
      <c r="B7" s="122"/>
      <c r="C7" s="121"/>
      <c r="D7" s="121"/>
      <c r="E7" s="121"/>
      <c r="F7" s="121"/>
      <c r="G7" s="121"/>
      <c r="H7" s="121"/>
      <c r="I7" s="121"/>
      <c r="J7" s="121"/>
    </row>
    <row r="8" spans="2:16" x14ac:dyDescent="0.3">
      <c r="B8" s="125" t="s">
        <v>135</v>
      </c>
      <c r="C8" s="125" t="s">
        <v>136</v>
      </c>
      <c r="D8" s="121"/>
      <c r="E8" s="121"/>
      <c r="F8" s="121"/>
      <c r="G8" s="121"/>
      <c r="H8" s="121"/>
      <c r="I8" s="121"/>
      <c r="J8" s="121"/>
    </row>
    <row r="9" spans="2:16" x14ac:dyDescent="0.3">
      <c r="B9" s="123">
        <v>1167</v>
      </c>
      <c r="C9" s="123" t="s">
        <v>65</v>
      </c>
      <c r="D9" s="121"/>
      <c r="E9" s="121"/>
      <c r="F9" s="121"/>
      <c r="G9" s="121"/>
      <c r="H9" s="121"/>
      <c r="I9" s="121"/>
      <c r="J9" s="121"/>
    </row>
    <row r="10" spans="2:16" x14ac:dyDescent="0.3">
      <c r="B10" s="124" t="s">
        <v>137</v>
      </c>
      <c r="C10" s="121"/>
      <c r="D10" s="121"/>
      <c r="E10" s="121"/>
      <c r="F10" s="121"/>
      <c r="G10" s="121"/>
      <c r="H10" s="121"/>
      <c r="I10" s="121"/>
      <c r="J10" s="121"/>
    </row>
    <row r="11" spans="2:16" x14ac:dyDescent="0.3">
      <c r="B11" s="125" t="s">
        <v>138</v>
      </c>
      <c r="C11" s="126">
        <v>1167</v>
      </c>
      <c r="D11" s="255" t="s">
        <v>139</v>
      </c>
      <c r="E11" s="255"/>
      <c r="F11" s="255"/>
      <c r="G11" s="255"/>
      <c r="H11" s="255"/>
      <c r="I11" s="255"/>
      <c r="J11" s="255"/>
    </row>
    <row r="12" spans="2:16" x14ac:dyDescent="0.3">
      <c r="B12" s="125" t="s">
        <v>140</v>
      </c>
      <c r="C12" s="126">
        <v>42001</v>
      </c>
      <c r="D12" s="256" t="s">
        <v>104</v>
      </c>
      <c r="E12" s="256" t="s">
        <v>105</v>
      </c>
      <c r="F12" s="256" t="s">
        <v>106</v>
      </c>
      <c r="G12" s="256" t="s">
        <v>107</v>
      </c>
      <c r="H12" s="256" t="s">
        <v>106</v>
      </c>
      <c r="I12" s="256" t="s">
        <v>107</v>
      </c>
      <c r="J12" s="257" t="s">
        <v>141</v>
      </c>
    </row>
    <row r="13" spans="2:16" ht="67.5" customHeight="1" x14ac:dyDescent="0.3">
      <c r="B13" s="127" t="s">
        <v>142</v>
      </c>
      <c r="C13" s="128" t="s">
        <v>143</v>
      </c>
      <c r="D13" s="256"/>
      <c r="E13" s="256"/>
      <c r="F13" s="256"/>
      <c r="G13" s="256"/>
      <c r="H13" s="256"/>
      <c r="I13" s="256"/>
      <c r="J13" s="258"/>
      <c r="K13" s="174"/>
      <c r="L13" s="174"/>
      <c r="M13" s="174"/>
      <c r="N13" s="174"/>
      <c r="O13" s="174"/>
      <c r="P13" s="174"/>
    </row>
    <row r="14" spans="2:16" ht="30.75" customHeight="1" x14ac:dyDescent="0.3">
      <c r="B14" s="127" t="s">
        <v>144</v>
      </c>
      <c r="C14" s="128" t="s">
        <v>145</v>
      </c>
      <c r="D14" s="256"/>
      <c r="E14" s="256"/>
      <c r="F14" s="256"/>
      <c r="G14" s="256"/>
      <c r="H14" s="256"/>
      <c r="I14" s="256"/>
      <c r="J14" s="258"/>
    </row>
    <row r="15" spans="2:16" x14ac:dyDescent="0.3">
      <c r="B15" s="127" t="s">
        <v>146</v>
      </c>
      <c r="C15" s="128" t="s">
        <v>50</v>
      </c>
      <c r="D15" s="256"/>
      <c r="E15" s="256"/>
      <c r="F15" s="256"/>
      <c r="G15" s="256"/>
      <c r="H15" s="256"/>
      <c r="I15" s="256"/>
      <c r="J15" s="258"/>
    </row>
    <row r="16" spans="2:16" x14ac:dyDescent="0.3">
      <c r="B16" s="123" t="s">
        <v>147</v>
      </c>
      <c r="C16" s="123" t="s">
        <v>148</v>
      </c>
      <c r="D16" s="256"/>
      <c r="E16" s="256"/>
      <c r="F16" s="256"/>
      <c r="G16" s="256"/>
      <c r="H16" s="256"/>
      <c r="I16" s="256"/>
      <c r="J16" s="258"/>
    </row>
    <row r="17" spans="2:12" x14ac:dyDescent="0.3">
      <c r="B17" s="129"/>
      <c r="C17" s="130" t="s">
        <v>149</v>
      </c>
      <c r="D17" s="256"/>
      <c r="E17" s="256"/>
      <c r="F17" s="256"/>
      <c r="G17" s="256"/>
      <c r="H17" s="256"/>
      <c r="I17" s="256"/>
      <c r="J17" s="259"/>
    </row>
    <row r="18" spans="2:12" x14ac:dyDescent="0.3">
      <c r="B18" s="123" t="s">
        <v>150</v>
      </c>
      <c r="C18" s="123" t="s">
        <v>151</v>
      </c>
      <c r="D18" s="131"/>
      <c r="E18" s="131"/>
      <c r="F18" s="131"/>
      <c r="G18" s="131"/>
      <c r="H18" s="131"/>
      <c r="I18" s="131">
        <v>1</v>
      </c>
      <c r="J18" s="132"/>
    </row>
    <row r="19" spans="2:12" ht="20.25" customHeight="1" x14ac:dyDescent="0.3">
      <c r="B19" s="123" t="s">
        <v>150</v>
      </c>
      <c r="C19" s="123" t="s">
        <v>152</v>
      </c>
      <c r="D19" s="131"/>
      <c r="E19" s="131"/>
      <c r="F19" s="131"/>
      <c r="G19" s="131"/>
      <c r="H19" s="131"/>
      <c r="I19" s="131">
        <v>50</v>
      </c>
      <c r="J19" s="132"/>
    </row>
    <row r="20" spans="2:12" ht="27" x14ac:dyDescent="0.3">
      <c r="B20" s="123" t="s">
        <v>150</v>
      </c>
      <c r="C20" s="123" t="s">
        <v>153</v>
      </c>
      <c r="D20" s="131"/>
      <c r="E20" s="131"/>
      <c r="F20" s="131"/>
      <c r="G20" s="131"/>
      <c r="H20" s="131"/>
      <c r="I20" s="131">
        <v>250</v>
      </c>
      <c r="J20" s="131">
        <v>310</v>
      </c>
    </row>
    <row r="21" spans="2:12" x14ac:dyDescent="0.3">
      <c r="B21" s="123" t="s">
        <v>150</v>
      </c>
      <c r="C21" s="123" t="s">
        <v>154</v>
      </c>
      <c r="D21" s="131"/>
      <c r="E21" s="131"/>
      <c r="F21" s="131"/>
      <c r="G21" s="131"/>
      <c r="H21" s="131"/>
      <c r="I21" s="131">
        <v>14</v>
      </c>
      <c r="J21" s="131">
        <v>2</v>
      </c>
      <c r="L21" s="136"/>
    </row>
    <row r="22" spans="2:12" x14ac:dyDescent="0.3">
      <c r="B22" s="133" t="s">
        <v>155</v>
      </c>
      <c r="C22" s="134"/>
      <c r="D22" s="135">
        <v>419130.6</v>
      </c>
      <c r="E22" s="135">
        <v>1088955.3999999999</v>
      </c>
      <c r="F22" s="135">
        <v>1408246.5</v>
      </c>
      <c r="G22" s="135">
        <v>1088955.6000000001</v>
      </c>
      <c r="H22" s="135"/>
      <c r="I22" s="135">
        <v>1664001.9</v>
      </c>
      <c r="J22" s="135"/>
      <c r="K22" s="136"/>
      <c r="L22" s="136"/>
    </row>
    <row r="23" spans="2:12" x14ac:dyDescent="0.3">
      <c r="B23" s="137"/>
      <c r="C23" s="137"/>
      <c r="D23" s="138"/>
      <c r="E23" s="138"/>
      <c r="F23" s="138"/>
      <c r="G23" s="138"/>
      <c r="H23" s="138"/>
      <c r="I23" s="138"/>
      <c r="J23" s="138"/>
    </row>
    <row r="24" spans="2:12" x14ac:dyDescent="0.3">
      <c r="B24" s="125" t="s">
        <v>138</v>
      </c>
      <c r="C24" s="126">
        <v>1167</v>
      </c>
      <c r="D24" s="255" t="s">
        <v>139</v>
      </c>
      <c r="E24" s="255"/>
      <c r="F24" s="255"/>
      <c r="G24" s="255"/>
      <c r="H24" s="255"/>
      <c r="I24" s="255"/>
      <c r="J24" s="255"/>
    </row>
    <row r="25" spans="2:12" x14ac:dyDescent="0.3">
      <c r="B25" s="125" t="s">
        <v>140</v>
      </c>
      <c r="C25" s="126">
        <v>42002</v>
      </c>
      <c r="D25" s="256" t="s">
        <v>104</v>
      </c>
      <c r="E25" s="256" t="s">
        <v>105</v>
      </c>
      <c r="F25" s="256" t="s">
        <v>106</v>
      </c>
      <c r="G25" s="256" t="s">
        <v>107</v>
      </c>
      <c r="H25" s="256" t="s">
        <v>106</v>
      </c>
      <c r="I25" s="256" t="s">
        <v>107</v>
      </c>
      <c r="J25" s="257" t="s">
        <v>141</v>
      </c>
    </row>
    <row r="26" spans="2:12" ht="67.5" customHeight="1" x14ac:dyDescent="0.3">
      <c r="B26" s="127" t="s">
        <v>142</v>
      </c>
      <c r="C26" s="123" t="s">
        <v>156</v>
      </c>
      <c r="D26" s="256"/>
      <c r="E26" s="256"/>
      <c r="F26" s="256"/>
      <c r="G26" s="256"/>
      <c r="H26" s="256"/>
      <c r="I26" s="256"/>
      <c r="J26" s="258"/>
    </row>
    <row r="27" spans="2:12" x14ac:dyDescent="0.3">
      <c r="B27" s="127" t="s">
        <v>144</v>
      </c>
      <c r="C27" s="123" t="s">
        <v>157</v>
      </c>
      <c r="D27" s="256"/>
      <c r="E27" s="256"/>
      <c r="F27" s="256"/>
      <c r="G27" s="256"/>
      <c r="H27" s="256"/>
      <c r="I27" s="256"/>
      <c r="J27" s="258"/>
    </row>
    <row r="28" spans="2:12" ht="37.5" customHeight="1" x14ac:dyDescent="0.3">
      <c r="B28" s="127" t="s">
        <v>146</v>
      </c>
      <c r="C28" s="128" t="s">
        <v>50</v>
      </c>
      <c r="D28" s="256"/>
      <c r="E28" s="256"/>
      <c r="F28" s="256"/>
      <c r="G28" s="256"/>
      <c r="H28" s="256"/>
      <c r="I28" s="256"/>
      <c r="J28" s="258"/>
    </row>
    <row r="29" spans="2:12" x14ac:dyDescent="0.3">
      <c r="B29" s="123" t="s">
        <v>147</v>
      </c>
      <c r="C29" s="123" t="s">
        <v>148</v>
      </c>
      <c r="D29" s="256"/>
      <c r="E29" s="256"/>
      <c r="F29" s="256"/>
      <c r="G29" s="256"/>
      <c r="H29" s="256"/>
      <c r="I29" s="256"/>
      <c r="J29" s="258"/>
    </row>
    <row r="30" spans="2:12" x14ac:dyDescent="0.3">
      <c r="B30" s="129"/>
      <c r="C30" s="130" t="s">
        <v>149</v>
      </c>
      <c r="D30" s="256"/>
      <c r="E30" s="256"/>
      <c r="F30" s="256"/>
      <c r="G30" s="256"/>
      <c r="H30" s="256"/>
      <c r="I30" s="256"/>
      <c r="J30" s="259"/>
    </row>
    <row r="31" spans="2:12" x14ac:dyDescent="0.3">
      <c r="B31" s="123" t="s">
        <v>150</v>
      </c>
      <c r="C31" s="123" t="s">
        <v>151</v>
      </c>
      <c r="D31" s="139"/>
      <c r="E31" s="139"/>
      <c r="F31" s="139"/>
      <c r="G31" s="139"/>
      <c r="H31" s="139"/>
      <c r="I31" s="139">
        <v>2</v>
      </c>
      <c r="J31" s="139">
        <v>2</v>
      </c>
    </row>
    <row r="32" spans="2:12" x14ac:dyDescent="0.3">
      <c r="B32" s="123" t="s">
        <v>150</v>
      </c>
      <c r="C32" s="123" t="s">
        <v>158</v>
      </c>
      <c r="D32" s="131"/>
      <c r="E32" s="131"/>
      <c r="F32" s="131"/>
      <c r="G32" s="131"/>
      <c r="H32" s="131"/>
      <c r="I32" s="131"/>
      <c r="J32" s="131"/>
    </row>
    <row r="33" spans="2:10" ht="49.5" customHeight="1" x14ac:dyDescent="0.3">
      <c r="B33" s="123" t="s">
        <v>150</v>
      </c>
      <c r="C33" s="181" t="s">
        <v>159</v>
      </c>
      <c r="D33" s="131"/>
      <c r="E33" s="131"/>
      <c r="F33" s="131">
        <v>1</v>
      </c>
      <c r="G33" s="131"/>
      <c r="H33" s="131"/>
      <c r="I33" s="131">
        <v>1</v>
      </c>
      <c r="J33" s="131">
        <v>1</v>
      </c>
    </row>
    <row r="34" spans="2:10" ht="98.25" customHeight="1" x14ac:dyDescent="0.3">
      <c r="B34" s="123" t="s">
        <v>150</v>
      </c>
      <c r="C34" s="181" t="s">
        <v>160</v>
      </c>
      <c r="D34" s="131"/>
      <c r="E34" s="131"/>
      <c r="F34" s="131">
        <v>1</v>
      </c>
      <c r="G34" s="131"/>
      <c r="H34" s="131"/>
      <c r="I34" s="131">
        <v>1</v>
      </c>
      <c r="J34" s="131">
        <v>1</v>
      </c>
    </row>
    <row r="35" spans="2:10" ht="103.5" customHeight="1" x14ac:dyDescent="0.3">
      <c r="B35" s="123" t="s">
        <v>150</v>
      </c>
      <c r="C35" s="181" t="s">
        <v>161</v>
      </c>
      <c r="D35" s="131"/>
      <c r="E35" s="131"/>
      <c r="F35" s="131">
        <v>1</v>
      </c>
      <c r="G35" s="131"/>
      <c r="H35" s="131"/>
      <c r="I35" s="131">
        <v>1</v>
      </c>
      <c r="J35" s="131">
        <v>1</v>
      </c>
    </row>
    <row r="36" spans="2:10" ht="33" customHeight="1" x14ac:dyDescent="0.3">
      <c r="B36" s="123" t="s">
        <v>150</v>
      </c>
      <c r="C36" s="123" t="s">
        <v>162</v>
      </c>
      <c r="D36" s="131">
        <v>1</v>
      </c>
      <c r="E36" s="140">
        <v>1</v>
      </c>
      <c r="F36" s="140">
        <v>1</v>
      </c>
      <c r="G36" s="140">
        <v>1</v>
      </c>
      <c r="H36" s="140"/>
      <c r="I36" s="140">
        <v>1</v>
      </c>
      <c r="J36" s="140">
        <v>1</v>
      </c>
    </row>
    <row r="37" spans="2:10" x14ac:dyDescent="0.3">
      <c r="B37" s="133" t="s">
        <v>155</v>
      </c>
      <c r="C37" s="134"/>
      <c r="D37" s="135">
        <v>64033.3</v>
      </c>
      <c r="E37" s="135">
        <v>64033.3</v>
      </c>
      <c r="F37" s="135">
        <v>390684.9</v>
      </c>
      <c r="G37" s="135">
        <v>390684.9</v>
      </c>
      <c r="H37" s="135">
        <v>390684.9</v>
      </c>
      <c r="I37" s="135">
        <v>390684.9</v>
      </c>
      <c r="J37" s="135">
        <v>583872</v>
      </c>
    </row>
    <row r="38" spans="2:10" x14ac:dyDescent="0.3">
      <c r="B38" s="137"/>
      <c r="C38" s="137"/>
      <c r="D38" s="138"/>
      <c r="E38" s="138"/>
      <c r="F38" s="138"/>
      <c r="G38" s="138"/>
      <c r="H38" s="138"/>
      <c r="I38" s="138"/>
      <c r="J38" s="138"/>
    </row>
    <row r="39" spans="2:10" x14ac:dyDescent="0.3">
      <c r="B39" s="125" t="s">
        <v>138</v>
      </c>
      <c r="C39" s="126">
        <v>1167</v>
      </c>
      <c r="D39" s="255" t="s">
        <v>139</v>
      </c>
      <c r="E39" s="255"/>
      <c r="F39" s="255"/>
      <c r="G39" s="255"/>
      <c r="H39" s="255"/>
      <c r="I39" s="255"/>
      <c r="J39" s="255"/>
    </row>
    <row r="40" spans="2:10" x14ac:dyDescent="0.3">
      <c r="B40" s="125" t="s">
        <v>140</v>
      </c>
      <c r="C40" s="126">
        <v>42003</v>
      </c>
      <c r="D40" s="256" t="s">
        <v>104</v>
      </c>
      <c r="E40" s="256" t="s">
        <v>105</v>
      </c>
      <c r="F40" s="256" t="s">
        <v>106</v>
      </c>
      <c r="G40" s="256" t="s">
        <v>107</v>
      </c>
      <c r="H40" s="256" t="s">
        <v>106</v>
      </c>
      <c r="I40" s="256" t="s">
        <v>107</v>
      </c>
      <c r="J40" s="257" t="s">
        <v>141</v>
      </c>
    </row>
    <row r="41" spans="2:10" ht="66.75" customHeight="1" x14ac:dyDescent="0.3">
      <c r="B41" s="127" t="s">
        <v>142</v>
      </c>
      <c r="C41" s="128" t="s">
        <v>163</v>
      </c>
      <c r="D41" s="256"/>
      <c r="E41" s="256"/>
      <c r="F41" s="256"/>
      <c r="G41" s="256"/>
      <c r="H41" s="256"/>
      <c r="I41" s="256"/>
      <c r="J41" s="258"/>
    </row>
    <row r="42" spans="2:10" ht="93.75" customHeight="1" x14ac:dyDescent="0.3">
      <c r="B42" s="127" t="s">
        <v>144</v>
      </c>
      <c r="C42" s="128" t="s">
        <v>164</v>
      </c>
      <c r="D42" s="256"/>
      <c r="E42" s="256"/>
      <c r="F42" s="256"/>
      <c r="G42" s="256"/>
      <c r="H42" s="256"/>
      <c r="I42" s="256"/>
      <c r="J42" s="258"/>
    </row>
    <row r="43" spans="2:10" x14ac:dyDescent="0.3">
      <c r="B43" s="127" t="s">
        <v>146</v>
      </c>
      <c r="C43" s="128" t="s">
        <v>50</v>
      </c>
      <c r="D43" s="256"/>
      <c r="E43" s="256"/>
      <c r="F43" s="256"/>
      <c r="G43" s="256"/>
      <c r="H43" s="256"/>
      <c r="I43" s="256"/>
      <c r="J43" s="258"/>
    </row>
    <row r="44" spans="2:10" x14ac:dyDescent="0.3">
      <c r="B44" s="123" t="s">
        <v>147</v>
      </c>
      <c r="C44" s="123" t="s">
        <v>148</v>
      </c>
      <c r="D44" s="256"/>
      <c r="E44" s="256"/>
      <c r="F44" s="256"/>
      <c r="G44" s="256"/>
      <c r="H44" s="256"/>
      <c r="I44" s="256"/>
      <c r="J44" s="258"/>
    </row>
    <row r="45" spans="2:10" x14ac:dyDescent="0.3">
      <c r="B45" s="129"/>
      <c r="C45" s="130" t="s">
        <v>149</v>
      </c>
      <c r="D45" s="256"/>
      <c r="E45" s="256"/>
      <c r="F45" s="256"/>
      <c r="G45" s="256"/>
      <c r="H45" s="256"/>
      <c r="I45" s="256"/>
      <c r="J45" s="259"/>
    </row>
    <row r="46" spans="2:10" x14ac:dyDescent="0.3">
      <c r="B46" s="123" t="s">
        <v>150</v>
      </c>
      <c r="C46" s="123" t="s">
        <v>151</v>
      </c>
      <c r="D46" s="131"/>
      <c r="E46" s="131"/>
      <c r="F46" s="131"/>
      <c r="G46" s="131"/>
      <c r="H46" s="131"/>
      <c r="I46" s="131">
        <v>1</v>
      </c>
      <c r="J46" s="132"/>
    </row>
    <row r="47" spans="2:10" ht="20.25" customHeight="1" x14ac:dyDescent="0.3">
      <c r="B47" s="123" t="s">
        <v>150</v>
      </c>
      <c r="C47" s="123" t="s">
        <v>165</v>
      </c>
      <c r="D47" s="131"/>
      <c r="E47" s="131"/>
      <c r="F47" s="131"/>
      <c r="G47" s="131"/>
      <c r="H47" s="131"/>
      <c r="I47" s="131">
        <v>4</v>
      </c>
      <c r="J47" s="132"/>
    </row>
    <row r="48" spans="2:10" ht="27" x14ac:dyDescent="0.3">
      <c r="B48" s="123" t="s">
        <v>150</v>
      </c>
      <c r="C48" s="123" t="s">
        <v>166</v>
      </c>
      <c r="D48" s="131"/>
      <c r="E48" s="131"/>
      <c r="F48" s="131"/>
      <c r="G48" s="131"/>
      <c r="H48" s="131"/>
      <c r="I48" s="131">
        <v>10</v>
      </c>
      <c r="J48" s="131">
        <v>3</v>
      </c>
    </row>
    <row r="49" spans="2:10" ht="33" customHeight="1" x14ac:dyDescent="0.3">
      <c r="B49" s="123" t="s">
        <v>150</v>
      </c>
      <c r="C49" s="123" t="s">
        <v>167</v>
      </c>
      <c r="D49" s="131"/>
      <c r="E49" s="131"/>
      <c r="F49" s="131"/>
      <c r="G49" s="131"/>
      <c r="H49" s="131"/>
      <c r="I49" s="131"/>
      <c r="J49" s="132"/>
    </row>
    <row r="50" spans="2:10" x14ac:dyDescent="0.3">
      <c r="B50" s="133" t="s">
        <v>155</v>
      </c>
      <c r="C50" s="134"/>
      <c r="D50" s="135">
        <v>1925368.7</v>
      </c>
      <c r="E50" s="135">
        <v>2292066.9</v>
      </c>
      <c r="F50" s="135">
        <v>3575525.6</v>
      </c>
      <c r="G50" s="135">
        <v>2292066.9</v>
      </c>
      <c r="H50" s="135"/>
      <c r="I50" s="135">
        <v>3942223.8</v>
      </c>
      <c r="J50" s="135"/>
    </row>
    <row r="52" spans="2:10" x14ac:dyDescent="0.3">
      <c r="B52" s="125" t="s">
        <v>138</v>
      </c>
      <c r="C52" s="126">
        <v>1167</v>
      </c>
      <c r="D52" s="255" t="s">
        <v>139</v>
      </c>
      <c r="E52" s="255"/>
      <c r="F52" s="255"/>
      <c r="G52" s="255"/>
      <c r="H52" s="255"/>
      <c r="I52" s="255"/>
      <c r="J52" s="255"/>
    </row>
    <row r="53" spans="2:10" x14ac:dyDescent="0.3">
      <c r="B53" s="125" t="s">
        <v>140</v>
      </c>
      <c r="C53" s="126">
        <v>42004</v>
      </c>
      <c r="D53" s="256" t="s">
        <v>104</v>
      </c>
      <c r="E53" s="256" t="s">
        <v>105</v>
      </c>
      <c r="F53" s="256" t="s">
        <v>106</v>
      </c>
      <c r="G53" s="256" t="s">
        <v>107</v>
      </c>
      <c r="H53" s="256" t="s">
        <v>106</v>
      </c>
      <c r="I53" s="256" t="s">
        <v>107</v>
      </c>
      <c r="J53" s="257" t="s">
        <v>141</v>
      </c>
    </row>
    <row r="54" spans="2:10" ht="48" customHeight="1" x14ac:dyDescent="0.3">
      <c r="B54" s="127" t="s">
        <v>142</v>
      </c>
      <c r="C54" s="128" t="s">
        <v>168</v>
      </c>
      <c r="D54" s="256"/>
      <c r="E54" s="256"/>
      <c r="F54" s="256"/>
      <c r="G54" s="256"/>
      <c r="H54" s="256"/>
      <c r="I54" s="256"/>
      <c r="J54" s="258"/>
    </row>
    <row r="55" spans="2:10" ht="36" customHeight="1" x14ac:dyDescent="0.3">
      <c r="B55" s="127" t="s">
        <v>144</v>
      </c>
      <c r="C55" s="128" t="s">
        <v>169</v>
      </c>
      <c r="D55" s="256"/>
      <c r="E55" s="256"/>
      <c r="F55" s="256"/>
      <c r="G55" s="256"/>
      <c r="H55" s="256"/>
      <c r="I55" s="256"/>
      <c r="J55" s="258"/>
    </row>
    <row r="56" spans="2:10" x14ac:dyDescent="0.3">
      <c r="B56" s="127" t="s">
        <v>146</v>
      </c>
      <c r="C56" s="128" t="s">
        <v>50</v>
      </c>
      <c r="D56" s="256"/>
      <c r="E56" s="256"/>
      <c r="F56" s="256"/>
      <c r="G56" s="256"/>
      <c r="H56" s="256"/>
      <c r="I56" s="256"/>
      <c r="J56" s="258"/>
    </row>
    <row r="57" spans="2:10" x14ac:dyDescent="0.3">
      <c r="B57" s="123" t="s">
        <v>147</v>
      </c>
      <c r="C57" s="123" t="s">
        <v>148</v>
      </c>
      <c r="D57" s="256"/>
      <c r="E57" s="256"/>
      <c r="F57" s="256"/>
      <c r="G57" s="256"/>
      <c r="H57" s="256"/>
      <c r="I57" s="256"/>
      <c r="J57" s="258"/>
    </row>
    <row r="58" spans="2:10" x14ac:dyDescent="0.3">
      <c r="B58" s="129"/>
      <c r="C58" s="130" t="s">
        <v>149</v>
      </c>
      <c r="D58" s="256"/>
      <c r="E58" s="256"/>
      <c r="F58" s="256"/>
      <c r="G58" s="256"/>
      <c r="H58" s="256"/>
      <c r="I58" s="256"/>
      <c r="J58" s="259"/>
    </row>
    <row r="59" spans="2:10" x14ac:dyDescent="0.3">
      <c r="B59" s="123" t="s">
        <v>150</v>
      </c>
      <c r="C59" s="123" t="s">
        <v>151</v>
      </c>
      <c r="D59" s="131"/>
      <c r="E59" s="131"/>
      <c r="F59" s="131"/>
      <c r="G59" s="131"/>
      <c r="H59" s="131"/>
      <c r="I59" s="131">
        <v>1</v>
      </c>
      <c r="J59" s="132"/>
    </row>
    <row r="60" spans="2:10" x14ac:dyDescent="0.3">
      <c r="B60" s="123" t="s">
        <v>150</v>
      </c>
      <c r="C60" s="123" t="s">
        <v>170</v>
      </c>
      <c r="D60" s="131"/>
      <c r="E60" s="131"/>
      <c r="F60" s="131"/>
      <c r="G60" s="131"/>
      <c r="H60" s="131"/>
      <c r="I60" s="131">
        <v>1</v>
      </c>
      <c r="J60" s="132"/>
    </row>
    <row r="61" spans="2:10" ht="27" x14ac:dyDescent="0.3">
      <c r="B61" s="123" t="s">
        <v>150</v>
      </c>
      <c r="C61" s="123" t="s">
        <v>171</v>
      </c>
      <c r="D61" s="131"/>
      <c r="E61" s="131"/>
      <c r="F61" s="131"/>
      <c r="G61" s="131"/>
      <c r="H61" s="131"/>
      <c r="I61" s="131" t="s">
        <v>172</v>
      </c>
      <c r="J61" s="132"/>
    </row>
    <row r="62" spans="2:10" ht="45" customHeight="1" x14ac:dyDescent="0.3">
      <c r="B62" s="123" t="s">
        <v>150</v>
      </c>
      <c r="C62" s="123" t="s">
        <v>173</v>
      </c>
      <c r="D62" s="131"/>
      <c r="E62" s="131"/>
      <c r="F62" s="131"/>
      <c r="G62" s="131"/>
      <c r="H62" s="131"/>
      <c r="I62" s="131">
        <v>2400</v>
      </c>
      <c r="J62" s="131"/>
    </row>
    <row r="63" spans="2:10" x14ac:dyDescent="0.3">
      <c r="B63" s="133" t="s">
        <v>155</v>
      </c>
      <c r="C63" s="134"/>
      <c r="D63" s="135">
        <v>12536648.5</v>
      </c>
      <c r="E63" s="135">
        <v>27505608.800000001</v>
      </c>
      <c r="F63" s="135">
        <v>41701161.100000001</v>
      </c>
      <c r="G63" s="135">
        <v>23286265.100000001</v>
      </c>
      <c r="H63" s="135"/>
      <c r="I63" s="135">
        <v>54291861.799999997</v>
      </c>
      <c r="J63" s="135"/>
    </row>
    <row r="65" spans="2:10" x14ac:dyDescent="0.3">
      <c r="B65" s="125" t="s">
        <v>135</v>
      </c>
      <c r="C65" s="125" t="s">
        <v>136</v>
      </c>
      <c r="D65" s="121"/>
      <c r="E65" s="121"/>
      <c r="F65" s="121"/>
      <c r="G65" s="121"/>
      <c r="H65" s="121"/>
      <c r="I65" s="121"/>
      <c r="J65" s="121"/>
    </row>
    <row r="66" spans="2:10" x14ac:dyDescent="0.3">
      <c r="B66" s="123">
        <v>1134</v>
      </c>
      <c r="C66" s="123" t="s">
        <v>66</v>
      </c>
      <c r="D66" s="121"/>
      <c r="E66" s="121"/>
      <c r="F66" s="121"/>
      <c r="G66" s="121"/>
      <c r="H66" s="121"/>
      <c r="I66" s="121"/>
      <c r="J66" s="121"/>
    </row>
    <row r="67" spans="2:10" x14ac:dyDescent="0.3">
      <c r="B67" s="124" t="s">
        <v>137</v>
      </c>
      <c r="C67" s="121"/>
      <c r="D67" s="121"/>
      <c r="E67" s="121"/>
      <c r="F67" s="121"/>
      <c r="G67" s="121"/>
      <c r="H67" s="121"/>
      <c r="I67" s="121"/>
      <c r="J67" s="121"/>
    </row>
    <row r="68" spans="2:10" x14ac:dyDescent="0.3">
      <c r="B68" s="125" t="s">
        <v>138</v>
      </c>
      <c r="C68" s="126">
        <v>1134</v>
      </c>
      <c r="D68" s="255" t="s">
        <v>139</v>
      </c>
      <c r="E68" s="255"/>
      <c r="F68" s="255"/>
      <c r="G68" s="255"/>
      <c r="H68" s="255"/>
      <c r="I68" s="255"/>
      <c r="J68" s="255"/>
    </row>
    <row r="69" spans="2:10" x14ac:dyDescent="0.3">
      <c r="B69" s="125" t="s">
        <v>140</v>
      </c>
      <c r="C69" s="126">
        <v>42001</v>
      </c>
      <c r="D69" s="256" t="s">
        <v>104</v>
      </c>
      <c r="E69" s="256" t="s">
        <v>105</v>
      </c>
      <c r="F69" s="256" t="s">
        <v>106</v>
      </c>
      <c r="G69" s="256" t="s">
        <v>107</v>
      </c>
      <c r="H69" s="256" t="s">
        <v>106</v>
      </c>
      <c r="I69" s="256" t="s">
        <v>107</v>
      </c>
      <c r="J69" s="257" t="s">
        <v>141</v>
      </c>
    </row>
    <row r="70" spans="2:10" ht="61.5" customHeight="1" x14ac:dyDescent="0.3">
      <c r="B70" s="127" t="s">
        <v>142</v>
      </c>
      <c r="C70" s="126" t="s">
        <v>174</v>
      </c>
      <c r="D70" s="256"/>
      <c r="E70" s="256"/>
      <c r="F70" s="256"/>
      <c r="G70" s="256"/>
      <c r="H70" s="256"/>
      <c r="I70" s="256"/>
      <c r="J70" s="258"/>
    </row>
    <row r="71" spans="2:10" x14ac:dyDescent="0.3">
      <c r="B71" s="127" t="s">
        <v>144</v>
      </c>
      <c r="C71" s="126" t="s">
        <v>175</v>
      </c>
      <c r="D71" s="256"/>
      <c r="E71" s="256"/>
      <c r="F71" s="256"/>
      <c r="G71" s="256"/>
      <c r="H71" s="256"/>
      <c r="I71" s="256"/>
      <c r="J71" s="258"/>
    </row>
    <row r="72" spans="2:10" x14ac:dyDescent="0.3">
      <c r="B72" s="127" t="s">
        <v>146</v>
      </c>
      <c r="C72" s="126" t="s">
        <v>50</v>
      </c>
      <c r="D72" s="256"/>
      <c r="E72" s="256"/>
      <c r="F72" s="256"/>
      <c r="G72" s="256"/>
      <c r="H72" s="256"/>
      <c r="I72" s="256"/>
      <c r="J72" s="258"/>
    </row>
    <row r="73" spans="2:10" x14ac:dyDescent="0.3">
      <c r="B73" s="123" t="s">
        <v>147</v>
      </c>
      <c r="C73" s="126" t="s">
        <v>148</v>
      </c>
      <c r="D73" s="256"/>
      <c r="E73" s="256"/>
      <c r="F73" s="256"/>
      <c r="G73" s="256"/>
      <c r="H73" s="256"/>
      <c r="I73" s="256"/>
      <c r="J73" s="258"/>
    </row>
    <row r="74" spans="2:10" x14ac:dyDescent="0.3">
      <c r="B74" s="129"/>
      <c r="C74" s="130" t="s">
        <v>149</v>
      </c>
      <c r="D74" s="256"/>
      <c r="E74" s="256"/>
      <c r="F74" s="256"/>
      <c r="G74" s="256"/>
      <c r="H74" s="256"/>
      <c r="I74" s="256"/>
      <c r="J74" s="259"/>
    </row>
    <row r="75" spans="2:10" ht="22.5" customHeight="1" x14ac:dyDescent="0.3">
      <c r="B75" s="126" t="s">
        <v>150</v>
      </c>
      <c r="C75" s="126" t="s">
        <v>176</v>
      </c>
      <c r="D75" s="131">
        <v>20</v>
      </c>
      <c r="E75" s="131">
        <v>30</v>
      </c>
      <c r="F75" s="131">
        <v>40</v>
      </c>
      <c r="G75" s="131">
        <v>30</v>
      </c>
      <c r="H75" s="131"/>
      <c r="I75" s="141">
        <v>50</v>
      </c>
      <c r="J75" s="132"/>
    </row>
    <row r="76" spans="2:10" ht="22.5" customHeight="1" x14ac:dyDescent="0.3">
      <c r="B76" s="126" t="s">
        <v>150</v>
      </c>
      <c r="C76" s="126" t="s">
        <v>177</v>
      </c>
      <c r="D76" s="142" t="s">
        <v>178</v>
      </c>
      <c r="E76" s="142" t="s">
        <v>178</v>
      </c>
      <c r="F76" s="142" t="s">
        <v>178</v>
      </c>
      <c r="G76" s="142" t="s">
        <v>178</v>
      </c>
      <c r="H76" s="142"/>
      <c r="I76" s="143" t="s">
        <v>178</v>
      </c>
      <c r="J76" s="132"/>
    </row>
    <row r="77" spans="2:10" ht="22.5" customHeight="1" x14ac:dyDescent="0.3">
      <c r="B77" s="126" t="s">
        <v>150</v>
      </c>
      <c r="C77" s="126" t="s">
        <v>179</v>
      </c>
      <c r="D77" s="142" t="s">
        <v>180</v>
      </c>
      <c r="E77" s="142" t="s">
        <v>180</v>
      </c>
      <c r="F77" s="142" t="s">
        <v>180</v>
      </c>
      <c r="G77" s="142" t="s">
        <v>180</v>
      </c>
      <c r="H77" s="142"/>
      <c r="I77" s="143" t="s">
        <v>180</v>
      </c>
      <c r="J77" s="132"/>
    </row>
    <row r="78" spans="2:10" ht="22.5" customHeight="1" x14ac:dyDescent="0.3">
      <c r="B78" s="126"/>
      <c r="C78" s="126" t="s">
        <v>181</v>
      </c>
      <c r="D78" s="144">
        <v>10000</v>
      </c>
      <c r="E78" s="144">
        <v>10000</v>
      </c>
      <c r="F78" s="144">
        <v>10000</v>
      </c>
      <c r="G78" s="144">
        <v>10000</v>
      </c>
      <c r="H78" s="144"/>
      <c r="I78" s="144">
        <v>10000</v>
      </c>
      <c r="J78" s="132"/>
    </row>
    <row r="79" spans="2:10" x14ac:dyDescent="0.3">
      <c r="B79" s="145" t="s">
        <v>155</v>
      </c>
      <c r="C79" s="145"/>
      <c r="D79" s="146">
        <v>300143.8</v>
      </c>
      <c r="E79" s="146">
        <v>600287.6</v>
      </c>
      <c r="F79" s="146">
        <v>900431.4</v>
      </c>
      <c r="G79" s="144">
        <v>600287.5</v>
      </c>
      <c r="H79" s="144"/>
      <c r="I79" s="147">
        <v>1200575</v>
      </c>
      <c r="J79" s="132"/>
    </row>
    <row r="80" spans="2:10" s="150" customFormat="1" x14ac:dyDescent="0.3">
      <c r="B80" s="137"/>
      <c r="C80" s="137"/>
      <c r="D80" s="148"/>
      <c r="E80" s="148"/>
      <c r="F80" s="149"/>
      <c r="G80" s="149"/>
      <c r="H80" s="149"/>
      <c r="I80" s="149"/>
      <c r="J80" s="148"/>
    </row>
    <row r="81" spans="2:11" s="151" customFormat="1" ht="17.25" x14ac:dyDescent="0.3">
      <c r="B81" s="125" t="s">
        <v>135</v>
      </c>
      <c r="C81" s="125" t="s">
        <v>136</v>
      </c>
    </row>
    <row r="82" spans="2:11" s="151" customFormat="1" ht="17.25" x14ac:dyDescent="0.3">
      <c r="B82" s="123">
        <v>1210</v>
      </c>
      <c r="C82" s="123" t="s">
        <v>182</v>
      </c>
      <c r="I82" s="152"/>
    </row>
    <row r="83" spans="2:11" s="151" customFormat="1" ht="17.25" x14ac:dyDescent="0.3">
      <c r="B83" s="124" t="s">
        <v>137</v>
      </c>
      <c r="C83" s="121"/>
    </row>
    <row r="84" spans="2:11" s="151" customFormat="1" ht="17.25" x14ac:dyDescent="0.3">
      <c r="B84" s="127" t="s">
        <v>138</v>
      </c>
      <c r="C84" s="126">
        <v>1210</v>
      </c>
      <c r="D84" s="255" t="s">
        <v>139</v>
      </c>
      <c r="E84" s="255"/>
      <c r="F84" s="255"/>
      <c r="G84" s="255"/>
      <c r="H84" s="255"/>
      <c r="I84" s="255"/>
      <c r="J84" s="255"/>
    </row>
    <row r="85" spans="2:11" s="151" customFormat="1" ht="17.25" x14ac:dyDescent="0.3">
      <c r="B85" s="127" t="s">
        <v>140</v>
      </c>
      <c r="C85" s="126">
        <v>42001</v>
      </c>
      <c r="D85" s="256" t="s">
        <v>104</v>
      </c>
      <c r="E85" s="256" t="s">
        <v>105</v>
      </c>
      <c r="F85" s="256" t="s">
        <v>106</v>
      </c>
      <c r="G85" s="256" t="s">
        <v>107</v>
      </c>
      <c r="H85" s="256" t="s">
        <v>106</v>
      </c>
      <c r="I85" s="256" t="s">
        <v>107</v>
      </c>
      <c r="J85" s="153" t="s">
        <v>141</v>
      </c>
    </row>
    <row r="86" spans="2:11" s="151" customFormat="1" ht="17.25" x14ac:dyDescent="0.3">
      <c r="B86" s="127" t="s">
        <v>142</v>
      </c>
      <c r="C86" s="126" t="s">
        <v>183</v>
      </c>
      <c r="D86" s="256"/>
      <c r="E86" s="256"/>
      <c r="F86" s="256"/>
      <c r="G86" s="256"/>
      <c r="H86" s="256"/>
      <c r="I86" s="256"/>
      <c r="J86" s="154"/>
    </row>
    <row r="87" spans="2:11" s="151" customFormat="1" ht="38.25" customHeight="1" x14ac:dyDescent="0.3">
      <c r="B87" s="127" t="s">
        <v>144</v>
      </c>
      <c r="C87" s="126" t="s">
        <v>184</v>
      </c>
      <c r="D87" s="256"/>
      <c r="E87" s="256"/>
      <c r="F87" s="256"/>
      <c r="G87" s="256"/>
      <c r="H87" s="256"/>
      <c r="I87" s="256"/>
      <c r="J87" s="154"/>
    </row>
    <row r="88" spans="2:11" s="151" customFormat="1" ht="17.25" x14ac:dyDescent="0.3">
      <c r="B88" s="127" t="s">
        <v>146</v>
      </c>
      <c r="C88" s="126" t="s">
        <v>50</v>
      </c>
      <c r="D88" s="256"/>
      <c r="E88" s="256"/>
      <c r="F88" s="256"/>
      <c r="G88" s="256"/>
      <c r="H88" s="256"/>
      <c r="I88" s="256"/>
      <c r="J88" s="154"/>
    </row>
    <row r="89" spans="2:11" s="151" customFormat="1" ht="17.25" x14ac:dyDescent="0.3">
      <c r="B89" s="126" t="s">
        <v>147</v>
      </c>
      <c r="C89" s="126" t="s">
        <v>185</v>
      </c>
      <c r="D89" s="256"/>
      <c r="E89" s="256"/>
      <c r="F89" s="256"/>
      <c r="G89" s="256"/>
      <c r="H89" s="256"/>
      <c r="I89" s="256"/>
      <c r="J89" s="154"/>
    </row>
    <row r="90" spans="2:11" s="151" customFormat="1" ht="17.25" x14ac:dyDescent="0.3">
      <c r="B90" s="129"/>
      <c r="C90" s="130" t="s">
        <v>149</v>
      </c>
      <c r="D90" s="256"/>
      <c r="E90" s="256"/>
      <c r="F90" s="256"/>
      <c r="G90" s="256"/>
      <c r="H90" s="256"/>
      <c r="I90" s="256"/>
      <c r="J90" s="155"/>
    </row>
    <row r="91" spans="2:11" s="151" customFormat="1" ht="17.25" x14ac:dyDescent="0.3">
      <c r="B91" s="126" t="s">
        <v>186</v>
      </c>
      <c r="C91" s="126"/>
      <c r="D91" s="156"/>
      <c r="E91" s="156"/>
      <c r="F91" s="146"/>
      <c r="G91" s="146"/>
      <c r="H91" s="146"/>
      <c r="I91" s="146"/>
      <c r="J91" s="156"/>
    </row>
    <row r="92" spans="2:11" s="151" customFormat="1" ht="17.25" x14ac:dyDescent="0.3">
      <c r="B92" s="133" t="s">
        <v>155</v>
      </c>
      <c r="C92" s="134"/>
      <c r="D92" s="156">
        <v>14461753.9</v>
      </c>
      <c r="E92" s="156">
        <v>28923507.800000001</v>
      </c>
      <c r="F92" s="146">
        <v>43385261.700000003</v>
      </c>
      <c r="G92" s="146"/>
      <c r="H92" s="146">
        <v>43385261.700000003</v>
      </c>
      <c r="I92" s="146">
        <v>57847015.600000001</v>
      </c>
      <c r="J92" s="156">
        <v>61735403.299999997</v>
      </c>
    </row>
    <row r="93" spans="2:11" s="151" customFormat="1" ht="17.25" x14ac:dyDescent="0.3">
      <c r="B93" s="157"/>
      <c r="D93" s="158"/>
      <c r="E93" s="158"/>
      <c r="F93" s="158"/>
      <c r="G93" s="158">
        <f>'Հավ.1-1'!E63</f>
        <v>-57847015.600000001</v>
      </c>
      <c r="H93" s="158">
        <f>'Հավ.1-1'!F63</f>
        <v>0</v>
      </c>
      <c r="I93" s="158"/>
      <c r="J93" s="158">
        <f>'Հավ.1-1'!H63</f>
        <v>0</v>
      </c>
      <c r="K93" s="158">
        <f>'Հավ.1-1'!I63</f>
        <v>0</v>
      </c>
    </row>
    <row r="94" spans="2:11" s="151" customFormat="1" ht="17.25" x14ac:dyDescent="0.3">
      <c r="B94" s="125" t="s">
        <v>135</v>
      </c>
      <c r="C94" s="125" t="s">
        <v>136</v>
      </c>
    </row>
    <row r="95" spans="2:11" s="151" customFormat="1" ht="17.25" x14ac:dyDescent="0.3">
      <c r="B95" s="123">
        <v>1211</v>
      </c>
      <c r="C95" s="123" t="s">
        <v>187</v>
      </c>
      <c r="I95" s="152"/>
    </row>
    <row r="96" spans="2:11" s="151" customFormat="1" ht="17.25" x14ac:dyDescent="0.3">
      <c r="B96" s="157"/>
      <c r="D96" s="158"/>
      <c r="E96" s="158"/>
      <c r="F96" s="159"/>
      <c r="G96" s="159"/>
      <c r="H96" s="159"/>
      <c r="I96" s="159"/>
      <c r="J96" s="158"/>
    </row>
    <row r="97" spans="2:10" s="151" customFormat="1" ht="17.25" x14ac:dyDescent="0.3">
      <c r="B97" s="127" t="s">
        <v>138</v>
      </c>
      <c r="C97" s="126">
        <v>1211</v>
      </c>
      <c r="D97" s="255" t="s">
        <v>139</v>
      </c>
      <c r="E97" s="255"/>
      <c r="F97" s="255"/>
      <c r="G97" s="255"/>
      <c r="H97" s="255"/>
      <c r="I97" s="255"/>
      <c r="J97" s="255"/>
    </row>
    <row r="98" spans="2:10" s="151" customFormat="1" ht="17.25" x14ac:dyDescent="0.3">
      <c r="B98" s="127" t="s">
        <v>140</v>
      </c>
      <c r="C98" s="126">
        <v>43001</v>
      </c>
      <c r="D98" s="256" t="s">
        <v>104</v>
      </c>
      <c r="E98" s="256" t="s">
        <v>105</v>
      </c>
      <c r="F98" s="256" t="s">
        <v>106</v>
      </c>
      <c r="G98" s="256" t="s">
        <v>107</v>
      </c>
      <c r="H98" s="256" t="s">
        <v>106</v>
      </c>
      <c r="I98" s="256" t="s">
        <v>107</v>
      </c>
      <c r="J98" s="258" t="s">
        <v>141</v>
      </c>
    </row>
    <row r="99" spans="2:10" s="151" customFormat="1" ht="27" x14ac:dyDescent="0.3">
      <c r="B99" s="125" t="s">
        <v>142</v>
      </c>
      <c r="C99" s="126" t="s">
        <v>188</v>
      </c>
      <c r="D99" s="256"/>
      <c r="E99" s="256"/>
      <c r="F99" s="256"/>
      <c r="G99" s="256"/>
      <c r="H99" s="256"/>
      <c r="I99" s="256"/>
      <c r="J99" s="258"/>
    </row>
    <row r="100" spans="2:10" s="151" customFormat="1" ht="48" customHeight="1" x14ac:dyDescent="0.3">
      <c r="B100" s="127" t="s">
        <v>144</v>
      </c>
      <c r="C100" s="126" t="s">
        <v>189</v>
      </c>
      <c r="D100" s="256"/>
      <c r="E100" s="256"/>
      <c r="F100" s="256"/>
      <c r="G100" s="256"/>
      <c r="H100" s="256"/>
      <c r="I100" s="256"/>
      <c r="J100" s="258"/>
    </row>
    <row r="101" spans="2:10" s="151" customFormat="1" ht="17.25" x14ac:dyDescent="0.3">
      <c r="B101" s="127" t="s">
        <v>146</v>
      </c>
      <c r="C101" s="126" t="s">
        <v>190</v>
      </c>
      <c r="D101" s="256"/>
      <c r="E101" s="256"/>
      <c r="F101" s="256"/>
      <c r="G101" s="256"/>
      <c r="H101" s="256"/>
      <c r="I101" s="256"/>
      <c r="J101" s="258"/>
    </row>
    <row r="102" spans="2:10" s="151" customFormat="1" ht="17.25" x14ac:dyDescent="0.3">
      <c r="B102" s="123" t="s">
        <v>147</v>
      </c>
      <c r="C102" s="126" t="s">
        <v>185</v>
      </c>
      <c r="D102" s="256"/>
      <c r="E102" s="256"/>
      <c r="F102" s="256"/>
      <c r="G102" s="256"/>
      <c r="H102" s="256"/>
      <c r="I102" s="256"/>
      <c r="J102" s="258"/>
    </row>
    <row r="103" spans="2:10" s="151" customFormat="1" ht="17.25" x14ac:dyDescent="0.3">
      <c r="B103" s="129"/>
      <c r="C103" s="130" t="s">
        <v>149</v>
      </c>
      <c r="D103" s="256"/>
      <c r="E103" s="256"/>
      <c r="F103" s="256"/>
      <c r="G103" s="256"/>
      <c r="H103" s="256"/>
      <c r="I103" s="256"/>
      <c r="J103" s="259"/>
    </row>
    <row r="104" spans="2:10" s="151" customFormat="1" ht="17.25" x14ac:dyDescent="0.3">
      <c r="B104" s="133" t="s">
        <v>155</v>
      </c>
      <c r="C104" s="134"/>
      <c r="D104" s="156">
        <v>19972877.5</v>
      </c>
      <c r="E104" s="156">
        <v>38413122.5</v>
      </c>
      <c r="F104" s="146">
        <v>60293276</v>
      </c>
      <c r="G104" s="146">
        <v>127325500</v>
      </c>
      <c r="H104" s="146">
        <v>60293276</v>
      </c>
      <c r="I104" s="146">
        <v>85165712</v>
      </c>
      <c r="J104" s="156">
        <v>127325500</v>
      </c>
    </row>
    <row r="105" spans="2:10" s="151" customFormat="1" ht="17.25" x14ac:dyDescent="0.3">
      <c r="B105" s="157"/>
      <c r="D105" s="175"/>
      <c r="E105" s="175"/>
      <c r="F105" s="175"/>
      <c r="I105" s="175"/>
    </row>
    <row r="106" spans="2:10" s="151" customFormat="1" ht="17.25" x14ac:dyDescent="0.3">
      <c r="B106" s="127" t="s">
        <v>138</v>
      </c>
      <c r="C106" s="126">
        <v>1211</v>
      </c>
      <c r="D106" s="255" t="s">
        <v>139</v>
      </c>
      <c r="E106" s="255"/>
      <c r="F106" s="255"/>
      <c r="G106" s="255"/>
      <c r="H106" s="255"/>
      <c r="I106" s="255"/>
      <c r="J106" s="255"/>
    </row>
    <row r="107" spans="2:10" s="151" customFormat="1" ht="17.25" x14ac:dyDescent="0.3">
      <c r="B107" s="127" t="s">
        <v>140</v>
      </c>
      <c r="C107" s="126">
        <v>44001</v>
      </c>
      <c r="D107" s="256" t="s">
        <v>104</v>
      </c>
      <c r="E107" s="256" t="s">
        <v>105</v>
      </c>
      <c r="F107" s="256" t="s">
        <v>106</v>
      </c>
      <c r="G107" s="256" t="s">
        <v>107</v>
      </c>
      <c r="H107" s="256" t="s">
        <v>106</v>
      </c>
      <c r="I107" s="256" t="s">
        <v>107</v>
      </c>
      <c r="J107" s="256" t="s">
        <v>141</v>
      </c>
    </row>
    <row r="108" spans="2:10" s="151" customFormat="1" ht="43.5" customHeight="1" x14ac:dyDescent="0.3">
      <c r="B108" s="127" t="s">
        <v>142</v>
      </c>
      <c r="C108" s="126" t="s">
        <v>24</v>
      </c>
      <c r="D108" s="256"/>
      <c r="E108" s="256"/>
      <c r="F108" s="256"/>
      <c r="G108" s="256"/>
      <c r="H108" s="256"/>
      <c r="I108" s="256"/>
      <c r="J108" s="256"/>
    </row>
    <row r="109" spans="2:10" s="151" customFormat="1" ht="76.5" customHeight="1" x14ac:dyDescent="0.3">
      <c r="B109" s="127" t="s">
        <v>144</v>
      </c>
      <c r="C109" s="126" t="s">
        <v>191</v>
      </c>
      <c r="D109" s="256"/>
      <c r="E109" s="256"/>
      <c r="F109" s="256"/>
      <c r="G109" s="256"/>
      <c r="H109" s="256"/>
      <c r="I109" s="256"/>
      <c r="J109" s="256"/>
    </row>
    <row r="110" spans="2:10" s="151" customFormat="1" ht="17.25" x14ac:dyDescent="0.3">
      <c r="B110" s="127" t="s">
        <v>146</v>
      </c>
      <c r="C110" s="126" t="s">
        <v>192</v>
      </c>
      <c r="D110" s="256"/>
      <c r="E110" s="256"/>
      <c r="F110" s="256"/>
      <c r="G110" s="256"/>
      <c r="H110" s="256"/>
      <c r="I110" s="256"/>
      <c r="J110" s="256"/>
    </row>
    <row r="111" spans="2:10" s="151" customFormat="1" ht="17.25" x14ac:dyDescent="0.3">
      <c r="B111" s="123" t="s">
        <v>147</v>
      </c>
      <c r="C111" s="126" t="s">
        <v>185</v>
      </c>
      <c r="D111" s="256"/>
      <c r="E111" s="256"/>
      <c r="F111" s="256"/>
      <c r="G111" s="256"/>
      <c r="H111" s="256"/>
      <c r="I111" s="256"/>
      <c r="J111" s="256"/>
    </row>
    <row r="112" spans="2:10" s="151" customFormat="1" ht="17.25" x14ac:dyDescent="0.3">
      <c r="B112" s="129"/>
      <c r="C112" s="130" t="s">
        <v>149</v>
      </c>
      <c r="D112" s="256"/>
      <c r="E112" s="256"/>
      <c r="F112" s="256"/>
      <c r="G112" s="256"/>
      <c r="H112" s="256"/>
      <c r="I112" s="256"/>
      <c r="J112" s="256"/>
    </row>
    <row r="113" spans="2:10" s="151" customFormat="1" ht="17.25" x14ac:dyDescent="0.3">
      <c r="B113" s="126" t="s">
        <v>150</v>
      </c>
      <c r="C113" s="126" t="s">
        <v>193</v>
      </c>
      <c r="D113" s="160">
        <v>1</v>
      </c>
      <c r="E113" s="160">
        <v>2</v>
      </c>
      <c r="F113" s="160">
        <v>2</v>
      </c>
      <c r="G113" s="160">
        <v>1</v>
      </c>
      <c r="H113" s="160"/>
      <c r="I113" s="160">
        <v>2</v>
      </c>
      <c r="J113" s="161"/>
    </row>
    <row r="114" spans="2:10" s="151" customFormat="1" ht="17.25" x14ac:dyDescent="0.3">
      <c r="B114" s="133" t="s">
        <v>155</v>
      </c>
      <c r="C114" s="134"/>
      <c r="D114" s="146">
        <v>615000</v>
      </c>
      <c r="E114" s="146">
        <v>753412.5</v>
      </c>
      <c r="F114" s="146">
        <v>753412.5</v>
      </c>
      <c r="G114" s="146">
        <v>753412.5</v>
      </c>
      <c r="H114" s="146">
        <v>753412.5</v>
      </c>
      <c r="I114" s="146">
        <v>753412.5</v>
      </c>
      <c r="J114" s="156">
        <v>615000</v>
      </c>
    </row>
    <row r="115" spans="2:10" s="151" customFormat="1" ht="17.25" x14ac:dyDescent="0.3">
      <c r="C115" s="162"/>
    </row>
    <row r="116" spans="2:10" s="151" customFormat="1" ht="17.25" x14ac:dyDescent="0.3">
      <c r="B116" s="127" t="s">
        <v>138</v>
      </c>
      <c r="C116" s="126">
        <v>1211</v>
      </c>
      <c r="D116" s="260" t="s">
        <v>139</v>
      </c>
      <c r="E116" s="261"/>
      <c r="F116" s="261"/>
      <c r="G116" s="261"/>
      <c r="H116" s="261"/>
      <c r="I116" s="261"/>
      <c r="J116" s="261"/>
    </row>
    <row r="117" spans="2:10" s="151" customFormat="1" ht="17.25" x14ac:dyDescent="0.3">
      <c r="B117" s="127" t="s">
        <v>140</v>
      </c>
      <c r="C117" s="126">
        <v>45001</v>
      </c>
      <c r="D117" s="256" t="s">
        <v>104</v>
      </c>
      <c r="E117" s="256" t="s">
        <v>105</v>
      </c>
      <c r="F117" s="256" t="s">
        <v>106</v>
      </c>
      <c r="G117" s="256" t="s">
        <v>107</v>
      </c>
      <c r="H117" s="256" t="s">
        <v>106</v>
      </c>
      <c r="I117" s="256" t="s">
        <v>107</v>
      </c>
      <c r="J117" s="256" t="s">
        <v>141</v>
      </c>
    </row>
    <row r="118" spans="2:10" s="151" customFormat="1" ht="17.25" x14ac:dyDescent="0.3">
      <c r="B118" s="127" t="s">
        <v>142</v>
      </c>
      <c r="C118" s="163" t="s">
        <v>194</v>
      </c>
      <c r="D118" s="256"/>
      <c r="E118" s="256"/>
      <c r="F118" s="256"/>
      <c r="G118" s="256"/>
      <c r="H118" s="256"/>
      <c r="I118" s="256"/>
      <c r="J118" s="256"/>
    </row>
    <row r="119" spans="2:10" s="151" customFormat="1" ht="27" x14ac:dyDescent="0.3">
      <c r="B119" s="127" t="s">
        <v>144</v>
      </c>
      <c r="C119" s="163" t="s">
        <v>195</v>
      </c>
      <c r="D119" s="256"/>
      <c r="E119" s="256"/>
      <c r="F119" s="256"/>
      <c r="G119" s="256"/>
      <c r="H119" s="256"/>
      <c r="I119" s="256"/>
      <c r="J119" s="256"/>
    </row>
    <row r="120" spans="2:10" s="151" customFormat="1" ht="17.25" x14ac:dyDescent="0.3">
      <c r="B120" s="127" t="s">
        <v>146</v>
      </c>
      <c r="C120" s="163" t="s">
        <v>196</v>
      </c>
      <c r="D120" s="256"/>
      <c r="E120" s="256"/>
      <c r="F120" s="256"/>
      <c r="G120" s="256"/>
      <c r="H120" s="256"/>
      <c r="I120" s="256"/>
      <c r="J120" s="256"/>
    </row>
    <row r="121" spans="2:10" s="151" customFormat="1" ht="17.25" x14ac:dyDescent="0.3">
      <c r="B121" s="123" t="s">
        <v>147</v>
      </c>
      <c r="C121" s="126" t="s">
        <v>185</v>
      </c>
      <c r="D121" s="256"/>
      <c r="E121" s="256"/>
      <c r="F121" s="256"/>
      <c r="G121" s="256"/>
      <c r="H121" s="256"/>
      <c r="I121" s="256"/>
      <c r="J121" s="256"/>
    </row>
    <row r="122" spans="2:10" s="151" customFormat="1" ht="17.25" x14ac:dyDescent="0.3">
      <c r="B122" s="129"/>
      <c r="C122" s="130" t="s">
        <v>149</v>
      </c>
      <c r="D122" s="256"/>
      <c r="E122" s="256"/>
      <c r="F122" s="256"/>
      <c r="G122" s="256"/>
      <c r="H122" s="256"/>
      <c r="I122" s="256"/>
      <c r="J122" s="256"/>
    </row>
    <row r="123" spans="2:10" s="151" customFormat="1" ht="17.25" x14ac:dyDescent="0.3">
      <c r="B123" s="126" t="s">
        <v>197</v>
      </c>
      <c r="C123" s="126" t="s">
        <v>198</v>
      </c>
      <c r="D123" s="176"/>
      <c r="E123" s="176"/>
      <c r="F123" s="172"/>
      <c r="G123" s="176"/>
      <c r="H123" s="176"/>
      <c r="I123" s="176">
        <v>360</v>
      </c>
      <c r="J123" s="161"/>
    </row>
    <row r="124" spans="2:10" s="151" customFormat="1" ht="17.25" x14ac:dyDescent="0.3">
      <c r="B124" s="133" t="s">
        <v>155</v>
      </c>
      <c r="C124" s="134"/>
      <c r="D124" s="156">
        <v>202640.4</v>
      </c>
      <c r="E124" s="156">
        <v>452955.4</v>
      </c>
      <c r="F124" s="146">
        <v>664144</v>
      </c>
      <c r="G124" s="146">
        <v>750000</v>
      </c>
      <c r="H124" s="146">
        <v>664144</v>
      </c>
      <c r="I124" s="146">
        <v>885275.1</v>
      </c>
      <c r="J124" s="156">
        <v>750000</v>
      </c>
    </row>
    <row r="125" spans="2:10" s="151" customFormat="1" ht="17.25" x14ac:dyDescent="0.3">
      <c r="C125" s="162"/>
    </row>
  </sheetData>
  <mergeCells count="72">
    <mergeCell ref="D116:J116"/>
    <mergeCell ref="D117:D122"/>
    <mergeCell ref="E117:E122"/>
    <mergeCell ref="F117:F122"/>
    <mergeCell ref="G117:G122"/>
    <mergeCell ref="H117:H122"/>
    <mergeCell ref="I117:I122"/>
    <mergeCell ref="J117:J122"/>
    <mergeCell ref="D106:J106"/>
    <mergeCell ref="D107:D112"/>
    <mergeCell ref="E107:E112"/>
    <mergeCell ref="F107:F112"/>
    <mergeCell ref="G107:G112"/>
    <mergeCell ref="H107:H112"/>
    <mergeCell ref="I107:I112"/>
    <mergeCell ref="J107:J112"/>
    <mergeCell ref="D97:J97"/>
    <mergeCell ref="D98:D103"/>
    <mergeCell ref="E98:E103"/>
    <mergeCell ref="F98:F103"/>
    <mergeCell ref="G98:G103"/>
    <mergeCell ref="H98:H103"/>
    <mergeCell ref="I98:I103"/>
    <mergeCell ref="J98:J103"/>
    <mergeCell ref="D84:J84"/>
    <mergeCell ref="D85:D90"/>
    <mergeCell ref="E85:E90"/>
    <mergeCell ref="F85:F90"/>
    <mergeCell ref="G85:G90"/>
    <mergeCell ref="H85:H90"/>
    <mergeCell ref="I85:I90"/>
    <mergeCell ref="D68:J68"/>
    <mergeCell ref="D69:D74"/>
    <mergeCell ref="E69:E74"/>
    <mergeCell ref="F69:F74"/>
    <mergeCell ref="G69:G74"/>
    <mergeCell ref="H69:H74"/>
    <mergeCell ref="I69:I74"/>
    <mergeCell ref="J69:J74"/>
    <mergeCell ref="D52:J52"/>
    <mergeCell ref="D53:D58"/>
    <mergeCell ref="E53:E58"/>
    <mergeCell ref="F53:F58"/>
    <mergeCell ref="G53:G58"/>
    <mergeCell ref="H53:H58"/>
    <mergeCell ref="I53:I58"/>
    <mergeCell ref="J53:J58"/>
    <mergeCell ref="D39:J39"/>
    <mergeCell ref="D40:D45"/>
    <mergeCell ref="E40:E45"/>
    <mergeCell ref="F40:F45"/>
    <mergeCell ref="G40:G45"/>
    <mergeCell ref="H40:H45"/>
    <mergeCell ref="I40:I45"/>
    <mergeCell ref="J40:J45"/>
    <mergeCell ref="D24:J24"/>
    <mergeCell ref="D25:D30"/>
    <mergeCell ref="E25:E30"/>
    <mergeCell ref="F25:F30"/>
    <mergeCell ref="G25:G30"/>
    <mergeCell ref="H25:H30"/>
    <mergeCell ref="I25:I30"/>
    <mergeCell ref="J25:J30"/>
    <mergeCell ref="B4:J4"/>
    <mergeCell ref="D11:J11"/>
    <mergeCell ref="D12:D17"/>
    <mergeCell ref="E12:E17"/>
    <mergeCell ref="F12:F17"/>
    <mergeCell ref="G12:G17"/>
    <mergeCell ref="H12:H17"/>
    <mergeCell ref="I12:I17"/>
    <mergeCell ref="J12:J17"/>
  </mergeCells>
  <dataValidations count="1">
    <dataValidation type="custom" allowBlank="1" showInputMessage="1" showErrorMessage="1" errorTitle="Հոոոոոոոոոպ!!!" error="Մի փոխեք այս դաշտը" sqref="B75:B78">
      <formula1>"ø³Ý³Ï³Ï³Ý"</formula1>
    </dataValidation>
  </dataValidations>
  <pageMargins left="0.35433070866141703" right="0.35433070866141703" top="0.43307086614173201" bottom="0.511811023622047" header="0.31496062992126" footer="0.31496062992126"/>
  <pageSetup scale="70" firstPageNumber="39" orientation="landscape" useFirstPageNumber="1" horizontalDpi="4294967294" verticalDpi="4294967294" r:id="rId1"/>
  <headerFooter>
    <oddFooter>&amp;C&amp;P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Հավ.1-1</vt:lpstr>
      <vt:lpstr>Հավ.1-2</vt:lpstr>
      <vt:lpstr>Հավ.1-3_վարկ-մարում.տնտ.</vt:lpstr>
      <vt:lpstr>Հավ.1-4</vt:lpstr>
      <vt:lpstr>'Հավ.1-1'!Print_Area</vt:lpstr>
      <vt:lpstr>'Հավ.1-2'!Print_Area</vt:lpstr>
      <vt:lpstr>'Հավ.1-4'!Print_Area</vt:lpstr>
      <vt:lpstr>'Հավ.1-1'!Print_Titles</vt:lpstr>
      <vt:lpstr>'Հավ.1-2'!Print_Titles</vt:lpstr>
      <vt:lpstr>'Հավ.1-3_վարկ-մարում.տնտ.'!Print_Titles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Vahagn Karamyan</cp:lastModifiedBy>
  <cp:lastPrinted>2018-12-27T07:36:25Z</cp:lastPrinted>
  <dcterms:created xsi:type="dcterms:W3CDTF">2007-09-05T08:43:25Z</dcterms:created>
  <dcterms:modified xsi:type="dcterms:W3CDTF">2019-01-11T11:09:22Z</dcterms:modified>
</cp:coreProperties>
</file>