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65"/>
  </bookViews>
  <sheets>
    <sheet name="Grant" sheetId="4" r:id="rId1"/>
  </sheets>
  <definedNames>
    <definedName name="_xlnm.Print_Titles" localSheetId="0">Grant!$6:$8</definedName>
  </definedNames>
  <calcPr calcId="144525"/>
  <customWorkbookViews>
    <customWorkbookView name="Arpenik Sahradyan - Personal View" guid="{909A9556-9201-4464-8B77-7A8210D7B766}" mergeInterval="0" personalView="1" maximized="1" xWindow="-8" yWindow="-8" windowWidth="1936" windowHeight="1056" activeSheetId="1"/>
    <customWorkbookView name="Evelina Grigoryan - Personal View" guid="{655DBD37-03EC-412C-B9F0-5F10F2966341}" mergeInterval="0" personalView="1" maximized="1" xWindow="-8" yWindow="-8" windowWidth="1936" windowHeight="1056" activeSheetId="1"/>
    <customWorkbookView name="Anna Ohanyan - Personal View" guid="{5D75B506-2B2F-48C0-AA3D-DB2CD28E40C4}" mergeInterval="0" personalView="1" maximized="1" windowWidth="1436" windowHeight="772" activeSheetId="1"/>
    <customWorkbookView name="User - Personal View" guid="{72810794-672F-4697-829A-F4B63F0DAF51}" mergeInterval="0" personalView="1" maximized="1" xWindow="-8" yWindow="-8" windowWidth="1936" windowHeight="1056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4" l="1"/>
  <c r="N11" i="4"/>
  <c r="M11" i="4"/>
  <c r="O10" i="4"/>
  <c r="N10" i="4"/>
  <c r="M10" i="4"/>
  <c r="O9" i="4"/>
  <c r="N9" i="4"/>
  <c r="M9" i="4"/>
  <c r="L11" i="4"/>
  <c r="K11" i="4"/>
  <c r="J11" i="4"/>
  <c r="L10" i="4"/>
  <c r="K10" i="4"/>
  <c r="J10" i="4"/>
  <c r="L9" i="4"/>
  <c r="K9" i="4"/>
  <c r="J9" i="4"/>
  <c r="I11" i="4"/>
  <c r="H11" i="4"/>
  <c r="G11" i="4"/>
  <c r="I10" i="4"/>
  <c r="H10" i="4"/>
  <c r="G10" i="4"/>
  <c r="I9" i="4"/>
  <c r="H9" i="4"/>
  <c r="G9" i="4"/>
  <c r="E9" i="4"/>
  <c r="F9" i="4"/>
  <c r="D9" i="4"/>
  <c r="D10" i="4"/>
  <c r="F10" i="4"/>
  <c r="E10" i="4"/>
  <c r="M237" i="4"/>
  <c r="J237" i="4"/>
  <c r="G237" i="4"/>
  <c r="D237" i="4"/>
  <c r="M236" i="4"/>
  <c r="J236" i="4"/>
  <c r="G236" i="4"/>
  <c r="D236" i="4"/>
  <c r="O235" i="4"/>
  <c r="N235" i="4"/>
  <c r="M235" i="4"/>
  <c r="L235" i="4"/>
  <c r="K235" i="4"/>
  <c r="J235" i="4"/>
  <c r="I235" i="4"/>
  <c r="G235" i="4" s="1"/>
  <c r="H235" i="4"/>
  <c r="F235" i="4"/>
  <c r="E235" i="4"/>
  <c r="D235" i="4" s="1"/>
  <c r="O231" i="4"/>
  <c r="O233" i="4" s="1"/>
  <c r="N231" i="4"/>
  <c r="N233" i="4" s="1"/>
  <c r="M233" i="4" s="1"/>
  <c r="M231" i="4"/>
  <c r="L231" i="4"/>
  <c r="L233" i="4" s="1"/>
  <c r="K231" i="4"/>
  <c r="K233" i="4" s="1"/>
  <c r="J231" i="4"/>
  <c r="I231" i="4"/>
  <c r="G231" i="4" s="1"/>
  <c r="G229" i="4" s="1"/>
  <c r="G228" i="4" s="1"/>
  <c r="H231" i="4"/>
  <c r="H233" i="4" s="1"/>
  <c r="F231" i="4"/>
  <c r="F233" i="4" s="1"/>
  <c r="E231" i="4"/>
  <c r="D231" i="4" s="1"/>
  <c r="D229" i="4" s="1"/>
  <c r="D228" i="4" s="1"/>
  <c r="O229" i="4"/>
  <c r="N229" i="4"/>
  <c r="M229" i="4"/>
  <c r="L229" i="4"/>
  <c r="K229" i="4"/>
  <c r="J229" i="4"/>
  <c r="I229" i="4"/>
  <c r="H229" i="4"/>
  <c r="F229" i="4"/>
  <c r="E229" i="4"/>
  <c r="O228" i="4"/>
  <c r="N228" i="4"/>
  <c r="M228" i="4"/>
  <c r="L228" i="4"/>
  <c r="K228" i="4"/>
  <c r="J228" i="4"/>
  <c r="I228" i="4"/>
  <c r="H228" i="4"/>
  <c r="F228" i="4"/>
  <c r="E228" i="4"/>
  <c r="J233" i="4" l="1"/>
  <c r="E233" i="4"/>
  <c r="D233" i="4" s="1"/>
  <c r="I233" i="4"/>
  <c r="G233" i="4" s="1"/>
  <c r="M414" i="4"/>
  <c r="J414" i="4"/>
  <c r="G414" i="4"/>
  <c r="D414" i="4"/>
  <c r="O413" i="4"/>
  <c r="N413" i="4"/>
  <c r="L413" i="4"/>
  <c r="L411" i="4" s="1"/>
  <c r="L409" i="4" s="1"/>
  <c r="K413" i="4"/>
  <c r="I413" i="4"/>
  <c r="I411" i="4" s="1"/>
  <c r="I409" i="4" s="1"/>
  <c r="H413" i="4"/>
  <c r="H411" i="4" s="1"/>
  <c r="H409" i="4" s="1"/>
  <c r="F413" i="4"/>
  <c r="F411" i="4" s="1"/>
  <c r="F409" i="4" s="1"/>
  <c r="E413" i="4"/>
  <c r="O411" i="4"/>
  <c r="O409" i="4" s="1"/>
  <c r="M408" i="4"/>
  <c r="J408" i="4"/>
  <c r="G408" i="4"/>
  <c r="D408" i="4"/>
  <c r="O407" i="4"/>
  <c r="N407" i="4"/>
  <c r="L407" i="4"/>
  <c r="L405" i="4" s="1"/>
  <c r="L403" i="4" s="1"/>
  <c r="K407" i="4"/>
  <c r="I407" i="4"/>
  <c r="I405" i="4" s="1"/>
  <c r="I403" i="4" s="1"/>
  <c r="H407" i="4"/>
  <c r="H405" i="4" s="1"/>
  <c r="H403" i="4" s="1"/>
  <c r="F407" i="4"/>
  <c r="F405" i="4" s="1"/>
  <c r="F403" i="4" s="1"/>
  <c r="E407" i="4"/>
  <c r="O405" i="4"/>
  <c r="O403" i="4" s="1"/>
  <c r="M402" i="4"/>
  <c r="J402" i="4"/>
  <c r="G402" i="4"/>
  <c r="D402" i="4"/>
  <c r="M401" i="4"/>
  <c r="J401" i="4"/>
  <c r="G401" i="4"/>
  <c r="D401" i="4"/>
  <c r="O400" i="4"/>
  <c r="N400" i="4"/>
  <c r="L400" i="4"/>
  <c r="L396" i="4" s="1"/>
  <c r="L398" i="4" s="1"/>
  <c r="K400" i="4"/>
  <c r="I400" i="4"/>
  <c r="I396" i="4" s="1"/>
  <c r="H400" i="4"/>
  <c r="H396" i="4" s="1"/>
  <c r="F400" i="4"/>
  <c r="F396" i="4" s="1"/>
  <c r="E400" i="4"/>
  <c r="O396" i="4"/>
  <c r="O398" i="4" s="1"/>
  <c r="M392" i="4"/>
  <c r="J392" i="4"/>
  <c r="G392" i="4"/>
  <c r="D392" i="4"/>
  <c r="O391" i="4"/>
  <c r="O389" i="4" s="1"/>
  <c r="O387" i="4" s="1"/>
  <c r="N391" i="4"/>
  <c r="N389" i="4" s="1"/>
  <c r="L391" i="4"/>
  <c r="L389" i="4" s="1"/>
  <c r="L387" i="4" s="1"/>
  <c r="K391" i="4"/>
  <c r="I391" i="4"/>
  <c r="H391" i="4"/>
  <c r="F391" i="4"/>
  <c r="F389" i="4" s="1"/>
  <c r="F387" i="4" s="1"/>
  <c r="E391" i="4"/>
  <c r="I389" i="4"/>
  <c r="I387" i="4" s="1"/>
  <c r="M386" i="4"/>
  <c r="J386" i="4"/>
  <c r="G386" i="4"/>
  <c r="D386" i="4"/>
  <c r="O385" i="4"/>
  <c r="O383" i="4" s="1"/>
  <c r="O381" i="4" s="1"/>
  <c r="N385" i="4"/>
  <c r="N383" i="4" s="1"/>
  <c r="L385" i="4"/>
  <c r="L383" i="4" s="1"/>
  <c r="L381" i="4" s="1"/>
  <c r="K385" i="4"/>
  <c r="K383" i="4" s="1"/>
  <c r="K381" i="4" s="1"/>
  <c r="I385" i="4"/>
  <c r="I383" i="4" s="1"/>
  <c r="H385" i="4"/>
  <c r="H383" i="4" s="1"/>
  <c r="H381" i="4" s="1"/>
  <c r="F385" i="4"/>
  <c r="F383" i="4" s="1"/>
  <c r="F381" i="4" s="1"/>
  <c r="E385" i="4"/>
  <c r="M377" i="4"/>
  <c r="J377" i="4"/>
  <c r="G377" i="4"/>
  <c r="D377" i="4"/>
  <c r="M376" i="4"/>
  <c r="J376" i="4"/>
  <c r="G376" i="4"/>
  <c r="D376" i="4"/>
  <c r="O375" i="4"/>
  <c r="N375" i="4"/>
  <c r="L375" i="4"/>
  <c r="K375" i="4"/>
  <c r="I375" i="4"/>
  <c r="H375" i="4"/>
  <c r="F375" i="4"/>
  <c r="E375" i="4"/>
  <c r="M374" i="4"/>
  <c r="J374" i="4"/>
  <c r="G374" i="4"/>
  <c r="D374" i="4"/>
  <c r="O373" i="4"/>
  <c r="O369" i="4" s="1"/>
  <c r="O371" i="4" s="1"/>
  <c r="N373" i="4"/>
  <c r="N369" i="4" s="1"/>
  <c r="N367" i="4" s="1"/>
  <c r="L373" i="4"/>
  <c r="K373" i="4"/>
  <c r="K369" i="4" s="1"/>
  <c r="K371" i="4" s="1"/>
  <c r="I373" i="4"/>
  <c r="I369" i="4" s="1"/>
  <c r="I371" i="4" s="1"/>
  <c r="H373" i="4"/>
  <c r="H369" i="4" s="1"/>
  <c r="H367" i="4" s="1"/>
  <c r="F373" i="4"/>
  <c r="F369" i="4" s="1"/>
  <c r="F371" i="4" s="1"/>
  <c r="E373" i="4"/>
  <c r="M366" i="4"/>
  <c r="J366" i="4"/>
  <c r="G366" i="4"/>
  <c r="D366" i="4"/>
  <c r="M365" i="4"/>
  <c r="J365" i="4"/>
  <c r="G365" i="4"/>
  <c r="D365" i="4"/>
  <c r="O364" i="4"/>
  <c r="N364" i="4"/>
  <c r="N360" i="4" s="1"/>
  <c r="N362" i="4" s="1"/>
  <c r="L364" i="4"/>
  <c r="L360" i="4" s="1"/>
  <c r="L362" i="4" s="1"/>
  <c r="K364" i="4"/>
  <c r="I364" i="4"/>
  <c r="I360" i="4" s="1"/>
  <c r="I362" i="4" s="1"/>
  <c r="H364" i="4"/>
  <c r="H360" i="4" s="1"/>
  <c r="F364" i="4"/>
  <c r="F360" i="4" s="1"/>
  <c r="F362" i="4" s="1"/>
  <c r="E364" i="4"/>
  <c r="E360" i="4" s="1"/>
  <c r="O360" i="4"/>
  <c r="O362" i="4" s="1"/>
  <c r="M359" i="4"/>
  <c r="J359" i="4"/>
  <c r="G359" i="4"/>
  <c r="D359" i="4"/>
  <c r="M358" i="4"/>
  <c r="J358" i="4"/>
  <c r="G358" i="4"/>
  <c r="D358" i="4"/>
  <c r="O357" i="4"/>
  <c r="N357" i="4"/>
  <c r="N353" i="4" s="1"/>
  <c r="N355" i="4" s="1"/>
  <c r="L357" i="4"/>
  <c r="L353" i="4" s="1"/>
  <c r="L355" i="4" s="1"/>
  <c r="K357" i="4"/>
  <c r="I357" i="4"/>
  <c r="I353" i="4" s="1"/>
  <c r="I355" i="4" s="1"/>
  <c r="H357" i="4"/>
  <c r="F357" i="4"/>
  <c r="F353" i="4" s="1"/>
  <c r="F355" i="4" s="1"/>
  <c r="E357" i="4"/>
  <c r="E353" i="4" s="1"/>
  <c r="O353" i="4"/>
  <c r="O355" i="4" s="1"/>
  <c r="H353" i="4"/>
  <c r="M352" i="4"/>
  <c r="J352" i="4"/>
  <c r="G352" i="4"/>
  <c r="D352" i="4"/>
  <c r="O351" i="4"/>
  <c r="O349" i="4" s="1"/>
  <c r="O347" i="4" s="1"/>
  <c r="N351" i="4"/>
  <c r="N349" i="4" s="1"/>
  <c r="N347" i="4" s="1"/>
  <c r="L351" i="4"/>
  <c r="L349" i="4" s="1"/>
  <c r="K351" i="4"/>
  <c r="I351" i="4"/>
  <c r="I349" i="4" s="1"/>
  <c r="I347" i="4" s="1"/>
  <c r="H351" i="4"/>
  <c r="F351" i="4"/>
  <c r="F349" i="4" s="1"/>
  <c r="F347" i="4" s="1"/>
  <c r="E351" i="4"/>
  <c r="M346" i="4"/>
  <c r="J346" i="4"/>
  <c r="G346" i="4"/>
  <c r="D346" i="4"/>
  <c r="O345" i="4"/>
  <c r="O343" i="4" s="1"/>
  <c r="O341" i="4" s="1"/>
  <c r="N345" i="4"/>
  <c r="N343" i="4" s="1"/>
  <c r="N341" i="4" s="1"/>
  <c r="L345" i="4"/>
  <c r="L343" i="4" s="1"/>
  <c r="L341" i="4" s="1"/>
  <c r="K345" i="4"/>
  <c r="K343" i="4" s="1"/>
  <c r="I345" i="4"/>
  <c r="H345" i="4"/>
  <c r="F345" i="4"/>
  <c r="F343" i="4" s="1"/>
  <c r="F341" i="4" s="1"/>
  <c r="E345" i="4"/>
  <c r="I343" i="4"/>
  <c r="I341" i="4" s="1"/>
  <c r="M340" i="4"/>
  <c r="M339" i="4" s="1"/>
  <c r="J340" i="4"/>
  <c r="J339" i="4" s="1"/>
  <c r="G340" i="4"/>
  <c r="D340" i="4"/>
  <c r="D339" i="4" s="1"/>
  <c r="O339" i="4"/>
  <c r="O337" i="4" s="1"/>
  <c r="O335" i="4" s="1"/>
  <c r="N339" i="4"/>
  <c r="N337" i="4" s="1"/>
  <c r="N335" i="4" s="1"/>
  <c r="L339" i="4"/>
  <c r="L337" i="4" s="1"/>
  <c r="L335" i="4" s="1"/>
  <c r="K339" i="4"/>
  <c r="K337" i="4" s="1"/>
  <c r="K335" i="4" s="1"/>
  <c r="I339" i="4"/>
  <c r="I337" i="4" s="1"/>
  <c r="I335" i="4" s="1"/>
  <c r="H339" i="4"/>
  <c r="H337" i="4" s="1"/>
  <c r="G339" i="4"/>
  <c r="F339" i="4"/>
  <c r="F337" i="4" s="1"/>
  <c r="F335" i="4" s="1"/>
  <c r="E339" i="4"/>
  <c r="E337" i="4" s="1"/>
  <c r="M332" i="4"/>
  <c r="J332" i="4"/>
  <c r="G332" i="4"/>
  <c r="D332" i="4"/>
  <c r="O331" i="4"/>
  <c r="O329" i="4" s="1"/>
  <c r="O327" i="4" s="1"/>
  <c r="N331" i="4"/>
  <c r="N329" i="4" s="1"/>
  <c r="N327" i="4" s="1"/>
  <c r="L331" i="4"/>
  <c r="L329" i="4" s="1"/>
  <c r="L327" i="4" s="1"/>
  <c r="K331" i="4"/>
  <c r="I331" i="4"/>
  <c r="I329" i="4" s="1"/>
  <c r="I327" i="4" s="1"/>
  <c r="H331" i="4"/>
  <c r="F331" i="4"/>
  <c r="F329" i="4" s="1"/>
  <c r="F327" i="4" s="1"/>
  <c r="E331" i="4"/>
  <c r="M326" i="4"/>
  <c r="J326" i="4"/>
  <c r="G326" i="4"/>
  <c r="D326" i="4"/>
  <c r="O325" i="4"/>
  <c r="O323" i="4" s="1"/>
  <c r="O321" i="4" s="1"/>
  <c r="N325" i="4"/>
  <c r="N323" i="4" s="1"/>
  <c r="N321" i="4" s="1"/>
  <c r="L325" i="4"/>
  <c r="L323" i="4" s="1"/>
  <c r="K325" i="4"/>
  <c r="I325" i="4"/>
  <c r="H325" i="4"/>
  <c r="F325" i="4"/>
  <c r="F323" i="4" s="1"/>
  <c r="F321" i="4" s="1"/>
  <c r="E325" i="4"/>
  <c r="I323" i="4"/>
  <c r="I321" i="4" s="1"/>
  <c r="M317" i="4"/>
  <c r="J317" i="4"/>
  <c r="G317" i="4"/>
  <c r="D317" i="4"/>
  <c r="O316" i="4"/>
  <c r="N316" i="4"/>
  <c r="L316" i="4"/>
  <c r="L312" i="4" s="1"/>
  <c r="L314" i="4" s="1"/>
  <c r="K316" i="4"/>
  <c r="I316" i="4"/>
  <c r="I312" i="4" s="1"/>
  <c r="I314" i="4" s="1"/>
  <c r="H316" i="4"/>
  <c r="H312" i="4" s="1"/>
  <c r="H314" i="4" s="1"/>
  <c r="F316" i="4"/>
  <c r="F312" i="4" s="1"/>
  <c r="E316" i="4"/>
  <c r="O312" i="4"/>
  <c r="O314" i="4" s="1"/>
  <c r="M311" i="4"/>
  <c r="J311" i="4"/>
  <c r="G311" i="4"/>
  <c r="D311" i="4"/>
  <c r="O310" i="4"/>
  <c r="O306" i="4" s="1"/>
  <c r="O308" i="4" s="1"/>
  <c r="N310" i="4"/>
  <c r="N306" i="4" s="1"/>
  <c r="L310" i="4"/>
  <c r="L306" i="4" s="1"/>
  <c r="L308" i="4" s="1"/>
  <c r="K310" i="4"/>
  <c r="I310" i="4"/>
  <c r="I306" i="4" s="1"/>
  <c r="I308" i="4" s="1"/>
  <c r="H310" i="4"/>
  <c r="F310" i="4"/>
  <c r="F306" i="4" s="1"/>
  <c r="F308" i="4" s="1"/>
  <c r="E310" i="4"/>
  <c r="E306" i="4" s="1"/>
  <c r="M305" i="4"/>
  <c r="J305" i="4"/>
  <c r="G305" i="4"/>
  <c r="D305" i="4"/>
  <c r="O304" i="4"/>
  <c r="O300" i="4" s="1"/>
  <c r="O302" i="4" s="1"/>
  <c r="N304" i="4"/>
  <c r="L304" i="4"/>
  <c r="L300" i="4" s="1"/>
  <c r="L302" i="4" s="1"/>
  <c r="K304" i="4"/>
  <c r="I304" i="4"/>
  <c r="H304" i="4"/>
  <c r="F304" i="4"/>
  <c r="F300" i="4" s="1"/>
  <c r="F302" i="4" s="1"/>
  <c r="E304" i="4"/>
  <c r="E300" i="4" s="1"/>
  <c r="I300" i="4"/>
  <c r="I302" i="4" s="1"/>
  <c r="M299" i="4"/>
  <c r="J299" i="4"/>
  <c r="G299" i="4"/>
  <c r="D299" i="4"/>
  <c r="O298" i="4"/>
  <c r="O294" i="4" s="1"/>
  <c r="O296" i="4" s="1"/>
  <c r="N298" i="4"/>
  <c r="L298" i="4"/>
  <c r="L294" i="4" s="1"/>
  <c r="L296" i="4" s="1"/>
  <c r="K298" i="4"/>
  <c r="I298" i="4"/>
  <c r="H298" i="4"/>
  <c r="F298" i="4"/>
  <c r="F294" i="4" s="1"/>
  <c r="F296" i="4" s="1"/>
  <c r="E298" i="4"/>
  <c r="E294" i="4" s="1"/>
  <c r="I294" i="4"/>
  <c r="I296" i="4" s="1"/>
  <c r="M291" i="4"/>
  <c r="M290" i="4" s="1"/>
  <c r="J291" i="4"/>
  <c r="G291" i="4"/>
  <c r="D291" i="4"/>
  <c r="O290" i="4"/>
  <c r="N290" i="4"/>
  <c r="L290" i="4"/>
  <c r="L288" i="4" s="1"/>
  <c r="L286" i="4" s="1"/>
  <c r="K290" i="4"/>
  <c r="K288" i="4" s="1"/>
  <c r="K286" i="4" s="1"/>
  <c r="J290" i="4"/>
  <c r="I290" i="4"/>
  <c r="I288" i="4" s="1"/>
  <c r="H290" i="4"/>
  <c r="H288" i="4" s="1"/>
  <c r="H286" i="4" s="1"/>
  <c r="G290" i="4"/>
  <c r="F290" i="4"/>
  <c r="F288" i="4" s="1"/>
  <c r="F286" i="4" s="1"/>
  <c r="E290" i="4"/>
  <c r="E288" i="4" s="1"/>
  <c r="D290" i="4"/>
  <c r="O288" i="4"/>
  <c r="O286" i="4" s="1"/>
  <c r="N288" i="4"/>
  <c r="N286" i="4" s="1"/>
  <c r="M285" i="4"/>
  <c r="J285" i="4"/>
  <c r="G285" i="4"/>
  <c r="D285" i="4"/>
  <c r="M284" i="4"/>
  <c r="J284" i="4"/>
  <c r="G284" i="4"/>
  <c r="D284" i="4"/>
  <c r="M283" i="4"/>
  <c r="J283" i="4"/>
  <c r="G283" i="4"/>
  <c r="D283" i="4"/>
  <c r="M282" i="4"/>
  <c r="J282" i="4"/>
  <c r="G282" i="4"/>
  <c r="D282" i="4"/>
  <c r="M281" i="4"/>
  <c r="J281" i="4"/>
  <c r="G281" i="4"/>
  <c r="D281" i="4"/>
  <c r="M280" i="4"/>
  <c r="J280" i="4"/>
  <c r="G280" i="4"/>
  <c r="D280" i="4"/>
  <c r="M279" i="4"/>
  <c r="J279" i="4"/>
  <c r="G279" i="4"/>
  <c r="D279" i="4"/>
  <c r="M278" i="4"/>
  <c r="J278" i="4"/>
  <c r="G278" i="4"/>
  <c r="D278" i="4"/>
  <c r="M277" i="4"/>
  <c r="J277" i="4"/>
  <c r="G277" i="4"/>
  <c r="D277" i="4"/>
  <c r="M276" i="4"/>
  <c r="J276" i="4"/>
  <c r="G276" i="4"/>
  <c r="D276" i="4"/>
  <c r="O275" i="4"/>
  <c r="O271" i="4" s="1"/>
  <c r="O273" i="4" s="1"/>
  <c r="N275" i="4"/>
  <c r="N271" i="4" s="1"/>
  <c r="L275" i="4"/>
  <c r="L271" i="4" s="1"/>
  <c r="L273" i="4" s="1"/>
  <c r="K275" i="4"/>
  <c r="K271" i="4" s="1"/>
  <c r="I275" i="4"/>
  <c r="I271" i="4" s="1"/>
  <c r="H275" i="4"/>
  <c r="H271" i="4" s="1"/>
  <c r="H273" i="4" s="1"/>
  <c r="F275" i="4"/>
  <c r="F271" i="4" s="1"/>
  <c r="F273" i="4" s="1"/>
  <c r="E275" i="4"/>
  <c r="M270" i="4"/>
  <c r="M269" i="4" s="1"/>
  <c r="J270" i="4"/>
  <c r="G270" i="4"/>
  <c r="G269" i="4" s="1"/>
  <c r="D270" i="4"/>
  <c r="O269" i="4"/>
  <c r="O267" i="4" s="1"/>
  <c r="O265" i="4" s="1"/>
  <c r="N269" i="4"/>
  <c r="N267" i="4" s="1"/>
  <c r="N265" i="4" s="1"/>
  <c r="L269" i="4"/>
  <c r="L267" i="4" s="1"/>
  <c r="L265" i="4" s="1"/>
  <c r="K269" i="4"/>
  <c r="K267" i="4" s="1"/>
  <c r="K265" i="4" s="1"/>
  <c r="J269" i="4"/>
  <c r="I269" i="4"/>
  <c r="H269" i="4"/>
  <c r="H267" i="4" s="1"/>
  <c r="H265" i="4" s="1"/>
  <c r="F269" i="4"/>
  <c r="F267" i="4" s="1"/>
  <c r="F265" i="4" s="1"/>
  <c r="E269" i="4"/>
  <c r="E267" i="4" s="1"/>
  <c r="D269" i="4"/>
  <c r="I267" i="4"/>
  <c r="M261" i="4"/>
  <c r="J261" i="4"/>
  <c r="G261" i="4"/>
  <c r="D261" i="4"/>
  <c r="M260" i="4"/>
  <c r="J260" i="4"/>
  <c r="G260" i="4"/>
  <c r="D260" i="4"/>
  <c r="M259" i="4"/>
  <c r="J259" i="4"/>
  <c r="G259" i="4"/>
  <c r="D259" i="4"/>
  <c r="O258" i="4"/>
  <c r="N258" i="4"/>
  <c r="L258" i="4"/>
  <c r="L254" i="4" s="1"/>
  <c r="L256" i="4" s="1"/>
  <c r="K258" i="4"/>
  <c r="K254" i="4" s="1"/>
  <c r="I258" i="4"/>
  <c r="I254" i="4" s="1"/>
  <c r="I256" i="4" s="1"/>
  <c r="H258" i="4"/>
  <c r="H254" i="4" s="1"/>
  <c r="F258" i="4"/>
  <c r="F254" i="4" s="1"/>
  <c r="F256" i="4" s="1"/>
  <c r="E258" i="4"/>
  <c r="E254" i="4" s="1"/>
  <c r="O254" i="4"/>
  <c r="O256" i="4" s="1"/>
  <c r="M253" i="4"/>
  <c r="J253" i="4"/>
  <c r="G253" i="4"/>
  <c r="D253" i="4"/>
  <c r="M252" i="4"/>
  <c r="J252" i="4"/>
  <c r="G252" i="4"/>
  <c r="D252" i="4"/>
  <c r="O251" i="4"/>
  <c r="O247" i="4" s="1"/>
  <c r="O249" i="4" s="1"/>
  <c r="N251" i="4"/>
  <c r="L251" i="4"/>
  <c r="L247" i="4" s="1"/>
  <c r="L249" i="4" s="1"/>
  <c r="K251" i="4"/>
  <c r="I251" i="4"/>
  <c r="H251" i="4"/>
  <c r="F251" i="4"/>
  <c r="F247" i="4" s="1"/>
  <c r="F249" i="4" s="1"/>
  <c r="E251" i="4"/>
  <c r="E247" i="4" s="1"/>
  <c r="I247" i="4"/>
  <c r="M246" i="4"/>
  <c r="J246" i="4"/>
  <c r="G246" i="4"/>
  <c r="D246" i="4"/>
  <c r="O245" i="4"/>
  <c r="N245" i="4"/>
  <c r="L245" i="4"/>
  <c r="L241" i="4" s="1"/>
  <c r="K245" i="4"/>
  <c r="I245" i="4"/>
  <c r="I241" i="4" s="1"/>
  <c r="I243" i="4" s="1"/>
  <c r="H245" i="4"/>
  <c r="H241" i="4" s="1"/>
  <c r="F245" i="4"/>
  <c r="F241" i="4" s="1"/>
  <c r="E245" i="4"/>
  <c r="E241" i="4" s="1"/>
  <c r="O241" i="4"/>
  <c r="O243" i="4" s="1"/>
  <c r="K241" i="4"/>
  <c r="M227" i="4"/>
  <c r="J227" i="4"/>
  <c r="G227" i="4"/>
  <c r="G226" i="4" s="1"/>
  <c r="D227" i="4"/>
  <c r="D226" i="4" s="1"/>
  <c r="O226" i="4"/>
  <c r="N226" i="4"/>
  <c r="M226" i="4"/>
  <c r="L226" i="4"/>
  <c r="L224" i="4" s="1"/>
  <c r="L222" i="4" s="1"/>
  <c r="K226" i="4"/>
  <c r="J226" i="4"/>
  <c r="I226" i="4"/>
  <c r="I224" i="4" s="1"/>
  <c r="H226" i="4"/>
  <c r="H224" i="4" s="1"/>
  <c r="H222" i="4" s="1"/>
  <c r="F226" i="4"/>
  <c r="F224" i="4" s="1"/>
  <c r="F222" i="4" s="1"/>
  <c r="E226" i="4"/>
  <c r="E224" i="4" s="1"/>
  <c r="O224" i="4"/>
  <c r="O222" i="4" s="1"/>
  <c r="N224" i="4"/>
  <c r="K224" i="4"/>
  <c r="K222" i="4" s="1"/>
  <c r="M221" i="4"/>
  <c r="M220" i="4" s="1"/>
  <c r="J221" i="4"/>
  <c r="G221" i="4"/>
  <c r="D221" i="4"/>
  <c r="O220" i="4"/>
  <c r="N220" i="4"/>
  <c r="L220" i="4"/>
  <c r="L218" i="4" s="1"/>
  <c r="L216" i="4" s="1"/>
  <c r="K220" i="4"/>
  <c r="K218" i="4" s="1"/>
  <c r="K216" i="4" s="1"/>
  <c r="J220" i="4"/>
  <c r="I220" i="4"/>
  <c r="I218" i="4" s="1"/>
  <c r="H220" i="4"/>
  <c r="H218" i="4" s="1"/>
  <c r="H216" i="4" s="1"/>
  <c r="G220" i="4"/>
  <c r="F220" i="4"/>
  <c r="F218" i="4" s="1"/>
  <c r="F216" i="4" s="1"/>
  <c r="E220" i="4"/>
  <c r="E218" i="4" s="1"/>
  <c r="D220" i="4"/>
  <c r="O218" i="4"/>
  <c r="O216" i="4" s="1"/>
  <c r="N218" i="4"/>
  <c r="N216" i="4" s="1"/>
  <c r="M215" i="4"/>
  <c r="J215" i="4"/>
  <c r="G215" i="4"/>
  <c r="G214" i="4" s="1"/>
  <c r="D215" i="4"/>
  <c r="D214" i="4" s="1"/>
  <c r="O214" i="4"/>
  <c r="N214" i="4"/>
  <c r="M214" i="4"/>
  <c r="L214" i="4"/>
  <c r="L212" i="4" s="1"/>
  <c r="L210" i="4" s="1"/>
  <c r="K214" i="4"/>
  <c r="J214" i="4"/>
  <c r="I214" i="4"/>
  <c r="I212" i="4" s="1"/>
  <c r="H214" i="4"/>
  <c r="H212" i="4" s="1"/>
  <c r="H210" i="4" s="1"/>
  <c r="F214" i="4"/>
  <c r="F212" i="4" s="1"/>
  <c r="F210" i="4" s="1"/>
  <c r="E214" i="4"/>
  <c r="E212" i="4" s="1"/>
  <c r="O212" i="4"/>
  <c r="O210" i="4" s="1"/>
  <c r="N212" i="4"/>
  <c r="K212" i="4"/>
  <c r="K210" i="4" s="1"/>
  <c r="M209" i="4"/>
  <c r="M208" i="4" s="1"/>
  <c r="J209" i="4"/>
  <c r="G209" i="4"/>
  <c r="G208" i="4" s="1"/>
  <c r="D209" i="4"/>
  <c r="O208" i="4"/>
  <c r="O206" i="4" s="1"/>
  <c r="O204" i="4" s="1"/>
  <c r="N208" i="4"/>
  <c r="N206" i="4" s="1"/>
  <c r="N204" i="4" s="1"/>
  <c r="L208" i="4"/>
  <c r="L206" i="4" s="1"/>
  <c r="L204" i="4" s="1"/>
  <c r="K208" i="4"/>
  <c r="K206" i="4" s="1"/>
  <c r="K204" i="4" s="1"/>
  <c r="J208" i="4"/>
  <c r="I208" i="4"/>
  <c r="I206" i="4" s="1"/>
  <c r="H208" i="4"/>
  <c r="H206" i="4" s="1"/>
  <c r="H204" i="4" s="1"/>
  <c r="F208" i="4"/>
  <c r="F206" i="4" s="1"/>
  <c r="F204" i="4" s="1"/>
  <c r="E208" i="4"/>
  <c r="E206" i="4" s="1"/>
  <c r="D208" i="4"/>
  <c r="M203" i="4"/>
  <c r="M202" i="4" s="1"/>
  <c r="J203" i="4"/>
  <c r="G203" i="4"/>
  <c r="D203" i="4"/>
  <c r="D202" i="4" s="1"/>
  <c r="O202" i="4"/>
  <c r="O200" i="4" s="1"/>
  <c r="O198" i="4" s="1"/>
  <c r="N202" i="4"/>
  <c r="N200" i="4" s="1"/>
  <c r="L202" i="4"/>
  <c r="L200" i="4" s="1"/>
  <c r="L198" i="4" s="1"/>
  <c r="K202" i="4"/>
  <c r="K200" i="4" s="1"/>
  <c r="K198" i="4" s="1"/>
  <c r="J202" i="4"/>
  <c r="I202" i="4"/>
  <c r="I200" i="4" s="1"/>
  <c r="H202" i="4"/>
  <c r="H200" i="4" s="1"/>
  <c r="H198" i="4" s="1"/>
  <c r="G202" i="4"/>
  <c r="F202" i="4"/>
  <c r="F200" i="4" s="1"/>
  <c r="F198" i="4" s="1"/>
  <c r="E202" i="4"/>
  <c r="E200" i="4" s="1"/>
  <c r="M197" i="4"/>
  <c r="M196" i="4" s="1"/>
  <c r="J197" i="4"/>
  <c r="G197" i="4"/>
  <c r="D197" i="4"/>
  <c r="D196" i="4" s="1"/>
  <c r="O196" i="4"/>
  <c r="N196" i="4"/>
  <c r="L196" i="4"/>
  <c r="L194" i="4" s="1"/>
  <c r="L192" i="4" s="1"/>
  <c r="K196" i="4"/>
  <c r="K194" i="4" s="1"/>
  <c r="K192" i="4" s="1"/>
  <c r="J196" i="4"/>
  <c r="I196" i="4"/>
  <c r="I194" i="4" s="1"/>
  <c r="H196" i="4"/>
  <c r="H194" i="4" s="1"/>
  <c r="H192" i="4" s="1"/>
  <c r="G196" i="4"/>
  <c r="F196" i="4"/>
  <c r="F194" i="4" s="1"/>
  <c r="F192" i="4" s="1"/>
  <c r="E196" i="4"/>
  <c r="E194" i="4" s="1"/>
  <c r="O194" i="4"/>
  <c r="O192" i="4" s="1"/>
  <c r="N194" i="4"/>
  <c r="N192" i="4" s="1"/>
  <c r="M191" i="4"/>
  <c r="J191" i="4"/>
  <c r="G191" i="4"/>
  <c r="D191" i="4"/>
  <c r="O190" i="4"/>
  <c r="N190" i="4"/>
  <c r="L190" i="4"/>
  <c r="L186" i="4" s="1"/>
  <c r="L188" i="4" s="1"/>
  <c r="K190" i="4"/>
  <c r="K186" i="4" s="1"/>
  <c r="I190" i="4"/>
  <c r="I186" i="4" s="1"/>
  <c r="H190" i="4"/>
  <c r="F190" i="4"/>
  <c r="F186" i="4" s="1"/>
  <c r="F188" i="4" s="1"/>
  <c r="E190" i="4"/>
  <c r="O186" i="4"/>
  <c r="O188" i="4" s="1"/>
  <c r="M185" i="4"/>
  <c r="J185" i="4"/>
  <c r="G185" i="4"/>
  <c r="D185" i="4"/>
  <c r="M184" i="4"/>
  <c r="J184" i="4"/>
  <c r="G184" i="4"/>
  <c r="D184" i="4"/>
  <c r="M183" i="4"/>
  <c r="J183" i="4"/>
  <c r="G183" i="4"/>
  <c r="D183" i="4"/>
  <c r="O182" i="4"/>
  <c r="N182" i="4"/>
  <c r="L182" i="4"/>
  <c r="L178" i="4" s="1"/>
  <c r="L180" i="4" s="1"/>
  <c r="K182" i="4"/>
  <c r="K178" i="4" s="1"/>
  <c r="I182" i="4"/>
  <c r="I178" i="4" s="1"/>
  <c r="H182" i="4"/>
  <c r="F182" i="4"/>
  <c r="E182" i="4"/>
  <c r="O178" i="4"/>
  <c r="O180" i="4" s="1"/>
  <c r="F178" i="4"/>
  <c r="F180" i="4" s="1"/>
  <c r="M177" i="4"/>
  <c r="J177" i="4"/>
  <c r="G177" i="4"/>
  <c r="D177" i="4"/>
  <c r="M176" i="4"/>
  <c r="J176" i="4"/>
  <c r="G176" i="4"/>
  <c r="D176" i="4"/>
  <c r="M175" i="4"/>
  <c r="J175" i="4"/>
  <c r="G175" i="4"/>
  <c r="D175" i="4"/>
  <c r="M174" i="4"/>
  <c r="J174" i="4"/>
  <c r="G174" i="4"/>
  <c r="D174" i="4"/>
  <c r="M173" i="4"/>
  <c r="J173" i="4"/>
  <c r="G173" i="4"/>
  <c r="D173" i="4"/>
  <c r="M172" i="4"/>
  <c r="J172" i="4"/>
  <c r="G172" i="4"/>
  <c r="D172" i="4"/>
  <c r="O171" i="4"/>
  <c r="N171" i="4"/>
  <c r="L171" i="4"/>
  <c r="L167" i="4" s="1"/>
  <c r="L169" i="4" s="1"/>
  <c r="K171" i="4"/>
  <c r="K167" i="4" s="1"/>
  <c r="I171" i="4"/>
  <c r="I167" i="4" s="1"/>
  <c r="H171" i="4"/>
  <c r="F171" i="4"/>
  <c r="F167" i="4" s="1"/>
  <c r="F169" i="4" s="1"/>
  <c r="E171" i="4"/>
  <c r="O167" i="4"/>
  <c r="O169" i="4" s="1"/>
  <c r="M166" i="4"/>
  <c r="J166" i="4"/>
  <c r="G166" i="4"/>
  <c r="D166" i="4"/>
  <c r="M165" i="4"/>
  <c r="J165" i="4"/>
  <c r="G165" i="4"/>
  <c r="D165" i="4"/>
  <c r="M164" i="4"/>
  <c r="J164" i="4"/>
  <c r="G164" i="4"/>
  <c r="D164" i="4"/>
  <c r="M163" i="4"/>
  <c r="J163" i="4"/>
  <c r="G163" i="4"/>
  <c r="D163" i="4"/>
  <c r="M162" i="4"/>
  <c r="J162" i="4"/>
  <c r="G162" i="4"/>
  <c r="D162" i="4"/>
  <c r="M161" i="4"/>
  <c r="J161" i="4"/>
  <c r="G161" i="4"/>
  <c r="D161" i="4"/>
  <c r="M160" i="4"/>
  <c r="J160" i="4"/>
  <c r="G160" i="4"/>
  <c r="D160" i="4"/>
  <c r="M159" i="4"/>
  <c r="J159" i="4"/>
  <c r="G159" i="4"/>
  <c r="D159" i="4"/>
  <c r="M158" i="4"/>
  <c r="J158" i="4"/>
  <c r="G158" i="4"/>
  <c r="D158" i="4"/>
  <c r="M157" i="4"/>
  <c r="J157" i="4"/>
  <c r="G157" i="4"/>
  <c r="D157" i="4"/>
  <c r="O156" i="4"/>
  <c r="O152" i="4" s="1"/>
  <c r="O154" i="4" s="1"/>
  <c r="N156" i="4"/>
  <c r="L156" i="4"/>
  <c r="L152" i="4" s="1"/>
  <c r="L154" i="4" s="1"/>
  <c r="K156" i="4"/>
  <c r="I156" i="4"/>
  <c r="I152" i="4" s="1"/>
  <c r="H156" i="4"/>
  <c r="F156" i="4"/>
  <c r="E156" i="4"/>
  <c r="K152" i="4"/>
  <c r="F152" i="4"/>
  <c r="F154" i="4" s="1"/>
  <c r="M151" i="4"/>
  <c r="J151" i="4"/>
  <c r="G151" i="4"/>
  <c r="D151" i="4"/>
  <c r="M150" i="4"/>
  <c r="J150" i="4"/>
  <c r="G150" i="4"/>
  <c r="D150" i="4"/>
  <c r="O149" i="4"/>
  <c r="N149" i="4"/>
  <c r="L149" i="4"/>
  <c r="L145" i="4" s="1"/>
  <c r="L147" i="4" s="1"/>
  <c r="K149" i="4"/>
  <c r="K145" i="4" s="1"/>
  <c r="I149" i="4"/>
  <c r="I145" i="4" s="1"/>
  <c r="H149" i="4"/>
  <c r="F149" i="4"/>
  <c r="E149" i="4"/>
  <c r="O145" i="4"/>
  <c r="O147" i="4" s="1"/>
  <c r="F145" i="4"/>
  <c r="F147" i="4" s="1"/>
  <c r="M141" i="4"/>
  <c r="M140" i="4" s="1"/>
  <c r="J141" i="4"/>
  <c r="G141" i="4"/>
  <c r="G140" i="4" s="1"/>
  <c r="D141" i="4"/>
  <c r="D140" i="4" s="1"/>
  <c r="O140" i="4"/>
  <c r="O138" i="4" s="1"/>
  <c r="O136" i="4" s="1"/>
  <c r="O134" i="4" s="1"/>
  <c r="N140" i="4"/>
  <c r="N138" i="4" s="1"/>
  <c r="N136" i="4" s="1"/>
  <c r="L140" i="4"/>
  <c r="L138" i="4" s="1"/>
  <c r="L136" i="4" s="1"/>
  <c r="L134" i="4" s="1"/>
  <c r="K140" i="4"/>
  <c r="K138" i="4" s="1"/>
  <c r="K136" i="4" s="1"/>
  <c r="K134" i="4" s="1"/>
  <c r="J140" i="4"/>
  <c r="I140" i="4"/>
  <c r="I138" i="4" s="1"/>
  <c r="H140" i="4"/>
  <c r="H138" i="4" s="1"/>
  <c r="H136" i="4" s="1"/>
  <c r="H134" i="4" s="1"/>
  <c r="F140" i="4"/>
  <c r="F138" i="4" s="1"/>
  <c r="F136" i="4" s="1"/>
  <c r="F134" i="4" s="1"/>
  <c r="E140" i="4"/>
  <c r="E138" i="4" s="1"/>
  <c r="M133" i="4"/>
  <c r="M132" i="4" s="1"/>
  <c r="J133" i="4"/>
  <c r="G133" i="4"/>
  <c r="D133" i="4"/>
  <c r="O132" i="4"/>
  <c r="N132" i="4"/>
  <c r="L132" i="4"/>
  <c r="L130" i="4" s="1"/>
  <c r="L128" i="4" s="1"/>
  <c r="K132" i="4"/>
  <c r="K130" i="4" s="1"/>
  <c r="J132" i="4"/>
  <c r="I132" i="4"/>
  <c r="I130" i="4" s="1"/>
  <c r="I128" i="4" s="1"/>
  <c r="H132" i="4"/>
  <c r="H130" i="4" s="1"/>
  <c r="H128" i="4" s="1"/>
  <c r="G132" i="4"/>
  <c r="F132" i="4"/>
  <c r="F130" i="4" s="1"/>
  <c r="F128" i="4" s="1"/>
  <c r="E132" i="4"/>
  <c r="E130" i="4" s="1"/>
  <c r="E128" i="4" s="1"/>
  <c r="D132" i="4"/>
  <c r="O130" i="4"/>
  <c r="O128" i="4" s="1"/>
  <c r="N130" i="4"/>
  <c r="N128" i="4" s="1"/>
  <c r="M127" i="4"/>
  <c r="M126" i="4" s="1"/>
  <c r="J127" i="4"/>
  <c r="G127" i="4"/>
  <c r="G126" i="4" s="1"/>
  <c r="D127" i="4"/>
  <c r="O126" i="4"/>
  <c r="O124" i="4" s="1"/>
  <c r="O122" i="4" s="1"/>
  <c r="N126" i="4"/>
  <c r="N124" i="4" s="1"/>
  <c r="N122" i="4" s="1"/>
  <c r="L126" i="4"/>
  <c r="L124" i="4" s="1"/>
  <c r="L122" i="4" s="1"/>
  <c r="K126" i="4"/>
  <c r="J126" i="4"/>
  <c r="I126" i="4"/>
  <c r="I124" i="4" s="1"/>
  <c r="I122" i="4" s="1"/>
  <c r="H126" i="4"/>
  <c r="H124" i="4" s="1"/>
  <c r="H122" i="4" s="1"/>
  <c r="F126" i="4"/>
  <c r="F124" i="4" s="1"/>
  <c r="F122" i="4" s="1"/>
  <c r="E126" i="4"/>
  <c r="E124" i="4" s="1"/>
  <c r="D126" i="4"/>
  <c r="K124" i="4"/>
  <c r="M121" i="4"/>
  <c r="J121" i="4"/>
  <c r="J120" i="4" s="1"/>
  <c r="G121" i="4"/>
  <c r="G120" i="4" s="1"/>
  <c r="D121" i="4"/>
  <c r="D120" i="4" s="1"/>
  <c r="O120" i="4"/>
  <c r="O118" i="4" s="1"/>
  <c r="O116" i="4" s="1"/>
  <c r="N120" i="4"/>
  <c r="N118" i="4" s="1"/>
  <c r="N116" i="4" s="1"/>
  <c r="M120" i="4"/>
  <c r="L120" i="4"/>
  <c r="L118" i="4" s="1"/>
  <c r="L116" i="4" s="1"/>
  <c r="K120" i="4"/>
  <c r="K118" i="4" s="1"/>
  <c r="K116" i="4" s="1"/>
  <c r="I120" i="4"/>
  <c r="I118" i="4" s="1"/>
  <c r="I116" i="4" s="1"/>
  <c r="H120" i="4"/>
  <c r="H118" i="4" s="1"/>
  <c r="F120" i="4"/>
  <c r="F118" i="4" s="1"/>
  <c r="F116" i="4" s="1"/>
  <c r="E120" i="4"/>
  <c r="E118" i="4" s="1"/>
  <c r="E116" i="4" s="1"/>
  <c r="M115" i="4"/>
  <c r="J115" i="4"/>
  <c r="J114" i="4" s="1"/>
  <c r="G115" i="4"/>
  <c r="G114" i="4" s="1"/>
  <c r="D115" i="4"/>
  <c r="O114" i="4"/>
  <c r="N114" i="4"/>
  <c r="N112" i="4" s="1"/>
  <c r="N110" i="4" s="1"/>
  <c r="M114" i="4"/>
  <c r="L114" i="4"/>
  <c r="L112" i="4" s="1"/>
  <c r="L110" i="4" s="1"/>
  <c r="K114" i="4"/>
  <c r="K112" i="4" s="1"/>
  <c r="K110" i="4" s="1"/>
  <c r="I114" i="4"/>
  <c r="H114" i="4"/>
  <c r="H112" i="4" s="1"/>
  <c r="F114" i="4"/>
  <c r="F112" i="4" s="1"/>
  <c r="F110" i="4" s="1"/>
  <c r="E114" i="4"/>
  <c r="E112" i="4" s="1"/>
  <c r="E110" i="4" s="1"/>
  <c r="D114" i="4"/>
  <c r="O112" i="4"/>
  <c r="O110" i="4" s="1"/>
  <c r="I112" i="4"/>
  <c r="I110" i="4" s="1"/>
  <c r="M109" i="4"/>
  <c r="M108" i="4" s="1"/>
  <c r="J109" i="4"/>
  <c r="G109" i="4"/>
  <c r="G108" i="4" s="1"/>
  <c r="D109" i="4"/>
  <c r="D108" i="4" s="1"/>
  <c r="O108" i="4"/>
  <c r="O106" i="4" s="1"/>
  <c r="O104" i="4" s="1"/>
  <c r="N108" i="4"/>
  <c r="L108" i="4"/>
  <c r="L106" i="4" s="1"/>
  <c r="L104" i="4" s="1"/>
  <c r="K108" i="4"/>
  <c r="K106" i="4" s="1"/>
  <c r="K104" i="4" s="1"/>
  <c r="J108" i="4"/>
  <c r="I108" i="4"/>
  <c r="H108" i="4"/>
  <c r="H106" i="4" s="1"/>
  <c r="F108" i="4"/>
  <c r="F106" i="4" s="1"/>
  <c r="F104" i="4" s="1"/>
  <c r="E108" i="4"/>
  <c r="E106" i="4" s="1"/>
  <c r="E104" i="4" s="1"/>
  <c r="N106" i="4"/>
  <c r="N104" i="4" s="1"/>
  <c r="I106" i="4"/>
  <c r="I104" i="4" s="1"/>
  <c r="M101" i="4"/>
  <c r="J101" i="4"/>
  <c r="G101" i="4"/>
  <c r="G100" i="4" s="1"/>
  <c r="D101" i="4"/>
  <c r="D100" i="4" s="1"/>
  <c r="O100" i="4"/>
  <c r="O98" i="4" s="1"/>
  <c r="O96" i="4" s="1"/>
  <c r="N100" i="4"/>
  <c r="N98" i="4" s="1"/>
  <c r="N96" i="4" s="1"/>
  <c r="M100" i="4"/>
  <c r="L100" i="4"/>
  <c r="L98" i="4" s="1"/>
  <c r="L96" i="4" s="1"/>
  <c r="K100" i="4"/>
  <c r="K98" i="4" s="1"/>
  <c r="K96" i="4" s="1"/>
  <c r="J100" i="4"/>
  <c r="I100" i="4"/>
  <c r="I98" i="4" s="1"/>
  <c r="I96" i="4" s="1"/>
  <c r="H100" i="4"/>
  <c r="H98" i="4" s="1"/>
  <c r="F100" i="4"/>
  <c r="F98" i="4" s="1"/>
  <c r="F96" i="4" s="1"/>
  <c r="E100" i="4"/>
  <c r="E98" i="4" s="1"/>
  <c r="E96" i="4" s="1"/>
  <c r="M95" i="4"/>
  <c r="M94" i="4" s="1"/>
  <c r="J95" i="4"/>
  <c r="G95" i="4"/>
  <c r="D95" i="4"/>
  <c r="D94" i="4" s="1"/>
  <c r="O94" i="4"/>
  <c r="N94" i="4"/>
  <c r="L94" i="4"/>
  <c r="L92" i="4" s="1"/>
  <c r="L90" i="4" s="1"/>
  <c r="K94" i="4"/>
  <c r="K92" i="4" s="1"/>
  <c r="K90" i="4" s="1"/>
  <c r="J94" i="4"/>
  <c r="I94" i="4"/>
  <c r="I92" i="4" s="1"/>
  <c r="I90" i="4" s="1"/>
  <c r="H94" i="4"/>
  <c r="H92" i="4" s="1"/>
  <c r="G94" i="4"/>
  <c r="F94" i="4"/>
  <c r="F92" i="4" s="1"/>
  <c r="F90" i="4" s="1"/>
  <c r="E94" i="4"/>
  <c r="E92" i="4" s="1"/>
  <c r="E90" i="4" s="1"/>
  <c r="O92" i="4"/>
  <c r="O90" i="4" s="1"/>
  <c r="N92" i="4"/>
  <c r="N90" i="4" s="1"/>
  <c r="M89" i="4"/>
  <c r="J89" i="4"/>
  <c r="G89" i="4"/>
  <c r="G88" i="4" s="1"/>
  <c r="D89" i="4"/>
  <c r="O88" i="4"/>
  <c r="N88" i="4"/>
  <c r="N86" i="4" s="1"/>
  <c r="N84" i="4" s="1"/>
  <c r="M88" i="4"/>
  <c r="L88" i="4"/>
  <c r="L86" i="4" s="1"/>
  <c r="L84" i="4" s="1"/>
  <c r="K88" i="4"/>
  <c r="K86" i="4" s="1"/>
  <c r="K84" i="4" s="1"/>
  <c r="J88" i="4"/>
  <c r="I88" i="4"/>
  <c r="I86" i="4" s="1"/>
  <c r="I84" i="4" s="1"/>
  <c r="H88" i="4"/>
  <c r="H86" i="4" s="1"/>
  <c r="F88" i="4"/>
  <c r="F86" i="4" s="1"/>
  <c r="F84" i="4" s="1"/>
  <c r="E88" i="4"/>
  <c r="E86" i="4" s="1"/>
  <c r="E84" i="4" s="1"/>
  <c r="D88" i="4"/>
  <c r="O86" i="4"/>
  <c r="O84" i="4" s="1"/>
  <c r="M83" i="4"/>
  <c r="M82" i="4" s="1"/>
  <c r="J83" i="4"/>
  <c r="J82" i="4" s="1"/>
  <c r="G83" i="4"/>
  <c r="D83" i="4"/>
  <c r="O82" i="4"/>
  <c r="O80" i="4" s="1"/>
  <c r="O78" i="4" s="1"/>
  <c r="N82" i="4"/>
  <c r="N80" i="4" s="1"/>
  <c r="N78" i="4" s="1"/>
  <c r="L82" i="4"/>
  <c r="L80" i="4" s="1"/>
  <c r="L78" i="4" s="1"/>
  <c r="K82" i="4"/>
  <c r="K80" i="4" s="1"/>
  <c r="K78" i="4" s="1"/>
  <c r="I82" i="4"/>
  <c r="I80" i="4" s="1"/>
  <c r="I78" i="4" s="1"/>
  <c r="H82" i="4"/>
  <c r="H80" i="4" s="1"/>
  <c r="G82" i="4"/>
  <c r="F82" i="4"/>
  <c r="F80" i="4" s="1"/>
  <c r="F78" i="4" s="1"/>
  <c r="E82" i="4"/>
  <c r="E80" i="4" s="1"/>
  <c r="E78" i="4" s="1"/>
  <c r="D82" i="4"/>
  <c r="M77" i="4"/>
  <c r="M76" i="4" s="1"/>
  <c r="J77" i="4"/>
  <c r="G77" i="4"/>
  <c r="G76" i="4" s="1"/>
  <c r="D77" i="4"/>
  <c r="O76" i="4"/>
  <c r="O74" i="4" s="1"/>
  <c r="O72" i="4" s="1"/>
  <c r="N76" i="4"/>
  <c r="L76" i="4"/>
  <c r="L74" i="4" s="1"/>
  <c r="L72" i="4" s="1"/>
  <c r="K76" i="4"/>
  <c r="K74" i="4" s="1"/>
  <c r="K72" i="4" s="1"/>
  <c r="J76" i="4"/>
  <c r="I76" i="4"/>
  <c r="I74" i="4" s="1"/>
  <c r="I72" i="4" s="1"/>
  <c r="H76" i="4"/>
  <c r="H74" i="4" s="1"/>
  <c r="D76" i="4"/>
  <c r="N74" i="4"/>
  <c r="N72" i="4" s="1"/>
  <c r="F74" i="4"/>
  <c r="F72" i="4" s="1"/>
  <c r="E74" i="4"/>
  <c r="M68" i="4"/>
  <c r="J68" i="4"/>
  <c r="G68" i="4"/>
  <c r="D68" i="4"/>
  <c r="M67" i="4"/>
  <c r="J67" i="4"/>
  <c r="G67" i="4"/>
  <c r="D67" i="4"/>
  <c r="M66" i="4"/>
  <c r="J66" i="4"/>
  <c r="G66" i="4"/>
  <c r="D66" i="4"/>
  <c r="O65" i="4"/>
  <c r="O61" i="4" s="1"/>
  <c r="O63" i="4" s="1"/>
  <c r="N65" i="4"/>
  <c r="L65" i="4"/>
  <c r="L61" i="4" s="1"/>
  <c r="L63" i="4" s="1"/>
  <c r="K65" i="4"/>
  <c r="K61" i="4" s="1"/>
  <c r="I65" i="4"/>
  <c r="I61" i="4" s="1"/>
  <c r="I63" i="4" s="1"/>
  <c r="H65" i="4"/>
  <c r="H61" i="4" s="1"/>
  <c r="H63" i="4" s="1"/>
  <c r="F65" i="4"/>
  <c r="F61" i="4" s="1"/>
  <c r="F63" i="4" s="1"/>
  <c r="E65" i="4"/>
  <c r="E61" i="4" s="1"/>
  <c r="M60" i="4"/>
  <c r="J60" i="4"/>
  <c r="G60" i="4"/>
  <c r="G59" i="4" s="1"/>
  <c r="D60" i="4"/>
  <c r="O59" i="4"/>
  <c r="N59" i="4"/>
  <c r="N57" i="4" s="1"/>
  <c r="M59" i="4"/>
  <c r="L59" i="4"/>
  <c r="L57" i="4" s="1"/>
  <c r="L55" i="4" s="1"/>
  <c r="K59" i="4"/>
  <c r="J59" i="4"/>
  <c r="I59" i="4"/>
  <c r="I57" i="4" s="1"/>
  <c r="I55" i="4" s="1"/>
  <c r="H59" i="4"/>
  <c r="H57" i="4" s="1"/>
  <c r="F59" i="4"/>
  <c r="F57" i="4" s="1"/>
  <c r="F55" i="4" s="1"/>
  <c r="E59" i="4"/>
  <c r="E57" i="4" s="1"/>
  <c r="D59" i="4"/>
  <c r="O57" i="4"/>
  <c r="O55" i="4" s="1"/>
  <c r="K57" i="4"/>
  <c r="K55" i="4" s="1"/>
  <c r="M52" i="4"/>
  <c r="J52" i="4"/>
  <c r="G52" i="4"/>
  <c r="D52" i="4"/>
  <c r="M51" i="4"/>
  <c r="J51" i="4"/>
  <c r="G51" i="4"/>
  <c r="D51" i="4"/>
  <c r="M50" i="4"/>
  <c r="J50" i="4"/>
  <c r="G50" i="4"/>
  <c r="D50" i="4"/>
  <c r="O49" i="4"/>
  <c r="O45" i="4" s="1"/>
  <c r="O47" i="4" s="1"/>
  <c r="N49" i="4"/>
  <c r="N45" i="4" s="1"/>
  <c r="N47" i="4" s="1"/>
  <c r="L49" i="4"/>
  <c r="L45" i="4" s="1"/>
  <c r="L47" i="4" s="1"/>
  <c r="K49" i="4"/>
  <c r="I49" i="4"/>
  <c r="I45" i="4" s="1"/>
  <c r="I47" i="4" s="1"/>
  <c r="H49" i="4"/>
  <c r="F49" i="4"/>
  <c r="F45" i="4" s="1"/>
  <c r="F47" i="4" s="1"/>
  <c r="E49" i="4"/>
  <c r="E45" i="4" s="1"/>
  <c r="M44" i="4"/>
  <c r="M43" i="4" s="1"/>
  <c r="J44" i="4"/>
  <c r="G44" i="4"/>
  <c r="G43" i="4" s="1"/>
  <c r="D44" i="4"/>
  <c r="D43" i="4" s="1"/>
  <c r="O43" i="4"/>
  <c r="O41" i="4" s="1"/>
  <c r="O39" i="4" s="1"/>
  <c r="N43" i="4"/>
  <c r="L43" i="4"/>
  <c r="L41" i="4" s="1"/>
  <c r="L39" i="4" s="1"/>
  <c r="K43" i="4"/>
  <c r="K41" i="4" s="1"/>
  <c r="J43" i="4"/>
  <c r="I43" i="4"/>
  <c r="I41" i="4" s="1"/>
  <c r="I39" i="4" s="1"/>
  <c r="H43" i="4"/>
  <c r="H41" i="4" s="1"/>
  <c r="H39" i="4" s="1"/>
  <c r="F43" i="4"/>
  <c r="F41" i="4" s="1"/>
  <c r="F39" i="4" s="1"/>
  <c r="E43" i="4"/>
  <c r="E41" i="4" s="1"/>
  <c r="N41" i="4"/>
  <c r="N39" i="4" s="1"/>
  <c r="M38" i="4"/>
  <c r="J38" i="4"/>
  <c r="G38" i="4"/>
  <c r="D38" i="4"/>
  <c r="M37" i="4"/>
  <c r="J37" i="4"/>
  <c r="G37" i="4"/>
  <c r="D37" i="4"/>
  <c r="M36" i="4"/>
  <c r="J36" i="4"/>
  <c r="G36" i="4"/>
  <c r="D36" i="4"/>
  <c r="M35" i="4"/>
  <c r="J35" i="4"/>
  <c r="G35" i="4"/>
  <c r="D35" i="4"/>
  <c r="M34" i="4"/>
  <c r="J34" i="4"/>
  <c r="G34" i="4"/>
  <c r="D34" i="4"/>
  <c r="O33" i="4"/>
  <c r="O31" i="4" s="1"/>
  <c r="O29" i="4" s="1"/>
  <c r="O27" i="4" s="1"/>
  <c r="N33" i="4"/>
  <c r="N31" i="4" s="1"/>
  <c r="L33" i="4"/>
  <c r="L31" i="4" s="1"/>
  <c r="L29" i="4" s="1"/>
  <c r="K33" i="4"/>
  <c r="I33" i="4"/>
  <c r="I31" i="4" s="1"/>
  <c r="I29" i="4" s="1"/>
  <c r="H33" i="4"/>
  <c r="F33" i="4"/>
  <c r="F31" i="4" s="1"/>
  <c r="F29" i="4" s="1"/>
  <c r="E33" i="4"/>
  <c r="E31" i="4" s="1"/>
  <c r="E29" i="4" s="1"/>
  <c r="M26" i="4"/>
  <c r="M25" i="4" s="1"/>
  <c r="J26" i="4"/>
  <c r="G26" i="4"/>
  <c r="G25" i="4" s="1"/>
  <c r="D26" i="4"/>
  <c r="O25" i="4"/>
  <c r="O21" i="4" s="1"/>
  <c r="O23" i="4" s="1"/>
  <c r="N25" i="4"/>
  <c r="L25" i="4"/>
  <c r="L21" i="4" s="1"/>
  <c r="L23" i="4" s="1"/>
  <c r="K25" i="4"/>
  <c r="K21" i="4" s="1"/>
  <c r="J25" i="4"/>
  <c r="I25" i="4"/>
  <c r="I21" i="4" s="1"/>
  <c r="H25" i="4"/>
  <c r="H21" i="4" s="1"/>
  <c r="H23" i="4" s="1"/>
  <c r="F25" i="4"/>
  <c r="F21" i="4" s="1"/>
  <c r="F23" i="4" s="1"/>
  <c r="E25" i="4"/>
  <c r="E21" i="4" s="1"/>
  <c r="D25" i="4"/>
  <c r="N21" i="4"/>
  <c r="N23" i="4" s="1"/>
  <c r="M20" i="4"/>
  <c r="J20" i="4"/>
  <c r="G20" i="4"/>
  <c r="D20" i="4"/>
  <c r="O19" i="4"/>
  <c r="N19" i="4"/>
  <c r="L19" i="4"/>
  <c r="L15" i="4" s="1"/>
  <c r="L17" i="4" s="1"/>
  <c r="K19" i="4"/>
  <c r="K15" i="4" s="1"/>
  <c r="I19" i="4"/>
  <c r="I15" i="4" s="1"/>
  <c r="I17" i="4" s="1"/>
  <c r="H19" i="4"/>
  <c r="F19" i="4"/>
  <c r="F15" i="4" s="1"/>
  <c r="F17" i="4" s="1"/>
  <c r="E19" i="4"/>
  <c r="E15" i="4" s="1"/>
  <c r="O15" i="4"/>
  <c r="O17" i="4" s="1"/>
  <c r="I27" i="4" l="1"/>
  <c r="F11" i="4"/>
  <c r="E11" i="4"/>
  <c r="E13" i="4"/>
  <c r="K13" i="4"/>
  <c r="F70" i="4"/>
  <c r="O70" i="4"/>
  <c r="I70" i="4"/>
  <c r="K70" i="4"/>
  <c r="K263" i="4"/>
  <c r="N333" i="4"/>
  <c r="F333" i="4"/>
  <c r="O333" i="4"/>
  <c r="I333" i="4"/>
  <c r="F379" i="4"/>
  <c r="F378" i="4" s="1"/>
  <c r="L379" i="4"/>
  <c r="L378" i="4" s="1"/>
  <c r="O379" i="4"/>
  <c r="O378" i="4" s="1"/>
  <c r="I102" i="4"/>
  <c r="O102" i="4"/>
  <c r="O69" i="4" s="1"/>
  <c r="F27" i="4"/>
  <c r="L27" i="4"/>
  <c r="N70" i="4"/>
  <c r="L70" i="4"/>
  <c r="N102" i="4"/>
  <c r="F102" i="4"/>
  <c r="L102" i="4"/>
  <c r="K143" i="4"/>
  <c r="N263" i="4"/>
  <c r="F263" i="4"/>
  <c r="H263" i="4"/>
  <c r="L263" i="4"/>
  <c r="O263" i="4"/>
  <c r="F13" i="4"/>
  <c r="F143" i="4"/>
  <c r="F142" i="4" s="1"/>
  <c r="L143" i="4"/>
  <c r="L142" i="4" s="1"/>
  <c r="K367" i="4"/>
  <c r="I13" i="4"/>
  <c r="L13" i="4"/>
  <c r="O13" i="4"/>
  <c r="O143" i="4"/>
  <c r="O142" i="4" s="1"/>
  <c r="F292" i="4"/>
  <c r="I292" i="4"/>
  <c r="L292" i="4"/>
  <c r="O292" i="4"/>
  <c r="F367" i="4"/>
  <c r="I367" i="4"/>
  <c r="O367" i="4"/>
  <c r="O53" i="4"/>
  <c r="L369" i="4"/>
  <c r="D194" i="4"/>
  <c r="G194" i="4"/>
  <c r="D288" i="4"/>
  <c r="G138" i="4"/>
  <c r="D373" i="4"/>
  <c r="M124" i="4"/>
  <c r="D218" i="4"/>
  <c r="E369" i="4"/>
  <c r="J41" i="4"/>
  <c r="I249" i="4"/>
  <c r="I239" i="4"/>
  <c r="I238" i="4" s="1"/>
  <c r="M298" i="4"/>
  <c r="N294" i="4"/>
  <c r="J391" i="4"/>
  <c r="K389" i="4"/>
  <c r="J389" i="4" s="1"/>
  <c r="M33" i="4"/>
  <c r="M41" i="4"/>
  <c r="L53" i="4"/>
  <c r="M65" i="4"/>
  <c r="D206" i="4"/>
  <c r="M251" i="4"/>
  <c r="M304" i="4"/>
  <c r="G385" i="4"/>
  <c r="G275" i="4"/>
  <c r="J331" i="4"/>
  <c r="G33" i="4"/>
  <c r="J33" i="4"/>
  <c r="M57" i="4"/>
  <c r="G57" i="4"/>
  <c r="N247" i="4"/>
  <c r="M247" i="4" s="1"/>
  <c r="J254" i="4"/>
  <c r="D275" i="4"/>
  <c r="N300" i="4"/>
  <c r="N302" i="4" s="1"/>
  <c r="M302" i="4" s="1"/>
  <c r="J325" i="4"/>
  <c r="K329" i="4"/>
  <c r="J329" i="4" s="1"/>
  <c r="J364" i="4"/>
  <c r="D385" i="4"/>
  <c r="G267" i="4"/>
  <c r="M310" i="4"/>
  <c r="J345" i="4"/>
  <c r="G206" i="4"/>
  <c r="G218" i="4"/>
  <c r="J21" i="4"/>
  <c r="G19" i="4"/>
  <c r="M19" i="4"/>
  <c r="M31" i="4"/>
  <c r="G39" i="4"/>
  <c r="M39" i="4"/>
  <c r="G49" i="4"/>
  <c r="J49" i="4"/>
  <c r="D74" i="4"/>
  <c r="D138" i="4"/>
  <c r="M286" i="4"/>
  <c r="I319" i="4"/>
  <c r="F319" i="4"/>
  <c r="M200" i="4"/>
  <c r="M212" i="4"/>
  <c r="M224" i="4"/>
  <c r="J241" i="4"/>
  <c r="E239" i="4"/>
  <c r="E238" i="4" s="1"/>
  <c r="D267" i="4"/>
  <c r="M288" i="4"/>
  <c r="K323" i="4"/>
  <c r="K321" i="4" s="1"/>
  <c r="D325" i="4"/>
  <c r="G325" i="4"/>
  <c r="N319" i="4"/>
  <c r="J357" i="4"/>
  <c r="D375" i="4"/>
  <c r="J375" i="4"/>
  <c r="M375" i="4"/>
  <c r="O394" i="4"/>
  <c r="O393" i="4" s="1"/>
  <c r="F53" i="4"/>
  <c r="D15" i="4"/>
  <c r="M49" i="4"/>
  <c r="J55" i="4"/>
  <c r="J61" i="4"/>
  <c r="J124" i="4"/>
  <c r="K122" i="4"/>
  <c r="J122" i="4" s="1"/>
  <c r="J130" i="4"/>
  <c r="K128" i="4"/>
  <c r="J128" i="4" s="1"/>
  <c r="M130" i="4"/>
  <c r="H15" i="4"/>
  <c r="H13" i="4" s="1"/>
  <c r="N15" i="4"/>
  <c r="D19" i="4"/>
  <c r="N29" i="4"/>
  <c r="H31" i="4"/>
  <c r="K31" i="4"/>
  <c r="K39" i="4"/>
  <c r="J39" i="4" s="1"/>
  <c r="H45" i="4"/>
  <c r="H47" i="4" s="1"/>
  <c r="G47" i="4" s="1"/>
  <c r="K45" i="4"/>
  <c r="J45" i="4" s="1"/>
  <c r="M45" i="4"/>
  <c r="K53" i="4"/>
  <c r="H55" i="4"/>
  <c r="N55" i="4"/>
  <c r="J57" i="4"/>
  <c r="I53" i="4"/>
  <c r="N61" i="4"/>
  <c r="G65" i="4"/>
  <c r="J65" i="4"/>
  <c r="E72" i="4"/>
  <c r="M74" i="4"/>
  <c r="M78" i="4"/>
  <c r="M80" i="4"/>
  <c r="M84" i="4"/>
  <c r="M86" i="4"/>
  <c r="M90" i="4"/>
  <c r="M92" i="4"/>
  <c r="M96" i="4"/>
  <c r="M98" i="4"/>
  <c r="M104" i="4"/>
  <c r="M106" i="4"/>
  <c r="M110" i="4"/>
  <c r="M112" i="4"/>
  <c r="G122" i="4"/>
  <c r="M122" i="4"/>
  <c r="M128" i="4"/>
  <c r="G156" i="4"/>
  <c r="H152" i="4"/>
  <c r="H154" i="4" s="1"/>
  <c r="M156" i="4"/>
  <c r="N152" i="4"/>
  <c r="N154" i="4" s="1"/>
  <c r="M154" i="4" s="1"/>
  <c r="G182" i="4"/>
  <c r="H178" i="4"/>
  <c r="H180" i="4" s="1"/>
  <c r="M182" i="4"/>
  <c r="N178" i="4"/>
  <c r="N180" i="4" s="1"/>
  <c r="M180" i="4" s="1"/>
  <c r="N198" i="4"/>
  <c r="M198" i="4" s="1"/>
  <c r="D200" i="4"/>
  <c r="N210" i="4"/>
  <c r="M210" i="4" s="1"/>
  <c r="D212" i="4"/>
  <c r="N222" i="4"/>
  <c r="M222" i="4" s="1"/>
  <c r="D224" i="4"/>
  <c r="L243" i="4"/>
  <c r="L239" i="4"/>
  <c r="L238" i="4" s="1"/>
  <c r="G298" i="4"/>
  <c r="H294" i="4"/>
  <c r="J298" i="4"/>
  <c r="K294" i="4"/>
  <c r="N308" i="4"/>
  <c r="M308" i="4" s="1"/>
  <c r="M306" i="4"/>
  <c r="G312" i="4"/>
  <c r="D337" i="4"/>
  <c r="J351" i="4"/>
  <c r="K349" i="4"/>
  <c r="K347" i="4" s="1"/>
  <c r="K353" i="4"/>
  <c r="K360" i="4"/>
  <c r="D400" i="4"/>
  <c r="E396" i="4"/>
  <c r="H398" i="4"/>
  <c r="H394" i="4"/>
  <c r="H393" i="4" s="1"/>
  <c r="J400" i="4"/>
  <c r="K396" i="4"/>
  <c r="J396" i="4" s="1"/>
  <c r="M400" i="4"/>
  <c r="N396" i="4"/>
  <c r="N398" i="4" s="1"/>
  <c r="M398" i="4" s="1"/>
  <c r="D413" i="4"/>
  <c r="E411" i="4"/>
  <c r="E409" i="4" s="1"/>
  <c r="D409" i="4" s="1"/>
  <c r="J413" i="4"/>
  <c r="K411" i="4"/>
  <c r="K409" i="4" s="1"/>
  <c r="J409" i="4" s="1"/>
  <c r="M413" i="4"/>
  <c r="N411" i="4"/>
  <c r="N409" i="4" s="1"/>
  <c r="M409" i="4" s="1"/>
  <c r="M21" i="4"/>
  <c r="M72" i="4"/>
  <c r="M70" i="4" s="1"/>
  <c r="G149" i="4"/>
  <c r="H145" i="4"/>
  <c r="M149" i="4"/>
  <c r="N145" i="4"/>
  <c r="G171" i="4"/>
  <c r="H167" i="4"/>
  <c r="H169" i="4" s="1"/>
  <c r="M171" i="4"/>
  <c r="N167" i="4"/>
  <c r="N169" i="4" s="1"/>
  <c r="M169" i="4" s="1"/>
  <c r="G190" i="4"/>
  <c r="H186" i="4"/>
  <c r="H188" i="4" s="1"/>
  <c r="M190" i="4"/>
  <c r="N186" i="4"/>
  <c r="N188" i="4" s="1"/>
  <c r="M188" i="4" s="1"/>
  <c r="M245" i="4"/>
  <c r="N241" i="4"/>
  <c r="G251" i="4"/>
  <c r="H247" i="4"/>
  <c r="H249" i="4" s="1"/>
  <c r="J251" i="4"/>
  <c r="K247" i="4"/>
  <c r="J247" i="4" s="1"/>
  <c r="M258" i="4"/>
  <c r="N254" i="4"/>
  <c r="G304" i="4"/>
  <c r="H300" i="4"/>
  <c r="H302" i="4" s="1"/>
  <c r="G302" i="4" s="1"/>
  <c r="J304" i="4"/>
  <c r="K300" i="4"/>
  <c r="J300" i="4" s="1"/>
  <c r="G310" i="4"/>
  <c r="H306" i="4"/>
  <c r="H308" i="4" s="1"/>
  <c r="G308" i="4" s="1"/>
  <c r="J310" i="4"/>
  <c r="K306" i="4"/>
  <c r="J306" i="4" s="1"/>
  <c r="D316" i="4"/>
  <c r="E312" i="4"/>
  <c r="E292" i="4" s="1"/>
  <c r="J316" i="4"/>
  <c r="K312" i="4"/>
  <c r="J312" i="4" s="1"/>
  <c r="D331" i="4"/>
  <c r="E329" i="4"/>
  <c r="D329" i="4" s="1"/>
  <c r="G331" i="4"/>
  <c r="H329" i="4"/>
  <c r="G329" i="4" s="1"/>
  <c r="J343" i="4"/>
  <c r="K341" i="4"/>
  <c r="J341" i="4" s="1"/>
  <c r="D345" i="4"/>
  <c r="E343" i="4"/>
  <c r="D343" i="4" s="1"/>
  <c r="G345" i="4"/>
  <c r="H343" i="4"/>
  <c r="G343" i="4" s="1"/>
  <c r="M116" i="4"/>
  <c r="M118" i="4"/>
  <c r="G124" i="4"/>
  <c r="G128" i="4"/>
  <c r="G130" i="4"/>
  <c r="M136" i="4"/>
  <c r="M138" i="4"/>
  <c r="D149" i="4"/>
  <c r="D156" i="4"/>
  <c r="D171" i="4"/>
  <c r="D182" i="4"/>
  <c r="D190" i="4"/>
  <c r="M192" i="4"/>
  <c r="M194" i="4"/>
  <c r="G200" i="4"/>
  <c r="M204" i="4"/>
  <c r="M206" i="4"/>
  <c r="G212" i="4"/>
  <c r="M216" i="4"/>
  <c r="M218" i="4"/>
  <c r="G224" i="4"/>
  <c r="G245" i="4"/>
  <c r="J245" i="4"/>
  <c r="G258" i="4"/>
  <c r="J258" i="4"/>
  <c r="M265" i="4"/>
  <c r="M267" i="4"/>
  <c r="M275" i="4"/>
  <c r="G288" i="4"/>
  <c r="G337" i="4"/>
  <c r="D351" i="4"/>
  <c r="G351" i="4"/>
  <c r="D357" i="4"/>
  <c r="G357" i="4"/>
  <c r="G360" i="4"/>
  <c r="D364" i="4"/>
  <c r="G364" i="4"/>
  <c r="M369" i="4"/>
  <c r="J373" i="4"/>
  <c r="M373" i="4"/>
  <c r="M383" i="4"/>
  <c r="L394" i="4"/>
  <c r="L393" i="4" s="1"/>
  <c r="D407" i="4"/>
  <c r="E405" i="4"/>
  <c r="M385" i="4"/>
  <c r="D41" i="4"/>
  <c r="E39" i="4"/>
  <c r="D39" i="4" s="1"/>
  <c r="G118" i="4"/>
  <c r="H116" i="4"/>
  <c r="G116" i="4" s="1"/>
  <c r="I147" i="4"/>
  <c r="I154" i="4"/>
  <c r="I169" i="4"/>
  <c r="I180" i="4"/>
  <c r="I188" i="4"/>
  <c r="G41" i="4"/>
  <c r="D57" i="4"/>
  <c r="E55" i="4"/>
  <c r="G74" i="4"/>
  <c r="H72" i="4"/>
  <c r="G80" i="4"/>
  <c r="H78" i="4"/>
  <c r="G78" i="4" s="1"/>
  <c r="G86" i="4"/>
  <c r="H84" i="4"/>
  <c r="G84" i="4" s="1"/>
  <c r="G92" i="4"/>
  <c r="H90" i="4"/>
  <c r="G90" i="4" s="1"/>
  <c r="G98" i="4"/>
  <c r="H96" i="4"/>
  <c r="G96" i="4" s="1"/>
  <c r="G106" i="4"/>
  <c r="H104" i="4"/>
  <c r="G112" i="4"/>
  <c r="H110" i="4"/>
  <c r="G110" i="4" s="1"/>
  <c r="D124" i="4"/>
  <c r="E122" i="4"/>
  <c r="E102" i="4" s="1"/>
  <c r="F243" i="4"/>
  <c r="F239" i="4"/>
  <c r="F238" i="4" s="1"/>
  <c r="I273" i="4"/>
  <c r="G273" i="4" s="1"/>
  <c r="G271" i="4"/>
  <c r="J72" i="4"/>
  <c r="J74" i="4"/>
  <c r="J78" i="4"/>
  <c r="J80" i="4"/>
  <c r="J84" i="4"/>
  <c r="J86" i="4"/>
  <c r="J90" i="4"/>
  <c r="J92" i="4"/>
  <c r="J96" i="4"/>
  <c r="J98" i="4"/>
  <c r="J104" i="4"/>
  <c r="J106" i="4"/>
  <c r="J110" i="4"/>
  <c r="J112" i="4"/>
  <c r="J116" i="4"/>
  <c r="J118" i="4"/>
  <c r="H243" i="4"/>
  <c r="G243" i="4" s="1"/>
  <c r="G241" i="4"/>
  <c r="H256" i="4"/>
  <c r="G256" i="4" s="1"/>
  <c r="G254" i="4"/>
  <c r="N273" i="4"/>
  <c r="M273" i="4" s="1"/>
  <c r="M271" i="4"/>
  <c r="L347" i="4"/>
  <c r="L333" i="4" s="1"/>
  <c r="J15" i="4"/>
  <c r="J19" i="4"/>
  <c r="M23" i="4"/>
  <c r="D29" i="4"/>
  <c r="D31" i="4"/>
  <c r="D33" i="4"/>
  <c r="D45" i="4"/>
  <c r="M47" i="4"/>
  <c r="D49" i="4"/>
  <c r="D61" i="4"/>
  <c r="G61" i="4"/>
  <c r="D65" i="4"/>
  <c r="D78" i="4"/>
  <c r="D80" i="4"/>
  <c r="D84" i="4"/>
  <c r="D86" i="4"/>
  <c r="D90" i="4"/>
  <c r="D92" i="4"/>
  <c r="D96" i="4"/>
  <c r="D98" i="4"/>
  <c r="D104" i="4"/>
  <c r="D106" i="4"/>
  <c r="D110" i="4"/>
  <c r="D112" i="4"/>
  <c r="D116" i="4"/>
  <c r="D118" i="4"/>
  <c r="D128" i="4"/>
  <c r="D130" i="4"/>
  <c r="N134" i="4"/>
  <c r="M134" i="4" s="1"/>
  <c r="E136" i="4"/>
  <c r="I136" i="4"/>
  <c r="E145" i="4"/>
  <c r="E152" i="4"/>
  <c r="D152" i="4" s="1"/>
  <c r="E167" i="4"/>
  <c r="D167" i="4" s="1"/>
  <c r="E178" i="4"/>
  <c r="D178" i="4" s="1"/>
  <c r="E186" i="4"/>
  <c r="D186" i="4" s="1"/>
  <c r="E192" i="4"/>
  <c r="D192" i="4" s="1"/>
  <c r="I192" i="4"/>
  <c r="G192" i="4" s="1"/>
  <c r="E198" i="4"/>
  <c r="D198" i="4" s="1"/>
  <c r="I198" i="4"/>
  <c r="G198" i="4" s="1"/>
  <c r="E204" i="4"/>
  <c r="D204" i="4" s="1"/>
  <c r="I204" i="4"/>
  <c r="G204" i="4" s="1"/>
  <c r="E210" i="4"/>
  <c r="D210" i="4" s="1"/>
  <c r="I210" i="4"/>
  <c r="G210" i="4" s="1"/>
  <c r="E216" i="4"/>
  <c r="D216" i="4" s="1"/>
  <c r="I216" i="4"/>
  <c r="G216" i="4" s="1"/>
  <c r="E222" i="4"/>
  <c r="D222" i="4" s="1"/>
  <c r="I222" i="4"/>
  <c r="G222" i="4" s="1"/>
  <c r="O239" i="4"/>
  <c r="O238" i="4" s="1"/>
  <c r="E265" i="4"/>
  <c r="I265" i="4"/>
  <c r="E271" i="4"/>
  <c r="D271" i="4" s="1"/>
  <c r="E286" i="4"/>
  <c r="D286" i="4" s="1"/>
  <c r="I286" i="4"/>
  <c r="G286" i="4" s="1"/>
  <c r="L321" i="4"/>
  <c r="O319" i="4"/>
  <c r="J335" i="4"/>
  <c r="J134" i="4"/>
  <c r="J136" i="4"/>
  <c r="J138" i="4"/>
  <c r="J145" i="4"/>
  <c r="J149" i="4"/>
  <c r="J152" i="4"/>
  <c r="J156" i="4"/>
  <c r="J167" i="4"/>
  <c r="J171" i="4"/>
  <c r="J178" i="4"/>
  <c r="J182" i="4"/>
  <c r="J186" i="4"/>
  <c r="J190" i="4"/>
  <c r="J192" i="4"/>
  <c r="J194" i="4"/>
  <c r="J198" i="4"/>
  <c r="J200" i="4"/>
  <c r="J204" i="4"/>
  <c r="J206" i="4"/>
  <c r="J210" i="4"/>
  <c r="J212" i="4"/>
  <c r="J216" i="4"/>
  <c r="J218" i="4"/>
  <c r="J222" i="4"/>
  <c r="J224" i="4"/>
  <c r="D241" i="4"/>
  <c r="D245" i="4"/>
  <c r="D247" i="4"/>
  <c r="D251" i="4"/>
  <c r="D254" i="4"/>
  <c r="D258" i="4"/>
  <c r="J265" i="4"/>
  <c r="J267" i="4"/>
  <c r="J271" i="4"/>
  <c r="J275" i="4"/>
  <c r="J286" i="4"/>
  <c r="J288" i="4"/>
  <c r="D294" i="4"/>
  <c r="D298" i="4"/>
  <c r="D300" i="4"/>
  <c r="D304" i="4"/>
  <c r="D306" i="4"/>
  <c r="D310" i="4"/>
  <c r="G316" i="4"/>
  <c r="E323" i="4"/>
  <c r="H323" i="4"/>
  <c r="E335" i="4"/>
  <c r="H335" i="4"/>
  <c r="J337" i="4"/>
  <c r="E349" i="4"/>
  <c r="H349" i="4"/>
  <c r="E355" i="4"/>
  <c r="D355" i="4" s="1"/>
  <c r="D353" i="4"/>
  <c r="E362" i="4"/>
  <c r="D362" i="4" s="1"/>
  <c r="D360" i="4"/>
  <c r="M321" i="4"/>
  <c r="M323" i="4"/>
  <c r="M325" i="4"/>
  <c r="M327" i="4"/>
  <c r="M329" i="4"/>
  <c r="M331" i="4"/>
  <c r="M335" i="4"/>
  <c r="M337" i="4"/>
  <c r="M341" i="4"/>
  <c r="M343" i="4"/>
  <c r="M345" i="4"/>
  <c r="M347" i="4"/>
  <c r="M349" i="4"/>
  <c r="M351" i="4"/>
  <c r="M353" i="4"/>
  <c r="M357" i="4"/>
  <c r="M360" i="4"/>
  <c r="M364" i="4"/>
  <c r="I381" i="4"/>
  <c r="G383" i="4"/>
  <c r="G369" i="4"/>
  <c r="N371" i="4"/>
  <c r="M371" i="4" s="1"/>
  <c r="G373" i="4"/>
  <c r="G375" i="4"/>
  <c r="N381" i="4"/>
  <c r="E383" i="4"/>
  <c r="F398" i="4"/>
  <c r="F394" i="4"/>
  <c r="I398" i="4"/>
  <c r="I394" i="4"/>
  <c r="I393" i="4" s="1"/>
  <c r="D391" i="4"/>
  <c r="E389" i="4"/>
  <c r="J407" i="4"/>
  <c r="K405" i="4"/>
  <c r="M407" i="4"/>
  <c r="N405" i="4"/>
  <c r="J381" i="4"/>
  <c r="J383" i="4"/>
  <c r="J385" i="4"/>
  <c r="M389" i="4"/>
  <c r="N387" i="4"/>
  <c r="M387" i="4" s="1"/>
  <c r="M391" i="4"/>
  <c r="G396" i="4"/>
  <c r="G400" i="4"/>
  <c r="G403" i="4"/>
  <c r="G405" i="4"/>
  <c r="G407" i="4"/>
  <c r="G409" i="4"/>
  <c r="G411" i="4"/>
  <c r="G413" i="4"/>
  <c r="D21" i="4"/>
  <c r="E23" i="4"/>
  <c r="D23" i="4" s="1"/>
  <c r="I23" i="4"/>
  <c r="G23" i="4" s="1"/>
  <c r="G21" i="4"/>
  <c r="G63" i="4"/>
  <c r="K17" i="4"/>
  <c r="J17" i="4" s="1"/>
  <c r="K23" i="4"/>
  <c r="J23" i="4" s="1"/>
  <c r="E47" i="4"/>
  <c r="D47" i="4" s="1"/>
  <c r="E63" i="4"/>
  <c r="D63" i="4" s="1"/>
  <c r="E243" i="4"/>
  <c r="E249" i="4"/>
  <c r="D249" i="4" s="1"/>
  <c r="E256" i="4"/>
  <c r="D256" i="4" s="1"/>
  <c r="E296" i="4"/>
  <c r="D296" i="4" s="1"/>
  <c r="E302" i="4"/>
  <c r="D302" i="4" s="1"/>
  <c r="E308" i="4"/>
  <c r="D308" i="4" s="1"/>
  <c r="E17" i="4"/>
  <c r="D17" i="4" s="1"/>
  <c r="K63" i="4"/>
  <c r="J63" i="4" s="1"/>
  <c r="K147" i="4"/>
  <c r="J147" i="4" s="1"/>
  <c r="K154" i="4"/>
  <c r="J154" i="4" s="1"/>
  <c r="K169" i="4"/>
  <c r="J169" i="4" s="1"/>
  <c r="K180" i="4"/>
  <c r="J180" i="4" s="1"/>
  <c r="K188" i="4"/>
  <c r="J188" i="4" s="1"/>
  <c r="K243" i="4"/>
  <c r="K256" i="4"/>
  <c r="J256" i="4" s="1"/>
  <c r="K273" i="4"/>
  <c r="J273" i="4" s="1"/>
  <c r="G314" i="4"/>
  <c r="F314" i="4"/>
  <c r="M316" i="4"/>
  <c r="N312" i="4"/>
  <c r="G353" i="4"/>
  <c r="H355" i="4"/>
  <c r="G355" i="4" s="1"/>
  <c r="M355" i="4"/>
  <c r="M362" i="4"/>
  <c r="G391" i="4"/>
  <c r="H389" i="4"/>
  <c r="H362" i="4"/>
  <c r="G362" i="4" s="1"/>
  <c r="H371" i="4"/>
  <c r="G371" i="4" s="1"/>
  <c r="D11" i="4" l="1"/>
  <c r="N318" i="4"/>
  <c r="F318" i="4"/>
  <c r="O318" i="4"/>
  <c r="I318" i="4"/>
  <c r="F69" i="4"/>
  <c r="D27" i="4"/>
  <c r="N69" i="4"/>
  <c r="J70" i="4"/>
  <c r="K102" i="4"/>
  <c r="K69" i="4" s="1"/>
  <c r="L69" i="4"/>
  <c r="M29" i="4"/>
  <c r="M27" i="4" s="1"/>
  <c r="N27" i="4"/>
  <c r="N17" i="4"/>
  <c r="M17" i="4" s="1"/>
  <c r="N13" i="4"/>
  <c r="E371" i="4"/>
  <c r="D371" i="4" s="1"/>
  <c r="E367" i="4"/>
  <c r="L371" i="4"/>
  <c r="J371" i="4" s="1"/>
  <c r="L367" i="4"/>
  <c r="E27" i="4"/>
  <c r="D243" i="4"/>
  <c r="M381" i="4"/>
  <c r="N379" i="4"/>
  <c r="G381" i="4"/>
  <c r="I379" i="4"/>
  <c r="I378" i="4" s="1"/>
  <c r="M333" i="4"/>
  <c r="J143" i="4"/>
  <c r="G265" i="4"/>
  <c r="I263" i="4"/>
  <c r="H102" i="4"/>
  <c r="H70" i="4"/>
  <c r="N147" i="4"/>
  <c r="M147" i="4" s="1"/>
  <c r="N143" i="4"/>
  <c r="N142" i="4" s="1"/>
  <c r="M142" i="4" s="1"/>
  <c r="H147" i="4"/>
  <c r="G147" i="4" s="1"/>
  <c r="H143" i="4"/>
  <c r="H142" i="4" s="1"/>
  <c r="J294" i="4"/>
  <c r="K292" i="4"/>
  <c r="H296" i="4"/>
  <c r="G296" i="4" s="1"/>
  <c r="H292" i="4"/>
  <c r="G292" i="4" s="1"/>
  <c r="M102" i="4"/>
  <c r="M69" i="4" s="1"/>
  <c r="D72" i="4"/>
  <c r="D70" i="4" s="1"/>
  <c r="E70" i="4"/>
  <c r="N296" i="4"/>
  <c r="M296" i="4" s="1"/>
  <c r="N292" i="4"/>
  <c r="K333" i="4"/>
  <c r="I143" i="4"/>
  <c r="I142" i="4" s="1"/>
  <c r="D265" i="4"/>
  <c r="E263" i="4"/>
  <c r="D145" i="4"/>
  <c r="D143" i="4" s="1"/>
  <c r="D142" i="4" s="1"/>
  <c r="E143" i="4"/>
  <c r="E142" i="4" s="1"/>
  <c r="J102" i="4"/>
  <c r="K249" i="4"/>
  <c r="J249" i="4" s="1"/>
  <c r="E314" i="4"/>
  <c r="D314" i="4" s="1"/>
  <c r="J369" i="4"/>
  <c r="K398" i="4"/>
  <c r="J398" i="4" s="1"/>
  <c r="K387" i="4"/>
  <c r="M178" i="4"/>
  <c r="J411" i="4"/>
  <c r="L12" i="4"/>
  <c r="G180" i="4"/>
  <c r="G398" i="4"/>
  <c r="G300" i="4"/>
  <c r="K302" i="4"/>
  <c r="J302" i="4" s="1"/>
  <c r="E154" i="4"/>
  <c r="D154" i="4" s="1"/>
  <c r="J347" i="4"/>
  <c r="M152" i="4"/>
  <c r="J263" i="4"/>
  <c r="G178" i="4"/>
  <c r="D369" i="4"/>
  <c r="M294" i="4"/>
  <c r="G249" i="4"/>
  <c r="M396" i="4"/>
  <c r="K47" i="4"/>
  <c r="J47" i="4" s="1"/>
  <c r="K314" i="4"/>
  <c r="J314" i="4" s="1"/>
  <c r="M411" i="4"/>
  <c r="E341" i="4"/>
  <c r="D341" i="4" s="1"/>
  <c r="H327" i="4"/>
  <c r="G327" i="4" s="1"/>
  <c r="G306" i="4"/>
  <c r="M263" i="4"/>
  <c r="M15" i="4"/>
  <c r="D411" i="4"/>
  <c r="M300" i="4"/>
  <c r="E180" i="4"/>
  <c r="D180" i="4" s="1"/>
  <c r="M145" i="4"/>
  <c r="N249" i="4"/>
  <c r="M249" i="4" s="1"/>
  <c r="G154" i="4"/>
  <c r="F12" i="4"/>
  <c r="K239" i="4"/>
  <c r="K238" i="4" s="1"/>
  <c r="G247" i="4"/>
  <c r="G239" i="4" s="1"/>
  <c r="G238" i="4" s="1"/>
  <c r="M186" i="4"/>
  <c r="G152" i="4"/>
  <c r="K308" i="4"/>
  <c r="J308" i="4" s="1"/>
  <c r="J243" i="4"/>
  <c r="E273" i="4"/>
  <c r="D273" i="4" s="1"/>
  <c r="E188" i="4"/>
  <c r="D188" i="4" s="1"/>
  <c r="E169" i="4"/>
  <c r="D169" i="4" s="1"/>
  <c r="E147" i="4"/>
  <c r="D147" i="4" s="1"/>
  <c r="G393" i="4"/>
  <c r="D312" i="4"/>
  <c r="H239" i="4"/>
  <c r="H238" i="4" s="1"/>
  <c r="G45" i="4"/>
  <c r="J349" i="4"/>
  <c r="K327" i="4"/>
  <c r="K319" i="4" s="1"/>
  <c r="F262" i="4"/>
  <c r="K296" i="4"/>
  <c r="J296" i="4" s="1"/>
  <c r="H341" i="4"/>
  <c r="G341" i="4" s="1"/>
  <c r="G294" i="4"/>
  <c r="J323" i="4"/>
  <c r="M167" i="4"/>
  <c r="O262" i="4"/>
  <c r="J239" i="4"/>
  <c r="J238" i="4" s="1"/>
  <c r="M319" i="4"/>
  <c r="G188" i="4"/>
  <c r="G169" i="4"/>
  <c r="G394" i="4"/>
  <c r="E327" i="4"/>
  <c r="D327" i="4" s="1"/>
  <c r="G186" i="4"/>
  <c r="G167" i="4"/>
  <c r="G145" i="4"/>
  <c r="J53" i="4"/>
  <c r="E398" i="4"/>
  <c r="D398" i="4" s="1"/>
  <c r="D396" i="4"/>
  <c r="K355" i="4"/>
  <c r="J355" i="4" s="1"/>
  <c r="J353" i="4"/>
  <c r="M55" i="4"/>
  <c r="N53" i="4"/>
  <c r="J31" i="4"/>
  <c r="K29" i="4"/>
  <c r="K27" i="4" s="1"/>
  <c r="D405" i="4"/>
  <c r="E403" i="4"/>
  <c r="D403" i="4" s="1"/>
  <c r="N256" i="4"/>
  <c r="M256" i="4" s="1"/>
  <c r="M254" i="4"/>
  <c r="N243" i="4"/>
  <c r="M243" i="4" s="1"/>
  <c r="M241" i="4"/>
  <c r="N239" i="4"/>
  <c r="N238" i="4" s="1"/>
  <c r="K362" i="4"/>
  <c r="J362" i="4" s="1"/>
  <c r="J360" i="4"/>
  <c r="N63" i="4"/>
  <c r="M63" i="4" s="1"/>
  <c r="M61" i="4"/>
  <c r="G55" i="4"/>
  <c r="G53" i="4" s="1"/>
  <c r="H53" i="4"/>
  <c r="G31" i="4"/>
  <c r="H29" i="4"/>
  <c r="H27" i="4" s="1"/>
  <c r="H17" i="4"/>
  <c r="G17" i="4" s="1"/>
  <c r="G15" i="4"/>
  <c r="J13" i="4"/>
  <c r="M405" i="4"/>
  <c r="N403" i="4"/>
  <c r="J405" i="4"/>
  <c r="K403" i="4"/>
  <c r="F393" i="4"/>
  <c r="G367" i="4"/>
  <c r="G349" i="4"/>
  <c r="H347" i="4"/>
  <c r="G347" i="4" s="1"/>
  <c r="D335" i="4"/>
  <c r="D323" i="4"/>
  <c r="E321" i="4"/>
  <c r="D239" i="4"/>
  <c r="D238" i="4" s="1"/>
  <c r="J321" i="4"/>
  <c r="L319" i="4"/>
  <c r="K142" i="4"/>
  <c r="J142" i="4" s="1"/>
  <c r="D136" i="4"/>
  <c r="E134" i="4"/>
  <c r="D134" i="4" s="1"/>
  <c r="G72" i="4"/>
  <c r="G70" i="4" s="1"/>
  <c r="D55" i="4"/>
  <c r="D53" i="4" s="1"/>
  <c r="E53" i="4"/>
  <c r="L262" i="4"/>
  <c r="D389" i="4"/>
  <c r="E387" i="4"/>
  <c r="D387" i="4" s="1"/>
  <c r="D383" i="4"/>
  <c r="E381" i="4"/>
  <c r="D349" i="4"/>
  <c r="E347" i="4"/>
  <c r="D347" i="4" s="1"/>
  <c r="G335" i="4"/>
  <c r="G323" i="4"/>
  <c r="H321" i="4"/>
  <c r="G136" i="4"/>
  <c r="I134" i="4"/>
  <c r="D122" i="4"/>
  <c r="D102" i="4" s="1"/>
  <c r="G104" i="4"/>
  <c r="G102" i="4" s="1"/>
  <c r="D13" i="4"/>
  <c r="H387" i="4"/>
  <c r="H379" i="4" s="1"/>
  <c r="G389" i="4"/>
  <c r="N314" i="4"/>
  <c r="M314" i="4" s="1"/>
  <c r="M312" i="4"/>
  <c r="D292" i="4"/>
  <c r="G13" i="4"/>
  <c r="I12" i="4"/>
  <c r="M239" i="4" l="1"/>
  <c r="M238" i="4" s="1"/>
  <c r="K318" i="4"/>
  <c r="J69" i="4"/>
  <c r="G333" i="4"/>
  <c r="L318" i="4"/>
  <c r="G143" i="4"/>
  <c r="J333" i="4"/>
  <c r="H69" i="4"/>
  <c r="E69" i="4"/>
  <c r="G134" i="4"/>
  <c r="G69" i="4" s="1"/>
  <c r="I69" i="4"/>
  <c r="D381" i="4"/>
  <c r="E379" i="4"/>
  <c r="D333" i="4"/>
  <c r="M143" i="4"/>
  <c r="J387" i="4"/>
  <c r="K379" i="4"/>
  <c r="E333" i="4"/>
  <c r="D69" i="4"/>
  <c r="H333" i="4"/>
  <c r="E12" i="4"/>
  <c r="E378" i="4"/>
  <c r="D378" i="4" s="1"/>
  <c r="D367" i="4"/>
  <c r="J327" i="4"/>
  <c r="J319" i="4" s="1"/>
  <c r="H262" i="4"/>
  <c r="N12" i="4"/>
  <c r="J29" i="4"/>
  <c r="J27" i="4" s="1"/>
  <c r="K12" i="4"/>
  <c r="K262" i="4"/>
  <c r="J262" i="4" s="1"/>
  <c r="J292" i="4"/>
  <c r="E394" i="4"/>
  <c r="G29" i="4"/>
  <c r="G27" i="4" s="1"/>
  <c r="H12" i="4"/>
  <c r="M53" i="4"/>
  <c r="D263" i="4"/>
  <c r="E262" i="4"/>
  <c r="D262" i="4" s="1"/>
  <c r="G321" i="4"/>
  <c r="G319" i="4" s="1"/>
  <c r="H319" i="4"/>
  <c r="H318" i="4" s="1"/>
  <c r="M367" i="4"/>
  <c r="G142" i="4"/>
  <c r="I262" i="4"/>
  <c r="G263" i="4"/>
  <c r="O12" i="4"/>
  <c r="M13" i="4"/>
  <c r="D321" i="4"/>
  <c r="D319" i="4" s="1"/>
  <c r="E319" i="4"/>
  <c r="E318" i="4" s="1"/>
  <c r="J367" i="4"/>
  <c r="J403" i="4"/>
  <c r="K394" i="4"/>
  <c r="M403" i="4"/>
  <c r="N394" i="4"/>
  <c r="G387" i="4"/>
  <c r="D12" i="4"/>
  <c r="N262" i="4"/>
  <c r="M292" i="4"/>
  <c r="D318" i="4" l="1"/>
  <c r="G12" i="4"/>
  <c r="J12" i="4"/>
  <c r="D379" i="4"/>
  <c r="G318" i="4"/>
  <c r="G262" i="4"/>
  <c r="E393" i="4"/>
  <c r="D393" i="4" s="1"/>
  <c r="D394" i="4"/>
  <c r="K378" i="4"/>
  <c r="J378" i="4" s="1"/>
  <c r="J379" i="4"/>
  <c r="M12" i="4"/>
  <c r="M394" i="4"/>
  <c r="N393" i="4"/>
  <c r="M393" i="4" s="1"/>
  <c r="J394" i="4"/>
  <c r="K393" i="4"/>
  <c r="J393" i="4" s="1"/>
  <c r="M318" i="4"/>
  <c r="M262" i="4"/>
  <c r="N378" i="4"/>
  <c r="M378" i="4" s="1"/>
  <c r="M379" i="4"/>
  <c r="H378" i="4"/>
  <c r="G378" i="4" s="1"/>
  <c r="G379" i="4"/>
  <c r="J318" i="4" l="1"/>
</calcChain>
</file>

<file path=xl/sharedStrings.xml><?xml version="1.0" encoding="utf-8"?>
<sst xmlns="http://schemas.openxmlformats.org/spreadsheetml/2006/main" count="434" uniqueCount="138">
  <si>
    <t>Ծրագիր</t>
  </si>
  <si>
    <t>Միջոց_x000D_
առում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</si>
  <si>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</si>
  <si>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կիսամյակ</t>
  </si>
  <si>
    <t>Ինն ամիս</t>
  </si>
  <si>
    <t>Տարի</t>
  </si>
  <si>
    <t>ԸՆԴԱՄԵՆԸ_x000D_
այդ թվում`</t>
  </si>
  <si>
    <t>ՀՀ ՎԱՐՉԱՊԵՏԻ ԱՇԽԱՏԱԿԱԶՄ_x000D_
այդ թվում`</t>
  </si>
  <si>
    <t>Պետական հատվածի արդիականացման ծրագիր</t>
  </si>
  <si>
    <t>այդ թվում`</t>
  </si>
  <si>
    <t>այդ թվում` ըստ կատարողների</t>
  </si>
  <si>
    <t>ՀՀ ֆինանսների նախարարություն</t>
  </si>
  <si>
    <t>այդ թվում` բյուջետային ծախսերի տնտեսագիտական դասակարգման հոդվածներ</t>
  </si>
  <si>
    <t>ԸՆԹԱՑԻԿ ԾԱԽՍԵՐ</t>
  </si>
  <si>
    <t>- Աշխատողների աշխատավարձեր և հավելավճարներ</t>
  </si>
  <si>
    <t>- Կապի ծառայություններ</t>
  </si>
  <si>
    <t>- Ապահովագրական ծախսեր</t>
  </si>
  <si>
    <t>- Ներքին գործուղումներ</t>
  </si>
  <si>
    <t>- Համակարգչային ծառայություններ</t>
  </si>
  <si>
    <t>- Տեղեկատվական ծառայություններ</t>
  </si>
  <si>
    <t>- Կառավարչական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</si>
  <si>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</si>
  <si>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</si>
  <si>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</si>
  <si>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Այլ ծախսեր</t>
  </si>
  <si>
    <t>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</t>
  </si>
  <si>
    <t>ՈՉ ՖԻՆԱՆՍԱԿԱՆ ԱԿՏԻՎՆԵՐԻ ԳԾՈՎ ԾԱԽՍԵՐ</t>
  </si>
  <si>
    <t>- այլ մեքենաներ և սարքավորումներ</t>
  </si>
  <si>
    <t>Ռուսաստանի Դաշնության կողմից Հայաստանի Հանրապետությանն անհատույց ֆինանսական օգնության դրամաշնորհային ծրագիր շրջանակներում ԿՖԿՏՀ ներդրում</t>
  </si>
  <si>
    <t>Սոցիալական ներդրումների և տեղական զարգացման ծրագիր</t>
  </si>
  <si>
    <t>ՀՀ վարչապետի աշխատակազմ</t>
  </si>
  <si>
    <t>- Գործառնական և բանկային ծառայությունների ծախսեր</t>
  </si>
  <si>
    <t>- Էներգետիկ ծառայություններ</t>
  </si>
  <si>
    <t>- Արտասահմանյան գործուղումների գծով ծախսեր</t>
  </si>
  <si>
    <t>- Վարչական ծառայություններ</t>
  </si>
  <si>
    <t>Հարկեր, պարտադիր վճարներ և տույժեր, որոնք կառավարման տարբեր մակարդակների կողմից կիրառվում են միմյանց նկատմամբ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</si>
  <si>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</si>
  <si>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- Շենքերի և շինությունների շինարարություն</t>
  </si>
  <si>
    <t>- Վարչական սարքավորումներ</t>
  </si>
  <si>
    <t>- Նախագծահետազոտական ծախսեր</t>
  </si>
  <si>
    <t>Արդյունահանող ճյուղերի զարգացման ծրագիր</t>
  </si>
  <si>
    <t>Համաշխարհային բանկի աջակցությամբ իրականացվող «Հանքարդյունաբերական ոլորտի քաղաքականության ծրագիր»  դրամաշնորհային ծրագիր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</si>
  <si>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</si>
  <si>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ՀՀ ՏԱՐԱԾՔԱՅԻՆ ԿԱՌԱՎԱՐՄԱՆ ԵՎ ԶԱՐԳԱՑՄԱՆ ՆԱԽԱՐԱՐՈՒԹՅՈՒՆ_x000D_
այդ թվում`</t>
  </si>
  <si>
    <t>Կոշտ թափոնների կառավարում</t>
  </si>
  <si>
    <t>ՀՀ տարածքային կառավարման և զարգացման նախարարություն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</si>
  <si>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</si>
  <si>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Քաղաքային զարգացում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</si>
  <si>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</si>
  <si>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</si>
  <si>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- Շենքերի և շինությունների կապիտալ վերանորոգում</t>
  </si>
  <si>
    <t>Վերակառուցման և զարգացման եվրոպական բանկի աջակցությամբ իրականացվող Գյումրու քաղաքային ճանապարհների դրամաշնորհային ծրագիր (Տրանշ Ա)</t>
  </si>
  <si>
    <t>Տարածքային զարգացում</t>
  </si>
  <si>
    <t>ՀՀ  ԱՌՈՂՋԱՊԱՀՈՒԹՅԱՆ  ՆԱԽԱՐԱՐՈՒԹՅՈՒՆ_x000D_
այդ թվում`</t>
  </si>
  <si>
    <t>Առողջապահության համակարգի արդիականացման և արդյունավետության բարձրացման ծրագիր</t>
  </si>
  <si>
    <t>ՀՀ  առողջապահության  նախարարություն</t>
  </si>
  <si>
    <t>Համաշխարհային բանկի աջակցությամբ իրականացվող Ոչ վարակիչ հիվանդությունների կանխարգելման և վերահսկման դրամաշնորհային ծրագիր</t>
  </si>
  <si>
    <t>- Պարգևատրումներ, դրամական խրախուսումներ և հատուկ վճարներ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</si>
  <si>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ծրագիր</t>
  </si>
  <si>
    <t>- Առողջապահական և լաբորատոր նյութեր</t>
  </si>
  <si>
    <t>Գլոբալ հիմնադրամի աջակցությամբ իրականացվող Հայաստանի Հանրապետությունուն տուբերկուլյոզի դեմ պայքարի ուժեղացում դրամաշնորհային ծրագիր</t>
  </si>
  <si>
    <t>Գլոբալ հիմնադրամի աջակցությամբ իրականացվող Հայաստանի Հանրապետությունում ՄԻԱՎ/ՁԻԱՀ-ի դեմ պայքարի ազգային ծրագրի շրջանակներում աջակցություն</t>
  </si>
  <si>
    <t>- ընթացիկ դրամաշնորհներ պետական և համայնքային Ոչ առևտրային կազմակերպություններին</t>
  </si>
  <si>
    <t>- ընթացիկ դրամաշնորհներ պետական և համայնքային  առևտրային կազմակերպություններին</t>
  </si>
  <si>
    <t>Գլոբալ հիմնադրամի աջակցությամբ իրականացվող Հայաստանի Հանրապետությունում տուբերկուլյոզի դեմ պայքարի ուժեղացում դրամաշնորհային ծրագրի շրջանակներում աջակցություն</t>
  </si>
  <si>
    <t>- այլ ընթացիկ դրամաշնորհներ</t>
  </si>
  <si>
    <t>Գլոբալ հիմնադրամի աջակցությամբ իրականացվող «Հայաստանի Հանրապետությունում ՄԻԱՎ/ՁԻԱՀ-ի դեմ պայքարի ազգային ծրագրի» շրջանակներում աջակցություն</t>
  </si>
  <si>
    <t>Եվրասիական հիմնադրամի միջոցներից ֆինանսավորվող «Առողջապահության առաջնային օղակում ոչ վարակիչ հիվանդությունների կանխարգելման և վերահսկողության կատարելագործում» ծրագրի շրջանակներում սքրինինգների իրականացման համար տեխնիկական կարողությունների ընդլայնում</t>
  </si>
  <si>
    <t>ՀՀ  ԲՆԱՊԱՀՊԱՆՈՒԹՅԱՆ  ՆԱԽԱՐԱՐՈՒԹՅՈՒՆ_x000D_
այդ թվում`</t>
  </si>
  <si>
    <t>Բնական պաշարների և բնության հատուկ պահպանվող տարածքների կառավարում և պահպանում</t>
  </si>
  <si>
    <t>Գերմանիայի զարգացման վարկերի բանկի (KfW) կողմից տրամադրվող «Կովկասի պահպանվող տարածքների աջակցության ծրագիր-Հայաստան (Էկոտարածաշրջանային ծրագիր-Հայաստան, 3- րդ փուլ)» դրամաշնորհային ծրագիր</t>
  </si>
  <si>
    <t>ՀՀ  բնապահպանության  նախարարություն</t>
  </si>
  <si>
    <t>Գերմանիայի զարգացման վարկերի բանկի (KFW) աջակցությամբ իրականացվող դրամաշնորհային ծրագրի շրջանակներում Սյունիքի մարզի ԲՀՊՏ-ների հարակից բնակավայրերի կարողությունների_x000D_
բարելավում</t>
  </si>
  <si>
    <t>- Շենքերի և շինությունների ձեռքբերում</t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</si>
  <si>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 տեխնիկական կարողությունների բարելավում</t>
  </si>
  <si>
    <t>- Տրանսպորտային սարքավորումներ</t>
  </si>
  <si>
    <t>- Գեոդեզիական  քարտեզագրական ծախսեր</t>
  </si>
  <si>
    <t>ՀՀ  ԳՅՈՒՂԱՏՆՏԵՍՈՒԹՅԱՆ ՆԱԽԱՐԱՐՈՒԹՅՈՒՆ_x000D_
այդ թվում`</t>
  </si>
  <si>
    <t>Գյուղական ենթակառուցվածքների վերականգնում և զարգացում</t>
  </si>
  <si>
    <t>Ենթակառուցվածքների և գյուղական ֆինանսավորման աջակցություն</t>
  </si>
  <si>
    <t>- Աճեցվող ակտիվներ</t>
  </si>
  <si>
    <t>ՀՀ ԷՆԵՐԳԵՏԻԿ ԵՆԹԱԿԱՌՈՒՑՎԱԾՔՆԵՐԻ ԵՎ ԲՆԱԿԱՆ ՊԱՇԱՐՆԵՐԻ ՆԱԽԱՐԱՐՈՒԹՅՈՒՆ_x000D_
այդ թվում`</t>
  </si>
  <si>
    <t>ՀՀ էներգետիկ ենթակառուցվածքների և բնական պաշարների նախարարության ջրային կոմիտե</t>
  </si>
  <si>
    <t>Վերականգնվող էներգետիկայի ծրագիր</t>
  </si>
  <si>
    <t>ՀՀ էներգետիկ ենթակառուցվածքների և բնական պաշարների նախարարություն</t>
  </si>
  <si>
    <t>Համաշխարհային բանկի աջակցությամբ իրականացվող Երկրաջերմային հետախուզական հորատման դրամաշնորհային ծրագիր</t>
  </si>
  <si>
    <t>Ջրամատակարարաման և ջրահեռացման բարելավում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</si>
  <si>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</si>
  <si>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Էլեկտրաէներգետիկ համակարգի զարգացման ծրագիր</t>
  </si>
  <si>
    <t>ՌԴ աջակցությամբ իրականացվող Հայկական ԱԷԿ-ի N 2 էներգաբլոկի շահագործման նախագծային ժամկետի երկարացման դրամաշնորհային ծրագրի շրջանակներում իրականացվող ներդրումներ</t>
  </si>
  <si>
    <t>ՀՀ ՏՐԱՆՍՊՈՐՏԻ, ԿԱՊԻ ԵՎ ՏԵՂԵԿԱՏՎԱԿԱՆ ՏԵԽՆՈԼՈԳԻԱՆԵՐԻ ՆԱԽԱՐԱՐՈՒԹՅՈՒՆ_x000D_
այդ թվում`</t>
  </si>
  <si>
    <t>Ճանապարհային ցանցի բարելավում</t>
  </si>
  <si>
    <t>ՀՀ տրանսպորտի, կապի և տեղեկատվական տեխնոլոգիաների նախարարություն</t>
  </si>
  <si>
    <t>ՀՀ ՎԻՃԱԿԱԳՐԱԿԱՆ ԿՈՄԻՏԵ_x000D_
այդ թվում`</t>
  </si>
  <si>
    <t>Վիճակագրական համակարգի ամրապնդման ազգային ռազմավարական ծրագիր</t>
  </si>
  <si>
    <t>Համաշխարհային բանկի աջակցությամբ իրականացվող վիճակագրական համակարգի զարգացման  համար ազգային ռազմավարական ծրագրի իրականացման դրամաշնորհային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</si>
  <si>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վիճակագրական կոմիտեի տեխնիկական հագեցվածության բարելավում</t>
  </si>
  <si>
    <t>Եվրոպական ներդրումային բանկի աջակցությամբ իրականացվող Հյուսիս-հարավ միջանցքի_x000D_ զարգացման դրամաշնորհային ծրագիր, Տրանշ 3</t>
  </si>
  <si>
    <t>Եվրոպական ներդրումային բանկի աջակցությամբ իրականացվող Հյուսիս-հարավ միջանցքի_x000D_ զարգացման դրամաշնորհային ծրագրի համակարգում և կառավարում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</si>
  <si>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</si>
  <si>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բանկի_x000D_ աջակցությամբ իրականացվող ջրամատակարարման և ջրահեռացման ենթակառուցվածքների_x000D_ դրամաշնորհային ծրագիր` երրորդ փուլ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</si>
  <si>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ծրագիր</t>
  </si>
  <si>
    <t>Գերմանիայի զարգացման վարկերի բանկի աջակցությամբ իրականացվող Համայնքային_x000D_ ենթակառուցվածքների երկրորդ ծրագրի երրորդ փուլի դրամաշնորհային ծրագրի ուղղեկցող միջոցառում</t>
  </si>
  <si>
    <t>Համաշխարհային բանկի աջակցությամբ իրականացվող արդյունաբերական մասշտաբի արևային_x000D_ էներգիայի ծրագրի նախապատրաստման դրամաշնորհի ծրագիր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</si>
  <si>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</si>
  <si>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«Հայաստանում_x000D_ արտադրողականության աճին ուղղված հողերի  կայուն կառավարում» դրամաշնորհային ծրագիր</t>
  </si>
  <si>
    <t>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</si>
  <si>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ծրագիր</t>
  </si>
  <si>
    <t>Վերակառուցման և զարգացման միջազգային բանկի աջակցությամբ իրականացվող_x000D_ «Գյուղատնտեսության ոլորտում քաղաքականության մոնիթորինգի և գնահատման կարողությունների զարգացման» դրամաշնորհային ծրագիր</t>
  </si>
  <si>
    <t>Համաշխարհային բանկի աջակցությամբ իրականացվող Սոցիալական ներդրումների և տեղական_x000D_ զարգացման  դրամաշնորհային ծրագրի շրջանակներում oժանդակության տրամադրում, միջհամայնքային ենթածրագրերի նախագծման, ընտրության և իրականացման աշխատանքներում:</t>
  </si>
  <si>
    <t>ԱՄՆ ՄԶԳ աջակցությամբ իրականացվող Տեղական ինքնակառավարման բարեփոխումների_x000D_ դրամաշնորհային ծրագրի շրջանակներում ՀՀ խոշորացվող համայնքներում հանրային ծառայությունների բարելավում, ընդլայնում, միջհամայնքային ենթածրագրերի նախագծում, ընտրություն և իրականացում</t>
  </si>
  <si>
    <t>Վերակառուցման և զարգացման եվրոպական բանկի աջակցությամբ իրականացվող «Կոտայքի և_x000D_ Գեղարքունիքի մարզի կոշտ թափոնների կառավարման» դրամաշնորհային ծրագիր</t>
  </si>
  <si>
    <t>Եվրոպական միության հարևանության  ներդրումային գործիքի աջակցությամբ իրականացվող_x000D_ «Երևանի կոշտ թափոնների կառավարման» դրամաշնորհային ծրագիր</t>
  </si>
  <si>
    <t>Արևելյան եվրոպայի էներգախնայողության և բնապահպանական գործընկերության ֆոնդի_x000D_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</si>
  <si>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և_x000D_ Գեղարքունիքի մարզի կոշտ թափոնների կառավարման խորհրդատվության համար»_x000D_ դրամաշնորհային  ծրագիր</t>
  </si>
  <si>
    <t>Արևելյան եվրոպայի էներգախնայողության և բնապահպանական գործընկերության ֆոնդի_x000D_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</si>
  <si>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Գյումրու քաղաքային ճանապարհների տեխնիկական համագործակցության դրամաշնորհային ծրագիր</t>
  </si>
  <si>
    <t>Եվրոպական միության աջակցությամբ իրականացվող Հայաստանի տարածքային զարգացման դրամաշնորհային ծրագիր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</si>
  <si>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</si>
  <si>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t>ԱՄՆ կառավարության աջակցությամբ իրականացվող «Հազարամյակի մարտահրավեր»_x000D_ դրամաշնորհային ծրագիր</t>
  </si>
  <si>
    <t xml:space="preserve"> Ընդամենը </t>
  </si>
  <si>
    <t xml:space="preserve"> այդ թվում </t>
  </si>
  <si>
    <t xml:space="preserve"> Դրամաշնոր_x000D_
հային միջոցներ </t>
  </si>
  <si>
    <t>Հավելված N 5</t>
  </si>
  <si>
    <t xml:space="preserve"> Օտարերկրյա պետությունների և կազմակերպությունների աջակցությամբ իրականացվող դրամաշնորհային ծրագրերի և միջոցառումների գծով 2019 թվականի ծախսերի կատարման եռամսյակային (աճողական) համամասնությունները` ըստ բյուջետային հատկացումների գլխավոր կարգադրչների</t>
  </si>
  <si>
    <t xml:space="preserve"> - ԸՆԹԱՑԻԿ ԾԱԽՍԵՐ </t>
  </si>
  <si>
    <t xml:space="preserve"> - ՈՉ ՖԻՆԱՆՍԱԿԱՆ ԱԿՏԻՎՆԵՐԻ ԳԾՈՎ ԾԱԽՍԵՐ </t>
  </si>
  <si>
    <t>հազար դրամներով</t>
  </si>
  <si>
    <t>Ծրագրային դասիչը</t>
  </si>
  <si>
    <t>Աղյուսակ N 4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</si>
  <si>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ծրագրի_x000D_ ապահովում</t>
  </si>
  <si>
    <t>Առաջին եռամսյակ</t>
  </si>
  <si>
    <t>Համաֆինանսավորում</t>
  </si>
  <si>
    <t>ՀՀ  ԱՐԴԱՐԱԴԱՏՈՒԹՅԱՆ  ՆԱԽԱՐԱՐՈՒԹՅՈՒՆ_x000D_
այդ թվում`</t>
  </si>
  <si>
    <t>ՀՀ  արդարադատության  նախարարություն</t>
  </si>
  <si>
    <t>Ներկայացուցչական ծախսեր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</si>
  <si>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</si>
  <si>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>Աջակցություն արդարադատության ոլորտում իրականացվող ծրագրերին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</si>
</sst>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 * #,##0.00_)\ _ _ ;_ * \(#,##0.00\)\ _ _ ;_ * &quot;-&quot;??_)\ _ _ ;_ @_ "/>
    <numFmt numFmtId="165" formatCode="_ * #,##0.00_)\ _ _ ;_ * \(#,##0.00\)\ _ _ ;_ * &quot;-&quot;??_)\ _ _ ;_ @_ "/>
    <numFmt numFmtId="166" formatCode="_-* #,##0.00_р_._-;\-* #,##0.00_р_._-;_-* &quot;-&quot;??_р_._-;_-@_-"/>
    <numFmt numFmtId="167" formatCode="##,##0.0;\(##,##0.0\);\-"/>
    <numFmt numFmtId="168" formatCode="#,##0.0_);\(#,##0.0\)"/>
  </numFmts>
  <fonts count="45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2"/>
      <color rgb="FF000000"/>
      <name val="GHEA Grapalat"/>
      <family val="3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i/>
      <sz val="12"/>
      <color rgb="FF000000"/>
      <name val="GHEA Grapalat"/>
      <family val="3"/>
    </font>
    <font>
      <sz val="12"/>
      <name val="GHEA Grapalat"/>
      <family val="3"/>
    </font>
    <font>
      <sz val="10"/>
      <name val="Times Armenian"/>
      <family val="1"/>
    </font>
    <font>
      <sz val="9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Armenian"/>
      <family val="1"/>
    </font>
    <font>
      <sz val="8"/>
      <name val="Arial Armenian"/>
      <family val="2"/>
      <charset val="204"/>
    </font>
    <font>
      <sz val="11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2"/>
      <color theme="1"/>
      <name val="Times Armenian"/>
      <family val="2"/>
    </font>
    <font>
      <b/>
      <sz val="18"/>
      <color theme="3"/>
      <name val="Calibri Light"/>
      <family val="2"/>
      <scheme val="major"/>
    </font>
    <font>
      <sz val="12"/>
      <color rgb="FF000000"/>
      <name val="GHEA Grapalat"/>
      <family val="3"/>
    </font>
    <font>
      <b/>
      <sz val="10"/>
      <name val="GHEA Grapalat"/>
      <family val="3"/>
    </font>
    <font>
      <b/>
      <sz val="11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b/>
      <i/>
      <sz val="1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5" fillId="0" borderId="0"/>
    <xf numFmtId="0" fontId="29" fillId="0" borderId="0"/>
    <xf numFmtId="0" fontId="2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4" applyNumberFormat="0" applyAlignment="0" applyProtection="0"/>
    <xf numFmtId="0" fontId="20" fillId="7" borderId="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>
      <alignment horizontal="left" vertical="top" wrapText="1"/>
    </xf>
    <xf numFmtId="165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5" borderId="4" applyNumberFormat="0" applyAlignment="0" applyProtection="0"/>
    <xf numFmtId="0" fontId="19" fillId="0" borderId="6" applyNumberFormat="0" applyFill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" fillId="0" borderId="0"/>
    <xf numFmtId="0" fontId="8" fillId="0" borderId="0"/>
    <xf numFmtId="0" fontId="28" fillId="0" borderId="0"/>
    <xf numFmtId="0" fontId="29" fillId="0" borderId="0"/>
    <xf numFmtId="0" fontId="29" fillId="0" borderId="0"/>
    <xf numFmtId="0" fontId="26" fillId="0" borderId="0">
      <alignment horizontal="left"/>
    </xf>
    <xf numFmtId="0" fontId="33" fillId="0" borderId="0"/>
    <xf numFmtId="0" fontId="8" fillId="0" borderId="0"/>
    <xf numFmtId="0" fontId="8" fillId="0" borderId="0"/>
    <xf numFmtId="0" fontId="2" fillId="0" borderId="0"/>
    <xf numFmtId="0" fontId="30" fillId="0" borderId="0"/>
    <xf numFmtId="0" fontId="1" fillId="0" borderId="0"/>
    <xf numFmtId="0" fontId="32" fillId="0" borderId="0">
      <alignment horizontal="left" vertical="top" wrapText="1"/>
    </xf>
    <xf numFmtId="0" fontId="36" fillId="0" borderId="0"/>
    <xf numFmtId="0" fontId="32" fillId="0" borderId="0">
      <alignment horizontal="left" vertical="top" wrapText="1"/>
    </xf>
    <xf numFmtId="0" fontId="29" fillId="0" borderId="0"/>
    <xf numFmtId="0" fontId="29" fillId="0" borderId="0"/>
    <xf numFmtId="0" fontId="28" fillId="8" borderId="8" applyNumberFormat="0" applyFont="0" applyAlignment="0" applyProtection="0"/>
    <xf numFmtId="0" fontId="17" fillId="6" borderId="5" applyNumberFormat="0" applyAlignment="0" applyProtection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7" fontId="32" fillId="0" borderId="0" applyFill="0" applyBorder="0" applyProtection="0">
      <alignment horizontal="right" vertical="top"/>
    </xf>
    <xf numFmtId="0" fontId="34" fillId="0" borderId="0"/>
    <xf numFmtId="0" fontId="3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8" fontId="3" fillId="0" borderId="0" xfId="0" applyNumberFormat="1" applyFont="1" applyFill="1" applyBorder="1" applyAlignment="1">
      <alignment vertical="center" wrapText="1"/>
    </xf>
    <xf numFmtId="168" fontId="39" fillId="0" borderId="0" xfId="0" applyNumberFormat="1" applyFont="1" applyFill="1" applyBorder="1" applyAlignment="1">
      <alignment horizontal="right"/>
    </xf>
    <xf numFmtId="168" fontId="5" fillId="0" borderId="10" xfId="0" applyNumberFormat="1" applyFont="1" applyFill="1" applyBorder="1" applyAlignment="1">
      <alignment horizontal="right" vertical="center" shrinkToFit="1"/>
    </xf>
    <xf numFmtId="168" fontId="3" fillId="0" borderId="10" xfId="0" applyNumberFormat="1" applyFont="1" applyFill="1" applyBorder="1" applyAlignment="1">
      <alignment horizontal="left" vertical="center" wrapText="1"/>
    </xf>
    <xf numFmtId="168" fontId="6" fillId="0" borderId="10" xfId="0" applyNumberFormat="1" applyFont="1" applyFill="1" applyBorder="1" applyAlignment="1">
      <alignment horizontal="right" vertical="center" shrinkToFit="1"/>
    </xf>
    <xf numFmtId="168" fontId="3" fillId="0" borderId="10" xfId="0" applyNumberFormat="1" applyFont="1" applyFill="1" applyBorder="1" applyAlignment="1">
      <alignment horizontal="right" vertical="center" shrinkToFit="1"/>
    </xf>
    <xf numFmtId="168" fontId="7" fillId="0" borderId="10" xfId="33" applyNumberFormat="1" applyFont="1" applyFill="1" applyBorder="1" applyAlignment="1">
      <alignment horizontal="right" vertical="center" shrinkToFit="1"/>
    </xf>
    <xf numFmtId="168" fontId="4" fillId="0" borderId="10" xfId="0" applyNumberFormat="1" applyFont="1" applyFill="1" applyBorder="1" applyAlignment="1">
      <alignment horizontal="right" vertical="center" wrapText="1"/>
    </xf>
    <xf numFmtId="168" fontId="3" fillId="0" borderId="10" xfId="0" applyNumberFormat="1" applyFont="1" applyFill="1" applyBorder="1" applyAlignment="1">
      <alignment vertical="center" shrinkToFit="1"/>
    </xf>
    <xf numFmtId="168" fontId="4" fillId="0" borderId="10" xfId="33" applyNumberFormat="1" applyFont="1" applyFill="1" applyBorder="1" applyAlignment="1">
      <alignment horizontal="right" vertical="center" shrinkToFit="1"/>
    </xf>
    <xf numFmtId="168" fontId="4" fillId="0" borderId="10" xfId="0" applyNumberFormat="1" applyFont="1" applyFill="1" applyBorder="1" applyAlignment="1">
      <alignment horizontal="center" vertical="center" wrapText="1"/>
    </xf>
    <xf numFmtId="168" fontId="27" fillId="0" borderId="10" xfId="0" applyNumberFormat="1" applyFont="1" applyFill="1" applyBorder="1" applyAlignment="1">
      <alignment horizontal="center" vertical="center" wrapText="1"/>
    </xf>
    <xf numFmtId="168" fontId="38" fillId="0" borderId="10" xfId="0" applyNumberFormat="1" applyFont="1" applyFill="1" applyBorder="1" applyAlignment="1">
      <alignment horizontal="right" vertical="center" shrinkToFit="1"/>
    </xf>
    <xf numFmtId="168" fontId="9" fillId="0" borderId="10" xfId="0" applyNumberFormat="1" applyFont="1" applyFill="1" applyBorder="1" applyAlignment="1">
      <alignment horizontal="center" vertical="center" wrapText="1"/>
    </xf>
    <xf numFmtId="168" fontId="4" fillId="0" borderId="10" xfId="0" applyNumberFormat="1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horizontal="left" vertical="center"/>
    </xf>
    <xf numFmtId="168" fontId="3" fillId="0" borderId="0" xfId="0" applyNumberFormat="1" applyFont="1" applyFill="1" applyBorder="1" applyAlignment="1">
      <alignment horizontal="left" vertical="center"/>
    </xf>
    <xf numFmtId="168" fontId="5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right" vertical="center" shrinkToFit="1"/>
    </xf>
    <xf numFmtId="168" fontId="39" fillId="0" borderId="25" xfId="33" applyNumberFormat="1" applyFont="1" applyFill="1" applyBorder="1" applyAlignment="1">
      <alignment horizontal="center" vertical="center" wrapText="1"/>
    </xf>
    <xf numFmtId="168" fontId="39" fillId="0" borderId="26" xfId="33" applyNumberFormat="1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1" fontId="41" fillId="0" borderId="34" xfId="0" applyNumberFormat="1" applyFont="1" applyFill="1" applyBorder="1" applyAlignment="1">
      <alignment horizontal="center" vertical="center" shrinkToFit="1"/>
    </xf>
    <xf numFmtId="0" fontId="42" fillId="0" borderId="34" xfId="0" applyFont="1" applyFill="1" applyBorder="1" applyAlignment="1">
      <alignment horizontal="left" vertical="center" wrapText="1"/>
    </xf>
    <xf numFmtId="0" fontId="42" fillId="0" borderId="35" xfId="0" applyFont="1" applyFill="1" applyBorder="1" applyAlignment="1">
      <alignment horizontal="center" vertical="center" wrapText="1"/>
    </xf>
    <xf numFmtId="1" fontId="41" fillId="0" borderId="35" xfId="0" applyNumberFormat="1" applyFont="1" applyFill="1" applyBorder="1" applyAlignment="1">
      <alignment horizontal="center" vertical="center" shrinkToFit="1"/>
    </xf>
    <xf numFmtId="0" fontId="42" fillId="0" borderId="36" xfId="0" applyFont="1" applyFill="1" applyBorder="1" applyAlignment="1">
      <alignment horizontal="left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168" fontId="5" fillId="0" borderId="33" xfId="0" applyNumberFormat="1" applyFont="1" applyFill="1" applyBorder="1" applyAlignment="1">
      <alignment horizontal="right" vertical="center" shrinkToFit="1"/>
    </xf>
    <xf numFmtId="168" fontId="5" fillId="0" borderId="35" xfId="0" applyNumberFormat="1" applyFont="1" applyFill="1" applyBorder="1" applyAlignment="1">
      <alignment horizontal="right" vertical="center" shrinkToFit="1"/>
    </xf>
    <xf numFmtId="168" fontId="5" fillId="0" borderId="25" xfId="0" applyNumberFormat="1" applyFont="1" applyFill="1" applyBorder="1" applyAlignment="1">
      <alignment horizontal="right" vertical="center" shrinkToFit="1"/>
    </xf>
    <xf numFmtId="168" fontId="5" fillId="0" borderId="26" xfId="0" applyNumberFormat="1" applyFont="1" applyFill="1" applyBorder="1" applyAlignment="1">
      <alignment horizontal="right" vertical="center" shrinkToFit="1"/>
    </xf>
    <xf numFmtId="0" fontId="41" fillId="0" borderId="15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vertical="center" wrapText="1"/>
    </xf>
    <xf numFmtId="0" fontId="41" fillId="0" borderId="42" xfId="0" applyFont="1" applyFill="1" applyBorder="1" applyAlignment="1">
      <alignment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4" fillId="0" borderId="16" xfId="0" applyFont="1" applyFill="1" applyBorder="1" applyAlignment="1">
      <alignment horizontal="left" vertical="center" wrapText="1"/>
    </xf>
    <xf numFmtId="0" fontId="43" fillId="0" borderId="16" xfId="0" quotePrefix="1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 wrapText="1"/>
    </xf>
    <xf numFmtId="168" fontId="5" fillId="0" borderId="27" xfId="0" applyNumberFormat="1" applyFont="1" applyFill="1" applyBorder="1" applyAlignment="1">
      <alignment horizontal="right" vertical="center" shrinkToFit="1"/>
    </xf>
    <xf numFmtId="168" fontId="5" fillId="0" borderId="13" xfId="0" applyNumberFormat="1" applyFont="1" applyFill="1" applyBorder="1" applyAlignment="1">
      <alignment horizontal="right" vertical="center" shrinkToFit="1"/>
    </xf>
    <xf numFmtId="168" fontId="3" fillId="0" borderId="13" xfId="0" applyNumberFormat="1" applyFont="1" applyFill="1" applyBorder="1" applyAlignment="1">
      <alignment horizontal="left" vertical="center" wrapText="1"/>
    </xf>
    <xf numFmtId="168" fontId="6" fillId="0" borderId="13" xfId="0" applyNumberFormat="1" applyFont="1" applyFill="1" applyBorder="1" applyAlignment="1">
      <alignment horizontal="right" vertical="center" shrinkToFit="1"/>
    </xf>
    <xf numFmtId="168" fontId="3" fillId="0" borderId="13" xfId="0" applyNumberFormat="1" applyFont="1" applyFill="1" applyBorder="1" applyAlignment="1">
      <alignment horizontal="right" vertical="center" shrinkToFit="1"/>
    </xf>
    <xf numFmtId="168" fontId="7" fillId="0" borderId="13" xfId="0" applyNumberFormat="1" applyFont="1" applyFill="1" applyBorder="1" applyAlignment="1">
      <alignment horizontal="right" vertical="center" shrinkToFit="1"/>
    </xf>
    <xf numFmtId="168" fontId="5" fillId="0" borderId="32" xfId="0" applyNumberFormat="1" applyFont="1" applyFill="1" applyBorder="1" applyAlignment="1">
      <alignment horizontal="right" vertical="center" shrinkToFit="1"/>
    </xf>
    <xf numFmtId="168" fontId="5" fillId="0" borderId="34" xfId="0" applyNumberFormat="1" applyFont="1" applyFill="1" applyBorder="1" applyAlignment="1">
      <alignment horizontal="right" vertical="center" shrinkToFit="1"/>
    </xf>
    <xf numFmtId="168" fontId="5" fillId="0" borderId="36" xfId="0" applyNumberFormat="1" applyFont="1" applyFill="1" applyBorder="1" applyAlignment="1">
      <alignment horizontal="right" vertical="center" shrinkToFit="1"/>
    </xf>
    <xf numFmtId="168" fontId="3" fillId="0" borderId="34" xfId="0" applyNumberFormat="1" applyFont="1" applyFill="1" applyBorder="1" applyAlignment="1">
      <alignment horizontal="left" vertical="center" wrapText="1"/>
    </xf>
    <xf numFmtId="168" fontId="3" fillId="0" borderId="35" xfId="0" applyNumberFormat="1" applyFont="1" applyFill="1" applyBorder="1" applyAlignment="1">
      <alignment horizontal="left" vertical="center" wrapText="1"/>
    </xf>
    <xf numFmtId="168" fontId="6" fillId="0" borderId="34" xfId="0" applyNumberFormat="1" applyFont="1" applyFill="1" applyBorder="1" applyAlignment="1">
      <alignment horizontal="right" vertical="center" shrinkToFit="1"/>
    </xf>
    <xf numFmtId="168" fontId="6" fillId="0" borderId="35" xfId="0" applyNumberFormat="1" applyFont="1" applyFill="1" applyBorder="1" applyAlignment="1">
      <alignment horizontal="right" vertical="center" shrinkToFit="1"/>
    </xf>
    <xf numFmtId="168" fontId="3" fillId="0" borderId="34" xfId="0" applyNumberFormat="1" applyFont="1" applyFill="1" applyBorder="1" applyAlignment="1">
      <alignment horizontal="right" vertical="center" shrinkToFit="1"/>
    </xf>
    <xf numFmtId="168" fontId="3" fillId="0" borderId="35" xfId="0" applyNumberFormat="1" applyFont="1" applyFill="1" applyBorder="1" applyAlignment="1">
      <alignment horizontal="right" vertical="center" shrinkToFit="1"/>
    </xf>
    <xf numFmtId="168" fontId="7" fillId="0" borderId="35" xfId="33" applyNumberFormat="1" applyFont="1" applyFill="1" applyBorder="1" applyAlignment="1">
      <alignment horizontal="right" vertical="center" shrinkToFit="1"/>
    </xf>
    <xf numFmtId="168" fontId="4" fillId="0" borderId="35" xfId="0" applyNumberFormat="1" applyFont="1" applyFill="1" applyBorder="1" applyAlignment="1">
      <alignment horizontal="right" vertical="center" wrapText="1"/>
    </xf>
    <xf numFmtId="168" fontId="4" fillId="0" borderId="35" xfId="33" applyNumberFormat="1" applyFont="1" applyFill="1" applyBorder="1" applyAlignment="1">
      <alignment horizontal="right" vertical="center" shrinkToFit="1"/>
    </xf>
    <xf numFmtId="168" fontId="4" fillId="0" borderId="35" xfId="0" applyNumberFormat="1" applyFont="1" applyFill="1" applyBorder="1" applyAlignment="1">
      <alignment horizontal="center" vertical="center" wrapText="1"/>
    </xf>
    <xf numFmtId="168" fontId="27" fillId="0" borderId="35" xfId="0" applyNumberFormat="1" applyFont="1" applyFill="1" applyBorder="1" applyAlignment="1">
      <alignment horizontal="center" vertical="center" wrapText="1"/>
    </xf>
    <xf numFmtId="168" fontId="9" fillId="0" borderId="35" xfId="0" applyNumberFormat="1" applyFont="1" applyFill="1" applyBorder="1" applyAlignment="1">
      <alignment horizontal="center" vertical="center" wrapText="1"/>
    </xf>
    <xf numFmtId="168" fontId="7" fillId="0" borderId="34" xfId="0" applyNumberFormat="1" applyFont="1" applyFill="1" applyBorder="1" applyAlignment="1">
      <alignment horizontal="right" vertical="center" shrinkToFit="1"/>
    </xf>
    <xf numFmtId="168" fontId="3" fillId="0" borderId="36" xfId="0" applyNumberFormat="1" applyFont="1" applyFill="1" applyBorder="1" applyAlignment="1">
      <alignment horizontal="right" vertical="center" shrinkToFit="1"/>
    </xf>
    <xf numFmtId="168" fontId="3" fillId="0" borderId="25" xfId="0" applyNumberFormat="1" applyFont="1" applyFill="1" applyBorder="1" applyAlignment="1">
      <alignment horizontal="right" vertical="center" shrinkToFit="1"/>
    </xf>
    <xf numFmtId="168" fontId="3" fillId="0" borderId="26" xfId="0" applyNumberFormat="1" applyFont="1" applyFill="1" applyBorder="1" applyAlignment="1">
      <alignment horizontal="right" vertical="center" shrinkToFit="1"/>
    </xf>
    <xf numFmtId="168" fontId="5" fillId="0" borderId="46" xfId="0" applyNumberFormat="1" applyFont="1" applyFill="1" applyBorder="1" applyAlignment="1">
      <alignment horizontal="right" vertical="center" shrinkToFit="1"/>
    </xf>
    <xf numFmtId="168" fontId="5" fillId="0" borderId="14" xfId="0" applyNumberFormat="1" applyFont="1" applyFill="1" applyBorder="1" applyAlignment="1">
      <alignment horizontal="right" vertical="center" shrinkToFit="1"/>
    </xf>
    <xf numFmtId="168" fontId="3" fillId="0" borderId="14" xfId="0" applyNumberFormat="1" applyFont="1" applyFill="1" applyBorder="1" applyAlignment="1">
      <alignment horizontal="left" vertical="center" wrapText="1"/>
    </xf>
    <xf numFmtId="168" fontId="6" fillId="0" borderId="14" xfId="0" applyNumberFormat="1" applyFont="1" applyFill="1" applyBorder="1" applyAlignment="1">
      <alignment horizontal="right" vertical="center" shrinkToFit="1"/>
    </xf>
    <xf numFmtId="168" fontId="3" fillId="0" borderId="14" xfId="0" applyNumberFormat="1" applyFont="1" applyFill="1" applyBorder="1" applyAlignment="1">
      <alignment horizontal="right" vertical="center" shrinkToFit="1"/>
    </xf>
    <xf numFmtId="168" fontId="4" fillId="0" borderId="14" xfId="0" applyNumberFormat="1" applyFont="1" applyFill="1" applyBorder="1" applyAlignment="1">
      <alignment horizontal="right" vertical="center" wrapText="1"/>
    </xf>
    <xf numFmtId="168" fontId="38" fillId="0" borderId="14" xfId="0" applyNumberFormat="1" applyFont="1" applyFill="1" applyBorder="1" applyAlignment="1">
      <alignment horizontal="right" vertical="center" shrinkToFit="1"/>
    </xf>
    <xf numFmtId="0" fontId="43" fillId="0" borderId="42" xfId="0" quotePrefix="1" applyFont="1" applyFill="1" applyBorder="1" applyAlignment="1">
      <alignment horizontal="left" vertical="center" wrapText="1"/>
    </xf>
    <xf numFmtId="168" fontId="3" fillId="0" borderId="38" xfId="0" applyNumberFormat="1" applyFont="1" applyFill="1" applyBorder="1" applyAlignment="1">
      <alignment horizontal="right" vertical="center" shrinkToFit="1"/>
    </xf>
    <xf numFmtId="168" fontId="3" fillId="0" borderId="45" xfId="0" applyNumberFormat="1" applyFont="1" applyFill="1" applyBorder="1" applyAlignment="1">
      <alignment horizontal="right" vertical="center" shrinkToFit="1"/>
    </xf>
    <xf numFmtId="1" fontId="41" fillId="0" borderId="32" xfId="0" applyNumberFormat="1" applyFont="1" applyFill="1" applyBorder="1" applyAlignment="1">
      <alignment horizontal="center" vertical="center" shrinkToFit="1"/>
    </xf>
    <xf numFmtId="0" fontId="39" fillId="0" borderId="15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left" vertical="center" wrapText="1"/>
    </xf>
    <xf numFmtId="168" fontId="5" fillId="0" borderId="48" xfId="0" applyNumberFormat="1" applyFont="1" applyFill="1" applyBorder="1" applyAlignment="1">
      <alignment horizontal="right" vertical="center" shrinkToFit="1"/>
    </xf>
    <xf numFmtId="168" fontId="5" fillId="0" borderId="51" xfId="0" applyNumberFormat="1" applyFont="1" applyFill="1" applyBorder="1" applyAlignment="1">
      <alignment horizontal="right" vertical="center" shrinkToFit="1"/>
    </xf>
    <xf numFmtId="168" fontId="5" fillId="0" borderId="49" xfId="0" applyNumberFormat="1" applyFont="1" applyFill="1" applyBorder="1" applyAlignment="1">
      <alignment horizontal="right" vertical="center" shrinkToFit="1"/>
    </xf>
    <xf numFmtId="168" fontId="5" fillId="0" borderId="52" xfId="0" applyNumberFormat="1" applyFont="1" applyFill="1" applyBorder="1" applyAlignment="1">
      <alignment horizontal="right" vertical="center" shrinkToFit="1"/>
    </xf>
    <xf numFmtId="168" fontId="5" fillId="0" borderId="53" xfId="0" applyNumberFormat="1" applyFont="1" applyFill="1" applyBorder="1" applyAlignment="1">
      <alignment horizontal="right" vertical="center" shrinkToFit="1"/>
    </xf>
    <xf numFmtId="0" fontId="42" fillId="0" borderId="21" xfId="0" applyFont="1" applyFill="1" applyBorder="1" applyAlignment="1">
      <alignment horizontal="left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left" vertical="center" wrapText="1"/>
    </xf>
    <xf numFmtId="168" fontId="3" fillId="0" borderId="21" xfId="0" applyNumberFormat="1" applyFont="1" applyFill="1" applyBorder="1" applyAlignment="1">
      <alignment horizontal="right" vertical="center" shrinkToFit="1"/>
    </xf>
    <xf numFmtId="168" fontId="4" fillId="0" borderId="12" xfId="33" applyNumberFormat="1" applyFont="1" applyFill="1" applyBorder="1" applyAlignment="1">
      <alignment horizontal="right" vertical="center" shrinkToFit="1"/>
    </xf>
    <xf numFmtId="168" fontId="4" fillId="0" borderId="54" xfId="33" applyNumberFormat="1" applyFont="1" applyFill="1" applyBorder="1" applyAlignment="1">
      <alignment horizontal="right" vertical="center" shrinkToFit="1"/>
    </xf>
    <xf numFmtId="168" fontId="3" fillId="0" borderId="43" xfId="0" applyNumberFormat="1" applyFont="1" applyFill="1" applyBorder="1" applyAlignment="1">
      <alignment horizontal="right" vertical="center" shrinkToFit="1"/>
    </xf>
    <xf numFmtId="168" fontId="3" fillId="0" borderId="12" xfId="0" applyNumberFormat="1" applyFont="1" applyFill="1" applyBorder="1" applyAlignment="1">
      <alignment horizontal="right" vertical="center" shrinkToFit="1"/>
    </xf>
    <xf numFmtId="168" fontId="3" fillId="0" borderId="56" xfId="0" applyNumberFormat="1" applyFont="1" applyFill="1" applyBorder="1" applyAlignment="1">
      <alignment horizontal="right" vertical="center" shrinkToFit="1"/>
    </xf>
    <xf numFmtId="168" fontId="3" fillId="0" borderId="54" xfId="0" applyNumberFormat="1" applyFont="1" applyFill="1" applyBorder="1" applyAlignment="1">
      <alignment horizontal="right" vertical="center" shrinkToFit="1"/>
    </xf>
    <xf numFmtId="0" fontId="43" fillId="0" borderId="55" xfId="0" quotePrefix="1" applyFont="1" applyFill="1" applyBorder="1" applyAlignment="1">
      <alignment horizontal="left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168" fontId="9" fillId="0" borderId="54" xfId="0" applyNumberFormat="1" applyFont="1" applyFill="1" applyBorder="1" applyAlignment="1">
      <alignment horizontal="center" vertical="center" wrapText="1"/>
    </xf>
    <xf numFmtId="168" fontId="4" fillId="0" borderId="12" xfId="0" applyNumberFormat="1" applyFont="1" applyFill="1" applyBorder="1" applyAlignment="1">
      <alignment horizontal="center" vertical="center" wrapText="1"/>
    </xf>
    <xf numFmtId="168" fontId="4" fillId="0" borderId="54" xfId="0" applyNumberFormat="1" applyFont="1" applyFill="1" applyBorder="1" applyAlignment="1">
      <alignment horizontal="center" vertical="center" wrapText="1"/>
    </xf>
    <xf numFmtId="168" fontId="5" fillId="0" borderId="57" xfId="0" applyNumberFormat="1" applyFont="1" applyFill="1" applyBorder="1" applyAlignment="1">
      <alignment horizontal="right" vertical="center" shrinkToFit="1"/>
    </xf>
    <xf numFmtId="168" fontId="5" fillId="0" borderId="18" xfId="0" applyNumberFormat="1" applyFont="1" applyFill="1" applyBorder="1" applyAlignment="1">
      <alignment horizontal="right" vertical="center" shrinkToFit="1"/>
    </xf>
    <xf numFmtId="168" fontId="5" fillId="0" borderId="60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41" fillId="0" borderId="28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168" fontId="42" fillId="0" borderId="47" xfId="0" applyNumberFormat="1" applyFont="1" applyFill="1" applyBorder="1" applyAlignment="1">
      <alignment horizontal="right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168" fontId="39" fillId="0" borderId="14" xfId="33" applyNumberFormat="1" applyFont="1" applyFill="1" applyBorder="1" applyAlignment="1">
      <alignment horizontal="center" vertical="center" wrapText="1"/>
    </xf>
    <xf numFmtId="168" fontId="39" fillId="0" borderId="22" xfId="33" applyNumberFormat="1" applyFont="1" applyFill="1" applyBorder="1" applyAlignment="1">
      <alignment horizontal="center" vertical="center" wrapText="1"/>
    </xf>
    <xf numFmtId="168" fontId="39" fillId="0" borderId="16" xfId="33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168" fontId="39" fillId="0" borderId="0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center" vertical="center" wrapText="1"/>
    </xf>
    <xf numFmtId="168" fontId="39" fillId="0" borderId="21" xfId="33" applyNumberFormat="1" applyFont="1" applyFill="1" applyBorder="1" applyAlignment="1">
      <alignment horizontal="center" vertical="center" wrapText="1"/>
    </xf>
    <xf numFmtId="168" fontId="39" fillId="0" borderId="23" xfId="33" applyNumberFormat="1" applyFont="1" applyFill="1" applyBorder="1" applyAlignment="1">
      <alignment horizontal="center" vertical="center" wrapText="1"/>
    </xf>
    <xf numFmtId="168" fontId="39" fillId="0" borderId="43" xfId="33" applyNumberFormat="1" applyFont="1" applyFill="1" applyBorder="1" applyAlignment="1">
      <alignment horizontal="center" vertical="center" wrapText="1"/>
    </xf>
    <xf numFmtId="168" fontId="39" fillId="0" borderId="44" xfId="33" applyNumberFormat="1" applyFont="1" applyFill="1" applyBorder="1" applyAlignment="1">
      <alignment horizontal="center" vertical="center" wrapText="1"/>
    </xf>
    <xf numFmtId="168" fontId="39" fillId="0" borderId="17" xfId="0" applyNumberFormat="1" applyFont="1" applyFill="1" applyBorder="1" applyAlignment="1">
      <alignment horizontal="center" vertical="center" wrapText="1"/>
    </xf>
    <xf numFmtId="168" fontId="39" fillId="0" borderId="19" xfId="0" applyNumberFormat="1" applyFont="1" applyFill="1" applyBorder="1" applyAlignment="1">
      <alignment horizontal="center" vertical="center" wrapText="1"/>
    </xf>
    <xf numFmtId="168" fontId="39" fillId="0" borderId="20" xfId="0" applyNumberFormat="1" applyFont="1" applyFill="1" applyBorder="1" applyAlignment="1">
      <alignment horizontal="center" vertical="center" wrapText="1"/>
    </xf>
    <xf numFmtId="168" fontId="41" fillId="0" borderId="57" xfId="0" applyNumberFormat="1" applyFont="1" applyFill="1" applyBorder="1" applyAlignment="1">
      <alignment horizontal="center" vertical="center" wrapText="1"/>
    </xf>
    <xf numFmtId="168" fontId="41" fillId="0" borderId="58" xfId="0" applyNumberFormat="1" applyFont="1" applyFill="1" applyBorder="1" applyAlignment="1">
      <alignment horizontal="center" vertical="center" wrapText="1"/>
    </xf>
    <xf numFmtId="168" fontId="41" fillId="0" borderId="59" xfId="0" applyNumberFormat="1" applyFont="1" applyFill="1" applyBorder="1" applyAlignment="1">
      <alignment horizontal="center" vertical="center" wrapText="1"/>
    </xf>
  </cellXfs>
  <cellStyles count="88">
    <cellStyle name="_artabyuje" xfId="4"/>
    <cellStyle name="_artabyuje_3.Havelvacner_N1_12 23.01.2018" xfId="5"/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2 2" xfId="34"/>
    <cellStyle name="Comma 2 2 2" xfId="35"/>
    <cellStyle name="Comma 2 3" xfId="36"/>
    <cellStyle name="Comma 3" xfId="37"/>
    <cellStyle name="Comma 3 2" xfId="38"/>
    <cellStyle name="Comma 3 2 2" xfId="39"/>
    <cellStyle name="Comma 4" xfId="40"/>
    <cellStyle name="Comma 4 2" xfId="41"/>
    <cellStyle name="Comma 4 3" xfId="42"/>
    <cellStyle name="Comma 5" xfId="43"/>
    <cellStyle name="Comma 5 2" xfId="44"/>
    <cellStyle name="Comma 6" xfId="45"/>
    <cellStyle name="Comma 6 2" xfId="46"/>
    <cellStyle name="Comma 7" xfId="47"/>
    <cellStyle name="Comma 8" xfId="2"/>
    <cellStyle name="Comma 8 2" xfId="48"/>
    <cellStyle name="Explanatory Text 2" xfId="49"/>
    <cellStyle name="Good 2" xfId="50"/>
    <cellStyle name="Heading 1 2" xfId="51"/>
    <cellStyle name="Heading 2 2" xfId="52"/>
    <cellStyle name="Heading 3 2" xfId="53"/>
    <cellStyle name="Heading 4 2" xfId="54"/>
    <cellStyle name="Input 2" xfId="55"/>
    <cellStyle name="Linked Cell 2" xfId="56"/>
    <cellStyle name="Neutral 2" xfId="58"/>
    <cellStyle name="Neutral 2 2" xfId="59"/>
    <cellStyle name="Neutral 3" xfId="60"/>
    <cellStyle name="Neutral 4" xfId="57"/>
    <cellStyle name="Normal" xfId="0" builtinId="0"/>
    <cellStyle name="Normal 10" xfId="61"/>
    <cellStyle name="Normal 11" xfId="3"/>
    <cellStyle name="Normal 2" xfId="62"/>
    <cellStyle name="Normal 2 2" xfId="63"/>
    <cellStyle name="Normal 2 3" xfId="64"/>
    <cellStyle name="Normal 2_3.Havelvacner_N1_12 23.01.2018" xfId="65"/>
    <cellStyle name="Normal 3" xfId="66"/>
    <cellStyle name="Normal 3 2" xfId="67"/>
    <cellStyle name="Normal 3_HavelvacN2axjusakN3" xfId="68"/>
    <cellStyle name="Normal 4" xfId="69"/>
    <cellStyle name="Normal 4 2" xfId="70"/>
    <cellStyle name="Normal 4 3" xfId="71"/>
    <cellStyle name="Normal 5" xfId="72"/>
    <cellStyle name="Normal 5 2" xfId="73"/>
    <cellStyle name="Normal 6" xfId="74"/>
    <cellStyle name="Normal 7" xfId="75"/>
    <cellStyle name="Normal 8" xfId="76"/>
    <cellStyle name="Normal 9" xfId="77"/>
    <cellStyle name="Note 2" xfId="78"/>
    <cellStyle name="Output 2" xfId="79"/>
    <cellStyle name="Percent 2" xfId="80"/>
    <cellStyle name="Percent 2 2" xfId="81"/>
    <cellStyle name="RowLevel_1_N6+artabyuje" xfId="82"/>
    <cellStyle name="SN_241" xfId="83"/>
    <cellStyle name="Style 1" xfId="84"/>
    <cellStyle name="Title 2" xfId="85"/>
    <cellStyle name="Total 2" xfId="86"/>
    <cellStyle name="Warning Text 2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8"/>
  <sheetViews>
    <sheetView tabSelected="1" zoomScale="60" zoomScaleNormal="60" workbookViewId="0">
      <selection activeCell="C230" sqref="C230"/>
    </sheetView>
  </sheetViews>
  <sheetFormatPr defaultColWidth="9.33203125" defaultRowHeight="17.25"/>
  <cols>
    <col min="1" max="1" width="10.5" style="24" customWidth="1"/>
    <col min="2" max="2" width="10.6640625" style="25" customWidth="1"/>
    <col min="3" max="3" width="73" style="24" customWidth="1"/>
    <col min="4" max="4" width="21" style="19" customWidth="1"/>
    <col min="5" max="5" width="21.5" style="19" customWidth="1"/>
    <col min="6" max="6" width="19.83203125" style="19" customWidth="1"/>
    <col min="7" max="7" width="21" style="19" customWidth="1"/>
    <col min="8" max="8" width="22.1640625" style="19" customWidth="1"/>
    <col min="9" max="9" width="21.5" style="19" customWidth="1"/>
    <col min="10" max="10" width="21.33203125" style="19" customWidth="1"/>
    <col min="11" max="12" width="21.6640625" style="19" customWidth="1"/>
    <col min="13" max="13" width="20.1640625" style="19" customWidth="1"/>
    <col min="14" max="14" width="21.33203125" style="19" customWidth="1"/>
    <col min="15" max="15" width="21.1640625" style="19" customWidth="1"/>
    <col min="16" max="16" width="11.6640625" style="1" customWidth="1"/>
    <col min="17" max="17" width="12.1640625" style="1" customWidth="1"/>
    <col min="18" max="18" width="10.5" style="1" customWidth="1"/>
    <col min="19" max="16384" width="9.33203125" style="1"/>
  </cols>
  <sheetData>
    <row r="1" spans="1:20" ht="15.75" customHeight="1">
      <c r="A1" s="22"/>
      <c r="B1" s="23"/>
      <c r="C1" s="22"/>
      <c r="D1" s="3"/>
      <c r="E1" s="3"/>
      <c r="F1" s="3"/>
      <c r="G1" s="3"/>
      <c r="H1" s="3"/>
      <c r="I1" s="3"/>
      <c r="J1" s="3"/>
      <c r="K1" s="3"/>
      <c r="L1" s="3"/>
      <c r="M1" s="3"/>
      <c r="N1" s="132" t="s">
        <v>123</v>
      </c>
      <c r="O1" s="132"/>
    </row>
    <row r="2" spans="1:20" ht="15.75" customHeight="1">
      <c r="A2" s="22"/>
      <c r="B2" s="23"/>
      <c r="C2" s="22"/>
      <c r="D2" s="3"/>
      <c r="E2" s="3"/>
      <c r="F2" s="3"/>
      <c r="G2" s="3"/>
      <c r="H2" s="3"/>
      <c r="I2" s="3"/>
      <c r="J2" s="3"/>
      <c r="K2" s="3"/>
      <c r="L2" s="3"/>
      <c r="M2" s="3"/>
      <c r="N2" s="132" t="s">
        <v>129</v>
      </c>
      <c r="O2" s="132"/>
    </row>
    <row r="3" spans="1:20" ht="15.75" customHeight="1">
      <c r="A3" s="22"/>
      <c r="B3" s="23"/>
      <c r="C3" s="22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20" ht="43.5" customHeight="1">
      <c r="A4" s="133" t="s">
        <v>124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20" ht="15.75" customHeight="1" thickBot="1">
      <c r="A5" s="22"/>
      <c r="B5" s="23"/>
      <c r="C5" s="22"/>
      <c r="D5" s="3"/>
      <c r="E5" s="3"/>
      <c r="F5" s="3"/>
      <c r="G5" s="3"/>
      <c r="H5" s="3"/>
      <c r="I5" s="3"/>
      <c r="J5" s="3"/>
      <c r="K5" s="3"/>
      <c r="L5" s="3"/>
      <c r="M5" s="3"/>
      <c r="N5" s="119" t="s">
        <v>127</v>
      </c>
      <c r="O5" s="119"/>
    </row>
    <row r="6" spans="1:20" s="21" customFormat="1" ht="42" customHeight="1">
      <c r="A6" s="120" t="s">
        <v>128</v>
      </c>
      <c r="B6" s="121"/>
      <c r="C6" s="129" t="s">
        <v>2</v>
      </c>
      <c r="D6" s="141" t="s">
        <v>131</v>
      </c>
      <c r="E6" s="142"/>
      <c r="F6" s="143"/>
      <c r="G6" s="139" t="s">
        <v>3</v>
      </c>
      <c r="H6" s="139"/>
      <c r="I6" s="139"/>
      <c r="J6" s="138" t="s">
        <v>4</v>
      </c>
      <c r="K6" s="139"/>
      <c r="L6" s="140"/>
      <c r="M6" s="139" t="s">
        <v>5</v>
      </c>
      <c r="N6" s="139"/>
      <c r="O6" s="140"/>
    </row>
    <row r="7" spans="1:20" s="21" customFormat="1" ht="14.25">
      <c r="A7" s="122" t="s">
        <v>0</v>
      </c>
      <c r="B7" s="124" t="s">
        <v>1</v>
      </c>
      <c r="C7" s="130"/>
      <c r="D7" s="134" t="s">
        <v>120</v>
      </c>
      <c r="E7" s="126" t="s">
        <v>121</v>
      </c>
      <c r="F7" s="127"/>
      <c r="G7" s="136" t="s">
        <v>120</v>
      </c>
      <c r="H7" s="126" t="s">
        <v>121</v>
      </c>
      <c r="I7" s="128"/>
      <c r="J7" s="134" t="s">
        <v>120</v>
      </c>
      <c r="K7" s="126" t="s">
        <v>121</v>
      </c>
      <c r="L7" s="127"/>
      <c r="M7" s="136" t="s">
        <v>120</v>
      </c>
      <c r="N7" s="126" t="s">
        <v>121</v>
      </c>
      <c r="O7" s="127"/>
    </row>
    <row r="8" spans="1:20" s="21" customFormat="1" ht="42" customHeight="1" thickBot="1">
      <c r="A8" s="123"/>
      <c r="B8" s="125"/>
      <c r="C8" s="131"/>
      <c r="D8" s="135"/>
      <c r="E8" s="27" t="s">
        <v>122</v>
      </c>
      <c r="F8" s="28" t="s">
        <v>132</v>
      </c>
      <c r="G8" s="137"/>
      <c r="H8" s="27" t="s">
        <v>122</v>
      </c>
      <c r="I8" s="28" t="s">
        <v>132</v>
      </c>
      <c r="J8" s="135"/>
      <c r="K8" s="27" t="s">
        <v>122</v>
      </c>
      <c r="L8" s="28" t="s">
        <v>132</v>
      </c>
      <c r="M8" s="137"/>
      <c r="N8" s="27" t="s">
        <v>122</v>
      </c>
      <c r="O8" s="28" t="s">
        <v>132</v>
      </c>
    </row>
    <row r="9" spans="1:20" s="2" customFormat="1" ht="34.5" customHeight="1">
      <c r="A9" s="113"/>
      <c r="B9" s="116"/>
      <c r="C9" s="41" t="s">
        <v>6</v>
      </c>
      <c r="D9" s="109">
        <f>D12+D69+D142+D238+D262+D318+D378+D393+D228</f>
        <v>11848512.500000002</v>
      </c>
      <c r="E9" s="110">
        <f t="shared" ref="E9:F9" si="0">E12+E69+E142+E238+E262+E318+E378+E393+E228</f>
        <v>10134051.700000001</v>
      </c>
      <c r="F9" s="111">
        <f t="shared" si="0"/>
        <v>1714460.7999999998</v>
      </c>
      <c r="G9" s="109">
        <f>G12+G69+G142+G238+G262+G318+G378+G393+G228</f>
        <v>20996520.100000001</v>
      </c>
      <c r="H9" s="110">
        <f t="shared" ref="H9:I9" si="1">H12+H69+H142+H238+H262+H318+H378+H393+H228</f>
        <v>17847330.200000003</v>
      </c>
      <c r="I9" s="111">
        <f t="shared" si="1"/>
        <v>3149189.9</v>
      </c>
      <c r="J9" s="109">
        <f>J12+J69+J142+J238+J262+J318+J378+J393+J228</f>
        <v>28874319.099999994</v>
      </c>
      <c r="K9" s="110">
        <f t="shared" ref="K9:L9" si="2">K12+K69+K142+K238+K262+K318+K378+K393+K228</f>
        <v>24242759.600000001</v>
      </c>
      <c r="L9" s="111">
        <f t="shared" si="2"/>
        <v>4631559.5</v>
      </c>
      <c r="M9" s="109">
        <f>M12+M69+M142+M238+M262+M318+M378+M393+M228</f>
        <v>36402963.000000007</v>
      </c>
      <c r="N9" s="110">
        <f t="shared" ref="N9:O9" si="3">N12+N69+N142+N238+N262+N318+N378+N393+N228</f>
        <v>30633171.000000004</v>
      </c>
      <c r="O9" s="111">
        <f t="shared" si="3"/>
        <v>5769791.9999999991</v>
      </c>
      <c r="R9" s="20"/>
      <c r="S9" s="20"/>
      <c r="T9" s="20"/>
    </row>
    <row r="10" spans="1:20" s="2" customFormat="1" ht="28.5" customHeight="1">
      <c r="A10" s="114"/>
      <c r="B10" s="117"/>
      <c r="C10" s="42" t="s">
        <v>125</v>
      </c>
      <c r="D10" s="56">
        <f t="shared" ref="D10:O10" si="4">D19+D33+D59+D65+D82+D94+D100+D114+D126+D140+D149+D156+D171+D182+D190+D196+D202+D208+D214+D220+D245+D269+D275+D298+D304+D325+D331+D339+D345+D351+D373+D385+D400+D235</f>
        <v>4045853.6999999993</v>
      </c>
      <c r="E10" s="5">
        <f t="shared" si="4"/>
        <v>3324482.6999999993</v>
      </c>
      <c r="F10" s="38">
        <f t="shared" si="4"/>
        <v>721370.99999999988</v>
      </c>
      <c r="G10" s="56">
        <f t="shared" si="4"/>
        <v>7313835.1999999983</v>
      </c>
      <c r="H10" s="5">
        <f t="shared" si="4"/>
        <v>6189952.2999999989</v>
      </c>
      <c r="I10" s="38">
        <f t="shared" si="4"/>
        <v>1123882.9000000001</v>
      </c>
      <c r="J10" s="56">
        <f t="shared" si="4"/>
        <v>10755523.200000005</v>
      </c>
      <c r="K10" s="5">
        <f t="shared" si="4"/>
        <v>8783511.8000000007</v>
      </c>
      <c r="L10" s="38">
        <f t="shared" si="4"/>
        <v>1972011.4000000001</v>
      </c>
      <c r="M10" s="56">
        <f t="shared" si="4"/>
        <v>13721039.399999999</v>
      </c>
      <c r="N10" s="5">
        <f t="shared" si="4"/>
        <v>11329346.1</v>
      </c>
      <c r="O10" s="38">
        <f t="shared" si="4"/>
        <v>2391693.3000000007</v>
      </c>
      <c r="P10" s="112"/>
    </row>
    <row r="11" spans="1:20" s="2" customFormat="1" ht="31.5" customHeight="1" thickBot="1">
      <c r="A11" s="115"/>
      <c r="B11" s="118"/>
      <c r="C11" s="43" t="s">
        <v>126</v>
      </c>
      <c r="D11" s="57">
        <f>D25+D43+D49+D76+D88+D108+D120+D132+D226+D251+D258+D290+D310+D316+D357+D364+D375+D391+D407+D413</f>
        <v>7802658.7999999998</v>
      </c>
      <c r="E11" s="39">
        <f t="shared" ref="E11:F11" si="5">E25+E43+E49+E76+E88+E108+E120+E132+E226+E251+E258+E290+E310+E316+E357+E364+E375+E391+E407+E413</f>
        <v>6809569</v>
      </c>
      <c r="F11" s="40">
        <f t="shared" si="5"/>
        <v>993089.79999999993</v>
      </c>
      <c r="G11" s="57">
        <f>G25+G43+G49+G76+G88+G108+G120+G132+G226+G251+G258+G290+G310+G316+G357+G364+G375+G391+G407+G413</f>
        <v>13682684.900000002</v>
      </c>
      <c r="H11" s="39">
        <f t="shared" ref="H11:I11" si="6">H25+H43+H49+H76+H88+H108+H120+H132+H226+H251+H258+H290+H310+H316+H357+H364+H375+H391+H407+H413</f>
        <v>11657377.900000002</v>
      </c>
      <c r="I11" s="40">
        <f t="shared" si="6"/>
        <v>2025307</v>
      </c>
      <c r="J11" s="57">
        <f>J25+J43+J49+J76+J88+J108+J120+J132+J226+J251+J258+J290+J310+J316+J357+J364+J375+J391+J407+J413</f>
        <v>18118795.899999999</v>
      </c>
      <c r="K11" s="39">
        <f t="shared" ref="K11:L11" si="7">K25+K43+K49+K76+K88+K108+K120+K132+K226+K251+K258+K290+K310+K316+K357+K364+K375+K391+K407+K413</f>
        <v>15459247.799999999</v>
      </c>
      <c r="L11" s="40">
        <f t="shared" si="7"/>
        <v>2659548.1</v>
      </c>
      <c r="M11" s="57">
        <f>M25+M43+M49+M76+M88+M108+M120+M132+M226+M251+M258+M290+M310+M316+M357+M364+M375+M391+M407+M413</f>
        <v>22681923.599999998</v>
      </c>
      <c r="N11" s="39">
        <f t="shared" ref="N11:O11" si="8">N25+N43+N49+N76+N88+N108+N120+N132+N226+N251+N258+N290+N310+N316+N357+N364+N375+N391+N407+N413</f>
        <v>19303824.900000002</v>
      </c>
      <c r="O11" s="40">
        <f t="shared" si="8"/>
        <v>3378098.6999999997</v>
      </c>
    </row>
    <row r="12" spans="1:20" s="2" customFormat="1" ht="42" customHeight="1" thickBot="1">
      <c r="A12" s="86"/>
      <c r="B12" s="87"/>
      <c r="C12" s="88" t="s">
        <v>7</v>
      </c>
      <c r="D12" s="89">
        <f>E12+F12</f>
        <v>550855.20000000007</v>
      </c>
      <c r="E12" s="90">
        <f>E13+E27+E53</f>
        <v>433507.9</v>
      </c>
      <c r="F12" s="91">
        <f>F13+F27+F53</f>
        <v>117347.3</v>
      </c>
      <c r="G12" s="92">
        <f>H12+I12</f>
        <v>1238830.2</v>
      </c>
      <c r="H12" s="90">
        <f>H13+H27+H53</f>
        <v>1013751.6</v>
      </c>
      <c r="I12" s="93">
        <f>I13+I27+I53</f>
        <v>225078.6</v>
      </c>
      <c r="J12" s="89">
        <f>K12+L12</f>
        <v>2009115.6</v>
      </c>
      <c r="K12" s="90">
        <f>K13+K27+K53</f>
        <v>1689618</v>
      </c>
      <c r="L12" s="91">
        <f>L13+L27+L53</f>
        <v>319497.59999999998</v>
      </c>
      <c r="M12" s="92">
        <f>N12+O12</f>
        <v>2482987.1999999997</v>
      </c>
      <c r="N12" s="90">
        <f>N13+N27+N53</f>
        <v>2065811.4</v>
      </c>
      <c r="O12" s="91">
        <f>O13+O27+O53</f>
        <v>417175.8</v>
      </c>
    </row>
    <row r="13" spans="1:20">
      <c r="A13" s="84">
        <v>1018</v>
      </c>
      <c r="B13" s="36"/>
      <c r="C13" s="85" t="s">
        <v>8</v>
      </c>
      <c r="D13" s="55">
        <f>E13+F13</f>
        <v>404580.7</v>
      </c>
      <c r="E13" s="26">
        <f>E15+E21</f>
        <v>312140.7</v>
      </c>
      <c r="F13" s="37">
        <f>F15+F21</f>
        <v>92440</v>
      </c>
      <c r="G13" s="49">
        <f>H13+I13</f>
        <v>809161.4</v>
      </c>
      <c r="H13" s="26">
        <f>H15+H21</f>
        <v>624281.4</v>
      </c>
      <c r="I13" s="74">
        <f>I15+I21</f>
        <v>184880</v>
      </c>
      <c r="J13" s="55">
        <f>K13+L13</f>
        <v>1213742.1000000001</v>
      </c>
      <c r="K13" s="26">
        <f>K15+K21</f>
        <v>936422.1</v>
      </c>
      <c r="L13" s="37">
        <f>L15+L21</f>
        <v>277320</v>
      </c>
      <c r="M13" s="49">
        <f>N13+O13</f>
        <v>1618375.1</v>
      </c>
      <c r="N13" s="26">
        <f>N15+N21</f>
        <v>1248598</v>
      </c>
      <c r="O13" s="37">
        <f>O15+O21</f>
        <v>369777.1</v>
      </c>
    </row>
    <row r="14" spans="1:20">
      <c r="A14" s="31"/>
      <c r="B14" s="32"/>
      <c r="C14" s="45" t="s">
        <v>9</v>
      </c>
      <c r="D14" s="58"/>
      <c r="E14" s="6"/>
      <c r="F14" s="59"/>
      <c r="G14" s="51"/>
      <c r="H14" s="6"/>
      <c r="I14" s="76"/>
      <c r="J14" s="58"/>
      <c r="K14" s="6"/>
      <c r="L14" s="59"/>
      <c r="M14" s="51"/>
      <c r="N14" s="6"/>
      <c r="O14" s="59"/>
    </row>
    <row r="15" spans="1:20" ht="72.75" customHeight="1">
      <c r="A15" s="31"/>
      <c r="B15" s="33">
        <v>11002</v>
      </c>
      <c r="C15" s="44" t="s">
        <v>25</v>
      </c>
      <c r="D15" s="56">
        <f>E15+F15</f>
        <v>14400</v>
      </c>
      <c r="E15" s="5">
        <f>E19</f>
        <v>12000</v>
      </c>
      <c r="F15" s="38">
        <f>F19</f>
        <v>2400</v>
      </c>
      <c r="G15" s="50">
        <f>H15+I15</f>
        <v>28800</v>
      </c>
      <c r="H15" s="5">
        <f>H19</f>
        <v>24000</v>
      </c>
      <c r="I15" s="75">
        <f>I19</f>
        <v>4800</v>
      </c>
      <c r="J15" s="56">
        <f>K15+L15</f>
        <v>43200</v>
      </c>
      <c r="K15" s="5">
        <f>K19</f>
        <v>36000</v>
      </c>
      <c r="L15" s="38">
        <f>L19</f>
        <v>7200</v>
      </c>
      <c r="M15" s="50">
        <f>N15+O15</f>
        <v>57627.6</v>
      </c>
      <c r="N15" s="5">
        <f>N19</f>
        <v>48023</v>
      </c>
      <c r="O15" s="38">
        <f>O19</f>
        <v>9604.6</v>
      </c>
    </row>
    <row r="16" spans="1:20">
      <c r="A16" s="31"/>
      <c r="B16" s="32"/>
      <c r="C16" s="45" t="s">
        <v>10</v>
      </c>
      <c r="D16" s="58"/>
      <c r="E16" s="6"/>
      <c r="F16" s="59"/>
      <c r="G16" s="51"/>
      <c r="H16" s="6"/>
      <c r="I16" s="76"/>
      <c r="J16" s="58"/>
      <c r="K16" s="6"/>
      <c r="L16" s="59"/>
      <c r="M16" s="51"/>
      <c r="N16" s="6"/>
      <c r="O16" s="59"/>
    </row>
    <row r="17" spans="1:15">
      <c r="A17" s="31"/>
      <c r="B17" s="32"/>
      <c r="C17" s="46" t="s">
        <v>11</v>
      </c>
      <c r="D17" s="60">
        <f>E17+F17</f>
        <v>14400</v>
      </c>
      <c r="E17" s="7">
        <f>E15</f>
        <v>12000</v>
      </c>
      <c r="F17" s="61">
        <f>F15</f>
        <v>2400</v>
      </c>
      <c r="G17" s="52">
        <f>H17+I17</f>
        <v>28800</v>
      </c>
      <c r="H17" s="7">
        <f>H15</f>
        <v>24000</v>
      </c>
      <c r="I17" s="77">
        <f>I15</f>
        <v>4800</v>
      </c>
      <c r="J17" s="60">
        <f>K17+L17</f>
        <v>43200</v>
      </c>
      <c r="K17" s="7">
        <f>K15</f>
        <v>36000</v>
      </c>
      <c r="L17" s="61">
        <f>L15</f>
        <v>7200</v>
      </c>
      <c r="M17" s="52">
        <f>N17+O17</f>
        <v>57627.6</v>
      </c>
      <c r="N17" s="7">
        <f>N15</f>
        <v>48023</v>
      </c>
      <c r="O17" s="61">
        <f>O15</f>
        <v>9604.6</v>
      </c>
    </row>
    <row r="18" spans="1:15" ht="37.5" customHeight="1">
      <c r="A18" s="31"/>
      <c r="B18" s="32"/>
      <c r="C18" s="45" t="s">
        <v>12</v>
      </c>
      <c r="D18" s="58"/>
      <c r="E18" s="6"/>
      <c r="F18" s="59"/>
      <c r="G18" s="51"/>
      <c r="H18" s="6"/>
      <c r="I18" s="76"/>
      <c r="J18" s="58"/>
      <c r="K18" s="6"/>
      <c r="L18" s="59"/>
      <c r="M18" s="51"/>
      <c r="N18" s="6"/>
      <c r="O18" s="59"/>
    </row>
    <row r="19" spans="1:15" ht="21.75" customHeight="1">
      <c r="A19" s="31"/>
      <c r="B19" s="32"/>
      <c r="C19" s="45" t="s">
        <v>13</v>
      </c>
      <c r="D19" s="62">
        <f>E19+F19</f>
        <v>14400</v>
      </c>
      <c r="E19" s="8">
        <f t="shared" ref="E19:O19" si="9">E20</f>
        <v>12000</v>
      </c>
      <c r="F19" s="63">
        <f t="shared" si="9"/>
        <v>2400</v>
      </c>
      <c r="G19" s="53">
        <f>H19+I19</f>
        <v>28800</v>
      </c>
      <c r="H19" s="8">
        <f t="shared" si="9"/>
        <v>24000</v>
      </c>
      <c r="I19" s="78">
        <f t="shared" si="9"/>
        <v>4800</v>
      </c>
      <c r="J19" s="62">
        <f>K19+L19</f>
        <v>43200</v>
      </c>
      <c r="K19" s="8">
        <f t="shared" si="9"/>
        <v>36000</v>
      </c>
      <c r="L19" s="63">
        <f t="shared" si="9"/>
        <v>7200</v>
      </c>
      <c r="M19" s="53">
        <f>N19+O19</f>
        <v>57627.6</v>
      </c>
      <c r="N19" s="8">
        <f t="shared" si="9"/>
        <v>48023</v>
      </c>
      <c r="O19" s="63">
        <f t="shared" si="9"/>
        <v>9604.6</v>
      </c>
    </row>
    <row r="20" spans="1:15" ht="22.5" customHeight="1">
      <c r="A20" s="31"/>
      <c r="B20" s="32"/>
      <c r="C20" s="45" t="s">
        <v>24</v>
      </c>
      <c r="D20" s="62">
        <f>E20+F20</f>
        <v>14400</v>
      </c>
      <c r="E20" s="8">
        <v>12000</v>
      </c>
      <c r="F20" s="63">
        <v>2400</v>
      </c>
      <c r="G20" s="53">
        <f>H20+I20</f>
        <v>28800</v>
      </c>
      <c r="H20" s="8">
        <v>24000</v>
      </c>
      <c r="I20" s="78">
        <v>4800</v>
      </c>
      <c r="J20" s="62">
        <f>K20+L20</f>
        <v>43200</v>
      </c>
      <c r="K20" s="8">
        <v>36000</v>
      </c>
      <c r="L20" s="63">
        <v>7200</v>
      </c>
      <c r="M20" s="53">
        <f>N20+O20</f>
        <v>57627.6</v>
      </c>
      <c r="N20" s="8">
        <v>48023</v>
      </c>
      <c r="O20" s="63">
        <v>9604.6</v>
      </c>
    </row>
    <row r="21" spans="1:15" ht="58.5" customHeight="1">
      <c r="A21" s="31"/>
      <c r="B21" s="33">
        <v>32002</v>
      </c>
      <c r="C21" s="44" t="s">
        <v>28</v>
      </c>
      <c r="D21" s="56">
        <f>E21+F21</f>
        <v>390180.7</v>
      </c>
      <c r="E21" s="5">
        <f>E25</f>
        <v>300140.7</v>
      </c>
      <c r="F21" s="38">
        <f>F25</f>
        <v>90040</v>
      </c>
      <c r="G21" s="50">
        <f>H21+I21</f>
        <v>780361.4</v>
      </c>
      <c r="H21" s="5">
        <f>H25</f>
        <v>600281.4</v>
      </c>
      <c r="I21" s="75">
        <f>I25</f>
        <v>180080</v>
      </c>
      <c r="J21" s="56">
        <f>K21+L21</f>
        <v>1170542.1000000001</v>
      </c>
      <c r="K21" s="5">
        <f>K25</f>
        <v>900422.1</v>
      </c>
      <c r="L21" s="38">
        <f>L25</f>
        <v>270120</v>
      </c>
      <c r="M21" s="50">
        <f>N21+O21</f>
        <v>1560747.5</v>
      </c>
      <c r="N21" s="5">
        <f>N25</f>
        <v>1200575</v>
      </c>
      <c r="O21" s="38">
        <f>O25</f>
        <v>360172.5</v>
      </c>
    </row>
    <row r="22" spans="1:15">
      <c r="A22" s="31"/>
      <c r="B22" s="32"/>
      <c r="C22" s="45" t="s">
        <v>10</v>
      </c>
      <c r="D22" s="58"/>
      <c r="E22" s="6"/>
      <c r="F22" s="59"/>
      <c r="G22" s="51"/>
      <c r="H22" s="6"/>
      <c r="I22" s="76"/>
      <c r="J22" s="58"/>
      <c r="K22" s="6"/>
      <c r="L22" s="59"/>
      <c r="M22" s="51"/>
      <c r="N22" s="6"/>
      <c r="O22" s="59"/>
    </row>
    <row r="23" spans="1:15">
      <c r="A23" s="31"/>
      <c r="B23" s="32"/>
      <c r="C23" s="46" t="s">
        <v>11</v>
      </c>
      <c r="D23" s="60">
        <f>E23+F23</f>
        <v>390180.7</v>
      </c>
      <c r="E23" s="7">
        <f>E21</f>
        <v>300140.7</v>
      </c>
      <c r="F23" s="61">
        <f>F21</f>
        <v>90040</v>
      </c>
      <c r="G23" s="52">
        <f>H23+I23</f>
        <v>780361.4</v>
      </c>
      <c r="H23" s="7">
        <f>H21</f>
        <v>600281.4</v>
      </c>
      <c r="I23" s="77">
        <f>I21</f>
        <v>180080</v>
      </c>
      <c r="J23" s="60">
        <f>K23+L23</f>
        <v>1170542.1000000001</v>
      </c>
      <c r="K23" s="7">
        <f>K21</f>
        <v>900422.1</v>
      </c>
      <c r="L23" s="61">
        <f>L21</f>
        <v>270120</v>
      </c>
      <c r="M23" s="52">
        <f>N23+O23</f>
        <v>1560747.5</v>
      </c>
      <c r="N23" s="7">
        <f>N21</f>
        <v>1200575</v>
      </c>
      <c r="O23" s="61">
        <f>O21</f>
        <v>360172.5</v>
      </c>
    </row>
    <row r="24" spans="1:15" ht="33.75" customHeight="1">
      <c r="A24" s="31"/>
      <c r="B24" s="32"/>
      <c r="C24" s="45" t="s">
        <v>12</v>
      </c>
      <c r="D24" s="58"/>
      <c r="E24" s="6"/>
      <c r="F24" s="59"/>
      <c r="G24" s="51"/>
      <c r="H24" s="6"/>
      <c r="I24" s="76"/>
      <c r="J24" s="58"/>
      <c r="K24" s="6"/>
      <c r="L24" s="59"/>
      <c r="M24" s="51"/>
      <c r="N24" s="6"/>
      <c r="O24" s="59"/>
    </row>
    <row r="25" spans="1:15">
      <c r="A25" s="31"/>
      <c r="B25" s="32"/>
      <c r="C25" s="45" t="s">
        <v>26</v>
      </c>
      <c r="D25" s="62">
        <f>D26</f>
        <v>390180.7</v>
      </c>
      <c r="E25" s="8">
        <f t="shared" ref="E25:O25" si="10">E26</f>
        <v>300140.7</v>
      </c>
      <c r="F25" s="63">
        <f t="shared" si="10"/>
        <v>90040</v>
      </c>
      <c r="G25" s="53">
        <f>G26</f>
        <v>780361.4</v>
      </c>
      <c r="H25" s="8">
        <f t="shared" si="10"/>
        <v>600281.4</v>
      </c>
      <c r="I25" s="78">
        <f t="shared" si="10"/>
        <v>180080</v>
      </c>
      <c r="J25" s="62">
        <f>J26</f>
        <v>1170542.1000000001</v>
      </c>
      <c r="K25" s="8">
        <f t="shared" si="10"/>
        <v>900422.1</v>
      </c>
      <c r="L25" s="63">
        <f t="shared" si="10"/>
        <v>270120</v>
      </c>
      <c r="M25" s="53">
        <f>M26</f>
        <v>1560747.5</v>
      </c>
      <c r="N25" s="8">
        <f t="shared" si="10"/>
        <v>1200575</v>
      </c>
      <c r="O25" s="63">
        <f t="shared" si="10"/>
        <v>360172.5</v>
      </c>
    </row>
    <row r="26" spans="1:15" ht="20.25" customHeight="1">
      <c r="A26" s="31"/>
      <c r="B26" s="32"/>
      <c r="C26" s="47" t="s">
        <v>27</v>
      </c>
      <c r="D26" s="62">
        <f>E26+F26</f>
        <v>390180.7</v>
      </c>
      <c r="E26" s="8">
        <v>300140.7</v>
      </c>
      <c r="F26" s="63">
        <v>90040</v>
      </c>
      <c r="G26" s="53">
        <f>H26+I26</f>
        <v>780361.4</v>
      </c>
      <c r="H26" s="8">
        <v>600281.4</v>
      </c>
      <c r="I26" s="78">
        <v>180080</v>
      </c>
      <c r="J26" s="62">
        <f>K26+L26</f>
        <v>1170542.1000000001</v>
      </c>
      <c r="K26" s="8">
        <v>900422.1</v>
      </c>
      <c r="L26" s="63">
        <v>270120</v>
      </c>
      <c r="M26" s="53">
        <f>N26+O26</f>
        <v>1560747.5</v>
      </c>
      <c r="N26" s="8">
        <v>1200575</v>
      </c>
      <c r="O26" s="63">
        <v>360172.5</v>
      </c>
    </row>
    <row r="27" spans="1:15" ht="24.75" customHeight="1">
      <c r="A27" s="30">
        <v>1019</v>
      </c>
      <c r="B27" s="29"/>
      <c r="C27" s="44" t="s">
        <v>29</v>
      </c>
      <c r="D27" s="56">
        <f t="shared" ref="D27:O27" si="11">D29+D39+D45</f>
        <v>20251.3</v>
      </c>
      <c r="E27" s="5">
        <f t="shared" si="11"/>
        <v>20251.3</v>
      </c>
      <c r="F27" s="38">
        <f t="shared" si="11"/>
        <v>0</v>
      </c>
      <c r="G27" s="50">
        <f t="shared" si="11"/>
        <v>225983.1</v>
      </c>
      <c r="H27" s="5">
        <f t="shared" si="11"/>
        <v>225983.1</v>
      </c>
      <c r="I27" s="75">
        <f t="shared" si="11"/>
        <v>0</v>
      </c>
      <c r="J27" s="56">
        <f t="shared" si="11"/>
        <v>582014.9</v>
      </c>
      <c r="K27" s="5">
        <f t="shared" si="11"/>
        <v>582014.9</v>
      </c>
      <c r="L27" s="38">
        <f t="shared" si="11"/>
        <v>0</v>
      </c>
      <c r="M27" s="50">
        <f t="shared" si="11"/>
        <v>626802.19999999995</v>
      </c>
      <c r="N27" s="5">
        <f t="shared" si="11"/>
        <v>626802.19999999995</v>
      </c>
      <c r="O27" s="38">
        <f t="shared" si="11"/>
        <v>0</v>
      </c>
    </row>
    <row r="28" spans="1:15">
      <c r="A28" s="31"/>
      <c r="B28" s="32"/>
      <c r="C28" s="45" t="s">
        <v>9</v>
      </c>
      <c r="D28" s="58"/>
      <c r="E28" s="6"/>
      <c r="F28" s="59"/>
      <c r="G28" s="51"/>
      <c r="H28" s="6"/>
      <c r="I28" s="76"/>
      <c r="J28" s="58"/>
      <c r="K28" s="6"/>
      <c r="L28" s="59"/>
      <c r="M28" s="51"/>
      <c r="N28" s="6"/>
      <c r="O28" s="59"/>
    </row>
    <row r="29" spans="1:15" ht="55.5" customHeight="1">
      <c r="A29" s="31"/>
      <c r="B29" s="33">
        <v>11002</v>
      </c>
      <c r="C29" s="44" t="s">
        <v>36</v>
      </c>
      <c r="D29" s="56">
        <f>E29+F29</f>
        <v>2612.6999999999998</v>
      </c>
      <c r="E29" s="5">
        <f t="shared" ref="E29:F29" si="12">E31</f>
        <v>2612.6999999999998</v>
      </c>
      <c r="F29" s="38">
        <f t="shared" si="12"/>
        <v>0</v>
      </c>
      <c r="G29" s="50">
        <f>H29+I29</f>
        <v>3262.7</v>
      </c>
      <c r="H29" s="5">
        <f t="shared" ref="H29:I29" si="13">H31</f>
        <v>3262.7</v>
      </c>
      <c r="I29" s="75">
        <f t="shared" si="13"/>
        <v>0</v>
      </c>
      <c r="J29" s="56">
        <f>K29+L29</f>
        <v>3912.7</v>
      </c>
      <c r="K29" s="5">
        <f t="shared" ref="K29:L29" si="14">K31</f>
        <v>3912.7</v>
      </c>
      <c r="L29" s="38">
        <f t="shared" si="14"/>
        <v>0</v>
      </c>
      <c r="M29" s="50">
        <f>N29+O29</f>
        <v>4802.7</v>
      </c>
      <c r="N29" s="5">
        <f t="shared" ref="N29:O29" si="15">N31</f>
        <v>4802.7</v>
      </c>
      <c r="O29" s="38">
        <f t="shared" si="15"/>
        <v>0</v>
      </c>
    </row>
    <row r="30" spans="1:15" ht="21.75" customHeight="1">
      <c r="A30" s="31"/>
      <c r="B30" s="32"/>
      <c r="C30" s="45" t="s">
        <v>10</v>
      </c>
      <c r="D30" s="58"/>
      <c r="E30" s="6"/>
      <c r="F30" s="59"/>
      <c r="G30" s="51"/>
      <c r="H30" s="6"/>
      <c r="I30" s="76"/>
      <c r="J30" s="58"/>
      <c r="K30" s="6"/>
      <c r="L30" s="59"/>
      <c r="M30" s="51"/>
      <c r="N30" s="6"/>
      <c r="O30" s="59"/>
    </row>
    <row r="31" spans="1:15" ht="24.75" customHeight="1">
      <c r="A31" s="31"/>
      <c r="B31" s="32"/>
      <c r="C31" s="46" t="s">
        <v>30</v>
      </c>
      <c r="D31" s="56">
        <f>E31+F31</f>
        <v>2612.6999999999998</v>
      </c>
      <c r="E31" s="7">
        <f t="shared" ref="E31:F31" si="16">E33</f>
        <v>2612.6999999999998</v>
      </c>
      <c r="F31" s="61">
        <f t="shared" si="16"/>
        <v>0</v>
      </c>
      <c r="G31" s="50">
        <f>H31+I31</f>
        <v>3262.7</v>
      </c>
      <c r="H31" s="7">
        <f t="shared" ref="H31:I31" si="17">H33</f>
        <v>3262.7</v>
      </c>
      <c r="I31" s="77">
        <f t="shared" si="17"/>
        <v>0</v>
      </c>
      <c r="J31" s="56">
        <f>K31+L31</f>
        <v>3912.7</v>
      </c>
      <c r="K31" s="7">
        <f t="shared" ref="K31:L31" si="18">K33</f>
        <v>3912.7</v>
      </c>
      <c r="L31" s="61">
        <f t="shared" si="18"/>
        <v>0</v>
      </c>
      <c r="M31" s="50">
        <f>N31+O31</f>
        <v>4802.7</v>
      </c>
      <c r="N31" s="7">
        <f t="shared" ref="N31:O31" si="19">N33</f>
        <v>4802.7</v>
      </c>
      <c r="O31" s="61">
        <f t="shared" si="19"/>
        <v>0</v>
      </c>
    </row>
    <row r="32" spans="1:15" ht="36.75" customHeight="1">
      <c r="A32" s="31"/>
      <c r="B32" s="32"/>
      <c r="C32" s="45" t="s">
        <v>12</v>
      </c>
      <c r="D32" s="58"/>
      <c r="E32" s="6"/>
      <c r="F32" s="59"/>
      <c r="G32" s="51"/>
      <c r="H32" s="6"/>
      <c r="I32" s="76"/>
      <c r="J32" s="58"/>
      <c r="K32" s="6"/>
      <c r="L32" s="59"/>
      <c r="M32" s="51"/>
      <c r="N32" s="6"/>
      <c r="O32" s="59"/>
    </row>
    <row r="33" spans="1:15" ht="23.25" customHeight="1">
      <c r="A33" s="31"/>
      <c r="B33" s="32"/>
      <c r="C33" s="45" t="s">
        <v>13</v>
      </c>
      <c r="D33" s="62">
        <f>E33+F33</f>
        <v>2612.6999999999998</v>
      </c>
      <c r="E33" s="8">
        <f t="shared" ref="E33:F33" si="20">E34+E35+E36+E37+E38</f>
        <v>2612.6999999999998</v>
      </c>
      <c r="F33" s="63">
        <f t="shared" si="20"/>
        <v>0</v>
      </c>
      <c r="G33" s="53">
        <f>H33+I33</f>
        <v>3262.7</v>
      </c>
      <c r="H33" s="8">
        <f t="shared" ref="H33:I33" si="21">H34+H35+H36+H37+H38</f>
        <v>3262.7</v>
      </c>
      <c r="I33" s="78">
        <f t="shared" si="21"/>
        <v>0</v>
      </c>
      <c r="J33" s="62">
        <f>K33+L33</f>
        <v>3912.7</v>
      </c>
      <c r="K33" s="8">
        <f t="shared" ref="K33:L33" si="22">K34+K35+K36+K37+K38</f>
        <v>3912.7</v>
      </c>
      <c r="L33" s="63">
        <f t="shared" si="22"/>
        <v>0</v>
      </c>
      <c r="M33" s="53">
        <f>N33+O33</f>
        <v>4802.7</v>
      </c>
      <c r="N33" s="8">
        <f t="shared" ref="N33:O33" si="23">N34+N35+N36+N37+N38</f>
        <v>4802.7</v>
      </c>
      <c r="O33" s="63">
        <f t="shared" si="23"/>
        <v>0</v>
      </c>
    </row>
    <row r="34" spans="1:15" ht="23.25" customHeight="1">
      <c r="A34" s="31"/>
      <c r="B34" s="32"/>
      <c r="C34" s="47" t="s">
        <v>34</v>
      </c>
      <c r="D34" s="62">
        <f t="shared" ref="D34:D38" si="24">E34+F34</f>
        <v>75</v>
      </c>
      <c r="E34" s="9">
        <v>75</v>
      </c>
      <c r="F34" s="64">
        <v>0</v>
      </c>
      <c r="G34" s="53">
        <f t="shared" ref="G34:G38" si="25">H34+I34</f>
        <v>150</v>
      </c>
      <c r="H34" s="8">
        <v>150</v>
      </c>
      <c r="I34" s="78">
        <v>0</v>
      </c>
      <c r="J34" s="62">
        <f t="shared" ref="J34:J38" si="26">K34+L34</f>
        <v>225</v>
      </c>
      <c r="K34" s="8">
        <v>225</v>
      </c>
      <c r="L34" s="63">
        <v>0</v>
      </c>
      <c r="M34" s="53">
        <f t="shared" ref="M34:M38" si="27">N34+O34</f>
        <v>300</v>
      </c>
      <c r="N34" s="8">
        <v>300</v>
      </c>
      <c r="O34" s="63">
        <v>0</v>
      </c>
    </row>
    <row r="35" spans="1:15" ht="21.75" customHeight="1">
      <c r="A35" s="31"/>
      <c r="B35" s="32"/>
      <c r="C35" s="47" t="s">
        <v>19</v>
      </c>
      <c r="D35" s="62">
        <f t="shared" si="24"/>
        <v>50</v>
      </c>
      <c r="E35" s="9">
        <v>50</v>
      </c>
      <c r="F35" s="64">
        <v>0</v>
      </c>
      <c r="G35" s="53">
        <f t="shared" si="25"/>
        <v>100</v>
      </c>
      <c r="H35" s="8">
        <v>100</v>
      </c>
      <c r="I35" s="78">
        <v>0</v>
      </c>
      <c r="J35" s="62">
        <f t="shared" si="26"/>
        <v>150</v>
      </c>
      <c r="K35" s="8">
        <v>150</v>
      </c>
      <c r="L35" s="63">
        <v>0</v>
      </c>
      <c r="M35" s="53">
        <f t="shared" si="27"/>
        <v>200</v>
      </c>
      <c r="N35" s="8">
        <v>200</v>
      </c>
      <c r="O35" s="63">
        <v>0</v>
      </c>
    </row>
    <row r="36" spans="1:15" ht="20.25" customHeight="1">
      <c r="A36" s="31"/>
      <c r="B36" s="32"/>
      <c r="C36" s="47" t="s">
        <v>22</v>
      </c>
      <c r="D36" s="62">
        <f t="shared" si="24"/>
        <v>125</v>
      </c>
      <c r="E36" s="9">
        <v>125</v>
      </c>
      <c r="F36" s="64">
        <v>0</v>
      </c>
      <c r="G36" s="53">
        <f t="shared" si="25"/>
        <v>250</v>
      </c>
      <c r="H36" s="8">
        <v>250</v>
      </c>
      <c r="I36" s="78">
        <v>0</v>
      </c>
      <c r="J36" s="62">
        <f t="shared" si="26"/>
        <v>375</v>
      </c>
      <c r="K36" s="8">
        <v>375</v>
      </c>
      <c r="L36" s="63">
        <v>0</v>
      </c>
      <c r="M36" s="53">
        <f t="shared" si="27"/>
        <v>500</v>
      </c>
      <c r="N36" s="8">
        <v>500</v>
      </c>
      <c r="O36" s="63">
        <v>0</v>
      </c>
    </row>
    <row r="37" spans="1:15" ht="20.25" customHeight="1">
      <c r="A37" s="31"/>
      <c r="B37" s="32"/>
      <c r="C37" s="47" t="s">
        <v>23</v>
      </c>
      <c r="D37" s="62">
        <f t="shared" si="24"/>
        <v>1962.7</v>
      </c>
      <c r="E37" s="9">
        <v>1962.7</v>
      </c>
      <c r="F37" s="64">
        <v>0</v>
      </c>
      <c r="G37" s="53">
        <f t="shared" si="25"/>
        <v>1962.7</v>
      </c>
      <c r="H37" s="8">
        <v>1962.7</v>
      </c>
      <c r="I37" s="78">
        <v>0</v>
      </c>
      <c r="J37" s="62">
        <f t="shared" si="26"/>
        <v>1962.7</v>
      </c>
      <c r="K37" s="8">
        <v>1962.7</v>
      </c>
      <c r="L37" s="63">
        <v>0</v>
      </c>
      <c r="M37" s="53">
        <f t="shared" si="27"/>
        <v>1962.7</v>
      </c>
      <c r="N37" s="8">
        <v>1962.7</v>
      </c>
      <c r="O37" s="63">
        <v>0</v>
      </c>
    </row>
    <row r="38" spans="1:15">
      <c r="A38" s="31"/>
      <c r="B38" s="32"/>
      <c r="C38" s="45" t="s">
        <v>24</v>
      </c>
      <c r="D38" s="62">
        <f t="shared" si="24"/>
        <v>400</v>
      </c>
      <c r="E38" s="9">
        <v>400</v>
      </c>
      <c r="F38" s="64">
        <v>0</v>
      </c>
      <c r="G38" s="53">
        <f t="shared" si="25"/>
        <v>800</v>
      </c>
      <c r="H38" s="8">
        <v>800</v>
      </c>
      <c r="I38" s="78">
        <v>0</v>
      </c>
      <c r="J38" s="62">
        <f t="shared" si="26"/>
        <v>1200</v>
      </c>
      <c r="K38" s="8">
        <v>1200</v>
      </c>
      <c r="L38" s="63">
        <v>0</v>
      </c>
      <c r="M38" s="53">
        <f t="shared" si="27"/>
        <v>1840</v>
      </c>
      <c r="N38" s="8">
        <v>1840</v>
      </c>
      <c r="O38" s="63">
        <v>0</v>
      </c>
    </row>
    <row r="39" spans="1:15" ht="87.75" customHeight="1">
      <c r="A39" s="31"/>
      <c r="B39" s="33">
        <v>12002</v>
      </c>
      <c r="C39" s="48" t="s">
        <v>109</v>
      </c>
      <c r="D39" s="56">
        <f>E39+F39</f>
        <v>8806.9</v>
      </c>
      <c r="E39" s="5">
        <f t="shared" ref="E39:F39" si="28">E41</f>
        <v>8806.9</v>
      </c>
      <c r="F39" s="38">
        <f t="shared" si="28"/>
        <v>0</v>
      </c>
      <c r="G39" s="50">
        <f>H39+I39</f>
        <v>8806.9</v>
      </c>
      <c r="H39" s="5">
        <f t="shared" ref="H39:I39" si="29">H41</f>
        <v>8806.9</v>
      </c>
      <c r="I39" s="75">
        <f t="shared" si="29"/>
        <v>0</v>
      </c>
      <c r="J39" s="56">
        <f>K39+L39</f>
        <v>8806.9</v>
      </c>
      <c r="K39" s="5">
        <f t="shared" ref="K39:L39" si="30">K41</f>
        <v>8806.9</v>
      </c>
      <c r="L39" s="38">
        <f t="shared" si="30"/>
        <v>0</v>
      </c>
      <c r="M39" s="50">
        <f>N39+O39</f>
        <v>8806.9</v>
      </c>
      <c r="N39" s="5">
        <f t="shared" ref="N39:O39" si="31">N41</f>
        <v>8806.9</v>
      </c>
      <c r="O39" s="38">
        <f t="shared" si="31"/>
        <v>0</v>
      </c>
    </row>
    <row r="40" spans="1:15">
      <c r="A40" s="31"/>
      <c r="B40" s="32"/>
      <c r="C40" s="45" t="s">
        <v>10</v>
      </c>
      <c r="D40" s="58"/>
      <c r="E40" s="6"/>
      <c r="F40" s="59"/>
      <c r="G40" s="51"/>
      <c r="H40" s="6"/>
      <c r="I40" s="76"/>
      <c r="J40" s="58"/>
      <c r="K40" s="6"/>
      <c r="L40" s="59"/>
      <c r="M40" s="51"/>
      <c r="N40" s="6"/>
      <c r="O40" s="59"/>
    </row>
    <row r="41" spans="1:15">
      <c r="A41" s="31"/>
      <c r="B41" s="32"/>
      <c r="C41" s="46" t="s">
        <v>30</v>
      </c>
      <c r="D41" s="60">
        <f>E41+F41</f>
        <v>8806.9</v>
      </c>
      <c r="E41" s="7">
        <f t="shared" ref="E41:F41" si="32">E43</f>
        <v>8806.9</v>
      </c>
      <c r="F41" s="61">
        <f t="shared" si="32"/>
        <v>0</v>
      </c>
      <c r="G41" s="52">
        <f>H41+I41</f>
        <v>8806.9</v>
      </c>
      <c r="H41" s="7">
        <f t="shared" ref="H41:I41" si="33">H43</f>
        <v>8806.9</v>
      </c>
      <c r="I41" s="77">
        <f t="shared" si="33"/>
        <v>0</v>
      </c>
      <c r="J41" s="60">
        <f>K41+L41</f>
        <v>8806.9</v>
      </c>
      <c r="K41" s="7">
        <f t="shared" ref="K41:L41" si="34">K43</f>
        <v>8806.9</v>
      </c>
      <c r="L41" s="61">
        <f t="shared" si="34"/>
        <v>0</v>
      </c>
      <c r="M41" s="52">
        <f>N41+O41</f>
        <v>8806.9</v>
      </c>
      <c r="N41" s="7">
        <f t="shared" ref="N41:O41" si="35">N43</f>
        <v>8806.9</v>
      </c>
      <c r="O41" s="61">
        <f t="shared" si="35"/>
        <v>0</v>
      </c>
    </row>
    <row r="42" spans="1:15" ht="36" customHeight="1">
      <c r="A42" s="31"/>
      <c r="B42" s="32"/>
      <c r="C42" s="45" t="s">
        <v>12</v>
      </c>
      <c r="D42" s="58"/>
      <c r="E42" s="6"/>
      <c r="F42" s="59"/>
      <c r="G42" s="51"/>
      <c r="H42" s="6"/>
      <c r="I42" s="76"/>
      <c r="J42" s="58"/>
      <c r="K42" s="6"/>
      <c r="L42" s="59"/>
      <c r="M42" s="51"/>
      <c r="N42" s="6"/>
      <c r="O42" s="59"/>
    </row>
    <row r="43" spans="1:15" ht="22.5" customHeight="1">
      <c r="A43" s="31"/>
      <c r="B43" s="32"/>
      <c r="C43" s="45" t="s">
        <v>26</v>
      </c>
      <c r="D43" s="62">
        <f>D44</f>
        <v>8806.9</v>
      </c>
      <c r="E43" s="8">
        <f t="shared" ref="E43:O43" si="36">E44</f>
        <v>8806.9</v>
      </c>
      <c r="F43" s="63">
        <f t="shared" si="36"/>
        <v>0</v>
      </c>
      <c r="G43" s="53">
        <f>G44</f>
        <v>8806.9</v>
      </c>
      <c r="H43" s="8">
        <f t="shared" si="36"/>
        <v>8806.9</v>
      </c>
      <c r="I43" s="78">
        <f t="shared" si="36"/>
        <v>0</v>
      </c>
      <c r="J43" s="62">
        <f>J44</f>
        <v>8806.9</v>
      </c>
      <c r="K43" s="8">
        <f t="shared" si="36"/>
        <v>8806.9</v>
      </c>
      <c r="L43" s="63">
        <f t="shared" si="36"/>
        <v>0</v>
      </c>
      <c r="M43" s="53">
        <f>M44</f>
        <v>8806.9</v>
      </c>
      <c r="N43" s="8">
        <f t="shared" si="36"/>
        <v>8806.9</v>
      </c>
      <c r="O43" s="63">
        <f t="shared" si="36"/>
        <v>0</v>
      </c>
    </row>
    <row r="44" spans="1:15" ht="19.5" customHeight="1">
      <c r="A44" s="31"/>
      <c r="B44" s="32"/>
      <c r="C44" s="47" t="s">
        <v>37</v>
      </c>
      <c r="D44" s="62">
        <f>E44+F44</f>
        <v>8806.9</v>
      </c>
      <c r="E44" s="8">
        <v>8806.9</v>
      </c>
      <c r="F44" s="63">
        <v>0</v>
      </c>
      <c r="G44" s="53">
        <f>H44+I44</f>
        <v>8806.9</v>
      </c>
      <c r="H44" s="8">
        <v>8806.9</v>
      </c>
      <c r="I44" s="78">
        <v>0</v>
      </c>
      <c r="J44" s="62">
        <f>K44+L44</f>
        <v>8806.9</v>
      </c>
      <c r="K44" s="8">
        <v>8806.9</v>
      </c>
      <c r="L44" s="63">
        <v>0</v>
      </c>
      <c r="M44" s="53">
        <f>N44+O44</f>
        <v>8806.9</v>
      </c>
      <c r="N44" s="8">
        <v>8806.9</v>
      </c>
      <c r="O44" s="63">
        <v>0</v>
      </c>
    </row>
    <row r="45" spans="1:15" ht="79.5" customHeight="1">
      <c r="A45" s="31"/>
      <c r="B45" s="33">
        <v>12003</v>
      </c>
      <c r="C45" s="48" t="s">
        <v>110</v>
      </c>
      <c r="D45" s="56">
        <f>E45+F45</f>
        <v>8831.7000000000007</v>
      </c>
      <c r="E45" s="5">
        <f>E49</f>
        <v>8831.7000000000007</v>
      </c>
      <c r="F45" s="38">
        <f>F49</f>
        <v>0</v>
      </c>
      <c r="G45" s="50">
        <f>H45+I45</f>
        <v>213913.5</v>
      </c>
      <c r="H45" s="5">
        <f>H49</f>
        <v>213913.5</v>
      </c>
      <c r="I45" s="75">
        <f>I49</f>
        <v>0</v>
      </c>
      <c r="J45" s="56">
        <f>K45+L45</f>
        <v>569295.30000000005</v>
      </c>
      <c r="K45" s="5">
        <f>K49</f>
        <v>569295.30000000005</v>
      </c>
      <c r="L45" s="38">
        <f>L49</f>
        <v>0</v>
      </c>
      <c r="M45" s="50">
        <f>N45+O45</f>
        <v>613192.6</v>
      </c>
      <c r="N45" s="5">
        <f>N49</f>
        <v>613192.6</v>
      </c>
      <c r="O45" s="38">
        <f>O49</f>
        <v>0</v>
      </c>
    </row>
    <row r="46" spans="1:15" ht="22.5" customHeight="1">
      <c r="A46" s="31"/>
      <c r="B46" s="32"/>
      <c r="C46" s="45" t="s">
        <v>10</v>
      </c>
      <c r="D46" s="58"/>
      <c r="E46" s="6"/>
      <c r="F46" s="59"/>
      <c r="G46" s="51"/>
      <c r="H46" s="6"/>
      <c r="I46" s="76"/>
      <c r="J46" s="58"/>
      <c r="K46" s="6"/>
      <c r="L46" s="59"/>
      <c r="M46" s="51"/>
      <c r="N46" s="6"/>
      <c r="O46" s="59"/>
    </row>
    <row r="47" spans="1:15" ht="21.75" customHeight="1">
      <c r="A47" s="31"/>
      <c r="B47" s="32"/>
      <c r="C47" s="46" t="s">
        <v>30</v>
      </c>
      <c r="D47" s="60">
        <f>E47+F47</f>
        <v>8831.7000000000007</v>
      </c>
      <c r="E47" s="7">
        <f>E45</f>
        <v>8831.7000000000007</v>
      </c>
      <c r="F47" s="61">
        <f>F45</f>
        <v>0</v>
      </c>
      <c r="G47" s="52">
        <f>H47+I47</f>
        <v>213913.5</v>
      </c>
      <c r="H47" s="7">
        <f>H45</f>
        <v>213913.5</v>
      </c>
      <c r="I47" s="77">
        <f>I45</f>
        <v>0</v>
      </c>
      <c r="J47" s="60">
        <f>K47+L47</f>
        <v>569295.30000000005</v>
      </c>
      <c r="K47" s="7">
        <f>K45</f>
        <v>569295.30000000005</v>
      </c>
      <c r="L47" s="61">
        <f>L45</f>
        <v>0</v>
      </c>
      <c r="M47" s="52">
        <f>N47+O47</f>
        <v>613192.6</v>
      </c>
      <c r="N47" s="7">
        <f>N45</f>
        <v>613192.6</v>
      </c>
      <c r="O47" s="61">
        <f>O45</f>
        <v>0</v>
      </c>
    </row>
    <row r="48" spans="1:15" ht="34.5" customHeight="1">
      <c r="A48" s="31"/>
      <c r="B48" s="32"/>
      <c r="C48" s="45" t="s">
        <v>12</v>
      </c>
      <c r="D48" s="58"/>
      <c r="E48" s="6"/>
      <c r="F48" s="59"/>
      <c r="G48" s="51"/>
      <c r="H48" s="6"/>
      <c r="I48" s="76"/>
      <c r="J48" s="58"/>
      <c r="K48" s="6"/>
      <c r="L48" s="59"/>
      <c r="M48" s="51"/>
      <c r="N48" s="6"/>
      <c r="O48" s="59"/>
    </row>
    <row r="49" spans="1:15" ht="21.75" customHeight="1">
      <c r="A49" s="31"/>
      <c r="B49" s="32"/>
      <c r="C49" s="45" t="s">
        <v>26</v>
      </c>
      <c r="D49" s="62">
        <f>E49+F49</f>
        <v>8831.7000000000007</v>
      </c>
      <c r="E49" s="8">
        <f>E50+E51+E52</f>
        <v>8831.7000000000007</v>
      </c>
      <c r="F49" s="63">
        <f>F50+F51+F52</f>
        <v>0</v>
      </c>
      <c r="G49" s="53">
        <f>H49+I49</f>
        <v>213913.5</v>
      </c>
      <c r="H49" s="8">
        <f>H50+H51+H52</f>
        <v>213913.5</v>
      </c>
      <c r="I49" s="78">
        <f>I50+I51+I52</f>
        <v>0</v>
      </c>
      <c r="J49" s="62">
        <f>K49+L49</f>
        <v>569295.30000000005</v>
      </c>
      <c r="K49" s="8">
        <f>K50+K51+K52</f>
        <v>569295.30000000005</v>
      </c>
      <c r="L49" s="63">
        <f>L50+L51+L52</f>
        <v>0</v>
      </c>
      <c r="M49" s="53">
        <f>N49+O49</f>
        <v>613192.6</v>
      </c>
      <c r="N49" s="8">
        <f>N50+N51+N52</f>
        <v>613192.6</v>
      </c>
      <c r="O49" s="63">
        <f>O50+O51+O52</f>
        <v>0</v>
      </c>
    </row>
    <row r="50" spans="1:15" ht="22.5" customHeight="1">
      <c r="A50" s="31"/>
      <c r="B50" s="32"/>
      <c r="C50" s="47" t="s">
        <v>37</v>
      </c>
      <c r="D50" s="62">
        <f t="shared" ref="D50:D52" si="37">E50+F50</f>
        <v>0</v>
      </c>
      <c r="E50" s="10">
        <v>0</v>
      </c>
      <c r="F50" s="65">
        <v>0</v>
      </c>
      <c r="G50" s="53">
        <f t="shared" ref="G50:G52" si="38">H50+I50</f>
        <v>45000</v>
      </c>
      <c r="H50" s="10">
        <v>45000</v>
      </c>
      <c r="I50" s="79"/>
      <c r="J50" s="62">
        <f t="shared" ref="J50:J52" si="39">K50+L50</f>
        <v>158400</v>
      </c>
      <c r="K50" s="10">
        <v>158400</v>
      </c>
      <c r="L50" s="65"/>
      <c r="M50" s="53">
        <f t="shared" ref="M50:M52" si="40">N50+O50</f>
        <v>158400</v>
      </c>
      <c r="N50" s="10">
        <v>158400</v>
      </c>
      <c r="O50" s="65"/>
    </row>
    <row r="51" spans="1:15" ht="27.75" customHeight="1">
      <c r="A51" s="31"/>
      <c r="B51" s="32"/>
      <c r="C51" s="47" t="s">
        <v>38</v>
      </c>
      <c r="D51" s="62">
        <f t="shared" si="37"/>
        <v>0</v>
      </c>
      <c r="E51" s="10">
        <v>0</v>
      </c>
      <c r="F51" s="65">
        <v>0</v>
      </c>
      <c r="G51" s="53">
        <f t="shared" si="38"/>
        <v>150000</v>
      </c>
      <c r="H51" s="10">
        <v>150000</v>
      </c>
      <c r="I51" s="79"/>
      <c r="J51" s="62">
        <f t="shared" si="39"/>
        <v>380000</v>
      </c>
      <c r="K51" s="10">
        <v>380000</v>
      </c>
      <c r="L51" s="65"/>
      <c r="M51" s="53">
        <f t="shared" si="40"/>
        <v>417600</v>
      </c>
      <c r="N51" s="10">
        <v>417600</v>
      </c>
      <c r="O51" s="65"/>
    </row>
    <row r="52" spans="1:15" ht="21.75" customHeight="1">
      <c r="A52" s="31"/>
      <c r="B52" s="32"/>
      <c r="C52" s="47" t="s">
        <v>39</v>
      </c>
      <c r="D52" s="62">
        <f t="shared" si="37"/>
        <v>8831.7000000000007</v>
      </c>
      <c r="E52" s="8">
        <v>8831.7000000000007</v>
      </c>
      <c r="F52" s="63"/>
      <c r="G52" s="53">
        <f t="shared" si="38"/>
        <v>18913.5</v>
      </c>
      <c r="H52" s="8">
        <v>18913.5</v>
      </c>
      <c r="I52" s="78"/>
      <c r="J52" s="62">
        <f t="shared" si="39"/>
        <v>30895.3</v>
      </c>
      <c r="K52" s="11">
        <v>30895.3</v>
      </c>
      <c r="L52" s="63"/>
      <c r="M52" s="53">
        <f t="shared" si="40"/>
        <v>37192.6</v>
      </c>
      <c r="N52" s="8">
        <v>37192.6</v>
      </c>
      <c r="O52" s="63"/>
    </row>
    <row r="53" spans="1:15" s="2" customFormat="1">
      <c r="A53" s="30">
        <v>1214</v>
      </c>
      <c r="B53" s="29"/>
      <c r="C53" s="44" t="s">
        <v>40</v>
      </c>
      <c r="D53" s="56">
        <f t="shared" ref="D53:O53" si="41">D55+D61</f>
        <v>126023.2</v>
      </c>
      <c r="E53" s="5">
        <f t="shared" si="41"/>
        <v>101115.9</v>
      </c>
      <c r="F53" s="38">
        <f t="shared" si="41"/>
        <v>24907.3</v>
      </c>
      <c r="G53" s="50">
        <f t="shared" si="41"/>
        <v>203685.7</v>
      </c>
      <c r="H53" s="5">
        <f t="shared" si="41"/>
        <v>163487.09999999998</v>
      </c>
      <c r="I53" s="75">
        <f t="shared" si="41"/>
        <v>40198.6</v>
      </c>
      <c r="J53" s="56">
        <f t="shared" si="41"/>
        <v>213358.6</v>
      </c>
      <c r="K53" s="5">
        <f t="shared" si="41"/>
        <v>171181</v>
      </c>
      <c r="L53" s="38">
        <f t="shared" si="41"/>
        <v>42177.599999999999</v>
      </c>
      <c r="M53" s="50">
        <f t="shared" si="41"/>
        <v>237809.89999999997</v>
      </c>
      <c r="N53" s="5">
        <f t="shared" si="41"/>
        <v>190411.2</v>
      </c>
      <c r="O53" s="38">
        <f t="shared" si="41"/>
        <v>47398.7</v>
      </c>
    </row>
    <row r="54" spans="1:15" ht="24" customHeight="1">
      <c r="A54" s="31"/>
      <c r="B54" s="32"/>
      <c r="C54" s="45" t="s">
        <v>9</v>
      </c>
      <c r="D54" s="58"/>
      <c r="E54" s="6"/>
      <c r="F54" s="59"/>
      <c r="G54" s="51"/>
      <c r="H54" s="6"/>
      <c r="I54" s="76"/>
      <c r="J54" s="58"/>
      <c r="K54" s="6"/>
      <c r="L54" s="59"/>
      <c r="M54" s="51"/>
      <c r="N54" s="6"/>
      <c r="O54" s="59"/>
    </row>
    <row r="55" spans="1:15" ht="58.5" customHeight="1">
      <c r="A55" s="31"/>
      <c r="B55" s="33">
        <v>11001</v>
      </c>
      <c r="C55" s="44" t="s">
        <v>41</v>
      </c>
      <c r="D55" s="56">
        <f>E55+F55</f>
        <v>55226.5</v>
      </c>
      <c r="E55" s="5">
        <f t="shared" ref="E55:F55" si="42">E57</f>
        <v>44181.2</v>
      </c>
      <c r="F55" s="38">
        <f t="shared" si="42"/>
        <v>11045.3</v>
      </c>
      <c r="G55" s="50">
        <f>H55+I55</f>
        <v>110453</v>
      </c>
      <c r="H55" s="5">
        <f t="shared" ref="H55:I55" si="43">H57</f>
        <v>88362.4</v>
      </c>
      <c r="I55" s="75">
        <f t="shared" si="43"/>
        <v>22090.6</v>
      </c>
      <c r="J55" s="56">
        <f>K55+L55</f>
        <v>117356.3</v>
      </c>
      <c r="K55" s="5">
        <f t="shared" ref="K55:L55" si="44">K57</f>
        <v>93885</v>
      </c>
      <c r="L55" s="38">
        <f t="shared" si="44"/>
        <v>23471.3</v>
      </c>
      <c r="M55" s="50">
        <f>N55+O55</f>
        <v>138066.09999999998</v>
      </c>
      <c r="N55" s="5">
        <f t="shared" ref="N55:O55" si="45">N57</f>
        <v>110452.9</v>
      </c>
      <c r="O55" s="38">
        <f t="shared" si="45"/>
        <v>27613.199999999997</v>
      </c>
    </row>
    <row r="56" spans="1:15" ht="24.75" customHeight="1">
      <c r="A56" s="31"/>
      <c r="B56" s="32"/>
      <c r="C56" s="45" t="s">
        <v>10</v>
      </c>
      <c r="D56" s="58"/>
      <c r="E56" s="6"/>
      <c r="F56" s="59"/>
      <c r="G56" s="51"/>
      <c r="H56" s="6"/>
      <c r="I56" s="76"/>
      <c r="J56" s="58"/>
      <c r="K56" s="6"/>
      <c r="L56" s="59"/>
      <c r="M56" s="51"/>
      <c r="N56" s="6"/>
      <c r="O56" s="59"/>
    </row>
    <row r="57" spans="1:15">
      <c r="A57" s="31"/>
      <c r="B57" s="32"/>
      <c r="C57" s="46" t="s">
        <v>11</v>
      </c>
      <c r="D57" s="60">
        <f>E57+F57</f>
        <v>55226.5</v>
      </c>
      <c r="E57" s="7">
        <f t="shared" ref="E57:F57" si="46">E59</f>
        <v>44181.2</v>
      </c>
      <c r="F57" s="61">
        <f t="shared" si="46"/>
        <v>11045.3</v>
      </c>
      <c r="G57" s="52">
        <f>H57+I57</f>
        <v>110453</v>
      </c>
      <c r="H57" s="7">
        <f t="shared" ref="H57:I57" si="47">H59</f>
        <v>88362.4</v>
      </c>
      <c r="I57" s="77">
        <f t="shared" si="47"/>
        <v>22090.6</v>
      </c>
      <c r="J57" s="60">
        <f>K57+L57</f>
        <v>117356.3</v>
      </c>
      <c r="K57" s="7">
        <f t="shared" ref="K57:L57" si="48">K59</f>
        <v>93885</v>
      </c>
      <c r="L57" s="61">
        <f t="shared" si="48"/>
        <v>23471.3</v>
      </c>
      <c r="M57" s="52">
        <f>N57+O57</f>
        <v>138066.09999999998</v>
      </c>
      <c r="N57" s="7">
        <f t="shared" ref="N57:O57" si="49">N59</f>
        <v>110452.9</v>
      </c>
      <c r="O57" s="61">
        <f t="shared" si="49"/>
        <v>27613.199999999997</v>
      </c>
    </row>
    <row r="58" spans="1:15" ht="32.25" customHeight="1">
      <c r="A58" s="31"/>
      <c r="B58" s="32"/>
      <c r="C58" s="45" t="s">
        <v>12</v>
      </c>
      <c r="D58" s="58"/>
      <c r="E58" s="6"/>
      <c r="F58" s="59"/>
      <c r="G58" s="51"/>
      <c r="H58" s="6"/>
      <c r="I58" s="76"/>
      <c r="J58" s="58"/>
      <c r="K58" s="6"/>
      <c r="L58" s="59"/>
      <c r="M58" s="51"/>
      <c r="N58" s="6"/>
      <c r="O58" s="59"/>
    </row>
    <row r="59" spans="1:15" ht="20.25" customHeight="1">
      <c r="A59" s="31"/>
      <c r="B59" s="32"/>
      <c r="C59" s="45" t="s">
        <v>13</v>
      </c>
      <c r="D59" s="62">
        <f>D60</f>
        <v>55226.5</v>
      </c>
      <c r="E59" s="8">
        <f t="shared" ref="E59:O59" si="50">E60</f>
        <v>44181.2</v>
      </c>
      <c r="F59" s="63">
        <f t="shared" si="50"/>
        <v>11045.3</v>
      </c>
      <c r="G59" s="53">
        <f>G60</f>
        <v>110453</v>
      </c>
      <c r="H59" s="8">
        <f t="shared" si="50"/>
        <v>88362.4</v>
      </c>
      <c r="I59" s="78">
        <f t="shared" si="50"/>
        <v>22090.6</v>
      </c>
      <c r="J59" s="62">
        <f>J60</f>
        <v>117356.3</v>
      </c>
      <c r="K59" s="8">
        <f t="shared" si="50"/>
        <v>93885</v>
      </c>
      <c r="L59" s="63">
        <f t="shared" si="50"/>
        <v>23471.3</v>
      </c>
      <c r="M59" s="53">
        <f>M60</f>
        <v>138066.09999999998</v>
      </c>
      <c r="N59" s="8">
        <f t="shared" si="50"/>
        <v>110452.9</v>
      </c>
      <c r="O59" s="63">
        <f t="shared" si="50"/>
        <v>27613.199999999997</v>
      </c>
    </row>
    <row r="60" spans="1:15" ht="20.25" customHeight="1">
      <c r="A60" s="31"/>
      <c r="B60" s="32"/>
      <c r="C60" s="45" t="s">
        <v>24</v>
      </c>
      <c r="D60" s="62">
        <f>E60+F60</f>
        <v>55226.5</v>
      </c>
      <c r="E60" s="12">
        <v>44181.2</v>
      </c>
      <c r="F60" s="66">
        <v>11045.3</v>
      </c>
      <c r="G60" s="53">
        <f>H60+I60</f>
        <v>110453</v>
      </c>
      <c r="H60" s="8">
        <v>88362.4</v>
      </c>
      <c r="I60" s="78">
        <v>22090.6</v>
      </c>
      <c r="J60" s="62">
        <f>K60+L60</f>
        <v>117356.3</v>
      </c>
      <c r="K60" s="8">
        <v>93885</v>
      </c>
      <c r="L60" s="63">
        <v>23471.3</v>
      </c>
      <c r="M60" s="53">
        <f>N60+O60</f>
        <v>138066.09999999998</v>
      </c>
      <c r="N60" s="8">
        <v>110452.9</v>
      </c>
      <c r="O60" s="63">
        <v>27613.199999999997</v>
      </c>
    </row>
    <row r="61" spans="1:15" ht="62.25" customHeight="1">
      <c r="A61" s="31"/>
      <c r="B61" s="33">
        <v>11002</v>
      </c>
      <c r="C61" s="44" t="s">
        <v>42</v>
      </c>
      <c r="D61" s="56">
        <f>E61+F61</f>
        <v>70796.7</v>
      </c>
      <c r="E61" s="5">
        <f>E65</f>
        <v>56934.7</v>
      </c>
      <c r="F61" s="38">
        <f>F65</f>
        <v>13862</v>
      </c>
      <c r="G61" s="50">
        <f>H61+I61</f>
        <v>93232.7</v>
      </c>
      <c r="H61" s="5">
        <f>H65</f>
        <v>75124.7</v>
      </c>
      <c r="I61" s="75">
        <f>I65</f>
        <v>18108</v>
      </c>
      <c r="J61" s="56">
        <f>K61+L61</f>
        <v>96002.3</v>
      </c>
      <c r="K61" s="5">
        <f>K65</f>
        <v>77296</v>
      </c>
      <c r="L61" s="38">
        <f>L65</f>
        <v>18706.3</v>
      </c>
      <c r="M61" s="50">
        <f>N61+O61</f>
        <v>99743.8</v>
      </c>
      <c r="N61" s="5">
        <f>N65</f>
        <v>79958.3</v>
      </c>
      <c r="O61" s="38">
        <f>O65</f>
        <v>19785.5</v>
      </c>
    </row>
    <row r="62" spans="1:15">
      <c r="A62" s="31"/>
      <c r="B62" s="32"/>
      <c r="C62" s="45" t="s">
        <v>10</v>
      </c>
      <c r="D62" s="58"/>
      <c r="E62" s="6"/>
      <c r="F62" s="59"/>
      <c r="G62" s="51"/>
      <c r="H62" s="6"/>
      <c r="I62" s="76"/>
      <c r="J62" s="58"/>
      <c r="K62" s="6"/>
      <c r="L62" s="59"/>
      <c r="M62" s="51"/>
      <c r="N62" s="6"/>
      <c r="O62" s="59"/>
    </row>
    <row r="63" spans="1:15" ht="27" customHeight="1">
      <c r="A63" s="31"/>
      <c r="B63" s="32"/>
      <c r="C63" s="46" t="s">
        <v>11</v>
      </c>
      <c r="D63" s="60">
        <f>E63+F63</f>
        <v>70796.7</v>
      </c>
      <c r="E63" s="7">
        <f>E61</f>
        <v>56934.7</v>
      </c>
      <c r="F63" s="61">
        <f>F61</f>
        <v>13862</v>
      </c>
      <c r="G63" s="52">
        <f>H63+I63</f>
        <v>93232.7</v>
      </c>
      <c r="H63" s="7">
        <f>H61</f>
        <v>75124.7</v>
      </c>
      <c r="I63" s="77">
        <f>I61</f>
        <v>18108</v>
      </c>
      <c r="J63" s="60">
        <f>K63+L63</f>
        <v>96002.3</v>
      </c>
      <c r="K63" s="7">
        <f>K61</f>
        <v>77296</v>
      </c>
      <c r="L63" s="61">
        <f>L61</f>
        <v>18706.3</v>
      </c>
      <c r="M63" s="52">
        <f>N63+O63</f>
        <v>99743.8</v>
      </c>
      <c r="N63" s="7">
        <f>N61</f>
        <v>79958.3</v>
      </c>
      <c r="O63" s="61">
        <f>O61</f>
        <v>19785.5</v>
      </c>
    </row>
    <row r="64" spans="1:15" ht="33.75" customHeight="1">
      <c r="A64" s="31"/>
      <c r="B64" s="32"/>
      <c r="C64" s="45" t="s">
        <v>12</v>
      </c>
      <c r="D64" s="58"/>
      <c r="E64" s="6"/>
      <c r="F64" s="59"/>
      <c r="G64" s="51"/>
      <c r="H64" s="6"/>
      <c r="I64" s="76"/>
      <c r="J64" s="58"/>
      <c r="K64" s="6"/>
      <c r="L64" s="59"/>
      <c r="M64" s="51"/>
      <c r="N64" s="6"/>
      <c r="O64" s="59"/>
    </row>
    <row r="65" spans="1:15" ht="20.25" customHeight="1">
      <c r="A65" s="31"/>
      <c r="B65" s="32"/>
      <c r="C65" s="45" t="s">
        <v>13</v>
      </c>
      <c r="D65" s="62">
        <f>E65+F65</f>
        <v>70796.7</v>
      </c>
      <c r="E65" s="8">
        <f>E66+E67+E68</f>
        <v>56934.7</v>
      </c>
      <c r="F65" s="63">
        <f>F66+F67+F68</f>
        <v>13862</v>
      </c>
      <c r="G65" s="53">
        <f>H65+I65</f>
        <v>93232.7</v>
      </c>
      <c r="H65" s="8">
        <f>H66+H67+H68</f>
        <v>75124.7</v>
      </c>
      <c r="I65" s="78">
        <f>I66+I67+I68</f>
        <v>18108</v>
      </c>
      <c r="J65" s="62">
        <f>K65+L65</f>
        <v>96002.3</v>
      </c>
      <c r="K65" s="8">
        <f>K66+K67+K68</f>
        <v>77296</v>
      </c>
      <c r="L65" s="63">
        <f>L66+L67+L68</f>
        <v>18706.3</v>
      </c>
      <c r="M65" s="53">
        <f>N65+O65</f>
        <v>99743.8</v>
      </c>
      <c r="N65" s="8">
        <f>N66+N67+N68</f>
        <v>79958.3</v>
      </c>
      <c r="O65" s="63">
        <f>O66+O67+O68</f>
        <v>19785.5</v>
      </c>
    </row>
    <row r="66" spans="1:15">
      <c r="A66" s="31"/>
      <c r="B66" s="32"/>
      <c r="C66" s="47" t="s">
        <v>17</v>
      </c>
      <c r="D66" s="62">
        <f t="shared" ref="D66:D68" si="51">E66+F66</f>
        <v>1999.8000000000002</v>
      </c>
      <c r="E66" s="12">
        <v>1459.7</v>
      </c>
      <c r="F66" s="66">
        <v>540.1</v>
      </c>
      <c r="G66" s="53">
        <f t="shared" ref="G66:G68" si="52">H66+I66</f>
        <v>1999.8000000000002</v>
      </c>
      <c r="H66" s="8">
        <v>1459.7</v>
      </c>
      <c r="I66" s="78">
        <v>540.1</v>
      </c>
      <c r="J66" s="62">
        <f t="shared" ref="J66:J68" si="53">K66+L66</f>
        <v>3332.9</v>
      </c>
      <c r="K66" s="8">
        <v>2432.8000000000002</v>
      </c>
      <c r="L66" s="63">
        <v>900.1</v>
      </c>
      <c r="M66" s="53">
        <f t="shared" ref="M66:M68" si="54">N66+O66</f>
        <v>3332.9</v>
      </c>
      <c r="N66" s="8">
        <v>2432.8000000000002</v>
      </c>
      <c r="O66" s="63">
        <v>900.1</v>
      </c>
    </row>
    <row r="67" spans="1:15" ht="21.75" customHeight="1">
      <c r="A67" s="31"/>
      <c r="B67" s="32"/>
      <c r="C67" s="47" t="s">
        <v>20</v>
      </c>
      <c r="D67" s="62">
        <f t="shared" si="51"/>
        <v>4802.3</v>
      </c>
      <c r="E67" s="12">
        <v>3405.9</v>
      </c>
      <c r="F67" s="66">
        <v>1396.4</v>
      </c>
      <c r="G67" s="53">
        <f t="shared" si="52"/>
        <v>8918.5</v>
      </c>
      <c r="H67" s="8">
        <v>6325.2000000000007</v>
      </c>
      <c r="I67" s="78">
        <v>2593.3000000000002</v>
      </c>
      <c r="J67" s="62">
        <f t="shared" si="53"/>
        <v>8918.5</v>
      </c>
      <c r="K67" s="8">
        <v>6325.2000000000007</v>
      </c>
      <c r="L67" s="63">
        <v>2593.3000000000002</v>
      </c>
      <c r="M67" s="53">
        <f t="shared" si="54"/>
        <v>9261.5</v>
      </c>
      <c r="N67" s="8">
        <v>6568.4000000000005</v>
      </c>
      <c r="O67" s="63">
        <v>2693.1000000000004</v>
      </c>
    </row>
    <row r="68" spans="1:15" ht="19.5" customHeight="1" thickBot="1">
      <c r="A68" s="94"/>
      <c r="B68" s="95"/>
      <c r="C68" s="96" t="s">
        <v>24</v>
      </c>
      <c r="D68" s="97">
        <f t="shared" si="51"/>
        <v>63994.6</v>
      </c>
      <c r="E68" s="98">
        <v>52069.1</v>
      </c>
      <c r="F68" s="99">
        <v>11925.5</v>
      </c>
      <c r="G68" s="100">
        <f t="shared" si="52"/>
        <v>82314.400000000009</v>
      </c>
      <c r="H68" s="101">
        <v>67339.8</v>
      </c>
      <c r="I68" s="102">
        <v>14974.6</v>
      </c>
      <c r="J68" s="97">
        <f t="shared" si="53"/>
        <v>83750.899999999994</v>
      </c>
      <c r="K68" s="101">
        <v>68538</v>
      </c>
      <c r="L68" s="103">
        <v>15212.9</v>
      </c>
      <c r="M68" s="100">
        <f t="shared" si="54"/>
        <v>87149.400000000009</v>
      </c>
      <c r="N68" s="101">
        <v>70957.100000000006</v>
      </c>
      <c r="O68" s="103">
        <v>16192.3</v>
      </c>
    </row>
    <row r="69" spans="1:15" s="2" customFormat="1" ht="51.75" customHeight="1" thickBot="1">
      <c r="A69" s="86"/>
      <c r="B69" s="87"/>
      <c r="C69" s="88" t="s">
        <v>43</v>
      </c>
      <c r="D69" s="89">
        <f t="shared" ref="D69:O69" si="55">D70+D102+D134</f>
        <v>2433527.4000000004</v>
      </c>
      <c r="E69" s="90">
        <f t="shared" si="55"/>
        <v>2076103</v>
      </c>
      <c r="F69" s="91">
        <f t="shared" si="55"/>
        <v>357424.4</v>
      </c>
      <c r="G69" s="92">
        <f t="shared" si="55"/>
        <v>5736593.9000000004</v>
      </c>
      <c r="H69" s="90">
        <f t="shared" si="55"/>
        <v>4936159.5999999996</v>
      </c>
      <c r="I69" s="93">
        <f t="shared" si="55"/>
        <v>800434.3</v>
      </c>
      <c r="J69" s="89">
        <f t="shared" si="55"/>
        <v>8482144.5</v>
      </c>
      <c r="K69" s="90">
        <f t="shared" si="55"/>
        <v>7329563.2999999998</v>
      </c>
      <c r="L69" s="91">
        <f t="shared" si="55"/>
        <v>1152581.2</v>
      </c>
      <c r="M69" s="92">
        <f t="shared" si="55"/>
        <v>12425700.900000002</v>
      </c>
      <c r="N69" s="90">
        <f t="shared" si="55"/>
        <v>10730674.300000001</v>
      </c>
      <c r="O69" s="91">
        <f t="shared" si="55"/>
        <v>1695026.6</v>
      </c>
    </row>
    <row r="70" spans="1:15" ht="27.75" customHeight="1">
      <c r="A70" s="84">
        <v>1040</v>
      </c>
      <c r="B70" s="36"/>
      <c r="C70" s="85" t="s">
        <v>44</v>
      </c>
      <c r="D70" s="55">
        <f t="shared" ref="D70:O70" si="56">D72+D78+D84+D90+D96</f>
        <v>99318.799999999988</v>
      </c>
      <c r="E70" s="26">
        <f t="shared" si="56"/>
        <v>76515.7</v>
      </c>
      <c r="F70" s="37">
        <f t="shared" si="56"/>
        <v>22803.1</v>
      </c>
      <c r="G70" s="49">
        <f t="shared" si="56"/>
        <v>917535.2</v>
      </c>
      <c r="H70" s="26">
        <f t="shared" si="56"/>
        <v>816708.4</v>
      </c>
      <c r="I70" s="74">
        <f t="shared" si="56"/>
        <v>100826.79999999999</v>
      </c>
      <c r="J70" s="55">
        <f t="shared" si="56"/>
        <v>1642944.2999999998</v>
      </c>
      <c r="K70" s="26">
        <f t="shared" si="56"/>
        <v>1472268.5999999999</v>
      </c>
      <c r="L70" s="37">
        <f t="shared" si="56"/>
        <v>170675.69999999998</v>
      </c>
      <c r="M70" s="49">
        <f t="shared" si="56"/>
        <v>3609064.4000000004</v>
      </c>
      <c r="N70" s="26">
        <f t="shared" si="56"/>
        <v>3165887.1</v>
      </c>
      <c r="O70" s="37">
        <f t="shared" si="56"/>
        <v>443177.30000000005</v>
      </c>
    </row>
    <row r="71" spans="1:15" ht="22.5" customHeight="1">
      <c r="A71" s="31"/>
      <c r="B71" s="32"/>
      <c r="C71" s="45" t="s">
        <v>9</v>
      </c>
      <c r="D71" s="58"/>
      <c r="E71" s="6"/>
      <c r="F71" s="59"/>
      <c r="G71" s="51"/>
      <c r="H71" s="6"/>
      <c r="I71" s="76"/>
      <c r="J71" s="58"/>
      <c r="K71" s="6"/>
      <c r="L71" s="59"/>
      <c r="M71" s="51"/>
      <c r="N71" s="6"/>
      <c r="O71" s="59"/>
    </row>
    <row r="72" spans="1:15" ht="53.25" customHeight="1">
      <c r="A72" s="31"/>
      <c r="B72" s="33">
        <v>32004</v>
      </c>
      <c r="C72" s="48" t="s">
        <v>111</v>
      </c>
      <c r="D72" s="56">
        <f>E72+F72</f>
        <v>0</v>
      </c>
      <c r="E72" s="5">
        <f t="shared" ref="E72:F72" si="57">E74</f>
        <v>0</v>
      </c>
      <c r="F72" s="38">
        <f t="shared" si="57"/>
        <v>0</v>
      </c>
      <c r="G72" s="50">
        <f>H72+I72</f>
        <v>770163.9</v>
      </c>
      <c r="H72" s="5">
        <f t="shared" ref="H72:I72" si="58">H74</f>
        <v>700149</v>
      </c>
      <c r="I72" s="75">
        <f t="shared" si="58"/>
        <v>70014.899999999994</v>
      </c>
      <c r="J72" s="56">
        <f>K72+L72</f>
        <v>1444057.2999999998</v>
      </c>
      <c r="K72" s="5">
        <f t="shared" ref="K72:L72" si="59">K74</f>
        <v>1312779.3999999999</v>
      </c>
      <c r="L72" s="38">
        <f t="shared" si="59"/>
        <v>131277.9</v>
      </c>
      <c r="M72" s="50">
        <f>N72+O72</f>
        <v>1910447</v>
      </c>
      <c r="N72" s="5">
        <f t="shared" ref="N72:O72" si="60">N74</f>
        <v>1750372.5</v>
      </c>
      <c r="O72" s="38">
        <f t="shared" si="60"/>
        <v>160074.5</v>
      </c>
    </row>
    <row r="73" spans="1:15">
      <c r="A73" s="31"/>
      <c r="B73" s="32"/>
      <c r="C73" s="45" t="s">
        <v>10</v>
      </c>
      <c r="D73" s="58"/>
      <c r="E73" s="6"/>
      <c r="F73" s="59"/>
      <c r="G73" s="51"/>
      <c r="H73" s="6"/>
      <c r="I73" s="76"/>
      <c r="J73" s="58"/>
      <c r="K73" s="6"/>
      <c r="L73" s="59"/>
      <c r="M73" s="51"/>
      <c r="N73" s="6"/>
      <c r="O73" s="59"/>
    </row>
    <row r="74" spans="1:15" ht="27" customHeight="1">
      <c r="A74" s="31"/>
      <c r="B74" s="32"/>
      <c r="C74" s="46" t="s">
        <v>45</v>
      </c>
      <c r="D74" s="60">
        <f>E74+F74</f>
        <v>0</v>
      </c>
      <c r="E74" s="7">
        <f t="shared" ref="E74:F74" si="61">E76</f>
        <v>0</v>
      </c>
      <c r="F74" s="61">
        <f t="shared" si="61"/>
        <v>0</v>
      </c>
      <c r="G74" s="52">
        <f>H74+I74</f>
        <v>770163.9</v>
      </c>
      <c r="H74" s="7">
        <f t="shared" ref="H74:I74" si="62">H76</f>
        <v>700149</v>
      </c>
      <c r="I74" s="77">
        <f t="shared" si="62"/>
        <v>70014.899999999994</v>
      </c>
      <c r="J74" s="60">
        <f>K74+L74</f>
        <v>1444057.2999999998</v>
      </c>
      <c r="K74" s="7">
        <f t="shared" ref="K74:L74" si="63">K76</f>
        <v>1312779.3999999999</v>
      </c>
      <c r="L74" s="61">
        <f t="shared" si="63"/>
        <v>131277.9</v>
      </c>
      <c r="M74" s="52">
        <f>N74+O74</f>
        <v>1910447</v>
      </c>
      <c r="N74" s="7">
        <f t="shared" ref="N74:O74" si="64">N76</f>
        <v>1750372.5</v>
      </c>
      <c r="O74" s="61">
        <f t="shared" si="64"/>
        <v>160074.5</v>
      </c>
    </row>
    <row r="75" spans="1:15" ht="30.75" customHeight="1">
      <c r="A75" s="31"/>
      <c r="B75" s="32"/>
      <c r="C75" s="45" t="s">
        <v>12</v>
      </c>
      <c r="D75" s="58"/>
      <c r="E75" s="6"/>
      <c r="F75" s="59"/>
      <c r="G75" s="51"/>
      <c r="H75" s="6"/>
      <c r="I75" s="76"/>
      <c r="J75" s="58"/>
      <c r="K75" s="6"/>
      <c r="L75" s="59"/>
      <c r="M75" s="51"/>
      <c r="N75" s="6"/>
      <c r="O75" s="59"/>
    </row>
    <row r="76" spans="1:15">
      <c r="A76" s="31"/>
      <c r="B76" s="32"/>
      <c r="C76" s="45" t="s">
        <v>26</v>
      </c>
      <c r="D76" s="62">
        <f>D77</f>
        <v>0</v>
      </c>
      <c r="E76" s="8">
        <v>0</v>
      </c>
      <c r="F76" s="63">
        <v>0</v>
      </c>
      <c r="G76" s="53">
        <f>G77</f>
        <v>770163.9</v>
      </c>
      <c r="H76" s="8">
        <f t="shared" ref="H76:O76" si="65">H77</f>
        <v>700149</v>
      </c>
      <c r="I76" s="78">
        <f t="shared" si="65"/>
        <v>70014.899999999994</v>
      </c>
      <c r="J76" s="62">
        <f>J77</f>
        <v>1444057.2999999998</v>
      </c>
      <c r="K76" s="8">
        <f t="shared" si="65"/>
        <v>1312779.3999999999</v>
      </c>
      <c r="L76" s="63">
        <f t="shared" si="65"/>
        <v>131277.9</v>
      </c>
      <c r="M76" s="53">
        <f>M77</f>
        <v>1910447</v>
      </c>
      <c r="N76" s="8">
        <f t="shared" si="65"/>
        <v>1750372.5</v>
      </c>
      <c r="O76" s="63">
        <f t="shared" si="65"/>
        <v>160074.5</v>
      </c>
    </row>
    <row r="77" spans="1:15">
      <c r="A77" s="31"/>
      <c r="B77" s="32"/>
      <c r="C77" s="47" t="s">
        <v>37</v>
      </c>
      <c r="D77" s="62">
        <f>E77+F77</f>
        <v>0</v>
      </c>
      <c r="E77" s="8">
        <v>0</v>
      </c>
      <c r="F77" s="63">
        <v>0</v>
      </c>
      <c r="G77" s="53">
        <f>H77+I77</f>
        <v>770163.9</v>
      </c>
      <c r="H77" s="8">
        <v>700149</v>
      </c>
      <c r="I77" s="78">
        <v>70014.899999999994</v>
      </c>
      <c r="J77" s="62">
        <f>K77+L77</f>
        <v>1444057.2999999998</v>
      </c>
      <c r="K77" s="8">
        <v>1312779.3999999999</v>
      </c>
      <c r="L77" s="63">
        <v>131277.9</v>
      </c>
      <c r="M77" s="53">
        <f>N77+O77</f>
        <v>1910447</v>
      </c>
      <c r="N77" s="8">
        <v>1750372.5</v>
      </c>
      <c r="O77" s="63">
        <v>160074.5</v>
      </c>
    </row>
    <row r="78" spans="1:15" ht="60" customHeight="1">
      <c r="A78" s="31"/>
      <c r="B78" s="33">
        <v>32005</v>
      </c>
      <c r="C78" s="44" t="s">
        <v>46</v>
      </c>
      <c r="D78" s="56">
        <f>E78+F78</f>
        <v>37500</v>
      </c>
      <c r="E78" s="5">
        <f t="shared" ref="E78:F78" si="66">E80</f>
        <v>25000</v>
      </c>
      <c r="F78" s="38">
        <f t="shared" si="66"/>
        <v>12500</v>
      </c>
      <c r="G78" s="50">
        <f>H78+I78</f>
        <v>44340</v>
      </c>
      <c r="H78" s="5">
        <f t="shared" ref="H78:I78" si="67">H80</f>
        <v>30700</v>
      </c>
      <c r="I78" s="75">
        <f t="shared" si="67"/>
        <v>13640</v>
      </c>
      <c r="J78" s="56">
        <f>K78+L78</f>
        <v>44340</v>
      </c>
      <c r="K78" s="5">
        <f t="shared" ref="K78:L78" si="68">K80</f>
        <v>30700</v>
      </c>
      <c r="L78" s="38">
        <f t="shared" si="68"/>
        <v>13640</v>
      </c>
      <c r="M78" s="50">
        <f>N78+O78</f>
        <v>151560.6</v>
      </c>
      <c r="N78" s="5">
        <f t="shared" ref="N78:O78" si="69">N80</f>
        <v>126300.5</v>
      </c>
      <c r="O78" s="38">
        <f t="shared" si="69"/>
        <v>25260.1</v>
      </c>
    </row>
    <row r="79" spans="1:15">
      <c r="A79" s="31"/>
      <c r="B79" s="32"/>
      <c r="C79" s="45" t="s">
        <v>10</v>
      </c>
      <c r="D79" s="58"/>
      <c r="E79" s="6"/>
      <c r="F79" s="59"/>
      <c r="G79" s="51"/>
      <c r="H79" s="6"/>
      <c r="I79" s="76"/>
      <c r="J79" s="58"/>
      <c r="K79" s="6"/>
      <c r="L79" s="59"/>
      <c r="M79" s="51"/>
      <c r="N79" s="6"/>
      <c r="O79" s="59"/>
    </row>
    <row r="80" spans="1:15" ht="21.75" customHeight="1">
      <c r="A80" s="31"/>
      <c r="B80" s="32"/>
      <c r="C80" s="46" t="s">
        <v>45</v>
      </c>
      <c r="D80" s="60">
        <f>E80+F80</f>
        <v>37500</v>
      </c>
      <c r="E80" s="7">
        <f t="shared" ref="E80:F80" si="70">E82</f>
        <v>25000</v>
      </c>
      <c r="F80" s="61">
        <f t="shared" si="70"/>
        <v>12500</v>
      </c>
      <c r="G80" s="52">
        <f>H80+I80</f>
        <v>44340</v>
      </c>
      <c r="H80" s="7">
        <f t="shared" ref="H80:I80" si="71">H82</f>
        <v>30700</v>
      </c>
      <c r="I80" s="77">
        <f t="shared" si="71"/>
        <v>13640</v>
      </c>
      <c r="J80" s="60">
        <f>K80+L80</f>
        <v>44340</v>
      </c>
      <c r="K80" s="7">
        <f t="shared" ref="K80:L80" si="72">K82</f>
        <v>30700</v>
      </c>
      <c r="L80" s="61">
        <f t="shared" si="72"/>
        <v>13640</v>
      </c>
      <c r="M80" s="52">
        <f>N80+O80</f>
        <v>151560.6</v>
      </c>
      <c r="N80" s="7">
        <f t="shared" ref="N80:O80" si="73">N82</f>
        <v>126300.5</v>
      </c>
      <c r="O80" s="61">
        <f t="shared" si="73"/>
        <v>25260.1</v>
      </c>
    </row>
    <row r="81" spans="1:15" ht="33.75" customHeight="1">
      <c r="A81" s="31"/>
      <c r="B81" s="32"/>
      <c r="C81" s="45" t="s">
        <v>12</v>
      </c>
      <c r="D81" s="58"/>
      <c r="E81" s="6"/>
      <c r="F81" s="59"/>
      <c r="G81" s="51"/>
      <c r="H81" s="6"/>
      <c r="I81" s="76"/>
      <c r="J81" s="58"/>
      <c r="K81" s="6"/>
      <c r="L81" s="59"/>
      <c r="M81" s="51"/>
      <c r="N81" s="6"/>
      <c r="O81" s="59"/>
    </row>
    <row r="82" spans="1:15" ht="23.25" customHeight="1">
      <c r="A82" s="31"/>
      <c r="B82" s="32"/>
      <c r="C82" s="45" t="s">
        <v>13</v>
      </c>
      <c r="D82" s="62">
        <f>D83</f>
        <v>37500</v>
      </c>
      <c r="E82" s="8">
        <f t="shared" ref="E82:O82" si="74">E83</f>
        <v>25000</v>
      </c>
      <c r="F82" s="63">
        <f t="shared" si="74"/>
        <v>12500</v>
      </c>
      <c r="G82" s="53">
        <f>G83</f>
        <v>44340</v>
      </c>
      <c r="H82" s="8">
        <f t="shared" si="74"/>
        <v>30700</v>
      </c>
      <c r="I82" s="78">
        <f t="shared" si="74"/>
        <v>13640</v>
      </c>
      <c r="J82" s="62">
        <f>J83</f>
        <v>44340</v>
      </c>
      <c r="K82" s="8">
        <f t="shared" si="74"/>
        <v>30700</v>
      </c>
      <c r="L82" s="63">
        <f t="shared" si="74"/>
        <v>13640</v>
      </c>
      <c r="M82" s="53">
        <f>M83</f>
        <v>151560.6</v>
      </c>
      <c r="N82" s="8">
        <f t="shared" si="74"/>
        <v>126300.5</v>
      </c>
      <c r="O82" s="63">
        <f t="shared" si="74"/>
        <v>25260.1</v>
      </c>
    </row>
    <row r="83" spans="1:15">
      <c r="A83" s="31"/>
      <c r="B83" s="32"/>
      <c r="C83" s="45" t="s">
        <v>24</v>
      </c>
      <c r="D83" s="62">
        <f>E83+F83</f>
        <v>37500</v>
      </c>
      <c r="E83" s="8">
        <v>25000</v>
      </c>
      <c r="F83" s="63">
        <v>12500</v>
      </c>
      <c r="G83" s="53">
        <f>H83+I83</f>
        <v>44340</v>
      </c>
      <c r="H83" s="8">
        <v>30700</v>
      </c>
      <c r="I83" s="78">
        <v>13640</v>
      </c>
      <c r="J83" s="62">
        <f>K83+L83</f>
        <v>44340</v>
      </c>
      <c r="K83" s="8">
        <v>30700</v>
      </c>
      <c r="L83" s="63">
        <v>13640</v>
      </c>
      <c r="M83" s="53">
        <f>N83+O83</f>
        <v>151560.6</v>
      </c>
      <c r="N83" s="8">
        <v>126300.5</v>
      </c>
      <c r="O83" s="63">
        <v>25260.1</v>
      </c>
    </row>
    <row r="84" spans="1:15" ht="54.75" customHeight="1">
      <c r="A84" s="31"/>
      <c r="B84" s="33">
        <v>32006</v>
      </c>
      <c r="C84" s="48" t="s">
        <v>112</v>
      </c>
      <c r="D84" s="56">
        <f>E84+F84</f>
        <v>0</v>
      </c>
      <c r="E84" s="5">
        <f t="shared" ref="E84:F84" si="75">E86</f>
        <v>0</v>
      </c>
      <c r="F84" s="38">
        <f t="shared" si="75"/>
        <v>0</v>
      </c>
      <c r="G84" s="50">
        <f>H84+I84</f>
        <v>0</v>
      </c>
      <c r="H84" s="5">
        <f t="shared" ref="H84:I84" si="76">H86</f>
        <v>0</v>
      </c>
      <c r="I84" s="75">
        <f t="shared" si="76"/>
        <v>0</v>
      </c>
      <c r="J84" s="56">
        <f>K84+L84</f>
        <v>0</v>
      </c>
      <c r="K84" s="5">
        <f t="shared" ref="K84:L84" si="77">K86</f>
        <v>0</v>
      </c>
      <c r="L84" s="38">
        <f t="shared" si="77"/>
        <v>0</v>
      </c>
      <c r="M84" s="50">
        <f>N84+O84</f>
        <v>1072785.8</v>
      </c>
      <c r="N84" s="5">
        <f t="shared" ref="N84:O84" si="78">N86</f>
        <v>893996.2</v>
      </c>
      <c r="O84" s="38">
        <f t="shared" si="78"/>
        <v>178789.6</v>
      </c>
    </row>
    <row r="85" spans="1:15">
      <c r="A85" s="31"/>
      <c r="B85" s="32"/>
      <c r="C85" s="45" t="s">
        <v>10</v>
      </c>
      <c r="D85" s="58"/>
      <c r="E85" s="6"/>
      <c r="F85" s="59"/>
      <c r="G85" s="51"/>
      <c r="H85" s="6"/>
      <c r="I85" s="76"/>
      <c r="J85" s="58"/>
      <c r="K85" s="6"/>
      <c r="L85" s="59"/>
      <c r="M85" s="51"/>
      <c r="N85" s="6"/>
      <c r="O85" s="59"/>
    </row>
    <row r="86" spans="1:15" ht="20.25" customHeight="1">
      <c r="A86" s="31"/>
      <c r="B86" s="32"/>
      <c r="C86" s="46" t="s">
        <v>45</v>
      </c>
      <c r="D86" s="60">
        <f>E86+F86</f>
        <v>0</v>
      </c>
      <c r="E86" s="7">
        <f t="shared" ref="E86:F86" si="79">E88</f>
        <v>0</v>
      </c>
      <c r="F86" s="61">
        <f t="shared" si="79"/>
        <v>0</v>
      </c>
      <c r="G86" s="52">
        <f>H86+I86</f>
        <v>0</v>
      </c>
      <c r="H86" s="7">
        <f t="shared" ref="H86:I86" si="80">H88</f>
        <v>0</v>
      </c>
      <c r="I86" s="77">
        <f t="shared" si="80"/>
        <v>0</v>
      </c>
      <c r="J86" s="60">
        <f>K86+L86</f>
        <v>0</v>
      </c>
      <c r="K86" s="7">
        <f t="shared" ref="K86:L86" si="81">K88</f>
        <v>0</v>
      </c>
      <c r="L86" s="61">
        <f t="shared" si="81"/>
        <v>0</v>
      </c>
      <c r="M86" s="52">
        <f>N86+O86</f>
        <v>1072785.8</v>
      </c>
      <c r="N86" s="7">
        <f t="shared" ref="N86:O86" si="82">N88</f>
        <v>893996.2</v>
      </c>
      <c r="O86" s="61">
        <f t="shared" si="82"/>
        <v>178789.6</v>
      </c>
    </row>
    <row r="87" spans="1:15" ht="37.5" customHeight="1">
      <c r="A87" s="31"/>
      <c r="B87" s="32"/>
      <c r="C87" s="45" t="s">
        <v>12</v>
      </c>
      <c r="D87" s="58"/>
      <c r="E87" s="6"/>
      <c r="F87" s="59"/>
      <c r="G87" s="51"/>
      <c r="H87" s="6"/>
      <c r="I87" s="76"/>
      <c r="J87" s="58"/>
      <c r="K87" s="6"/>
      <c r="L87" s="59"/>
      <c r="M87" s="51"/>
      <c r="N87" s="6"/>
      <c r="O87" s="59"/>
    </row>
    <row r="88" spans="1:15">
      <c r="A88" s="31"/>
      <c r="B88" s="32"/>
      <c r="C88" s="45" t="s">
        <v>26</v>
      </c>
      <c r="D88" s="62">
        <f>D89</f>
        <v>0</v>
      </c>
      <c r="E88" s="8">
        <f t="shared" ref="E88:O88" si="83">E89</f>
        <v>0</v>
      </c>
      <c r="F88" s="63">
        <f t="shared" si="83"/>
        <v>0</v>
      </c>
      <c r="G88" s="53">
        <f>G89</f>
        <v>0</v>
      </c>
      <c r="H88" s="8">
        <f t="shared" si="83"/>
        <v>0</v>
      </c>
      <c r="I88" s="78">
        <f t="shared" si="83"/>
        <v>0</v>
      </c>
      <c r="J88" s="62">
        <f>J89</f>
        <v>0</v>
      </c>
      <c r="K88" s="8">
        <f t="shared" si="83"/>
        <v>0</v>
      </c>
      <c r="L88" s="63">
        <f t="shared" si="83"/>
        <v>0</v>
      </c>
      <c r="M88" s="53">
        <f>M89</f>
        <v>1072785.8</v>
      </c>
      <c r="N88" s="8">
        <f t="shared" si="83"/>
        <v>893996.2</v>
      </c>
      <c r="O88" s="63">
        <f t="shared" si="83"/>
        <v>178789.6</v>
      </c>
    </row>
    <row r="89" spans="1:15" ht="21.75" customHeight="1">
      <c r="A89" s="31"/>
      <c r="B89" s="32"/>
      <c r="C89" s="47" t="s">
        <v>37</v>
      </c>
      <c r="D89" s="62">
        <f>E89+F89</f>
        <v>0</v>
      </c>
      <c r="E89" s="8"/>
      <c r="F89" s="63"/>
      <c r="G89" s="53">
        <f>H89+I89</f>
        <v>0</v>
      </c>
      <c r="H89" s="8"/>
      <c r="I89" s="78"/>
      <c r="J89" s="62">
        <f>K89+L89</f>
        <v>0</v>
      </c>
      <c r="K89" s="8"/>
      <c r="L89" s="63"/>
      <c r="M89" s="53">
        <f>N89+O89</f>
        <v>1072785.8</v>
      </c>
      <c r="N89" s="8">
        <v>893996.2</v>
      </c>
      <c r="O89" s="63">
        <v>178789.6</v>
      </c>
    </row>
    <row r="90" spans="1:15" ht="52.5" customHeight="1">
      <c r="A90" s="31"/>
      <c r="B90" s="33">
        <v>32007</v>
      </c>
      <c r="C90" s="48" t="s">
        <v>113</v>
      </c>
      <c r="D90" s="56">
        <f>E90+F90</f>
        <v>0</v>
      </c>
      <c r="E90" s="5">
        <f t="shared" ref="E90:F90" si="84">E92</f>
        <v>0</v>
      </c>
      <c r="F90" s="38">
        <f t="shared" si="84"/>
        <v>0</v>
      </c>
      <c r="G90" s="50">
        <f>H90+I90</f>
        <v>0</v>
      </c>
      <c r="H90" s="5">
        <f t="shared" ref="H90:I90" si="85">H92</f>
        <v>0</v>
      </c>
      <c r="I90" s="75">
        <f t="shared" si="85"/>
        <v>0</v>
      </c>
      <c r="J90" s="56">
        <f>K90+L90</f>
        <v>0</v>
      </c>
      <c r="K90" s="5">
        <f t="shared" ref="K90:L90" si="86">K92</f>
        <v>0</v>
      </c>
      <c r="L90" s="38">
        <f t="shared" si="86"/>
        <v>0</v>
      </c>
      <c r="M90" s="50">
        <f>N90+O90</f>
        <v>268208.40000000002</v>
      </c>
      <c r="N90" s="5">
        <f t="shared" ref="N90:O90" si="87">N92</f>
        <v>223499</v>
      </c>
      <c r="O90" s="38">
        <f t="shared" si="87"/>
        <v>44709.4</v>
      </c>
    </row>
    <row r="91" spans="1:15">
      <c r="A91" s="31"/>
      <c r="B91" s="32"/>
      <c r="C91" s="45" t="s">
        <v>10</v>
      </c>
      <c r="D91" s="58"/>
      <c r="E91" s="6"/>
      <c r="F91" s="59"/>
      <c r="G91" s="51"/>
      <c r="H91" s="6"/>
      <c r="I91" s="76"/>
      <c r="J91" s="58"/>
      <c r="K91" s="6"/>
      <c r="L91" s="59"/>
      <c r="M91" s="51"/>
      <c r="N91" s="6"/>
      <c r="O91" s="59"/>
    </row>
    <row r="92" spans="1:15" ht="30" customHeight="1">
      <c r="A92" s="31"/>
      <c r="B92" s="32"/>
      <c r="C92" s="46" t="s">
        <v>45</v>
      </c>
      <c r="D92" s="60">
        <f>E92+F92</f>
        <v>0</v>
      </c>
      <c r="E92" s="7">
        <f t="shared" ref="E92:F92" si="88">E94</f>
        <v>0</v>
      </c>
      <c r="F92" s="61">
        <f t="shared" si="88"/>
        <v>0</v>
      </c>
      <c r="G92" s="52">
        <f>H92+I92</f>
        <v>0</v>
      </c>
      <c r="H92" s="7">
        <f t="shared" ref="H92:I92" si="89">H94</f>
        <v>0</v>
      </c>
      <c r="I92" s="77">
        <f t="shared" si="89"/>
        <v>0</v>
      </c>
      <c r="J92" s="60">
        <f>K92+L92</f>
        <v>0</v>
      </c>
      <c r="K92" s="7">
        <f t="shared" ref="K92:L92" si="90">K94</f>
        <v>0</v>
      </c>
      <c r="L92" s="61">
        <f t="shared" si="90"/>
        <v>0</v>
      </c>
      <c r="M92" s="52">
        <f>N92+O92</f>
        <v>268208.40000000002</v>
      </c>
      <c r="N92" s="7">
        <f t="shared" ref="N92:O92" si="91">N94</f>
        <v>223499</v>
      </c>
      <c r="O92" s="61">
        <f t="shared" si="91"/>
        <v>44709.4</v>
      </c>
    </row>
    <row r="93" spans="1:15" ht="33" customHeight="1">
      <c r="A93" s="31"/>
      <c r="B93" s="32"/>
      <c r="C93" s="45" t="s">
        <v>12</v>
      </c>
      <c r="D93" s="58"/>
      <c r="E93" s="6"/>
      <c r="F93" s="59"/>
      <c r="G93" s="51"/>
      <c r="H93" s="6"/>
      <c r="I93" s="76"/>
      <c r="J93" s="58"/>
      <c r="K93" s="6"/>
      <c r="L93" s="59"/>
      <c r="M93" s="51"/>
      <c r="N93" s="6"/>
      <c r="O93" s="59"/>
    </row>
    <row r="94" spans="1:15" ht="22.5" customHeight="1">
      <c r="A94" s="31"/>
      <c r="B94" s="32"/>
      <c r="C94" s="45" t="s">
        <v>13</v>
      </c>
      <c r="D94" s="62">
        <f>D95</f>
        <v>0</v>
      </c>
      <c r="E94" s="8">
        <f t="shared" ref="E94:O94" si="92">E95</f>
        <v>0</v>
      </c>
      <c r="F94" s="63">
        <f t="shared" si="92"/>
        <v>0</v>
      </c>
      <c r="G94" s="53">
        <f>G95</f>
        <v>0</v>
      </c>
      <c r="H94" s="8">
        <f t="shared" si="92"/>
        <v>0</v>
      </c>
      <c r="I94" s="78">
        <f t="shared" si="92"/>
        <v>0</v>
      </c>
      <c r="J94" s="62">
        <f>J95</f>
        <v>0</v>
      </c>
      <c r="K94" s="8">
        <f t="shared" si="92"/>
        <v>0</v>
      </c>
      <c r="L94" s="63">
        <f t="shared" si="92"/>
        <v>0</v>
      </c>
      <c r="M94" s="53">
        <f>M95</f>
        <v>268208.40000000002</v>
      </c>
      <c r="N94" s="8">
        <f t="shared" si="92"/>
        <v>223499</v>
      </c>
      <c r="O94" s="63">
        <f t="shared" si="92"/>
        <v>44709.4</v>
      </c>
    </row>
    <row r="95" spans="1:15" ht="20.25" customHeight="1">
      <c r="A95" s="31"/>
      <c r="B95" s="32"/>
      <c r="C95" s="45" t="s">
        <v>24</v>
      </c>
      <c r="D95" s="62">
        <f>E95+F95</f>
        <v>0</v>
      </c>
      <c r="E95" s="8"/>
      <c r="F95" s="63"/>
      <c r="G95" s="53">
        <f>H95+I95</f>
        <v>0</v>
      </c>
      <c r="H95" s="8"/>
      <c r="I95" s="78"/>
      <c r="J95" s="62">
        <f>K95+L95</f>
        <v>0</v>
      </c>
      <c r="K95" s="8"/>
      <c r="L95" s="63"/>
      <c r="M95" s="53">
        <f>N95+O95</f>
        <v>268208.40000000002</v>
      </c>
      <c r="N95" s="8">
        <v>223499</v>
      </c>
      <c r="O95" s="63">
        <v>44709.4</v>
      </c>
    </row>
    <row r="96" spans="1:15" ht="70.5" customHeight="1">
      <c r="A96" s="31"/>
      <c r="B96" s="33">
        <v>32008</v>
      </c>
      <c r="C96" s="48" t="s">
        <v>114</v>
      </c>
      <c r="D96" s="56">
        <f>E96+F96</f>
        <v>61818.799999999996</v>
      </c>
      <c r="E96" s="5">
        <f t="shared" ref="E96:F96" si="93">E98</f>
        <v>51515.7</v>
      </c>
      <c r="F96" s="38">
        <f t="shared" si="93"/>
        <v>10303.1</v>
      </c>
      <c r="G96" s="50">
        <f>H96+I96</f>
        <v>103031.29999999999</v>
      </c>
      <c r="H96" s="5">
        <f t="shared" ref="H96:I96" si="94">H98</f>
        <v>85859.4</v>
      </c>
      <c r="I96" s="75">
        <f t="shared" si="94"/>
        <v>17171.900000000001</v>
      </c>
      <c r="J96" s="56">
        <f>K96+L96</f>
        <v>154547</v>
      </c>
      <c r="K96" s="5">
        <f t="shared" ref="K96:L96" si="95">K98</f>
        <v>128789.2</v>
      </c>
      <c r="L96" s="38">
        <f t="shared" si="95"/>
        <v>25757.8</v>
      </c>
      <c r="M96" s="50">
        <f>N96+O96</f>
        <v>206062.59999999998</v>
      </c>
      <c r="N96" s="5">
        <f t="shared" ref="N96:O96" si="96">N98</f>
        <v>171718.9</v>
      </c>
      <c r="O96" s="38">
        <f t="shared" si="96"/>
        <v>34343.699999999997</v>
      </c>
    </row>
    <row r="97" spans="1:15">
      <c r="A97" s="31"/>
      <c r="B97" s="32"/>
      <c r="C97" s="45" t="s">
        <v>10</v>
      </c>
      <c r="D97" s="58"/>
      <c r="E97" s="6"/>
      <c r="F97" s="59"/>
      <c r="G97" s="51"/>
      <c r="H97" s="6"/>
      <c r="I97" s="76"/>
      <c r="J97" s="58"/>
      <c r="K97" s="6"/>
      <c r="L97" s="59"/>
      <c r="M97" s="51"/>
      <c r="N97" s="6"/>
      <c r="O97" s="59"/>
    </row>
    <row r="98" spans="1:15" ht="20.25" customHeight="1">
      <c r="A98" s="31"/>
      <c r="B98" s="32"/>
      <c r="C98" s="46" t="s">
        <v>45</v>
      </c>
      <c r="D98" s="60">
        <f>E98+F98</f>
        <v>61818.799999999996</v>
      </c>
      <c r="E98" s="7">
        <f t="shared" ref="E98:F98" si="97">E100</f>
        <v>51515.7</v>
      </c>
      <c r="F98" s="61">
        <f t="shared" si="97"/>
        <v>10303.1</v>
      </c>
      <c r="G98" s="52">
        <f>H98+I98</f>
        <v>103031.29999999999</v>
      </c>
      <c r="H98" s="7">
        <f t="shared" ref="H98:I98" si="98">H100</f>
        <v>85859.4</v>
      </c>
      <c r="I98" s="77">
        <f t="shared" si="98"/>
        <v>17171.900000000001</v>
      </c>
      <c r="J98" s="60">
        <f>K98+L98</f>
        <v>154547</v>
      </c>
      <c r="K98" s="7">
        <f t="shared" ref="K98:L98" si="99">K100</f>
        <v>128789.2</v>
      </c>
      <c r="L98" s="61">
        <f t="shared" si="99"/>
        <v>25757.8</v>
      </c>
      <c r="M98" s="52">
        <f>N98+O98</f>
        <v>206062.59999999998</v>
      </c>
      <c r="N98" s="7">
        <f t="shared" ref="N98:O98" si="100">N100</f>
        <v>171718.9</v>
      </c>
      <c r="O98" s="61">
        <f t="shared" si="100"/>
        <v>34343.699999999997</v>
      </c>
    </row>
    <row r="99" spans="1:15" ht="32.25" customHeight="1">
      <c r="A99" s="31"/>
      <c r="B99" s="32"/>
      <c r="C99" s="45" t="s">
        <v>12</v>
      </c>
      <c r="D99" s="58"/>
      <c r="E99" s="6"/>
      <c r="F99" s="59"/>
      <c r="G99" s="51"/>
      <c r="H99" s="6"/>
      <c r="I99" s="76"/>
      <c r="J99" s="58"/>
      <c r="K99" s="6"/>
      <c r="L99" s="59"/>
      <c r="M99" s="51"/>
      <c r="N99" s="6"/>
      <c r="O99" s="59"/>
    </row>
    <row r="100" spans="1:15" ht="24" customHeight="1">
      <c r="A100" s="31"/>
      <c r="B100" s="32"/>
      <c r="C100" s="45" t="s">
        <v>13</v>
      </c>
      <c r="D100" s="62">
        <f>D101</f>
        <v>61818.799999999996</v>
      </c>
      <c r="E100" s="8">
        <f t="shared" ref="E100:O100" si="101">E101</f>
        <v>51515.7</v>
      </c>
      <c r="F100" s="63">
        <f t="shared" si="101"/>
        <v>10303.1</v>
      </c>
      <c r="G100" s="53">
        <f>G101</f>
        <v>103031.29999999999</v>
      </c>
      <c r="H100" s="8">
        <f t="shared" si="101"/>
        <v>85859.4</v>
      </c>
      <c r="I100" s="78">
        <f t="shared" si="101"/>
        <v>17171.900000000001</v>
      </c>
      <c r="J100" s="62">
        <f>J101</f>
        <v>154547</v>
      </c>
      <c r="K100" s="8">
        <f t="shared" si="101"/>
        <v>128789.2</v>
      </c>
      <c r="L100" s="63">
        <f t="shared" si="101"/>
        <v>25757.8</v>
      </c>
      <c r="M100" s="53">
        <f>M101</f>
        <v>206062.59999999998</v>
      </c>
      <c r="N100" s="8">
        <f t="shared" si="101"/>
        <v>171718.9</v>
      </c>
      <c r="O100" s="63">
        <f t="shared" si="101"/>
        <v>34343.699999999997</v>
      </c>
    </row>
    <row r="101" spans="1:15" ht="25.5" customHeight="1">
      <c r="A101" s="31"/>
      <c r="B101" s="32"/>
      <c r="C101" s="45" t="s">
        <v>24</v>
      </c>
      <c r="D101" s="62">
        <f>E101+F101</f>
        <v>61818.799999999996</v>
      </c>
      <c r="E101" s="8">
        <v>51515.7</v>
      </c>
      <c r="F101" s="63">
        <v>10303.1</v>
      </c>
      <c r="G101" s="53">
        <f>H101+I101</f>
        <v>103031.29999999999</v>
      </c>
      <c r="H101" s="8">
        <v>85859.4</v>
      </c>
      <c r="I101" s="78">
        <v>17171.900000000001</v>
      </c>
      <c r="J101" s="62">
        <f>K101+L101</f>
        <v>154547</v>
      </c>
      <c r="K101" s="8">
        <v>128789.2</v>
      </c>
      <c r="L101" s="63">
        <v>25757.8</v>
      </c>
      <c r="M101" s="53">
        <f>N101+O101</f>
        <v>206062.59999999998</v>
      </c>
      <c r="N101" s="8">
        <v>171718.9</v>
      </c>
      <c r="O101" s="63">
        <v>34343.699999999997</v>
      </c>
    </row>
    <row r="102" spans="1:15">
      <c r="A102" s="30">
        <v>1157</v>
      </c>
      <c r="B102" s="29"/>
      <c r="C102" s="44" t="s">
        <v>47</v>
      </c>
      <c r="D102" s="56">
        <f t="shared" ref="D102:O102" si="102">D104+D110+D116+D122+D128</f>
        <v>1152623.6000000001</v>
      </c>
      <c r="E102" s="5">
        <f t="shared" si="102"/>
        <v>955218.9</v>
      </c>
      <c r="F102" s="38">
        <f t="shared" si="102"/>
        <v>197404.7</v>
      </c>
      <c r="G102" s="50">
        <f t="shared" si="102"/>
        <v>2455888.7000000002</v>
      </c>
      <c r="H102" s="5">
        <f t="shared" si="102"/>
        <v>2030714.4</v>
      </c>
      <c r="I102" s="75">
        <f t="shared" si="102"/>
        <v>425174.30000000005</v>
      </c>
      <c r="J102" s="56">
        <f t="shared" si="102"/>
        <v>3294445.2</v>
      </c>
      <c r="K102" s="5">
        <f t="shared" si="102"/>
        <v>2724189.5</v>
      </c>
      <c r="L102" s="38">
        <f t="shared" si="102"/>
        <v>570255.69999999995</v>
      </c>
      <c r="M102" s="50">
        <f t="shared" si="102"/>
        <v>4090296.4</v>
      </c>
      <c r="N102" s="5">
        <f t="shared" si="102"/>
        <v>3387313.5</v>
      </c>
      <c r="O102" s="38">
        <f t="shared" si="102"/>
        <v>702982.9</v>
      </c>
    </row>
    <row r="103" spans="1:15">
      <c r="A103" s="31"/>
      <c r="B103" s="32"/>
      <c r="C103" s="45" t="s">
        <v>9</v>
      </c>
      <c r="D103" s="58"/>
      <c r="E103" s="6"/>
      <c r="F103" s="59"/>
      <c r="G103" s="51"/>
      <c r="H103" s="6"/>
      <c r="I103" s="76"/>
      <c r="J103" s="58"/>
      <c r="K103" s="6"/>
      <c r="L103" s="59"/>
      <c r="M103" s="51"/>
      <c r="N103" s="6"/>
      <c r="O103" s="59"/>
    </row>
    <row r="104" spans="1:15" ht="69" customHeight="1">
      <c r="A104" s="31"/>
      <c r="B104" s="33">
        <v>12003</v>
      </c>
      <c r="C104" s="48" t="s">
        <v>115</v>
      </c>
      <c r="D104" s="56">
        <f>E104+F104</f>
        <v>159776.79999999999</v>
      </c>
      <c r="E104" s="5">
        <f t="shared" ref="E104:F104" si="103">E106</f>
        <v>133147.29999999999</v>
      </c>
      <c r="F104" s="38">
        <f t="shared" si="103"/>
        <v>26629.5</v>
      </c>
      <c r="G104" s="50">
        <f>H104+I104</f>
        <v>319553.59999999998</v>
      </c>
      <c r="H104" s="5">
        <f t="shared" ref="H104:I104" si="104">H106</f>
        <v>266294.59999999998</v>
      </c>
      <c r="I104" s="75">
        <f t="shared" si="104"/>
        <v>53259</v>
      </c>
      <c r="J104" s="56">
        <f>K104+L104</f>
        <v>479330.4</v>
      </c>
      <c r="K104" s="5">
        <f t="shared" ref="K104:L104" si="105">K106</f>
        <v>399441.9</v>
      </c>
      <c r="L104" s="38">
        <f t="shared" si="105"/>
        <v>79888.5</v>
      </c>
      <c r="M104" s="50">
        <f>N104+O104</f>
        <v>639106.80000000005</v>
      </c>
      <c r="N104" s="5">
        <f t="shared" ref="N104:O104" si="106">N106</f>
        <v>532589</v>
      </c>
      <c r="O104" s="38">
        <f t="shared" si="106"/>
        <v>106517.8</v>
      </c>
    </row>
    <row r="105" spans="1:15">
      <c r="A105" s="31"/>
      <c r="B105" s="32"/>
      <c r="C105" s="45" t="s">
        <v>10</v>
      </c>
      <c r="D105" s="58"/>
      <c r="E105" s="6"/>
      <c r="F105" s="59"/>
      <c r="G105" s="51"/>
      <c r="H105" s="6"/>
      <c r="I105" s="76"/>
      <c r="J105" s="58"/>
      <c r="K105" s="6"/>
      <c r="L105" s="59"/>
      <c r="M105" s="51"/>
      <c r="N105" s="6"/>
      <c r="O105" s="59"/>
    </row>
    <row r="106" spans="1:15" ht="24.75" customHeight="1">
      <c r="A106" s="31"/>
      <c r="B106" s="32"/>
      <c r="C106" s="46" t="s">
        <v>45</v>
      </c>
      <c r="D106" s="60">
        <f>E106+F106</f>
        <v>159776.79999999999</v>
      </c>
      <c r="E106" s="7">
        <f t="shared" ref="E106:F106" si="107">E108</f>
        <v>133147.29999999999</v>
      </c>
      <c r="F106" s="61">
        <f t="shared" si="107"/>
        <v>26629.5</v>
      </c>
      <c r="G106" s="52">
        <f>H106+I106</f>
        <v>319553.59999999998</v>
      </c>
      <c r="H106" s="7">
        <f t="shared" ref="H106:I106" si="108">H108</f>
        <v>266294.59999999998</v>
      </c>
      <c r="I106" s="77">
        <f t="shared" si="108"/>
        <v>53259</v>
      </c>
      <c r="J106" s="60">
        <f>K106+L106</f>
        <v>479330.4</v>
      </c>
      <c r="K106" s="7">
        <f t="shared" ref="K106:L106" si="109">K108</f>
        <v>399441.9</v>
      </c>
      <c r="L106" s="61">
        <f t="shared" si="109"/>
        <v>79888.5</v>
      </c>
      <c r="M106" s="52">
        <f>N106+O106</f>
        <v>639106.80000000005</v>
      </c>
      <c r="N106" s="7">
        <f t="shared" ref="N106:O106" si="110">N108</f>
        <v>532589</v>
      </c>
      <c r="O106" s="61">
        <f t="shared" si="110"/>
        <v>106517.8</v>
      </c>
    </row>
    <row r="107" spans="1:15" ht="37.5" customHeight="1">
      <c r="A107" s="31"/>
      <c r="B107" s="32"/>
      <c r="C107" s="45" t="s">
        <v>12</v>
      </c>
      <c r="D107" s="58"/>
      <c r="E107" s="6"/>
      <c r="F107" s="59"/>
      <c r="G107" s="51"/>
      <c r="H107" s="6"/>
      <c r="I107" s="76"/>
      <c r="J107" s="58"/>
      <c r="K107" s="6"/>
      <c r="L107" s="59"/>
      <c r="M107" s="51"/>
      <c r="N107" s="6"/>
      <c r="O107" s="59"/>
    </row>
    <row r="108" spans="1:15" ht="24" customHeight="1">
      <c r="A108" s="31"/>
      <c r="B108" s="32"/>
      <c r="C108" s="45" t="s">
        <v>26</v>
      </c>
      <c r="D108" s="62">
        <f>D109</f>
        <v>159776.79999999999</v>
      </c>
      <c r="E108" s="8">
        <f t="shared" ref="E108:O108" si="111">E109</f>
        <v>133147.29999999999</v>
      </c>
      <c r="F108" s="63">
        <f t="shared" si="111"/>
        <v>26629.5</v>
      </c>
      <c r="G108" s="53">
        <f>G109</f>
        <v>319553.59999999998</v>
      </c>
      <c r="H108" s="8">
        <f t="shared" si="111"/>
        <v>266294.59999999998</v>
      </c>
      <c r="I108" s="78">
        <f t="shared" si="111"/>
        <v>53259</v>
      </c>
      <c r="J108" s="62">
        <f>J109</f>
        <v>479330.4</v>
      </c>
      <c r="K108" s="8">
        <f t="shared" si="111"/>
        <v>399441.9</v>
      </c>
      <c r="L108" s="63">
        <f t="shared" si="111"/>
        <v>79888.5</v>
      </c>
      <c r="M108" s="53">
        <f>M109</f>
        <v>639106.80000000005</v>
      </c>
      <c r="N108" s="8">
        <f t="shared" si="111"/>
        <v>532589</v>
      </c>
      <c r="O108" s="63">
        <f t="shared" si="111"/>
        <v>106517.8</v>
      </c>
    </row>
    <row r="109" spans="1:15">
      <c r="A109" s="31"/>
      <c r="B109" s="32"/>
      <c r="C109" s="47" t="s">
        <v>37</v>
      </c>
      <c r="D109" s="62">
        <f>E109+F109</f>
        <v>159776.79999999999</v>
      </c>
      <c r="E109" s="13">
        <v>133147.29999999999</v>
      </c>
      <c r="F109" s="67">
        <v>26629.5</v>
      </c>
      <c r="G109" s="53">
        <f>H109+I109</f>
        <v>319553.59999999998</v>
      </c>
      <c r="H109" s="8">
        <v>266294.59999999998</v>
      </c>
      <c r="I109" s="78">
        <v>53259</v>
      </c>
      <c r="J109" s="62">
        <f>K109+L109</f>
        <v>479330.4</v>
      </c>
      <c r="K109" s="8">
        <v>399441.9</v>
      </c>
      <c r="L109" s="63">
        <v>79888.5</v>
      </c>
      <c r="M109" s="53">
        <f>N109+O109</f>
        <v>639106.80000000005</v>
      </c>
      <c r="N109" s="8">
        <v>532589</v>
      </c>
      <c r="O109" s="63">
        <v>106517.8</v>
      </c>
    </row>
    <row r="110" spans="1:15" ht="67.5" customHeight="1">
      <c r="A110" s="31"/>
      <c r="B110" s="33">
        <v>12004</v>
      </c>
      <c r="C110" s="44" t="s">
        <v>48</v>
      </c>
      <c r="D110" s="56">
        <f>E110+F110</f>
        <v>42705.100000000006</v>
      </c>
      <c r="E110" s="5">
        <f t="shared" ref="E110:F110" si="112">E112</f>
        <v>30350.9</v>
      </c>
      <c r="F110" s="38">
        <f t="shared" si="112"/>
        <v>12354.2</v>
      </c>
      <c r="G110" s="50">
        <f>H110+I110</f>
        <v>128115.20000000001</v>
      </c>
      <c r="H110" s="5">
        <f t="shared" ref="H110:I110" si="113">H112</f>
        <v>91052.6</v>
      </c>
      <c r="I110" s="75">
        <f t="shared" si="113"/>
        <v>37062.6</v>
      </c>
      <c r="J110" s="56">
        <f>K110+L110</f>
        <v>170820.09999999998</v>
      </c>
      <c r="K110" s="5">
        <f t="shared" ref="K110:L110" si="114">K112</f>
        <v>121403.4</v>
      </c>
      <c r="L110" s="38">
        <f t="shared" si="114"/>
        <v>49416.7</v>
      </c>
      <c r="M110" s="50">
        <f>N110+O110</f>
        <v>170820.09999999998</v>
      </c>
      <c r="N110" s="5">
        <f t="shared" ref="N110:O110" si="115">N112</f>
        <v>121403.4</v>
      </c>
      <c r="O110" s="38">
        <f t="shared" si="115"/>
        <v>49416.7</v>
      </c>
    </row>
    <row r="111" spans="1:15">
      <c r="A111" s="31"/>
      <c r="B111" s="32"/>
      <c r="C111" s="45" t="s">
        <v>10</v>
      </c>
      <c r="D111" s="58"/>
      <c r="E111" s="6"/>
      <c r="F111" s="59"/>
      <c r="G111" s="51"/>
      <c r="H111" s="6"/>
      <c r="I111" s="76"/>
      <c r="J111" s="58"/>
      <c r="K111" s="6"/>
      <c r="L111" s="59"/>
      <c r="M111" s="51"/>
      <c r="N111" s="6"/>
      <c r="O111" s="59"/>
    </row>
    <row r="112" spans="1:15" ht="22.5" customHeight="1">
      <c r="A112" s="31"/>
      <c r="B112" s="32"/>
      <c r="C112" s="46" t="s">
        <v>45</v>
      </c>
      <c r="D112" s="60">
        <f>E112+F112</f>
        <v>42705.100000000006</v>
      </c>
      <c r="E112" s="7">
        <f t="shared" ref="E112:F112" si="116">E114</f>
        <v>30350.9</v>
      </c>
      <c r="F112" s="61">
        <f t="shared" si="116"/>
        <v>12354.2</v>
      </c>
      <c r="G112" s="52">
        <f>H112+I112</f>
        <v>128115.20000000001</v>
      </c>
      <c r="H112" s="7">
        <f t="shared" ref="H112:I112" si="117">H114</f>
        <v>91052.6</v>
      </c>
      <c r="I112" s="77">
        <f t="shared" si="117"/>
        <v>37062.6</v>
      </c>
      <c r="J112" s="60">
        <f>K112+L112</f>
        <v>170820.09999999998</v>
      </c>
      <c r="K112" s="7">
        <f t="shared" ref="K112:L112" si="118">K114</f>
        <v>121403.4</v>
      </c>
      <c r="L112" s="61">
        <f t="shared" si="118"/>
        <v>49416.7</v>
      </c>
      <c r="M112" s="52">
        <f>N112+O112</f>
        <v>170820.09999999998</v>
      </c>
      <c r="N112" s="7">
        <f t="shared" ref="N112:O112" si="119">N114</f>
        <v>121403.4</v>
      </c>
      <c r="O112" s="61">
        <f t="shared" si="119"/>
        <v>49416.7</v>
      </c>
    </row>
    <row r="113" spans="1:15" ht="38.25" customHeight="1">
      <c r="A113" s="31"/>
      <c r="B113" s="32"/>
      <c r="C113" s="45" t="s">
        <v>12</v>
      </c>
      <c r="D113" s="58"/>
      <c r="E113" s="6"/>
      <c r="F113" s="59"/>
      <c r="G113" s="51"/>
      <c r="H113" s="6"/>
      <c r="I113" s="76"/>
      <c r="J113" s="58"/>
      <c r="K113" s="6"/>
      <c r="L113" s="59"/>
      <c r="M113" s="51"/>
      <c r="N113" s="6"/>
      <c r="O113" s="59"/>
    </row>
    <row r="114" spans="1:15" ht="24" customHeight="1">
      <c r="A114" s="31"/>
      <c r="B114" s="32"/>
      <c r="C114" s="45" t="s">
        <v>13</v>
      </c>
      <c r="D114" s="62">
        <f>D115</f>
        <v>42705.100000000006</v>
      </c>
      <c r="E114" s="8">
        <f t="shared" ref="E114:O114" si="120">E115</f>
        <v>30350.9</v>
      </c>
      <c r="F114" s="63">
        <f t="shared" si="120"/>
        <v>12354.2</v>
      </c>
      <c r="G114" s="53">
        <f>G115</f>
        <v>128115.20000000001</v>
      </c>
      <c r="H114" s="8">
        <f t="shared" si="120"/>
        <v>91052.6</v>
      </c>
      <c r="I114" s="78">
        <f t="shared" si="120"/>
        <v>37062.6</v>
      </c>
      <c r="J114" s="62">
        <f>J115</f>
        <v>170820.09999999998</v>
      </c>
      <c r="K114" s="8">
        <f t="shared" si="120"/>
        <v>121403.4</v>
      </c>
      <c r="L114" s="63">
        <f t="shared" si="120"/>
        <v>49416.7</v>
      </c>
      <c r="M114" s="53">
        <f>M115</f>
        <v>170820.09999999998</v>
      </c>
      <c r="N114" s="8">
        <f t="shared" si="120"/>
        <v>121403.4</v>
      </c>
      <c r="O114" s="63">
        <f t="shared" si="120"/>
        <v>49416.7</v>
      </c>
    </row>
    <row r="115" spans="1:15" ht="22.5" customHeight="1">
      <c r="A115" s="31"/>
      <c r="B115" s="32"/>
      <c r="C115" s="45" t="s">
        <v>24</v>
      </c>
      <c r="D115" s="62">
        <f>E115+F115</f>
        <v>42705.100000000006</v>
      </c>
      <c r="E115" s="13">
        <v>30350.9</v>
      </c>
      <c r="F115" s="67">
        <v>12354.2</v>
      </c>
      <c r="G115" s="53">
        <f>H115+I115</f>
        <v>128115.20000000001</v>
      </c>
      <c r="H115" s="8">
        <v>91052.6</v>
      </c>
      <c r="I115" s="78">
        <v>37062.6</v>
      </c>
      <c r="J115" s="62">
        <f>K115+L115</f>
        <v>170820.09999999998</v>
      </c>
      <c r="K115" s="8">
        <v>121403.4</v>
      </c>
      <c r="L115" s="63">
        <v>49416.7</v>
      </c>
      <c r="M115" s="53">
        <f>N115+O115</f>
        <v>170820.09999999998</v>
      </c>
      <c r="N115" s="8">
        <v>121403.4</v>
      </c>
      <c r="O115" s="63">
        <v>49416.7</v>
      </c>
    </row>
    <row r="116" spans="1:15" ht="52.5" customHeight="1">
      <c r="A116" s="31"/>
      <c r="B116" s="33">
        <v>12014</v>
      </c>
      <c r="C116" s="44" t="s">
        <v>49</v>
      </c>
      <c r="D116" s="56">
        <f>E116+F116</f>
        <v>216122.7</v>
      </c>
      <c r="E116" s="5">
        <f t="shared" ref="E116:F116" si="121">E118</f>
        <v>180038.2</v>
      </c>
      <c r="F116" s="38">
        <f t="shared" si="121"/>
        <v>36084.5</v>
      </c>
      <c r="G116" s="50">
        <f>H116+I116</f>
        <v>504286.30000000005</v>
      </c>
      <c r="H116" s="5">
        <f t="shared" ref="H116:I116" si="122">H118</f>
        <v>420089.2</v>
      </c>
      <c r="I116" s="75">
        <f t="shared" si="122"/>
        <v>84197.1</v>
      </c>
      <c r="J116" s="56">
        <f>K116+L116</f>
        <v>792449.89999999991</v>
      </c>
      <c r="K116" s="5">
        <f t="shared" ref="K116:L116" si="123">K118</f>
        <v>660140.19999999995</v>
      </c>
      <c r="L116" s="38">
        <f t="shared" si="123"/>
        <v>132309.70000000001</v>
      </c>
      <c r="M116" s="50">
        <f>N116+O116</f>
        <v>1080613.5</v>
      </c>
      <c r="N116" s="5">
        <f t="shared" ref="N116:O116" si="124">N118</f>
        <v>900191.1</v>
      </c>
      <c r="O116" s="38">
        <f t="shared" si="124"/>
        <v>180422.39999999999</v>
      </c>
    </row>
    <row r="117" spans="1:15">
      <c r="A117" s="31"/>
      <c r="B117" s="32"/>
      <c r="C117" s="45" t="s">
        <v>10</v>
      </c>
      <c r="D117" s="58"/>
      <c r="E117" s="6"/>
      <c r="F117" s="59"/>
      <c r="G117" s="51"/>
      <c r="H117" s="6"/>
      <c r="I117" s="76"/>
      <c r="J117" s="58"/>
      <c r="K117" s="6"/>
      <c r="L117" s="59"/>
      <c r="M117" s="51"/>
      <c r="N117" s="6"/>
      <c r="O117" s="59"/>
    </row>
    <row r="118" spans="1:15" ht="27" customHeight="1">
      <c r="A118" s="31"/>
      <c r="B118" s="32"/>
      <c r="C118" s="46" t="s">
        <v>45</v>
      </c>
      <c r="D118" s="60">
        <f>E118+F118</f>
        <v>216122.7</v>
      </c>
      <c r="E118" s="7">
        <f t="shared" ref="E118:F118" si="125">E120</f>
        <v>180038.2</v>
      </c>
      <c r="F118" s="61">
        <f t="shared" si="125"/>
        <v>36084.5</v>
      </c>
      <c r="G118" s="52">
        <f>H118+I118</f>
        <v>504286.30000000005</v>
      </c>
      <c r="H118" s="7">
        <f t="shared" ref="H118:I118" si="126">H120</f>
        <v>420089.2</v>
      </c>
      <c r="I118" s="77">
        <f t="shared" si="126"/>
        <v>84197.1</v>
      </c>
      <c r="J118" s="60">
        <f>K118+L118</f>
        <v>792449.89999999991</v>
      </c>
      <c r="K118" s="7">
        <f t="shared" ref="K118:L118" si="127">K120</f>
        <v>660140.19999999995</v>
      </c>
      <c r="L118" s="61">
        <f t="shared" si="127"/>
        <v>132309.70000000001</v>
      </c>
      <c r="M118" s="52">
        <f>N118+O118</f>
        <v>1080613.5</v>
      </c>
      <c r="N118" s="7">
        <f t="shared" ref="N118:O118" si="128">N120</f>
        <v>900191.1</v>
      </c>
      <c r="O118" s="61">
        <f t="shared" si="128"/>
        <v>180422.39999999999</v>
      </c>
    </row>
    <row r="119" spans="1:15" ht="34.5" customHeight="1">
      <c r="A119" s="31"/>
      <c r="B119" s="32"/>
      <c r="C119" s="45" t="s">
        <v>12</v>
      </c>
      <c r="D119" s="58"/>
      <c r="E119" s="6"/>
      <c r="F119" s="59"/>
      <c r="G119" s="51"/>
      <c r="H119" s="6"/>
      <c r="I119" s="76"/>
      <c r="J119" s="58"/>
      <c r="K119" s="6"/>
      <c r="L119" s="59"/>
      <c r="M119" s="51"/>
      <c r="N119" s="6"/>
      <c r="O119" s="59"/>
    </row>
    <row r="120" spans="1:15">
      <c r="A120" s="31"/>
      <c r="B120" s="32"/>
      <c r="C120" s="45" t="s">
        <v>26</v>
      </c>
      <c r="D120" s="62">
        <f>D121</f>
        <v>216122.7</v>
      </c>
      <c r="E120" s="8">
        <f t="shared" ref="E120:O120" si="129">E121</f>
        <v>180038.2</v>
      </c>
      <c r="F120" s="63">
        <f t="shared" si="129"/>
        <v>36084.5</v>
      </c>
      <c r="G120" s="53">
        <f>G121</f>
        <v>504286.30000000005</v>
      </c>
      <c r="H120" s="8">
        <f t="shared" si="129"/>
        <v>420089.2</v>
      </c>
      <c r="I120" s="78">
        <f t="shared" si="129"/>
        <v>84197.1</v>
      </c>
      <c r="J120" s="62">
        <f>J121</f>
        <v>792449.89999999991</v>
      </c>
      <c r="K120" s="8">
        <f t="shared" si="129"/>
        <v>660140.19999999995</v>
      </c>
      <c r="L120" s="63">
        <f t="shared" si="129"/>
        <v>132309.70000000001</v>
      </c>
      <c r="M120" s="53">
        <f>M121</f>
        <v>1080613.5</v>
      </c>
      <c r="N120" s="8">
        <f t="shared" si="129"/>
        <v>900191.1</v>
      </c>
      <c r="O120" s="63">
        <f t="shared" si="129"/>
        <v>180422.39999999999</v>
      </c>
    </row>
    <row r="121" spans="1:15">
      <c r="A121" s="31"/>
      <c r="B121" s="32"/>
      <c r="C121" s="47" t="s">
        <v>27</v>
      </c>
      <c r="D121" s="62">
        <f>E121+F121</f>
        <v>216122.7</v>
      </c>
      <c r="E121" s="13">
        <v>180038.2</v>
      </c>
      <c r="F121" s="67">
        <v>36084.5</v>
      </c>
      <c r="G121" s="53">
        <f>H121+I121</f>
        <v>504286.30000000005</v>
      </c>
      <c r="H121" s="8">
        <v>420089.2</v>
      </c>
      <c r="I121" s="78">
        <v>84197.1</v>
      </c>
      <c r="J121" s="62">
        <f>K121+L121</f>
        <v>792449.89999999991</v>
      </c>
      <c r="K121" s="8">
        <v>660140.19999999995</v>
      </c>
      <c r="L121" s="63">
        <v>132309.70000000001</v>
      </c>
      <c r="M121" s="53">
        <f>N121+O121</f>
        <v>1080613.5</v>
      </c>
      <c r="N121" s="8">
        <v>900191.1</v>
      </c>
      <c r="O121" s="63">
        <v>180422.39999999999</v>
      </c>
    </row>
    <row r="122" spans="1:15" ht="75" customHeight="1">
      <c r="A122" s="31"/>
      <c r="B122" s="33">
        <v>12016</v>
      </c>
      <c r="C122" s="44" t="s">
        <v>116</v>
      </c>
      <c r="D122" s="56">
        <f>E122+F122</f>
        <v>89739</v>
      </c>
      <c r="E122" s="5">
        <f t="shared" ref="E122:F122" si="130">E124</f>
        <v>74782.5</v>
      </c>
      <c r="F122" s="38">
        <f t="shared" si="130"/>
        <v>14956.5</v>
      </c>
      <c r="G122" s="50">
        <f>H122+I122</f>
        <v>215373.6</v>
      </c>
      <c r="H122" s="5">
        <f t="shared" ref="H122:I122" si="131">H124</f>
        <v>179478</v>
      </c>
      <c r="I122" s="75">
        <f t="shared" si="131"/>
        <v>35895.599999999999</v>
      </c>
      <c r="J122" s="56">
        <f>K122+L122</f>
        <v>287164.79999999999</v>
      </c>
      <c r="K122" s="5">
        <f t="shared" ref="K122:L122" si="132">K124</f>
        <v>239304</v>
      </c>
      <c r="L122" s="38">
        <f t="shared" si="132"/>
        <v>47860.800000000003</v>
      </c>
      <c r="M122" s="50">
        <f>N122+O122</f>
        <v>358956</v>
      </c>
      <c r="N122" s="5">
        <f t="shared" ref="N122:O122" si="133">N124</f>
        <v>299130</v>
      </c>
      <c r="O122" s="38">
        <f t="shared" si="133"/>
        <v>59826</v>
      </c>
    </row>
    <row r="123" spans="1:15">
      <c r="A123" s="31"/>
      <c r="B123" s="32"/>
      <c r="C123" s="45" t="s">
        <v>10</v>
      </c>
      <c r="D123" s="58"/>
      <c r="E123" s="6"/>
      <c r="F123" s="59"/>
      <c r="G123" s="51"/>
      <c r="H123" s="6"/>
      <c r="I123" s="76"/>
      <c r="J123" s="58"/>
      <c r="K123" s="6"/>
      <c r="L123" s="59"/>
      <c r="M123" s="51"/>
      <c r="N123" s="6"/>
      <c r="O123" s="59"/>
    </row>
    <row r="124" spans="1:15" ht="26.25" customHeight="1">
      <c r="A124" s="31"/>
      <c r="B124" s="32"/>
      <c r="C124" s="46" t="s">
        <v>45</v>
      </c>
      <c r="D124" s="60">
        <f>E124+F124</f>
        <v>89739</v>
      </c>
      <c r="E124" s="7">
        <f t="shared" ref="E124:F124" si="134">E126</f>
        <v>74782.5</v>
      </c>
      <c r="F124" s="61">
        <f t="shared" si="134"/>
        <v>14956.5</v>
      </c>
      <c r="G124" s="52">
        <f>H124+I124</f>
        <v>215373.6</v>
      </c>
      <c r="H124" s="7">
        <f t="shared" ref="H124:I124" si="135">H126</f>
        <v>179478</v>
      </c>
      <c r="I124" s="77">
        <f t="shared" si="135"/>
        <v>35895.599999999999</v>
      </c>
      <c r="J124" s="60">
        <f>K124+L124</f>
        <v>287164.79999999999</v>
      </c>
      <c r="K124" s="7">
        <f t="shared" ref="K124:L124" si="136">K126</f>
        <v>239304</v>
      </c>
      <c r="L124" s="61">
        <f t="shared" si="136"/>
        <v>47860.800000000003</v>
      </c>
      <c r="M124" s="52">
        <f>N124+O124</f>
        <v>358956</v>
      </c>
      <c r="N124" s="7">
        <f t="shared" ref="N124:O124" si="137">N126</f>
        <v>299130</v>
      </c>
      <c r="O124" s="61">
        <f t="shared" si="137"/>
        <v>59826</v>
      </c>
    </row>
    <row r="125" spans="1:15" ht="33" customHeight="1">
      <c r="A125" s="31"/>
      <c r="B125" s="32"/>
      <c r="C125" s="45" t="s">
        <v>12</v>
      </c>
      <c r="D125" s="58"/>
      <c r="E125" s="6"/>
      <c r="F125" s="59"/>
      <c r="G125" s="51"/>
      <c r="H125" s="6"/>
      <c r="I125" s="76"/>
      <c r="J125" s="58"/>
      <c r="K125" s="6"/>
      <c r="L125" s="59"/>
      <c r="M125" s="51"/>
      <c r="N125" s="6"/>
      <c r="O125" s="59"/>
    </row>
    <row r="126" spans="1:15">
      <c r="A126" s="31"/>
      <c r="B126" s="32"/>
      <c r="C126" s="45" t="s">
        <v>13</v>
      </c>
      <c r="D126" s="62">
        <f>D127</f>
        <v>89739</v>
      </c>
      <c r="E126" s="8">
        <f t="shared" ref="E126:O126" si="138">E127</f>
        <v>74782.5</v>
      </c>
      <c r="F126" s="63">
        <f t="shared" si="138"/>
        <v>14956.5</v>
      </c>
      <c r="G126" s="53">
        <f>G127</f>
        <v>215373.6</v>
      </c>
      <c r="H126" s="8">
        <f t="shared" si="138"/>
        <v>179478</v>
      </c>
      <c r="I126" s="78">
        <f t="shared" si="138"/>
        <v>35895.599999999999</v>
      </c>
      <c r="J126" s="62">
        <f>J127</f>
        <v>287164.79999999999</v>
      </c>
      <c r="K126" s="8">
        <f t="shared" si="138"/>
        <v>239304</v>
      </c>
      <c r="L126" s="63">
        <f t="shared" si="138"/>
        <v>47860.800000000003</v>
      </c>
      <c r="M126" s="53">
        <f>M127</f>
        <v>358956</v>
      </c>
      <c r="N126" s="8">
        <f t="shared" si="138"/>
        <v>299130</v>
      </c>
      <c r="O126" s="63">
        <f t="shared" si="138"/>
        <v>59826</v>
      </c>
    </row>
    <row r="127" spans="1:15">
      <c r="A127" s="31"/>
      <c r="B127" s="32"/>
      <c r="C127" s="45" t="s">
        <v>24</v>
      </c>
      <c r="D127" s="62">
        <f>E127+F127</f>
        <v>89739</v>
      </c>
      <c r="E127" s="14">
        <v>74782.5</v>
      </c>
      <c r="F127" s="68">
        <v>14956.5</v>
      </c>
      <c r="G127" s="53">
        <f>H127+I127</f>
        <v>215373.6</v>
      </c>
      <c r="H127" s="8">
        <v>179478</v>
      </c>
      <c r="I127" s="78">
        <v>35895.599999999999</v>
      </c>
      <c r="J127" s="62">
        <f>K127+L127</f>
        <v>287164.79999999999</v>
      </c>
      <c r="K127" s="8">
        <v>239304</v>
      </c>
      <c r="L127" s="63">
        <v>47860.800000000003</v>
      </c>
      <c r="M127" s="53">
        <f>N127+O127</f>
        <v>358956</v>
      </c>
      <c r="N127" s="8">
        <v>299130</v>
      </c>
      <c r="O127" s="63">
        <v>59826</v>
      </c>
    </row>
    <row r="128" spans="1:15" ht="53.25" customHeight="1">
      <c r="A128" s="31"/>
      <c r="B128" s="33">
        <v>12018</v>
      </c>
      <c r="C128" s="44" t="s">
        <v>51</v>
      </c>
      <c r="D128" s="56">
        <f>E128+F128</f>
        <v>644280</v>
      </c>
      <c r="E128" s="5">
        <f t="shared" ref="E128:F128" si="139">E130</f>
        <v>536900</v>
      </c>
      <c r="F128" s="38">
        <f t="shared" si="139"/>
        <v>107380</v>
      </c>
      <c r="G128" s="50">
        <f>H128+I128</f>
        <v>1288560</v>
      </c>
      <c r="H128" s="5">
        <f t="shared" ref="H128:I128" si="140">H130</f>
        <v>1073800</v>
      </c>
      <c r="I128" s="75">
        <f t="shared" si="140"/>
        <v>214760</v>
      </c>
      <c r="J128" s="56">
        <f>K128+L128</f>
        <v>1564680</v>
      </c>
      <c r="K128" s="5">
        <f t="shared" ref="K128:L128" si="141">K130</f>
        <v>1303900</v>
      </c>
      <c r="L128" s="38">
        <f t="shared" si="141"/>
        <v>260780</v>
      </c>
      <c r="M128" s="50">
        <f>N128+O128</f>
        <v>1840800</v>
      </c>
      <c r="N128" s="5">
        <f t="shared" ref="N128:O128" si="142">N130</f>
        <v>1534000</v>
      </c>
      <c r="O128" s="38">
        <f t="shared" si="142"/>
        <v>306800</v>
      </c>
    </row>
    <row r="129" spans="1:15">
      <c r="A129" s="31"/>
      <c r="B129" s="32"/>
      <c r="C129" s="45" t="s">
        <v>10</v>
      </c>
      <c r="D129" s="58"/>
      <c r="E129" s="6"/>
      <c r="F129" s="59"/>
      <c r="G129" s="51"/>
      <c r="H129" s="6"/>
      <c r="I129" s="76"/>
      <c r="J129" s="58"/>
      <c r="K129" s="6"/>
      <c r="L129" s="59"/>
      <c r="M129" s="51"/>
      <c r="N129" s="6"/>
      <c r="O129" s="59"/>
    </row>
    <row r="130" spans="1:15" ht="24.75" customHeight="1">
      <c r="A130" s="31"/>
      <c r="B130" s="32"/>
      <c r="C130" s="46" t="s">
        <v>45</v>
      </c>
      <c r="D130" s="60">
        <f>E130+F130</f>
        <v>644280</v>
      </c>
      <c r="E130" s="7">
        <f t="shared" ref="E130:F130" si="143">E132</f>
        <v>536900</v>
      </c>
      <c r="F130" s="61">
        <f t="shared" si="143"/>
        <v>107380</v>
      </c>
      <c r="G130" s="52">
        <f>H130+I130</f>
        <v>1288560</v>
      </c>
      <c r="H130" s="7">
        <f t="shared" ref="H130:I130" si="144">H132</f>
        <v>1073800</v>
      </c>
      <c r="I130" s="77">
        <f t="shared" si="144"/>
        <v>214760</v>
      </c>
      <c r="J130" s="60">
        <f>K130+L130</f>
        <v>1564680</v>
      </c>
      <c r="K130" s="7">
        <f t="shared" ref="K130:L130" si="145">K132</f>
        <v>1303900</v>
      </c>
      <c r="L130" s="61">
        <f t="shared" si="145"/>
        <v>260780</v>
      </c>
      <c r="M130" s="52">
        <f>N130+O130</f>
        <v>1840800</v>
      </c>
      <c r="N130" s="7">
        <f t="shared" ref="N130:O130" si="146">N132</f>
        <v>1534000</v>
      </c>
      <c r="O130" s="61">
        <f t="shared" si="146"/>
        <v>306800</v>
      </c>
    </row>
    <row r="131" spans="1:15" ht="33.75" customHeight="1">
      <c r="A131" s="31"/>
      <c r="B131" s="32"/>
      <c r="C131" s="45" t="s">
        <v>12</v>
      </c>
      <c r="D131" s="58"/>
      <c r="E131" s="6"/>
      <c r="F131" s="59"/>
      <c r="G131" s="51"/>
      <c r="H131" s="6"/>
      <c r="I131" s="76"/>
      <c r="J131" s="58"/>
      <c r="K131" s="6"/>
      <c r="L131" s="59"/>
      <c r="M131" s="51"/>
      <c r="N131" s="6"/>
      <c r="O131" s="59"/>
    </row>
    <row r="132" spans="1:15" ht="23.25" customHeight="1">
      <c r="A132" s="31"/>
      <c r="B132" s="32"/>
      <c r="C132" s="45" t="s">
        <v>26</v>
      </c>
      <c r="D132" s="62">
        <f>D133</f>
        <v>644280</v>
      </c>
      <c r="E132" s="8">
        <f t="shared" ref="E132:O132" si="147">E133</f>
        <v>536900</v>
      </c>
      <c r="F132" s="63">
        <f t="shared" si="147"/>
        <v>107380</v>
      </c>
      <c r="G132" s="53">
        <f>G133</f>
        <v>1288560</v>
      </c>
      <c r="H132" s="8">
        <f t="shared" si="147"/>
        <v>1073800</v>
      </c>
      <c r="I132" s="78">
        <f t="shared" si="147"/>
        <v>214760</v>
      </c>
      <c r="J132" s="62">
        <f>J133</f>
        <v>1564680</v>
      </c>
      <c r="K132" s="8">
        <f t="shared" si="147"/>
        <v>1303900</v>
      </c>
      <c r="L132" s="63">
        <f t="shared" si="147"/>
        <v>260780</v>
      </c>
      <c r="M132" s="53">
        <f>M133</f>
        <v>1840800</v>
      </c>
      <c r="N132" s="8">
        <f t="shared" si="147"/>
        <v>1534000</v>
      </c>
      <c r="O132" s="63">
        <f t="shared" si="147"/>
        <v>306800</v>
      </c>
    </row>
    <row r="133" spans="1:15">
      <c r="A133" s="31"/>
      <c r="B133" s="32"/>
      <c r="C133" s="47" t="s">
        <v>37</v>
      </c>
      <c r="D133" s="62">
        <f>E133+F133</f>
        <v>644280</v>
      </c>
      <c r="E133" s="13">
        <v>536900</v>
      </c>
      <c r="F133" s="67">
        <v>107380</v>
      </c>
      <c r="G133" s="53">
        <f>H133+I133</f>
        <v>1288560</v>
      </c>
      <c r="H133" s="8">
        <v>1073800</v>
      </c>
      <c r="I133" s="78">
        <v>214760</v>
      </c>
      <c r="J133" s="62">
        <f>K133+L133</f>
        <v>1564680</v>
      </c>
      <c r="K133" s="8">
        <v>1303900</v>
      </c>
      <c r="L133" s="63">
        <v>260780</v>
      </c>
      <c r="M133" s="53">
        <f>N133+O133</f>
        <v>1840800</v>
      </c>
      <c r="N133" s="8">
        <v>1534000</v>
      </c>
      <c r="O133" s="63">
        <v>306800</v>
      </c>
    </row>
    <row r="134" spans="1:15">
      <c r="A134" s="30">
        <v>1212</v>
      </c>
      <c r="B134" s="29"/>
      <c r="C134" s="44" t="s">
        <v>52</v>
      </c>
      <c r="D134" s="56">
        <f>E134+F134</f>
        <v>1181585</v>
      </c>
      <c r="E134" s="5">
        <f>E136</f>
        <v>1044368.4</v>
      </c>
      <c r="F134" s="38">
        <f>F136</f>
        <v>137216.6</v>
      </c>
      <c r="G134" s="50">
        <f>H134+I134</f>
        <v>2363170</v>
      </c>
      <c r="H134" s="5">
        <f>H136</f>
        <v>2088736.8</v>
      </c>
      <c r="I134" s="75">
        <f>I136</f>
        <v>274433.2</v>
      </c>
      <c r="J134" s="56">
        <f>K134+L134</f>
        <v>3544755</v>
      </c>
      <c r="K134" s="5">
        <f>K136</f>
        <v>3133105.2</v>
      </c>
      <c r="L134" s="38">
        <f>L136</f>
        <v>411649.8</v>
      </c>
      <c r="M134" s="50">
        <f>N134+O134</f>
        <v>4726340.1000000006</v>
      </c>
      <c r="N134" s="5">
        <f>N136</f>
        <v>4177473.7</v>
      </c>
      <c r="O134" s="38">
        <f>O136</f>
        <v>548866.4</v>
      </c>
    </row>
    <row r="135" spans="1:15">
      <c r="A135" s="31"/>
      <c r="B135" s="32"/>
      <c r="C135" s="45" t="s">
        <v>9</v>
      </c>
      <c r="D135" s="58"/>
      <c r="E135" s="6"/>
      <c r="F135" s="59"/>
      <c r="G135" s="51"/>
      <c r="H135" s="6"/>
      <c r="I135" s="76"/>
      <c r="J135" s="58"/>
      <c r="K135" s="6"/>
      <c r="L135" s="59"/>
      <c r="M135" s="51"/>
      <c r="N135" s="6"/>
      <c r="O135" s="59"/>
    </row>
    <row r="136" spans="1:15" ht="40.5" customHeight="1">
      <c r="A136" s="31"/>
      <c r="B136" s="33">
        <v>11001</v>
      </c>
      <c r="C136" s="48" t="s">
        <v>117</v>
      </c>
      <c r="D136" s="56">
        <f>E136+F136</f>
        <v>1181585</v>
      </c>
      <c r="E136" s="5">
        <f t="shared" ref="E136:F136" si="148">E138</f>
        <v>1044368.4</v>
      </c>
      <c r="F136" s="38">
        <f t="shared" si="148"/>
        <v>137216.6</v>
      </c>
      <c r="G136" s="50">
        <f>H136+I136</f>
        <v>2363170</v>
      </c>
      <c r="H136" s="5">
        <f t="shared" ref="H136:I136" si="149">H138</f>
        <v>2088736.8</v>
      </c>
      <c r="I136" s="75">
        <f t="shared" si="149"/>
        <v>274433.2</v>
      </c>
      <c r="J136" s="56">
        <f>K136+L136</f>
        <v>3544755</v>
      </c>
      <c r="K136" s="5">
        <f t="shared" ref="K136:L136" si="150">K138</f>
        <v>3133105.2</v>
      </c>
      <c r="L136" s="38">
        <f t="shared" si="150"/>
        <v>411649.8</v>
      </c>
      <c r="M136" s="50">
        <f>N136+O136</f>
        <v>4726340.1000000006</v>
      </c>
      <c r="N136" s="5">
        <f t="shared" ref="N136:O136" si="151">N138</f>
        <v>4177473.7</v>
      </c>
      <c r="O136" s="38">
        <f t="shared" si="151"/>
        <v>548866.4</v>
      </c>
    </row>
    <row r="137" spans="1:15">
      <c r="A137" s="31"/>
      <c r="B137" s="32"/>
      <c r="C137" s="45" t="s">
        <v>10</v>
      </c>
      <c r="D137" s="58"/>
      <c r="E137" s="6"/>
      <c r="F137" s="59"/>
      <c r="G137" s="51"/>
      <c r="H137" s="6"/>
      <c r="I137" s="76"/>
      <c r="J137" s="58"/>
      <c r="K137" s="6"/>
      <c r="L137" s="59"/>
      <c r="M137" s="51"/>
      <c r="N137" s="6"/>
      <c r="O137" s="59"/>
    </row>
    <row r="138" spans="1:15" ht="30" customHeight="1">
      <c r="A138" s="31"/>
      <c r="B138" s="32"/>
      <c r="C138" s="46" t="s">
        <v>45</v>
      </c>
      <c r="D138" s="60">
        <f>E138+F138</f>
        <v>1181585</v>
      </c>
      <c r="E138" s="7">
        <f t="shared" ref="E138:F138" si="152">E140</f>
        <v>1044368.4</v>
      </c>
      <c r="F138" s="61">
        <f t="shared" si="152"/>
        <v>137216.6</v>
      </c>
      <c r="G138" s="52">
        <f>H138+I138</f>
        <v>2363170</v>
      </c>
      <c r="H138" s="7">
        <f t="shared" ref="H138:I138" si="153">H140</f>
        <v>2088736.8</v>
      </c>
      <c r="I138" s="77">
        <f t="shared" si="153"/>
        <v>274433.2</v>
      </c>
      <c r="J138" s="60">
        <f>K138+L138</f>
        <v>3544755</v>
      </c>
      <c r="K138" s="7">
        <f t="shared" ref="K138:L138" si="154">K140</f>
        <v>3133105.2</v>
      </c>
      <c r="L138" s="61">
        <f t="shared" si="154"/>
        <v>411649.8</v>
      </c>
      <c r="M138" s="52">
        <f>N138+O138</f>
        <v>4726340.1000000006</v>
      </c>
      <c r="N138" s="7">
        <f t="shared" ref="N138:O138" si="155">N140</f>
        <v>4177473.7</v>
      </c>
      <c r="O138" s="61">
        <f t="shared" si="155"/>
        <v>548866.4</v>
      </c>
    </row>
    <row r="139" spans="1:15" ht="35.25" customHeight="1">
      <c r="A139" s="31"/>
      <c r="B139" s="32"/>
      <c r="C139" s="45" t="s">
        <v>12</v>
      </c>
      <c r="D139" s="58"/>
      <c r="E139" s="6"/>
      <c r="F139" s="59"/>
      <c r="G139" s="51"/>
      <c r="H139" s="6"/>
      <c r="I139" s="76"/>
      <c r="J139" s="58"/>
      <c r="K139" s="6"/>
      <c r="L139" s="59"/>
      <c r="M139" s="51"/>
      <c r="N139" s="6"/>
      <c r="O139" s="59"/>
    </row>
    <row r="140" spans="1:15" ht="19.5" customHeight="1">
      <c r="A140" s="31"/>
      <c r="B140" s="32"/>
      <c r="C140" s="45" t="s">
        <v>13</v>
      </c>
      <c r="D140" s="62">
        <f>D141</f>
        <v>1181585</v>
      </c>
      <c r="E140" s="8">
        <f t="shared" ref="E140:O140" si="156">E141</f>
        <v>1044368.4</v>
      </c>
      <c r="F140" s="63">
        <f t="shared" si="156"/>
        <v>137216.6</v>
      </c>
      <c r="G140" s="53">
        <f>G141</f>
        <v>2363170</v>
      </c>
      <c r="H140" s="8">
        <f t="shared" si="156"/>
        <v>2088736.8</v>
      </c>
      <c r="I140" s="78">
        <f t="shared" si="156"/>
        <v>274433.2</v>
      </c>
      <c r="J140" s="62">
        <f>J141</f>
        <v>3544755</v>
      </c>
      <c r="K140" s="8">
        <f t="shared" si="156"/>
        <v>3133105.2</v>
      </c>
      <c r="L140" s="63">
        <f t="shared" si="156"/>
        <v>411649.8</v>
      </c>
      <c r="M140" s="53">
        <f>M141</f>
        <v>4726340.1000000006</v>
      </c>
      <c r="N140" s="8">
        <f t="shared" si="156"/>
        <v>4177473.7</v>
      </c>
      <c r="O140" s="63">
        <f t="shared" si="156"/>
        <v>548866.4</v>
      </c>
    </row>
    <row r="141" spans="1:15" ht="21.75" customHeight="1" thickBot="1">
      <c r="A141" s="94"/>
      <c r="B141" s="95"/>
      <c r="C141" s="96" t="s">
        <v>24</v>
      </c>
      <c r="D141" s="97">
        <f>E141+F141</f>
        <v>1181585</v>
      </c>
      <c r="E141" s="101">
        <v>1044368.4</v>
      </c>
      <c r="F141" s="103">
        <v>137216.6</v>
      </c>
      <c r="G141" s="100">
        <f>H141+I141</f>
        <v>2363170</v>
      </c>
      <c r="H141" s="101">
        <v>2088736.8</v>
      </c>
      <c r="I141" s="102">
        <v>274433.2</v>
      </c>
      <c r="J141" s="97">
        <f>K141+L141</f>
        <v>3544755</v>
      </c>
      <c r="K141" s="101">
        <v>3133105.2</v>
      </c>
      <c r="L141" s="103">
        <v>411649.8</v>
      </c>
      <c r="M141" s="100">
        <f>N141+O141</f>
        <v>4726340.1000000006</v>
      </c>
      <c r="N141" s="101">
        <v>4177473.7</v>
      </c>
      <c r="O141" s="103">
        <v>548866.4</v>
      </c>
    </row>
    <row r="142" spans="1:15" s="2" customFormat="1" ht="38.25" customHeight="1" thickBot="1">
      <c r="A142" s="86"/>
      <c r="B142" s="87"/>
      <c r="C142" s="88" t="s">
        <v>53</v>
      </c>
      <c r="D142" s="89">
        <f>D143</f>
        <v>1348144.7</v>
      </c>
      <c r="E142" s="90">
        <f>E143</f>
        <v>1012860.7000000001</v>
      </c>
      <c r="F142" s="91">
        <f>F143</f>
        <v>335284</v>
      </c>
      <c r="G142" s="92">
        <f>H142+I142</f>
        <v>2042627.9000000001</v>
      </c>
      <c r="H142" s="90">
        <f>H143</f>
        <v>1681235.4000000001</v>
      </c>
      <c r="I142" s="93">
        <f>I143</f>
        <v>361392.5</v>
      </c>
      <c r="J142" s="89">
        <f>K142+L142</f>
        <v>2308037.6999999997</v>
      </c>
      <c r="K142" s="90">
        <f>K143</f>
        <v>1931053.4</v>
      </c>
      <c r="L142" s="91">
        <f>L143</f>
        <v>376984.29999999993</v>
      </c>
      <c r="M142" s="92">
        <f>N142+O142</f>
        <v>2509691.5</v>
      </c>
      <c r="N142" s="90">
        <f>N143</f>
        <v>2126230.2000000002</v>
      </c>
      <c r="O142" s="91">
        <f>O143</f>
        <v>383461.29999999993</v>
      </c>
    </row>
    <row r="143" spans="1:15" ht="45" customHeight="1">
      <c r="A143" s="84">
        <v>1053</v>
      </c>
      <c r="B143" s="36"/>
      <c r="C143" s="85" t="s">
        <v>54</v>
      </c>
      <c r="D143" s="55">
        <f t="shared" ref="D143:O143" si="157">D145+D152+D167+D178+D186+D192+D198+D204+D210+D216+D222</f>
        <v>1348144.7</v>
      </c>
      <c r="E143" s="26">
        <f t="shared" si="157"/>
        <v>1012860.7000000001</v>
      </c>
      <c r="F143" s="37">
        <f t="shared" si="157"/>
        <v>335284</v>
      </c>
      <c r="G143" s="49">
        <f t="shared" si="157"/>
        <v>2042627.9</v>
      </c>
      <c r="H143" s="26">
        <f t="shared" si="157"/>
        <v>1681235.4000000001</v>
      </c>
      <c r="I143" s="74">
        <f t="shared" si="157"/>
        <v>361392.5</v>
      </c>
      <c r="J143" s="55">
        <f t="shared" si="157"/>
        <v>2308037.6999999997</v>
      </c>
      <c r="K143" s="26">
        <f t="shared" si="157"/>
        <v>1931053.4</v>
      </c>
      <c r="L143" s="37">
        <f t="shared" si="157"/>
        <v>376984.29999999993</v>
      </c>
      <c r="M143" s="49">
        <f t="shared" si="157"/>
        <v>2509691.5</v>
      </c>
      <c r="N143" s="26">
        <f t="shared" si="157"/>
        <v>2126230.2000000002</v>
      </c>
      <c r="O143" s="37">
        <f t="shared" si="157"/>
        <v>383461.29999999993</v>
      </c>
    </row>
    <row r="144" spans="1:15">
      <c r="A144" s="31"/>
      <c r="B144" s="32"/>
      <c r="C144" s="45" t="s">
        <v>9</v>
      </c>
      <c r="D144" s="58"/>
      <c r="E144" s="6"/>
      <c r="F144" s="59"/>
      <c r="G144" s="51"/>
      <c r="H144" s="6"/>
      <c r="I144" s="76"/>
      <c r="J144" s="58"/>
      <c r="K144" s="6"/>
      <c r="L144" s="59"/>
      <c r="M144" s="51"/>
      <c r="N144" s="6"/>
      <c r="O144" s="59"/>
    </row>
    <row r="145" spans="1:15" ht="53.25" customHeight="1">
      <c r="A145" s="31"/>
      <c r="B145" s="33">
        <v>11002</v>
      </c>
      <c r="C145" s="44" t="s">
        <v>56</v>
      </c>
      <c r="D145" s="56">
        <f>E145+F145</f>
        <v>69235.899999999994</v>
      </c>
      <c r="E145" s="5">
        <f>E149</f>
        <v>69235.899999999994</v>
      </c>
      <c r="F145" s="38">
        <f>F149</f>
        <v>0</v>
      </c>
      <c r="G145" s="50">
        <f>H145+I145</f>
        <v>170151.8</v>
      </c>
      <c r="H145" s="5">
        <f>H149</f>
        <v>170151.8</v>
      </c>
      <c r="I145" s="75">
        <f>I149</f>
        <v>0</v>
      </c>
      <c r="J145" s="56">
        <f>K145+L145</f>
        <v>239387.7</v>
      </c>
      <c r="K145" s="5">
        <f>K149</f>
        <v>239387.7</v>
      </c>
      <c r="L145" s="38">
        <f>L149</f>
        <v>0</v>
      </c>
      <c r="M145" s="50">
        <f>N145+O145</f>
        <v>340588.6</v>
      </c>
      <c r="N145" s="5">
        <f>N149</f>
        <v>340588.6</v>
      </c>
      <c r="O145" s="38">
        <f>O149</f>
        <v>0</v>
      </c>
    </row>
    <row r="146" spans="1:15">
      <c r="A146" s="31"/>
      <c r="B146" s="32"/>
      <c r="C146" s="45" t="s">
        <v>10</v>
      </c>
      <c r="D146" s="58"/>
      <c r="E146" s="6"/>
      <c r="F146" s="59"/>
      <c r="G146" s="51"/>
      <c r="H146" s="6"/>
      <c r="I146" s="76"/>
      <c r="J146" s="58"/>
      <c r="K146" s="6"/>
      <c r="L146" s="59"/>
      <c r="M146" s="51"/>
      <c r="N146" s="6"/>
      <c r="O146" s="59"/>
    </row>
    <row r="147" spans="1:15" ht="21.75" customHeight="1">
      <c r="A147" s="31"/>
      <c r="B147" s="32"/>
      <c r="C147" s="46" t="s">
        <v>55</v>
      </c>
      <c r="D147" s="60">
        <f>E147+F147</f>
        <v>69235.899999999994</v>
      </c>
      <c r="E147" s="7">
        <f>E145</f>
        <v>69235.899999999994</v>
      </c>
      <c r="F147" s="61">
        <f>F145</f>
        <v>0</v>
      </c>
      <c r="G147" s="52">
        <f>H147+I147</f>
        <v>170151.8</v>
      </c>
      <c r="H147" s="7">
        <f>H145</f>
        <v>170151.8</v>
      </c>
      <c r="I147" s="77">
        <f>I145</f>
        <v>0</v>
      </c>
      <c r="J147" s="60">
        <f>K147+L147</f>
        <v>239387.7</v>
      </c>
      <c r="K147" s="7">
        <f>K145</f>
        <v>239387.7</v>
      </c>
      <c r="L147" s="61">
        <f>L145</f>
        <v>0</v>
      </c>
      <c r="M147" s="52">
        <f>N147+O147</f>
        <v>340588.6</v>
      </c>
      <c r="N147" s="7">
        <f>N145</f>
        <v>340588.6</v>
      </c>
      <c r="O147" s="61">
        <f>O145</f>
        <v>0</v>
      </c>
    </row>
    <row r="148" spans="1:15" ht="33" customHeight="1">
      <c r="A148" s="31"/>
      <c r="B148" s="32"/>
      <c r="C148" s="45" t="s">
        <v>12</v>
      </c>
      <c r="D148" s="58"/>
      <c r="E148" s="6"/>
      <c r="F148" s="59"/>
      <c r="G148" s="51"/>
      <c r="H148" s="6"/>
      <c r="I148" s="76"/>
      <c r="J148" s="58"/>
      <c r="K148" s="6"/>
      <c r="L148" s="59"/>
      <c r="M148" s="51"/>
      <c r="N148" s="6"/>
      <c r="O148" s="59"/>
    </row>
    <row r="149" spans="1:15" ht="27" customHeight="1">
      <c r="A149" s="31"/>
      <c r="B149" s="32"/>
      <c r="C149" s="45" t="s">
        <v>13</v>
      </c>
      <c r="D149" s="62">
        <f>E149+F149</f>
        <v>69235.899999999994</v>
      </c>
      <c r="E149" s="8">
        <f>E150+E151</f>
        <v>69235.899999999994</v>
      </c>
      <c r="F149" s="63">
        <f>F150+F151</f>
        <v>0</v>
      </c>
      <c r="G149" s="53">
        <f>H149+I149</f>
        <v>170151.8</v>
      </c>
      <c r="H149" s="8">
        <f>H150+H151</f>
        <v>170151.8</v>
      </c>
      <c r="I149" s="78">
        <f>I150+I151</f>
        <v>0</v>
      </c>
      <c r="J149" s="62">
        <f>K149+L149</f>
        <v>239387.7</v>
      </c>
      <c r="K149" s="8">
        <f>K150+K151</f>
        <v>239387.7</v>
      </c>
      <c r="L149" s="63">
        <f>L150+L151</f>
        <v>0</v>
      </c>
      <c r="M149" s="53">
        <f>N149+O149</f>
        <v>340588.6</v>
      </c>
      <c r="N149" s="8">
        <f>N150+N151</f>
        <v>340588.6</v>
      </c>
      <c r="O149" s="63">
        <f>O150+O151</f>
        <v>0</v>
      </c>
    </row>
    <row r="150" spans="1:15" ht="39" customHeight="1">
      <c r="A150" s="31"/>
      <c r="B150" s="32"/>
      <c r="C150" s="47" t="s">
        <v>57</v>
      </c>
      <c r="D150" s="62">
        <f t="shared" ref="D150:D151" si="158">E150+F150</f>
        <v>5875.9</v>
      </c>
      <c r="E150" s="8">
        <v>5875.9</v>
      </c>
      <c r="F150" s="63">
        <v>0</v>
      </c>
      <c r="G150" s="53">
        <f t="shared" ref="G150:G151" si="159">H150+I150</f>
        <v>11751.8</v>
      </c>
      <c r="H150" s="8">
        <v>11751.8</v>
      </c>
      <c r="I150" s="78">
        <v>0</v>
      </c>
      <c r="J150" s="62">
        <f t="shared" ref="J150:J151" si="160">K150+L150</f>
        <v>17627.699999999997</v>
      </c>
      <c r="K150" s="8">
        <v>17627.699999999997</v>
      </c>
      <c r="L150" s="63">
        <v>0</v>
      </c>
      <c r="M150" s="53">
        <f t="shared" ref="M150:M151" si="161">N150+O150</f>
        <v>23788.6</v>
      </c>
      <c r="N150" s="8">
        <v>23788.6</v>
      </c>
      <c r="O150" s="63">
        <v>0</v>
      </c>
    </row>
    <row r="151" spans="1:15" ht="21.75" customHeight="1">
      <c r="A151" s="31"/>
      <c r="B151" s="32"/>
      <c r="C151" s="45" t="s">
        <v>24</v>
      </c>
      <c r="D151" s="62">
        <f t="shared" si="158"/>
        <v>63360</v>
      </c>
      <c r="E151" s="8">
        <v>63360</v>
      </c>
      <c r="F151" s="63">
        <v>0</v>
      </c>
      <c r="G151" s="53">
        <f t="shared" si="159"/>
        <v>158400</v>
      </c>
      <c r="H151" s="8">
        <v>158400</v>
      </c>
      <c r="I151" s="78">
        <v>0</v>
      </c>
      <c r="J151" s="62">
        <f t="shared" si="160"/>
        <v>221760</v>
      </c>
      <c r="K151" s="8">
        <v>221760</v>
      </c>
      <c r="L151" s="63">
        <v>0</v>
      </c>
      <c r="M151" s="53">
        <f t="shared" si="161"/>
        <v>316800</v>
      </c>
      <c r="N151" s="8">
        <v>316800</v>
      </c>
      <c r="O151" s="63">
        <v>0</v>
      </c>
    </row>
    <row r="152" spans="1:15" ht="57.75" customHeight="1">
      <c r="A152" s="31"/>
      <c r="B152" s="33">
        <v>11003</v>
      </c>
      <c r="C152" s="44" t="s">
        <v>58</v>
      </c>
      <c r="D152" s="56">
        <f>E152+F152</f>
        <v>288087.7</v>
      </c>
      <c r="E152" s="5">
        <f>E156</f>
        <v>212988.7</v>
      </c>
      <c r="F152" s="38">
        <f>F156</f>
        <v>75099</v>
      </c>
      <c r="G152" s="50">
        <f>H152+I152</f>
        <v>317429.10000000003</v>
      </c>
      <c r="H152" s="5">
        <f>H156</f>
        <v>241751.40000000002</v>
      </c>
      <c r="I152" s="75">
        <f>I156</f>
        <v>75677.7</v>
      </c>
      <c r="J152" s="56">
        <f>K152+L152</f>
        <v>331851.40000000002</v>
      </c>
      <c r="K152" s="5">
        <f>K156</f>
        <v>256173.7</v>
      </c>
      <c r="L152" s="38">
        <f>L156</f>
        <v>75677.7</v>
      </c>
      <c r="M152" s="50">
        <f>N152+O152</f>
        <v>346273.7</v>
      </c>
      <c r="N152" s="5">
        <f>N156</f>
        <v>270596</v>
      </c>
      <c r="O152" s="38">
        <f>O156</f>
        <v>75677.7</v>
      </c>
    </row>
    <row r="153" spans="1:15">
      <c r="A153" s="31"/>
      <c r="B153" s="32"/>
      <c r="C153" s="45" t="s">
        <v>10</v>
      </c>
      <c r="D153" s="58"/>
      <c r="E153" s="6"/>
      <c r="F153" s="59"/>
      <c r="G153" s="51"/>
      <c r="H153" s="6"/>
      <c r="I153" s="76"/>
      <c r="J153" s="58"/>
      <c r="K153" s="6"/>
      <c r="L153" s="59"/>
      <c r="M153" s="51"/>
      <c r="N153" s="6"/>
      <c r="O153" s="59"/>
    </row>
    <row r="154" spans="1:15" ht="24.75" customHeight="1">
      <c r="A154" s="31"/>
      <c r="B154" s="32"/>
      <c r="C154" s="46" t="s">
        <v>55</v>
      </c>
      <c r="D154" s="60">
        <f>E154+F154</f>
        <v>288087.7</v>
      </c>
      <c r="E154" s="7">
        <f>E152</f>
        <v>212988.7</v>
      </c>
      <c r="F154" s="61">
        <f>F152</f>
        <v>75099</v>
      </c>
      <c r="G154" s="52">
        <f>H154+I154</f>
        <v>317429.10000000003</v>
      </c>
      <c r="H154" s="7">
        <f>H152</f>
        <v>241751.40000000002</v>
      </c>
      <c r="I154" s="77">
        <f>I152</f>
        <v>75677.7</v>
      </c>
      <c r="J154" s="60">
        <f>K154+L154</f>
        <v>331851.40000000002</v>
      </c>
      <c r="K154" s="7">
        <f>K152</f>
        <v>256173.7</v>
      </c>
      <c r="L154" s="61">
        <f>L152</f>
        <v>75677.7</v>
      </c>
      <c r="M154" s="52">
        <f>N154+O154</f>
        <v>346273.7</v>
      </c>
      <c r="N154" s="7">
        <f>N152</f>
        <v>270596</v>
      </c>
      <c r="O154" s="61">
        <f>O152</f>
        <v>75677.7</v>
      </c>
    </row>
    <row r="155" spans="1:15" ht="32.25" customHeight="1">
      <c r="A155" s="31"/>
      <c r="B155" s="32"/>
      <c r="C155" s="45" t="s">
        <v>12</v>
      </c>
      <c r="D155" s="58"/>
      <c r="E155" s="6"/>
      <c r="F155" s="59"/>
      <c r="G155" s="51"/>
      <c r="H155" s="6"/>
      <c r="I155" s="76"/>
      <c r="J155" s="58"/>
      <c r="K155" s="6"/>
      <c r="L155" s="59"/>
      <c r="M155" s="51"/>
      <c r="N155" s="6"/>
      <c r="O155" s="59"/>
    </row>
    <row r="156" spans="1:15">
      <c r="A156" s="31"/>
      <c r="B156" s="32"/>
      <c r="C156" s="45" t="s">
        <v>13</v>
      </c>
      <c r="D156" s="62">
        <f>E156+F156</f>
        <v>288087.7</v>
      </c>
      <c r="E156" s="8">
        <f>SUM(E157:E166)</f>
        <v>212988.7</v>
      </c>
      <c r="F156" s="63">
        <f>SUM(F157:F166)</f>
        <v>75099</v>
      </c>
      <c r="G156" s="53">
        <f>H156+I156</f>
        <v>317429.10000000003</v>
      </c>
      <c r="H156" s="8">
        <f>SUM(H157:H166)</f>
        <v>241751.40000000002</v>
      </c>
      <c r="I156" s="78">
        <f>SUM(I157:I166)</f>
        <v>75677.7</v>
      </c>
      <c r="J156" s="62">
        <f>K156+L156</f>
        <v>331851.40000000002</v>
      </c>
      <c r="K156" s="8">
        <f>SUM(K157:K166)</f>
        <v>256173.7</v>
      </c>
      <c r="L156" s="63">
        <f>SUM(L157:L166)</f>
        <v>75677.7</v>
      </c>
      <c r="M156" s="53">
        <f>N156+O156</f>
        <v>346273.7</v>
      </c>
      <c r="N156" s="8">
        <f>SUM(N157:N166)</f>
        <v>270596</v>
      </c>
      <c r="O156" s="63">
        <f>SUM(O157:O166)</f>
        <v>75677.7</v>
      </c>
    </row>
    <row r="157" spans="1:15" ht="24" customHeight="1">
      <c r="A157" s="31"/>
      <c r="B157" s="32"/>
      <c r="C157" s="47" t="s">
        <v>14</v>
      </c>
      <c r="D157" s="62">
        <f t="shared" ref="D157:D166" si="162">E157+F157</f>
        <v>14222.3</v>
      </c>
      <c r="E157" s="8">
        <v>14222.3</v>
      </c>
      <c r="F157" s="63">
        <v>0</v>
      </c>
      <c r="G157" s="53">
        <f t="shared" ref="G157:G166" si="163">H157+I157</f>
        <v>28444.6</v>
      </c>
      <c r="H157" s="8">
        <v>28444.6</v>
      </c>
      <c r="I157" s="78">
        <v>0</v>
      </c>
      <c r="J157" s="62">
        <f t="shared" ref="J157:J166" si="164">K157+L157</f>
        <v>42666.899999999994</v>
      </c>
      <c r="K157" s="8">
        <v>42666.899999999994</v>
      </c>
      <c r="L157" s="63">
        <v>0</v>
      </c>
      <c r="M157" s="53">
        <f t="shared" ref="M157:M166" si="165">N157+O157</f>
        <v>56889.2</v>
      </c>
      <c r="N157" s="8">
        <v>56889.2</v>
      </c>
      <c r="O157" s="63">
        <v>0</v>
      </c>
    </row>
    <row r="158" spans="1:15" ht="24.75" customHeight="1">
      <c r="A158" s="31"/>
      <c r="B158" s="32"/>
      <c r="C158" s="47" t="s">
        <v>32</v>
      </c>
      <c r="D158" s="62">
        <f t="shared" si="162"/>
        <v>0</v>
      </c>
      <c r="E158" s="10">
        <v>0</v>
      </c>
      <c r="F158" s="65">
        <v>0</v>
      </c>
      <c r="G158" s="53">
        <f t="shared" si="163"/>
        <v>360</v>
      </c>
      <c r="H158" s="10">
        <v>300</v>
      </c>
      <c r="I158" s="79">
        <v>60</v>
      </c>
      <c r="J158" s="62">
        <f t="shared" si="164"/>
        <v>360</v>
      </c>
      <c r="K158" s="10">
        <v>300</v>
      </c>
      <c r="L158" s="65">
        <v>60</v>
      </c>
      <c r="M158" s="53">
        <f t="shared" si="165"/>
        <v>360</v>
      </c>
      <c r="N158" s="10">
        <v>300</v>
      </c>
      <c r="O158" s="65">
        <v>60</v>
      </c>
    </row>
    <row r="159" spans="1:15" ht="24" customHeight="1">
      <c r="A159" s="31"/>
      <c r="B159" s="32"/>
      <c r="C159" s="47" t="s">
        <v>16</v>
      </c>
      <c r="D159" s="62">
        <f t="shared" si="162"/>
        <v>0</v>
      </c>
      <c r="E159" s="10">
        <v>0</v>
      </c>
      <c r="F159" s="65">
        <v>0</v>
      </c>
      <c r="G159" s="53">
        <f t="shared" si="163"/>
        <v>3112.1000000000004</v>
      </c>
      <c r="H159" s="10">
        <v>2593.4</v>
      </c>
      <c r="I159" s="79">
        <v>518.70000000000005</v>
      </c>
      <c r="J159" s="62">
        <f t="shared" si="164"/>
        <v>3112.1000000000004</v>
      </c>
      <c r="K159" s="10">
        <v>2593.4</v>
      </c>
      <c r="L159" s="65">
        <v>518.70000000000005</v>
      </c>
      <c r="M159" s="53">
        <f t="shared" si="165"/>
        <v>3112.1000000000004</v>
      </c>
      <c r="N159" s="10">
        <v>2593.4</v>
      </c>
      <c r="O159" s="65">
        <v>518.70000000000005</v>
      </c>
    </row>
    <row r="160" spans="1:15" ht="22.5" customHeight="1">
      <c r="A160" s="31"/>
      <c r="B160" s="32"/>
      <c r="C160" s="47" t="s">
        <v>17</v>
      </c>
      <c r="D160" s="62">
        <f t="shared" si="162"/>
        <v>200</v>
      </c>
      <c r="E160" s="8">
        <v>200</v>
      </c>
      <c r="F160" s="63">
        <v>0</v>
      </c>
      <c r="G160" s="53">
        <f t="shared" si="163"/>
        <v>400</v>
      </c>
      <c r="H160" s="8">
        <v>400</v>
      </c>
      <c r="I160" s="78">
        <v>0</v>
      </c>
      <c r="J160" s="62">
        <f t="shared" si="164"/>
        <v>600</v>
      </c>
      <c r="K160" s="8">
        <v>600</v>
      </c>
      <c r="L160" s="63">
        <v>0</v>
      </c>
      <c r="M160" s="53">
        <f t="shared" si="165"/>
        <v>800</v>
      </c>
      <c r="N160" s="8">
        <v>800</v>
      </c>
      <c r="O160" s="63">
        <v>0</v>
      </c>
    </row>
    <row r="161" spans="1:15" ht="27" customHeight="1">
      <c r="A161" s="31"/>
      <c r="B161" s="32"/>
      <c r="C161" s="47" t="s">
        <v>20</v>
      </c>
      <c r="D161" s="62">
        <f t="shared" si="162"/>
        <v>0</v>
      </c>
      <c r="E161" s="10">
        <v>0</v>
      </c>
      <c r="F161" s="65">
        <v>0</v>
      </c>
      <c r="G161" s="53">
        <f t="shared" si="163"/>
        <v>11447</v>
      </c>
      <c r="H161" s="10">
        <v>11447</v>
      </c>
      <c r="I161" s="79">
        <v>0</v>
      </c>
      <c r="J161" s="62">
        <f t="shared" si="164"/>
        <v>11447</v>
      </c>
      <c r="K161" s="10">
        <v>11447</v>
      </c>
      <c r="L161" s="65">
        <v>0</v>
      </c>
      <c r="M161" s="53">
        <f t="shared" si="165"/>
        <v>11447</v>
      </c>
      <c r="N161" s="10">
        <v>11447</v>
      </c>
      <c r="O161" s="65">
        <v>0</v>
      </c>
    </row>
    <row r="162" spans="1:15" ht="35.25" customHeight="1">
      <c r="A162" s="31"/>
      <c r="B162" s="32"/>
      <c r="C162" s="47" t="s">
        <v>21</v>
      </c>
      <c r="D162" s="62">
        <f t="shared" si="162"/>
        <v>600</v>
      </c>
      <c r="E162" s="8">
        <v>500</v>
      </c>
      <c r="F162" s="63">
        <v>100</v>
      </c>
      <c r="G162" s="53">
        <f t="shared" si="163"/>
        <v>600</v>
      </c>
      <c r="H162" s="8">
        <v>500</v>
      </c>
      <c r="I162" s="78">
        <v>100</v>
      </c>
      <c r="J162" s="62">
        <f t="shared" si="164"/>
        <v>600</v>
      </c>
      <c r="K162" s="8">
        <v>500</v>
      </c>
      <c r="L162" s="63">
        <v>100</v>
      </c>
      <c r="M162" s="53">
        <f t="shared" si="165"/>
        <v>600</v>
      </c>
      <c r="N162" s="8">
        <v>500</v>
      </c>
      <c r="O162" s="63">
        <v>100</v>
      </c>
    </row>
    <row r="163" spans="1:15">
      <c r="A163" s="31"/>
      <c r="B163" s="32"/>
      <c r="C163" s="47" t="s">
        <v>22</v>
      </c>
      <c r="D163" s="62">
        <f t="shared" si="162"/>
        <v>180</v>
      </c>
      <c r="E163" s="8">
        <v>150</v>
      </c>
      <c r="F163" s="63">
        <v>30</v>
      </c>
      <c r="G163" s="53">
        <f t="shared" si="163"/>
        <v>180</v>
      </c>
      <c r="H163" s="8">
        <v>150</v>
      </c>
      <c r="I163" s="78">
        <v>30</v>
      </c>
      <c r="J163" s="62">
        <f t="shared" si="164"/>
        <v>180</v>
      </c>
      <c r="K163" s="8">
        <v>150</v>
      </c>
      <c r="L163" s="63">
        <v>30</v>
      </c>
      <c r="M163" s="53">
        <f t="shared" si="165"/>
        <v>180</v>
      </c>
      <c r="N163" s="8">
        <v>150</v>
      </c>
      <c r="O163" s="63">
        <v>30</v>
      </c>
    </row>
    <row r="164" spans="1:15" ht="23.25" customHeight="1">
      <c r="A164" s="31"/>
      <c r="B164" s="32"/>
      <c r="C164" s="47" t="s">
        <v>23</v>
      </c>
      <c r="D164" s="62">
        <f t="shared" si="162"/>
        <v>1595</v>
      </c>
      <c r="E164" s="8">
        <v>1329.2</v>
      </c>
      <c r="F164" s="63">
        <v>265.8</v>
      </c>
      <c r="G164" s="53">
        <f t="shared" si="163"/>
        <v>1595</v>
      </c>
      <c r="H164" s="8">
        <v>1329.2</v>
      </c>
      <c r="I164" s="78">
        <v>265.8</v>
      </c>
      <c r="J164" s="62">
        <f t="shared" si="164"/>
        <v>1595</v>
      </c>
      <c r="K164" s="8">
        <v>1329.2</v>
      </c>
      <c r="L164" s="63">
        <v>265.8</v>
      </c>
      <c r="M164" s="53">
        <f t="shared" si="165"/>
        <v>1595</v>
      </c>
      <c r="N164" s="8">
        <v>1329.2</v>
      </c>
      <c r="O164" s="63">
        <v>265.8</v>
      </c>
    </row>
    <row r="165" spans="1:15" ht="22.5" customHeight="1">
      <c r="A165" s="31"/>
      <c r="B165" s="32"/>
      <c r="C165" s="47" t="s">
        <v>59</v>
      </c>
      <c r="D165" s="62">
        <f t="shared" si="162"/>
        <v>206416.6</v>
      </c>
      <c r="E165" s="8">
        <v>196587.2</v>
      </c>
      <c r="F165" s="63">
        <v>9829.4</v>
      </c>
      <c r="G165" s="53">
        <f t="shared" si="163"/>
        <v>206416.6</v>
      </c>
      <c r="H165" s="8">
        <v>196587.2</v>
      </c>
      <c r="I165" s="78">
        <v>9829.4</v>
      </c>
      <c r="J165" s="62">
        <f t="shared" si="164"/>
        <v>206416.6</v>
      </c>
      <c r="K165" s="8">
        <v>196587.2</v>
      </c>
      <c r="L165" s="63">
        <v>9829.4</v>
      </c>
      <c r="M165" s="53">
        <f t="shared" si="165"/>
        <v>206416.6</v>
      </c>
      <c r="N165" s="8">
        <v>196587.2</v>
      </c>
      <c r="O165" s="63">
        <v>9829.4</v>
      </c>
    </row>
    <row r="166" spans="1:15" ht="48.75" customHeight="1">
      <c r="A166" s="31"/>
      <c r="B166" s="32"/>
      <c r="C166" s="45" t="s">
        <v>35</v>
      </c>
      <c r="D166" s="62">
        <f t="shared" si="162"/>
        <v>64873.8</v>
      </c>
      <c r="E166" s="8">
        <v>0</v>
      </c>
      <c r="F166" s="63">
        <v>64873.8</v>
      </c>
      <c r="G166" s="53">
        <f t="shared" si="163"/>
        <v>64873.8</v>
      </c>
      <c r="H166" s="8">
        <v>0</v>
      </c>
      <c r="I166" s="78">
        <v>64873.8</v>
      </c>
      <c r="J166" s="62">
        <f t="shared" si="164"/>
        <v>64873.8</v>
      </c>
      <c r="K166" s="8">
        <v>0</v>
      </c>
      <c r="L166" s="63">
        <v>64873.8</v>
      </c>
      <c r="M166" s="53">
        <f t="shared" si="165"/>
        <v>64873.8</v>
      </c>
      <c r="N166" s="8">
        <v>0</v>
      </c>
      <c r="O166" s="63">
        <v>64873.8</v>
      </c>
    </row>
    <row r="167" spans="1:15" ht="60.75" customHeight="1">
      <c r="A167" s="31"/>
      <c r="B167" s="33">
        <v>11004</v>
      </c>
      <c r="C167" s="44" t="s">
        <v>60</v>
      </c>
      <c r="D167" s="56">
        <f>E167+F167</f>
        <v>444225.9</v>
      </c>
      <c r="E167" s="5">
        <f>E171</f>
        <v>251101.9</v>
      </c>
      <c r="F167" s="38">
        <f>F171</f>
        <v>193124</v>
      </c>
      <c r="G167" s="50">
        <f>H167+I167</f>
        <v>690961.39999999991</v>
      </c>
      <c r="H167" s="5">
        <f>H171</f>
        <v>497837.39999999997</v>
      </c>
      <c r="I167" s="75">
        <f>I171</f>
        <v>193124</v>
      </c>
      <c r="J167" s="56">
        <f>K167+L167</f>
        <v>695699.7</v>
      </c>
      <c r="K167" s="5">
        <f>K171</f>
        <v>502575.69999999995</v>
      </c>
      <c r="L167" s="38">
        <f>L171</f>
        <v>193124</v>
      </c>
      <c r="M167" s="50">
        <f>N167+O167</f>
        <v>700438.1</v>
      </c>
      <c r="N167" s="5">
        <f>N171</f>
        <v>507314.1</v>
      </c>
      <c r="O167" s="38">
        <f>O171</f>
        <v>193124</v>
      </c>
    </row>
    <row r="168" spans="1:15">
      <c r="A168" s="31"/>
      <c r="B168" s="32"/>
      <c r="C168" s="45" t="s">
        <v>10</v>
      </c>
      <c r="D168" s="58"/>
      <c r="E168" s="6"/>
      <c r="F168" s="59"/>
      <c r="G168" s="51"/>
      <c r="H168" s="6"/>
      <c r="I168" s="76"/>
      <c r="J168" s="58"/>
      <c r="K168" s="6"/>
      <c r="L168" s="59"/>
      <c r="M168" s="51"/>
      <c r="N168" s="6"/>
      <c r="O168" s="59"/>
    </row>
    <row r="169" spans="1:15" ht="23.25" customHeight="1">
      <c r="A169" s="31"/>
      <c r="B169" s="32"/>
      <c r="C169" s="46" t="s">
        <v>55</v>
      </c>
      <c r="D169" s="60">
        <f>E169+F169</f>
        <v>444225.9</v>
      </c>
      <c r="E169" s="7">
        <f>E167</f>
        <v>251101.9</v>
      </c>
      <c r="F169" s="61">
        <f>F167</f>
        <v>193124</v>
      </c>
      <c r="G169" s="52">
        <f>H169+I169</f>
        <v>690961.39999999991</v>
      </c>
      <c r="H169" s="7">
        <f>H167</f>
        <v>497837.39999999997</v>
      </c>
      <c r="I169" s="77">
        <f>I167</f>
        <v>193124</v>
      </c>
      <c r="J169" s="60">
        <f>K169+L169</f>
        <v>695699.7</v>
      </c>
      <c r="K169" s="7">
        <f>K167</f>
        <v>502575.69999999995</v>
      </c>
      <c r="L169" s="61">
        <f>L167</f>
        <v>193124</v>
      </c>
      <c r="M169" s="52">
        <f>N169+O169</f>
        <v>700438.1</v>
      </c>
      <c r="N169" s="7">
        <f>N167</f>
        <v>507314.1</v>
      </c>
      <c r="O169" s="61">
        <f>O167</f>
        <v>193124</v>
      </c>
    </row>
    <row r="170" spans="1:15" ht="36.75" customHeight="1">
      <c r="A170" s="31"/>
      <c r="B170" s="32"/>
      <c r="C170" s="45" t="s">
        <v>12</v>
      </c>
      <c r="D170" s="58"/>
      <c r="E170" s="6"/>
      <c r="F170" s="59"/>
      <c r="G170" s="51"/>
      <c r="H170" s="6"/>
      <c r="I170" s="76"/>
      <c r="J170" s="58"/>
      <c r="K170" s="6"/>
      <c r="L170" s="59"/>
      <c r="M170" s="51"/>
      <c r="N170" s="6"/>
      <c r="O170" s="59"/>
    </row>
    <row r="171" spans="1:15">
      <c r="A171" s="31"/>
      <c r="B171" s="32"/>
      <c r="C171" s="45" t="s">
        <v>13</v>
      </c>
      <c r="D171" s="62">
        <f>E171+F171</f>
        <v>444225.9</v>
      </c>
      <c r="E171" s="8">
        <f>SUM(E172:E177)</f>
        <v>251101.9</v>
      </c>
      <c r="F171" s="63">
        <f>SUM(F172:F177)</f>
        <v>193124</v>
      </c>
      <c r="G171" s="53">
        <f>H171+I171</f>
        <v>690961.39999999991</v>
      </c>
      <c r="H171" s="8">
        <f>SUM(H172:H177)</f>
        <v>497837.39999999997</v>
      </c>
      <c r="I171" s="78">
        <f>SUM(I172:I177)</f>
        <v>193124</v>
      </c>
      <c r="J171" s="62">
        <f>K171+L171</f>
        <v>695699.7</v>
      </c>
      <c r="K171" s="8">
        <f>SUM(K172:K177)</f>
        <v>502575.69999999995</v>
      </c>
      <c r="L171" s="63">
        <f>SUM(L172:L177)</f>
        <v>193124</v>
      </c>
      <c r="M171" s="53">
        <f>N171+O171</f>
        <v>700438.1</v>
      </c>
      <c r="N171" s="8">
        <f>SUM(N172:N177)</f>
        <v>507314.1</v>
      </c>
      <c r="O171" s="63">
        <f>SUM(O172:O177)</f>
        <v>193124</v>
      </c>
    </row>
    <row r="172" spans="1:15" ht="21.75" customHeight="1">
      <c r="A172" s="31"/>
      <c r="B172" s="32"/>
      <c r="C172" s="47" t="s">
        <v>14</v>
      </c>
      <c r="D172" s="62">
        <f t="shared" ref="D172:D177" si="166">E172+F172</f>
        <v>23691.7</v>
      </c>
      <c r="E172" s="8">
        <v>23691.7</v>
      </c>
      <c r="F172" s="63">
        <v>0</v>
      </c>
      <c r="G172" s="53">
        <f t="shared" ref="G172:G177" si="167">H172+I172</f>
        <v>47383.3</v>
      </c>
      <c r="H172" s="15">
        <v>47383.3</v>
      </c>
      <c r="I172" s="80">
        <v>0</v>
      </c>
      <c r="J172" s="62">
        <f t="shared" ref="J172:J177" si="168">K172+L172</f>
        <v>52121.600000000006</v>
      </c>
      <c r="K172" s="8">
        <v>52121.600000000006</v>
      </c>
      <c r="L172" s="63">
        <v>0</v>
      </c>
      <c r="M172" s="53">
        <f t="shared" ref="M172:M177" si="169">N172+O172</f>
        <v>56860</v>
      </c>
      <c r="N172" s="8">
        <v>56860</v>
      </c>
      <c r="O172" s="63">
        <v>0</v>
      </c>
    </row>
    <row r="173" spans="1:15" ht="21.75" customHeight="1">
      <c r="A173" s="31"/>
      <c r="B173" s="32"/>
      <c r="C173" s="47" t="s">
        <v>16</v>
      </c>
      <c r="D173" s="62">
        <f t="shared" si="166"/>
        <v>1989.2</v>
      </c>
      <c r="E173" s="8">
        <v>1989.2</v>
      </c>
      <c r="F173" s="63">
        <v>0</v>
      </c>
      <c r="G173" s="53">
        <f t="shared" si="167"/>
        <v>1989.2</v>
      </c>
      <c r="H173" s="15">
        <v>1989.2</v>
      </c>
      <c r="I173" s="80">
        <v>0</v>
      </c>
      <c r="J173" s="62">
        <f t="shared" si="168"/>
        <v>1989.2</v>
      </c>
      <c r="K173" s="8">
        <v>1989.2</v>
      </c>
      <c r="L173" s="63">
        <v>0</v>
      </c>
      <c r="M173" s="53">
        <f t="shared" si="169"/>
        <v>1989.2</v>
      </c>
      <c r="N173" s="8">
        <v>1989.2</v>
      </c>
      <c r="O173" s="63">
        <v>0</v>
      </c>
    </row>
    <row r="174" spans="1:15" ht="19.5" customHeight="1">
      <c r="A174" s="31"/>
      <c r="B174" s="32"/>
      <c r="C174" s="47" t="s">
        <v>17</v>
      </c>
      <c r="D174" s="62">
        <f t="shared" si="166"/>
        <v>144.80000000000001</v>
      </c>
      <c r="E174" s="8">
        <v>144.80000000000001</v>
      </c>
      <c r="F174" s="63">
        <v>0</v>
      </c>
      <c r="G174" s="53">
        <f t="shared" si="167"/>
        <v>144.80000000000001</v>
      </c>
      <c r="H174" s="15">
        <v>144.80000000000001</v>
      </c>
      <c r="I174" s="80">
        <v>0</v>
      </c>
      <c r="J174" s="62">
        <f t="shared" si="168"/>
        <v>144.80000000000001</v>
      </c>
      <c r="K174" s="8">
        <v>144.80000000000001</v>
      </c>
      <c r="L174" s="63">
        <v>0</v>
      </c>
      <c r="M174" s="53">
        <f t="shared" si="169"/>
        <v>144.80000000000001</v>
      </c>
      <c r="N174" s="8">
        <v>144.80000000000001</v>
      </c>
      <c r="O174" s="63">
        <v>0</v>
      </c>
    </row>
    <row r="175" spans="1:15" ht="20.25" customHeight="1">
      <c r="A175" s="31"/>
      <c r="B175" s="32"/>
      <c r="C175" s="47" t="s">
        <v>23</v>
      </c>
      <c r="D175" s="62">
        <f t="shared" si="166"/>
        <v>2389.1999999999998</v>
      </c>
      <c r="E175" s="8">
        <v>1991</v>
      </c>
      <c r="F175" s="63">
        <v>398.2</v>
      </c>
      <c r="G175" s="53">
        <f t="shared" si="167"/>
        <v>2389.1999999999998</v>
      </c>
      <c r="H175" s="15">
        <v>1991</v>
      </c>
      <c r="I175" s="80">
        <v>398.2</v>
      </c>
      <c r="J175" s="62">
        <f t="shared" si="168"/>
        <v>2389.1999999999998</v>
      </c>
      <c r="K175" s="8">
        <v>1991</v>
      </c>
      <c r="L175" s="63">
        <v>398.2</v>
      </c>
      <c r="M175" s="53">
        <f t="shared" si="169"/>
        <v>2389.1999999999998</v>
      </c>
      <c r="N175" s="8">
        <v>1991</v>
      </c>
      <c r="O175" s="63">
        <v>398.2</v>
      </c>
    </row>
    <row r="176" spans="1:15" ht="23.25" customHeight="1">
      <c r="A176" s="31"/>
      <c r="B176" s="32"/>
      <c r="C176" s="47" t="s">
        <v>59</v>
      </c>
      <c r="D176" s="62">
        <f t="shared" si="166"/>
        <v>223043.8</v>
      </c>
      <c r="E176" s="8">
        <v>223043.8</v>
      </c>
      <c r="F176" s="63">
        <v>0</v>
      </c>
      <c r="G176" s="53">
        <f t="shared" si="167"/>
        <v>446087.69999999995</v>
      </c>
      <c r="H176" s="15">
        <v>446087.69999999995</v>
      </c>
      <c r="I176" s="80">
        <v>0</v>
      </c>
      <c r="J176" s="62">
        <f t="shared" si="168"/>
        <v>446087.69999999995</v>
      </c>
      <c r="K176" s="8">
        <v>446087.69999999995</v>
      </c>
      <c r="L176" s="63">
        <v>0</v>
      </c>
      <c r="M176" s="53">
        <f t="shared" si="169"/>
        <v>446087.69999999995</v>
      </c>
      <c r="N176" s="8">
        <v>446087.69999999995</v>
      </c>
      <c r="O176" s="63">
        <v>0</v>
      </c>
    </row>
    <row r="177" spans="1:15" ht="50.25" customHeight="1">
      <c r="A177" s="31"/>
      <c r="B177" s="32"/>
      <c r="C177" s="45" t="s">
        <v>35</v>
      </c>
      <c r="D177" s="62">
        <f t="shared" si="166"/>
        <v>192967.19999999998</v>
      </c>
      <c r="E177" s="8">
        <v>241.4</v>
      </c>
      <c r="F177" s="63">
        <v>192725.8</v>
      </c>
      <c r="G177" s="53">
        <f t="shared" si="167"/>
        <v>192967.19999999998</v>
      </c>
      <c r="H177" s="8">
        <v>241.4</v>
      </c>
      <c r="I177" s="78">
        <v>192725.8</v>
      </c>
      <c r="J177" s="62">
        <f t="shared" si="168"/>
        <v>192967.19999999998</v>
      </c>
      <c r="K177" s="8">
        <v>241.4</v>
      </c>
      <c r="L177" s="63">
        <v>192725.8</v>
      </c>
      <c r="M177" s="53">
        <f t="shared" si="169"/>
        <v>192967.19999999998</v>
      </c>
      <c r="N177" s="8">
        <v>241.4</v>
      </c>
      <c r="O177" s="63">
        <v>192725.8</v>
      </c>
    </row>
    <row r="178" spans="1:15" ht="66.75" customHeight="1">
      <c r="A178" s="31"/>
      <c r="B178" s="33">
        <v>11005</v>
      </c>
      <c r="C178" s="48" t="s">
        <v>118</v>
      </c>
      <c r="D178" s="56">
        <f>E178+F178</f>
        <v>11497.1</v>
      </c>
      <c r="E178" s="5">
        <f>E182</f>
        <v>8797.4</v>
      </c>
      <c r="F178" s="38">
        <f>F182</f>
        <v>2699.7000000000003</v>
      </c>
      <c r="G178" s="50">
        <f>H178+I178</f>
        <v>46457.600000000006</v>
      </c>
      <c r="H178" s="5">
        <f>H182</f>
        <v>40494.400000000001</v>
      </c>
      <c r="I178" s="75">
        <f>I182</f>
        <v>5963.2000000000007</v>
      </c>
      <c r="J178" s="56">
        <f>K178+L178</f>
        <v>100698.9</v>
      </c>
      <c r="K178" s="5">
        <f>K182</f>
        <v>88258.799999999988</v>
      </c>
      <c r="L178" s="38">
        <f>L182</f>
        <v>12440.100000000002</v>
      </c>
      <c r="M178" s="50">
        <f>N178+O178</f>
        <v>154942.1</v>
      </c>
      <c r="N178" s="5">
        <f>N182</f>
        <v>136025</v>
      </c>
      <c r="O178" s="38">
        <f>O182</f>
        <v>18917.100000000002</v>
      </c>
    </row>
    <row r="179" spans="1:15">
      <c r="A179" s="31"/>
      <c r="B179" s="32"/>
      <c r="C179" s="45" t="s">
        <v>10</v>
      </c>
      <c r="D179" s="58"/>
      <c r="E179" s="6"/>
      <c r="F179" s="59"/>
      <c r="G179" s="51"/>
      <c r="H179" s="6"/>
      <c r="I179" s="76"/>
      <c r="J179" s="58"/>
      <c r="K179" s="6"/>
      <c r="L179" s="59"/>
      <c r="M179" s="51"/>
      <c r="N179" s="6"/>
      <c r="O179" s="59"/>
    </row>
    <row r="180" spans="1:15" ht="22.5" customHeight="1">
      <c r="A180" s="31"/>
      <c r="B180" s="32"/>
      <c r="C180" s="46" t="s">
        <v>55</v>
      </c>
      <c r="D180" s="60">
        <f>E180+F180</f>
        <v>11497.1</v>
      </c>
      <c r="E180" s="7">
        <f>E178</f>
        <v>8797.4</v>
      </c>
      <c r="F180" s="61">
        <f>F178</f>
        <v>2699.7000000000003</v>
      </c>
      <c r="G180" s="52">
        <f>H180+I180</f>
        <v>46457.600000000006</v>
      </c>
      <c r="H180" s="7">
        <f>H178</f>
        <v>40494.400000000001</v>
      </c>
      <c r="I180" s="77">
        <f>I178</f>
        <v>5963.2000000000007</v>
      </c>
      <c r="J180" s="60">
        <f>K180+L180</f>
        <v>100698.9</v>
      </c>
      <c r="K180" s="7">
        <f>K178</f>
        <v>88258.799999999988</v>
      </c>
      <c r="L180" s="61">
        <f>L178</f>
        <v>12440.100000000002</v>
      </c>
      <c r="M180" s="52">
        <f>N180+O180</f>
        <v>154942.1</v>
      </c>
      <c r="N180" s="7">
        <f>N178</f>
        <v>136025</v>
      </c>
      <c r="O180" s="61">
        <f>O178</f>
        <v>18917.100000000002</v>
      </c>
    </row>
    <row r="181" spans="1:15" ht="36.75" customHeight="1">
      <c r="A181" s="31"/>
      <c r="B181" s="32"/>
      <c r="C181" s="45" t="s">
        <v>12</v>
      </c>
      <c r="D181" s="58"/>
      <c r="E181" s="6"/>
      <c r="F181" s="59"/>
      <c r="G181" s="51"/>
      <c r="H181" s="6"/>
      <c r="I181" s="76"/>
      <c r="J181" s="58"/>
      <c r="K181" s="6"/>
      <c r="L181" s="59"/>
      <c r="M181" s="51"/>
      <c r="N181" s="6"/>
      <c r="O181" s="59"/>
    </row>
    <row r="182" spans="1:15">
      <c r="A182" s="31"/>
      <c r="B182" s="32"/>
      <c r="C182" s="45" t="s">
        <v>13</v>
      </c>
      <c r="D182" s="62">
        <f>E182+F182</f>
        <v>11497.1</v>
      </c>
      <c r="E182" s="8">
        <f>E183+E184+E185</f>
        <v>8797.4</v>
      </c>
      <c r="F182" s="63">
        <f>F183+F184+F185</f>
        <v>2699.7000000000003</v>
      </c>
      <c r="G182" s="53">
        <f>H182+I182</f>
        <v>46457.600000000006</v>
      </c>
      <c r="H182" s="8">
        <f>H183+H184+H185</f>
        <v>40494.400000000001</v>
      </c>
      <c r="I182" s="78">
        <f>I183+I184+I185</f>
        <v>5963.2000000000007</v>
      </c>
      <c r="J182" s="62">
        <f>K182+L182</f>
        <v>100698.9</v>
      </c>
      <c r="K182" s="8">
        <f>K183+K184+K185</f>
        <v>88258.799999999988</v>
      </c>
      <c r="L182" s="63">
        <f>L183+L184+L185</f>
        <v>12440.100000000002</v>
      </c>
      <c r="M182" s="53">
        <f>N182+O182</f>
        <v>154942.1</v>
      </c>
      <c r="N182" s="8">
        <f>N183+N184+N185</f>
        <v>136025</v>
      </c>
      <c r="O182" s="63">
        <f>O183+O184+O185</f>
        <v>18917.100000000002</v>
      </c>
    </row>
    <row r="183" spans="1:15" ht="22.5" customHeight="1">
      <c r="A183" s="31"/>
      <c r="B183" s="32"/>
      <c r="C183" s="47" t="s">
        <v>14</v>
      </c>
      <c r="D183" s="62">
        <f t="shared" ref="D183:D185" si="170">E183+F183</f>
        <v>6694.4</v>
      </c>
      <c r="E183" s="8">
        <v>4820</v>
      </c>
      <c r="F183" s="63">
        <v>1874.4</v>
      </c>
      <c r="G183" s="53">
        <f t="shared" ref="G183:G185" si="171">H183+I183</f>
        <v>13388.8</v>
      </c>
      <c r="H183" s="8">
        <v>9640</v>
      </c>
      <c r="I183" s="78">
        <v>3748.8</v>
      </c>
      <c r="J183" s="62">
        <f t="shared" ref="J183:J185" si="172">K183+L183</f>
        <v>20083.2</v>
      </c>
      <c r="K183" s="8">
        <v>14460</v>
      </c>
      <c r="L183" s="63">
        <v>5623.2000000000007</v>
      </c>
      <c r="M183" s="53">
        <f t="shared" ref="M183:M185" si="173">N183+O183</f>
        <v>26777.599999999999</v>
      </c>
      <c r="N183" s="8">
        <v>19280</v>
      </c>
      <c r="O183" s="63">
        <v>7497.6</v>
      </c>
    </row>
    <row r="184" spans="1:15" ht="21.75" customHeight="1">
      <c r="A184" s="31"/>
      <c r="B184" s="32"/>
      <c r="C184" s="47" t="s">
        <v>23</v>
      </c>
      <c r="D184" s="62">
        <f t="shared" si="170"/>
        <v>643.5</v>
      </c>
      <c r="E184" s="8">
        <v>514.79999999999995</v>
      </c>
      <c r="F184" s="63">
        <v>128.69999999999999</v>
      </c>
      <c r="G184" s="53">
        <f t="shared" si="171"/>
        <v>1287</v>
      </c>
      <c r="H184" s="8">
        <v>1029.5999999999999</v>
      </c>
      <c r="I184" s="78">
        <v>257.39999999999998</v>
      </c>
      <c r="J184" s="62">
        <f t="shared" si="172"/>
        <v>1930.4999999999998</v>
      </c>
      <c r="K184" s="8">
        <v>1544.3999999999999</v>
      </c>
      <c r="L184" s="63">
        <v>386.09999999999997</v>
      </c>
      <c r="M184" s="53">
        <f t="shared" si="173"/>
        <v>2574</v>
      </c>
      <c r="N184" s="8">
        <v>2059.1999999999998</v>
      </c>
      <c r="O184" s="63">
        <v>514.79999999999995</v>
      </c>
    </row>
    <row r="185" spans="1:15">
      <c r="A185" s="31"/>
      <c r="B185" s="32"/>
      <c r="C185" s="45" t="s">
        <v>24</v>
      </c>
      <c r="D185" s="62">
        <f t="shared" si="170"/>
        <v>4159.2</v>
      </c>
      <c r="E185" s="8">
        <v>3462.6</v>
      </c>
      <c r="F185" s="63">
        <v>696.6</v>
      </c>
      <c r="G185" s="53">
        <f t="shared" si="171"/>
        <v>31781.8</v>
      </c>
      <c r="H185" s="8">
        <v>29824.799999999999</v>
      </c>
      <c r="I185" s="78">
        <v>1957</v>
      </c>
      <c r="J185" s="62">
        <f t="shared" si="172"/>
        <v>78685.2</v>
      </c>
      <c r="K185" s="8">
        <v>72254.399999999994</v>
      </c>
      <c r="L185" s="63">
        <v>6430.8</v>
      </c>
      <c r="M185" s="53">
        <f t="shared" si="173"/>
        <v>125590.49999999999</v>
      </c>
      <c r="N185" s="8">
        <v>114685.79999999999</v>
      </c>
      <c r="O185" s="63">
        <v>10904.7</v>
      </c>
    </row>
    <row r="186" spans="1:15" ht="60.75" customHeight="1">
      <c r="A186" s="31"/>
      <c r="B186" s="33">
        <v>11006</v>
      </c>
      <c r="C186" s="44" t="s">
        <v>61</v>
      </c>
      <c r="D186" s="56">
        <f>E186+F186</f>
        <v>69939.7</v>
      </c>
      <c r="E186" s="5">
        <f>E190</f>
        <v>62678.400000000001</v>
      </c>
      <c r="F186" s="38">
        <f>F190</f>
        <v>7261.3</v>
      </c>
      <c r="G186" s="50">
        <f>H186+I186</f>
        <v>139879.29999999999</v>
      </c>
      <c r="H186" s="5">
        <f>H190</f>
        <v>125356.7</v>
      </c>
      <c r="I186" s="75">
        <f>I190</f>
        <v>14522.6</v>
      </c>
      <c r="J186" s="56">
        <f>K186+L186</f>
        <v>209818.69999999998</v>
      </c>
      <c r="K186" s="5">
        <f>K190</f>
        <v>188034.9</v>
      </c>
      <c r="L186" s="38">
        <f>L190</f>
        <v>21783.8</v>
      </c>
      <c r="M186" s="50">
        <f>N186+O186</f>
        <v>209818.69999999998</v>
      </c>
      <c r="N186" s="5">
        <f>N190</f>
        <v>188034.9</v>
      </c>
      <c r="O186" s="38">
        <f>O190</f>
        <v>21783.8</v>
      </c>
    </row>
    <row r="187" spans="1:15">
      <c r="A187" s="31"/>
      <c r="B187" s="32"/>
      <c r="C187" s="45" t="s">
        <v>10</v>
      </c>
      <c r="D187" s="58"/>
      <c r="E187" s="6"/>
      <c r="F187" s="59"/>
      <c r="G187" s="51"/>
      <c r="H187" s="6"/>
      <c r="I187" s="76"/>
      <c r="J187" s="58"/>
      <c r="K187" s="6"/>
      <c r="L187" s="59"/>
      <c r="M187" s="51"/>
      <c r="N187" s="6"/>
      <c r="O187" s="59"/>
    </row>
    <row r="188" spans="1:15" ht="23.25" customHeight="1">
      <c r="A188" s="31"/>
      <c r="B188" s="32"/>
      <c r="C188" s="46" t="s">
        <v>55</v>
      </c>
      <c r="D188" s="60">
        <f>E188+F188</f>
        <v>69939.7</v>
      </c>
      <c r="E188" s="7">
        <f>E186</f>
        <v>62678.400000000001</v>
      </c>
      <c r="F188" s="61">
        <f>F186</f>
        <v>7261.3</v>
      </c>
      <c r="G188" s="52">
        <f>H188+I188</f>
        <v>139879.29999999999</v>
      </c>
      <c r="H188" s="7">
        <f>H186</f>
        <v>125356.7</v>
      </c>
      <c r="I188" s="77">
        <f>I186</f>
        <v>14522.6</v>
      </c>
      <c r="J188" s="60">
        <f>K188+L188</f>
        <v>209818.69999999998</v>
      </c>
      <c r="K188" s="7">
        <f>K186</f>
        <v>188034.9</v>
      </c>
      <c r="L188" s="61">
        <f>L186</f>
        <v>21783.8</v>
      </c>
      <c r="M188" s="52">
        <f>N188+O188</f>
        <v>209818.69999999998</v>
      </c>
      <c r="N188" s="7">
        <f>N186</f>
        <v>188034.9</v>
      </c>
      <c r="O188" s="61">
        <f>O186</f>
        <v>21783.8</v>
      </c>
    </row>
    <row r="189" spans="1:15" ht="37.5" customHeight="1">
      <c r="A189" s="31"/>
      <c r="B189" s="32"/>
      <c r="C189" s="45" t="s">
        <v>12</v>
      </c>
      <c r="D189" s="58"/>
      <c r="E189" s="6"/>
      <c r="F189" s="59"/>
      <c r="G189" s="51"/>
      <c r="H189" s="6"/>
      <c r="I189" s="76"/>
      <c r="J189" s="58"/>
      <c r="K189" s="6"/>
      <c r="L189" s="59"/>
      <c r="M189" s="51"/>
      <c r="N189" s="6"/>
      <c r="O189" s="59"/>
    </row>
    <row r="190" spans="1:15" ht="23.25" customHeight="1">
      <c r="A190" s="31"/>
      <c r="B190" s="32"/>
      <c r="C190" s="45" t="s">
        <v>13</v>
      </c>
      <c r="D190" s="62">
        <f>E190+F190</f>
        <v>69939.7</v>
      </c>
      <c r="E190" s="8">
        <f>E191</f>
        <v>62678.400000000001</v>
      </c>
      <c r="F190" s="63">
        <f>F191</f>
        <v>7261.3</v>
      </c>
      <c r="G190" s="53">
        <f>H190+I190</f>
        <v>139879.29999999999</v>
      </c>
      <c r="H190" s="8">
        <f>H191</f>
        <v>125356.7</v>
      </c>
      <c r="I190" s="78">
        <f>I191</f>
        <v>14522.6</v>
      </c>
      <c r="J190" s="62">
        <f>K190+L190</f>
        <v>209818.69999999998</v>
      </c>
      <c r="K190" s="8">
        <f>K191</f>
        <v>188034.9</v>
      </c>
      <c r="L190" s="63">
        <f>L191</f>
        <v>21783.8</v>
      </c>
      <c r="M190" s="53">
        <f>N190+O190</f>
        <v>209818.69999999998</v>
      </c>
      <c r="N190" s="8">
        <f>N191</f>
        <v>188034.9</v>
      </c>
      <c r="O190" s="63">
        <f>O191</f>
        <v>21783.8</v>
      </c>
    </row>
    <row r="191" spans="1:15" ht="39" customHeight="1">
      <c r="A191" s="31"/>
      <c r="B191" s="32"/>
      <c r="C191" s="47" t="s">
        <v>62</v>
      </c>
      <c r="D191" s="62">
        <f>E191+F191</f>
        <v>69939.7</v>
      </c>
      <c r="E191" s="8">
        <v>62678.400000000001</v>
      </c>
      <c r="F191" s="63">
        <v>7261.3</v>
      </c>
      <c r="G191" s="53">
        <f>H191+I191</f>
        <v>139879.29999999999</v>
      </c>
      <c r="H191" s="8">
        <v>125356.7</v>
      </c>
      <c r="I191" s="78">
        <v>14522.6</v>
      </c>
      <c r="J191" s="62">
        <f>K191+L191</f>
        <v>209818.69999999998</v>
      </c>
      <c r="K191" s="8">
        <v>188034.9</v>
      </c>
      <c r="L191" s="63">
        <v>21783.8</v>
      </c>
      <c r="M191" s="53">
        <f>N191+O191</f>
        <v>209818.69999999998</v>
      </c>
      <c r="N191" s="8">
        <v>188034.9</v>
      </c>
      <c r="O191" s="63">
        <v>21783.8</v>
      </c>
    </row>
    <row r="192" spans="1:15" ht="54.75" customHeight="1">
      <c r="A192" s="31"/>
      <c r="B192" s="33">
        <v>11007</v>
      </c>
      <c r="C192" s="44" t="s">
        <v>61</v>
      </c>
      <c r="D192" s="56">
        <f>E192+F192</f>
        <v>22450.3</v>
      </c>
      <c r="E192" s="5">
        <f t="shared" ref="E192:F192" si="174">E194</f>
        <v>20596.599999999999</v>
      </c>
      <c r="F192" s="38">
        <f t="shared" si="174"/>
        <v>1853.7</v>
      </c>
      <c r="G192" s="50">
        <f>H192+I192</f>
        <v>44900.5</v>
      </c>
      <c r="H192" s="5">
        <f t="shared" ref="H192:I192" si="175">H194</f>
        <v>41193.1</v>
      </c>
      <c r="I192" s="75">
        <f t="shared" si="175"/>
        <v>3707.4</v>
      </c>
      <c r="J192" s="56">
        <f>K192+L192</f>
        <v>67350.7</v>
      </c>
      <c r="K192" s="5">
        <f t="shared" ref="K192:L192" si="176">K194</f>
        <v>61789.599999999999</v>
      </c>
      <c r="L192" s="38">
        <f t="shared" si="176"/>
        <v>5561.1</v>
      </c>
      <c r="M192" s="50">
        <f>N192+O192</f>
        <v>67350.7</v>
      </c>
      <c r="N192" s="5">
        <f t="shared" ref="N192:O192" si="177">N194</f>
        <v>61789.599999999999</v>
      </c>
      <c r="O192" s="38">
        <f t="shared" si="177"/>
        <v>5561.1</v>
      </c>
    </row>
    <row r="193" spans="1:15" ht="21.75" customHeight="1">
      <c r="A193" s="31"/>
      <c r="B193" s="32"/>
      <c r="C193" s="45" t="s">
        <v>10</v>
      </c>
      <c r="D193" s="58"/>
      <c r="E193" s="6"/>
      <c r="F193" s="59"/>
      <c r="G193" s="51"/>
      <c r="H193" s="6"/>
      <c r="I193" s="76"/>
      <c r="J193" s="58"/>
      <c r="K193" s="6"/>
      <c r="L193" s="59"/>
      <c r="M193" s="51"/>
      <c r="N193" s="6"/>
      <c r="O193" s="59"/>
    </row>
    <row r="194" spans="1:15" ht="23.25" customHeight="1">
      <c r="A194" s="31"/>
      <c r="B194" s="32"/>
      <c r="C194" s="46" t="s">
        <v>55</v>
      </c>
      <c r="D194" s="60">
        <f>E194+F194</f>
        <v>22450.3</v>
      </c>
      <c r="E194" s="7">
        <f t="shared" ref="E194:F194" si="178">E196</f>
        <v>20596.599999999999</v>
      </c>
      <c r="F194" s="61">
        <f t="shared" si="178"/>
        <v>1853.7</v>
      </c>
      <c r="G194" s="52">
        <f>H194+I194</f>
        <v>44900.5</v>
      </c>
      <c r="H194" s="7">
        <f t="shared" ref="H194:I194" si="179">H196</f>
        <v>41193.1</v>
      </c>
      <c r="I194" s="77">
        <f t="shared" si="179"/>
        <v>3707.4</v>
      </c>
      <c r="J194" s="60">
        <f>K194+L194</f>
        <v>67350.7</v>
      </c>
      <c r="K194" s="7">
        <f t="shared" ref="K194:L194" si="180">K196</f>
        <v>61789.599999999999</v>
      </c>
      <c r="L194" s="61">
        <f t="shared" si="180"/>
        <v>5561.1</v>
      </c>
      <c r="M194" s="52">
        <f>N194+O194</f>
        <v>67350.7</v>
      </c>
      <c r="N194" s="7">
        <f t="shared" ref="N194:O194" si="181">N196</f>
        <v>61789.599999999999</v>
      </c>
      <c r="O194" s="61">
        <f t="shared" si="181"/>
        <v>5561.1</v>
      </c>
    </row>
    <row r="195" spans="1:15" ht="30.75" customHeight="1">
      <c r="A195" s="31"/>
      <c r="B195" s="32"/>
      <c r="C195" s="45" t="s">
        <v>12</v>
      </c>
      <c r="D195" s="58"/>
      <c r="E195" s="6"/>
      <c r="F195" s="59"/>
      <c r="G195" s="51"/>
      <c r="H195" s="6"/>
      <c r="I195" s="76"/>
      <c r="J195" s="58"/>
      <c r="K195" s="6"/>
      <c r="L195" s="59"/>
      <c r="M195" s="51"/>
      <c r="N195" s="6"/>
      <c r="O195" s="59"/>
    </row>
    <row r="196" spans="1:15" ht="21.75" customHeight="1">
      <c r="A196" s="31"/>
      <c r="B196" s="32"/>
      <c r="C196" s="45" t="s">
        <v>13</v>
      </c>
      <c r="D196" s="62">
        <f>D197</f>
        <v>22450.3</v>
      </c>
      <c r="E196" s="8">
        <f t="shared" ref="E196:O196" si="182">E197</f>
        <v>20596.599999999999</v>
      </c>
      <c r="F196" s="63">
        <f t="shared" si="182"/>
        <v>1853.7</v>
      </c>
      <c r="G196" s="53">
        <f>G197</f>
        <v>44900.5</v>
      </c>
      <c r="H196" s="8">
        <f t="shared" si="182"/>
        <v>41193.1</v>
      </c>
      <c r="I196" s="78">
        <f t="shared" si="182"/>
        <v>3707.4</v>
      </c>
      <c r="J196" s="62">
        <f>J197</f>
        <v>67350.7</v>
      </c>
      <c r="K196" s="8">
        <f t="shared" si="182"/>
        <v>61789.599999999999</v>
      </c>
      <c r="L196" s="63">
        <f t="shared" si="182"/>
        <v>5561.1</v>
      </c>
      <c r="M196" s="53">
        <f>M197</f>
        <v>67350.7</v>
      </c>
      <c r="N196" s="8">
        <f t="shared" si="182"/>
        <v>61789.599999999999</v>
      </c>
      <c r="O196" s="63">
        <f t="shared" si="182"/>
        <v>5561.1</v>
      </c>
    </row>
    <row r="197" spans="1:15" ht="34.5" customHeight="1">
      <c r="A197" s="31"/>
      <c r="B197" s="32"/>
      <c r="C197" s="47" t="s">
        <v>63</v>
      </c>
      <c r="D197" s="62">
        <f>E197+F197</f>
        <v>22450.3</v>
      </c>
      <c r="E197" s="8">
        <v>20596.599999999999</v>
      </c>
      <c r="F197" s="63">
        <v>1853.7</v>
      </c>
      <c r="G197" s="53">
        <f>H197+I197</f>
        <v>44900.5</v>
      </c>
      <c r="H197" s="8">
        <v>41193.1</v>
      </c>
      <c r="I197" s="78">
        <v>3707.4</v>
      </c>
      <c r="J197" s="62">
        <f>K197+L197</f>
        <v>67350.7</v>
      </c>
      <c r="K197" s="8">
        <v>61789.599999999999</v>
      </c>
      <c r="L197" s="63">
        <v>5561.1</v>
      </c>
      <c r="M197" s="53">
        <f>N197+O197</f>
        <v>67350.7</v>
      </c>
      <c r="N197" s="8">
        <v>61789.599999999999</v>
      </c>
      <c r="O197" s="63">
        <v>5561.1</v>
      </c>
    </row>
    <row r="198" spans="1:15" ht="60" customHeight="1">
      <c r="A198" s="31"/>
      <c r="B198" s="33">
        <v>11008</v>
      </c>
      <c r="C198" s="44" t="s">
        <v>64</v>
      </c>
      <c r="D198" s="56">
        <f>E198+F198</f>
        <v>46942.7</v>
      </c>
      <c r="E198" s="5">
        <f t="shared" ref="E198:F198" si="183">E200</f>
        <v>46942.7</v>
      </c>
      <c r="F198" s="38">
        <f t="shared" si="183"/>
        <v>0</v>
      </c>
      <c r="G198" s="50">
        <f>H198+I198</f>
        <v>93885.4</v>
      </c>
      <c r="H198" s="5">
        <f t="shared" ref="H198:I198" si="184">H200</f>
        <v>93885.4</v>
      </c>
      <c r="I198" s="75">
        <f t="shared" si="184"/>
        <v>0</v>
      </c>
      <c r="J198" s="56">
        <f>K198+L198</f>
        <v>117356.7</v>
      </c>
      <c r="K198" s="5">
        <f t="shared" ref="K198:L198" si="185">K200</f>
        <v>117356.7</v>
      </c>
      <c r="L198" s="38">
        <f t="shared" si="185"/>
        <v>0</v>
      </c>
      <c r="M198" s="50">
        <f>N198+O198</f>
        <v>140828</v>
      </c>
      <c r="N198" s="5">
        <f t="shared" ref="N198:O198" si="186">N200</f>
        <v>140828</v>
      </c>
      <c r="O198" s="38">
        <f t="shared" si="186"/>
        <v>0</v>
      </c>
    </row>
    <row r="199" spans="1:15">
      <c r="A199" s="31"/>
      <c r="B199" s="32"/>
      <c r="C199" s="45" t="s">
        <v>10</v>
      </c>
      <c r="D199" s="58"/>
      <c r="E199" s="6"/>
      <c r="F199" s="59"/>
      <c r="G199" s="51"/>
      <c r="H199" s="6"/>
      <c r="I199" s="76"/>
      <c r="J199" s="58"/>
      <c r="K199" s="6"/>
      <c r="L199" s="59"/>
      <c r="M199" s="51"/>
      <c r="N199" s="6"/>
      <c r="O199" s="59"/>
    </row>
    <row r="200" spans="1:15" ht="30.75" customHeight="1">
      <c r="A200" s="31"/>
      <c r="B200" s="32"/>
      <c r="C200" s="46" t="s">
        <v>55</v>
      </c>
      <c r="D200" s="60">
        <f>E200+F200</f>
        <v>46942.7</v>
      </c>
      <c r="E200" s="7">
        <f t="shared" ref="E200:F200" si="187">E202</f>
        <v>46942.7</v>
      </c>
      <c r="F200" s="61">
        <f t="shared" si="187"/>
        <v>0</v>
      </c>
      <c r="G200" s="52">
        <f>H200+I200</f>
        <v>93885.4</v>
      </c>
      <c r="H200" s="7">
        <f t="shared" ref="H200:I200" si="188">H202</f>
        <v>93885.4</v>
      </c>
      <c r="I200" s="77">
        <f t="shared" si="188"/>
        <v>0</v>
      </c>
      <c r="J200" s="60">
        <f>K200+L200</f>
        <v>117356.7</v>
      </c>
      <c r="K200" s="7">
        <f t="shared" ref="K200:L200" si="189">K202</f>
        <v>117356.7</v>
      </c>
      <c r="L200" s="61">
        <f t="shared" si="189"/>
        <v>0</v>
      </c>
      <c r="M200" s="52">
        <f>N200+O200</f>
        <v>140828</v>
      </c>
      <c r="N200" s="7">
        <f t="shared" ref="N200:O200" si="190">N202</f>
        <v>140828</v>
      </c>
      <c r="O200" s="61">
        <f t="shared" si="190"/>
        <v>0</v>
      </c>
    </row>
    <row r="201" spans="1:15" ht="33" customHeight="1">
      <c r="A201" s="31"/>
      <c r="B201" s="32"/>
      <c r="C201" s="45" t="s">
        <v>12</v>
      </c>
      <c r="D201" s="58"/>
      <c r="E201" s="6"/>
      <c r="F201" s="59"/>
      <c r="G201" s="51"/>
      <c r="H201" s="6"/>
      <c r="I201" s="76"/>
      <c r="J201" s="58"/>
      <c r="K201" s="6"/>
      <c r="L201" s="59"/>
      <c r="M201" s="51"/>
      <c r="N201" s="6"/>
      <c r="O201" s="59"/>
    </row>
    <row r="202" spans="1:15" ht="23.25" customHeight="1">
      <c r="A202" s="31"/>
      <c r="B202" s="32"/>
      <c r="C202" s="45" t="s">
        <v>13</v>
      </c>
      <c r="D202" s="62">
        <f>D203</f>
        <v>46942.7</v>
      </c>
      <c r="E202" s="8">
        <f t="shared" ref="E202:O202" si="191">E203</f>
        <v>46942.7</v>
      </c>
      <c r="F202" s="63">
        <f t="shared" si="191"/>
        <v>0</v>
      </c>
      <c r="G202" s="53">
        <f>G203</f>
        <v>93885.4</v>
      </c>
      <c r="H202" s="8">
        <f t="shared" si="191"/>
        <v>93885.4</v>
      </c>
      <c r="I202" s="78">
        <f t="shared" si="191"/>
        <v>0</v>
      </c>
      <c r="J202" s="62">
        <f>J203</f>
        <v>117356.7</v>
      </c>
      <c r="K202" s="8">
        <f t="shared" si="191"/>
        <v>117356.7</v>
      </c>
      <c r="L202" s="63">
        <f t="shared" si="191"/>
        <v>0</v>
      </c>
      <c r="M202" s="53">
        <f>M203</f>
        <v>140828</v>
      </c>
      <c r="N202" s="8">
        <f t="shared" si="191"/>
        <v>140828</v>
      </c>
      <c r="O202" s="63">
        <f t="shared" si="191"/>
        <v>0</v>
      </c>
    </row>
    <row r="203" spans="1:15" ht="39" customHeight="1">
      <c r="A203" s="31"/>
      <c r="B203" s="32"/>
      <c r="C203" s="47" t="s">
        <v>62</v>
      </c>
      <c r="D203" s="62">
        <f>E203+F203</f>
        <v>46942.7</v>
      </c>
      <c r="E203" s="8">
        <v>46942.7</v>
      </c>
      <c r="F203" s="63"/>
      <c r="G203" s="53">
        <f>H203+I203</f>
        <v>93885.4</v>
      </c>
      <c r="H203" s="8">
        <v>93885.4</v>
      </c>
      <c r="I203" s="78"/>
      <c r="J203" s="62">
        <f>K203+L203</f>
        <v>117356.7</v>
      </c>
      <c r="K203" s="8">
        <v>117356.7</v>
      </c>
      <c r="L203" s="63"/>
      <c r="M203" s="53">
        <f>N203+O203</f>
        <v>140828</v>
      </c>
      <c r="N203" s="8">
        <v>140828</v>
      </c>
      <c r="O203" s="63"/>
    </row>
    <row r="204" spans="1:15" ht="55.5" customHeight="1">
      <c r="A204" s="31"/>
      <c r="B204" s="33">
        <v>11009</v>
      </c>
      <c r="C204" s="44" t="s">
        <v>64</v>
      </c>
      <c r="D204" s="56">
        <f>E204+F204</f>
        <v>7155.4</v>
      </c>
      <c r="E204" s="5">
        <f t="shared" ref="E204:F204" si="192">E206</f>
        <v>7155.4</v>
      </c>
      <c r="F204" s="38">
        <f t="shared" si="192"/>
        <v>0</v>
      </c>
      <c r="G204" s="50">
        <f>H204+I204</f>
        <v>14310.8</v>
      </c>
      <c r="H204" s="5">
        <f t="shared" ref="H204:I204" si="193">H206</f>
        <v>14310.8</v>
      </c>
      <c r="I204" s="75">
        <f t="shared" si="193"/>
        <v>0</v>
      </c>
      <c r="J204" s="56">
        <f>K204+L204</f>
        <v>17888.5</v>
      </c>
      <c r="K204" s="5">
        <f t="shared" ref="K204:L204" si="194">K206</f>
        <v>17888.5</v>
      </c>
      <c r="L204" s="38">
        <f t="shared" si="194"/>
        <v>0</v>
      </c>
      <c r="M204" s="50">
        <f>N204+O204</f>
        <v>21466.2</v>
      </c>
      <c r="N204" s="5">
        <f t="shared" ref="N204:O204" si="195">N206</f>
        <v>21466.2</v>
      </c>
      <c r="O204" s="38">
        <f t="shared" si="195"/>
        <v>0</v>
      </c>
    </row>
    <row r="205" spans="1:15">
      <c r="A205" s="31"/>
      <c r="B205" s="32"/>
      <c r="C205" s="45" t="s">
        <v>10</v>
      </c>
      <c r="D205" s="58"/>
      <c r="E205" s="6"/>
      <c r="F205" s="59"/>
      <c r="G205" s="51"/>
      <c r="H205" s="6"/>
      <c r="I205" s="76"/>
      <c r="J205" s="58"/>
      <c r="K205" s="6"/>
      <c r="L205" s="59"/>
      <c r="M205" s="51"/>
      <c r="N205" s="6"/>
      <c r="O205" s="59"/>
    </row>
    <row r="206" spans="1:15" ht="24.75" customHeight="1">
      <c r="A206" s="31"/>
      <c r="B206" s="32"/>
      <c r="C206" s="46" t="s">
        <v>55</v>
      </c>
      <c r="D206" s="60">
        <f>E206+F206</f>
        <v>7155.4</v>
      </c>
      <c r="E206" s="7">
        <f t="shared" ref="E206:F206" si="196">E208</f>
        <v>7155.4</v>
      </c>
      <c r="F206" s="61">
        <f t="shared" si="196"/>
        <v>0</v>
      </c>
      <c r="G206" s="52">
        <f>H206+I206</f>
        <v>14310.8</v>
      </c>
      <c r="H206" s="7">
        <f t="shared" ref="H206:I206" si="197">H208</f>
        <v>14310.8</v>
      </c>
      <c r="I206" s="77">
        <f t="shared" si="197"/>
        <v>0</v>
      </c>
      <c r="J206" s="60">
        <f>K206+L206</f>
        <v>17888.5</v>
      </c>
      <c r="K206" s="7">
        <f t="shared" ref="K206:L206" si="198">K208</f>
        <v>17888.5</v>
      </c>
      <c r="L206" s="61">
        <f t="shared" si="198"/>
        <v>0</v>
      </c>
      <c r="M206" s="52">
        <f>N206+O206</f>
        <v>21466.2</v>
      </c>
      <c r="N206" s="7">
        <f t="shared" ref="N206:O206" si="199">N208</f>
        <v>21466.2</v>
      </c>
      <c r="O206" s="61">
        <f t="shared" si="199"/>
        <v>0</v>
      </c>
    </row>
    <row r="207" spans="1:15" ht="33.75" customHeight="1">
      <c r="A207" s="31"/>
      <c r="B207" s="32"/>
      <c r="C207" s="45" t="s">
        <v>12</v>
      </c>
      <c r="D207" s="58"/>
      <c r="E207" s="6"/>
      <c r="F207" s="59"/>
      <c r="G207" s="51"/>
      <c r="H207" s="6"/>
      <c r="I207" s="76"/>
      <c r="J207" s="58"/>
      <c r="K207" s="6"/>
      <c r="L207" s="59"/>
      <c r="M207" s="51"/>
      <c r="N207" s="6"/>
      <c r="O207" s="59"/>
    </row>
    <row r="208" spans="1:15">
      <c r="A208" s="31"/>
      <c r="B208" s="32"/>
      <c r="C208" s="45" t="s">
        <v>13</v>
      </c>
      <c r="D208" s="62">
        <f>D209</f>
        <v>7155.4</v>
      </c>
      <c r="E208" s="8">
        <f t="shared" ref="E208:O208" si="200">E209</f>
        <v>7155.4</v>
      </c>
      <c r="F208" s="63">
        <f t="shared" si="200"/>
        <v>0</v>
      </c>
      <c r="G208" s="53">
        <f>G209</f>
        <v>14310.8</v>
      </c>
      <c r="H208" s="8">
        <f t="shared" si="200"/>
        <v>14310.8</v>
      </c>
      <c r="I208" s="78">
        <f t="shared" si="200"/>
        <v>0</v>
      </c>
      <c r="J208" s="62">
        <f>J209</f>
        <v>17888.5</v>
      </c>
      <c r="K208" s="8">
        <f t="shared" si="200"/>
        <v>17888.5</v>
      </c>
      <c r="L208" s="63">
        <f t="shared" si="200"/>
        <v>0</v>
      </c>
      <c r="M208" s="53">
        <f>M209</f>
        <v>21466.2</v>
      </c>
      <c r="N208" s="8">
        <f t="shared" si="200"/>
        <v>21466.2</v>
      </c>
      <c r="O208" s="63">
        <f t="shared" si="200"/>
        <v>0</v>
      </c>
    </row>
    <row r="209" spans="1:15" ht="27" customHeight="1">
      <c r="A209" s="31"/>
      <c r="B209" s="32"/>
      <c r="C209" s="47" t="s">
        <v>65</v>
      </c>
      <c r="D209" s="62">
        <f>E209+F209</f>
        <v>7155.4</v>
      </c>
      <c r="E209" s="8">
        <v>7155.4</v>
      </c>
      <c r="F209" s="63"/>
      <c r="G209" s="53">
        <f>H209+I209</f>
        <v>14310.8</v>
      </c>
      <c r="H209" s="8">
        <v>14310.8</v>
      </c>
      <c r="I209" s="78"/>
      <c r="J209" s="62">
        <f>K209+L209</f>
        <v>17888.5</v>
      </c>
      <c r="K209" s="8">
        <v>17888.5</v>
      </c>
      <c r="L209" s="63"/>
      <c r="M209" s="53">
        <f>N209+O209</f>
        <v>21466.2</v>
      </c>
      <c r="N209" s="8">
        <v>21466.2</v>
      </c>
      <c r="O209" s="63">
        <v>0</v>
      </c>
    </row>
    <row r="210" spans="1:15" ht="52.5" customHeight="1">
      <c r="A210" s="31"/>
      <c r="B210" s="33">
        <v>11010</v>
      </c>
      <c r="C210" s="44" t="s">
        <v>61</v>
      </c>
      <c r="D210" s="56">
        <f>E210+F210</f>
        <v>132708.69999999998</v>
      </c>
      <c r="E210" s="5">
        <f t="shared" ref="E210:F210" si="201">E212</f>
        <v>119557.4</v>
      </c>
      <c r="F210" s="38">
        <f t="shared" si="201"/>
        <v>13151.3</v>
      </c>
      <c r="G210" s="50">
        <f>H210+I210</f>
        <v>265417.39999999997</v>
      </c>
      <c r="H210" s="5">
        <f t="shared" ref="H210:I210" si="202">H212</f>
        <v>239114.8</v>
      </c>
      <c r="I210" s="75">
        <f t="shared" si="202"/>
        <v>26302.6</v>
      </c>
      <c r="J210" s="56">
        <f>K210+L210</f>
        <v>265417.39999999997</v>
      </c>
      <c r="K210" s="5">
        <f t="shared" ref="K210:L210" si="203">K212</f>
        <v>239114.8</v>
      </c>
      <c r="L210" s="38">
        <f t="shared" si="203"/>
        <v>26302.6</v>
      </c>
      <c r="M210" s="50">
        <f>N210+O210</f>
        <v>265417.39999999997</v>
      </c>
      <c r="N210" s="5">
        <f t="shared" ref="N210:O210" si="204">N212</f>
        <v>239114.8</v>
      </c>
      <c r="O210" s="38">
        <f t="shared" si="204"/>
        <v>26302.6</v>
      </c>
    </row>
    <row r="211" spans="1:15" ht="24" customHeight="1">
      <c r="A211" s="31"/>
      <c r="B211" s="32"/>
      <c r="C211" s="45" t="s">
        <v>10</v>
      </c>
      <c r="D211" s="58"/>
      <c r="E211" s="6"/>
      <c r="F211" s="59"/>
      <c r="G211" s="51"/>
      <c r="H211" s="6"/>
      <c r="I211" s="76"/>
      <c r="J211" s="58"/>
      <c r="K211" s="6"/>
      <c r="L211" s="59"/>
      <c r="M211" s="51"/>
      <c r="N211" s="6"/>
      <c r="O211" s="59"/>
    </row>
    <row r="212" spans="1:15" ht="22.5" customHeight="1">
      <c r="A212" s="31"/>
      <c r="B212" s="32"/>
      <c r="C212" s="46" t="s">
        <v>55</v>
      </c>
      <c r="D212" s="60">
        <f>E212+F212</f>
        <v>132708.69999999998</v>
      </c>
      <c r="E212" s="7">
        <f t="shared" ref="E212:F212" si="205">E214</f>
        <v>119557.4</v>
      </c>
      <c r="F212" s="61">
        <f t="shared" si="205"/>
        <v>13151.3</v>
      </c>
      <c r="G212" s="52">
        <f>H212+I212</f>
        <v>265417.39999999997</v>
      </c>
      <c r="H212" s="7">
        <f t="shared" ref="H212:I212" si="206">H214</f>
        <v>239114.8</v>
      </c>
      <c r="I212" s="77">
        <f t="shared" si="206"/>
        <v>26302.6</v>
      </c>
      <c r="J212" s="60">
        <f>K212+L212</f>
        <v>265417.39999999997</v>
      </c>
      <c r="K212" s="7">
        <f t="shared" ref="K212:L212" si="207">K214</f>
        <v>239114.8</v>
      </c>
      <c r="L212" s="61">
        <f t="shared" si="207"/>
        <v>26302.6</v>
      </c>
      <c r="M212" s="52">
        <f>N212+O212</f>
        <v>265417.39999999997</v>
      </c>
      <c r="N212" s="7">
        <f t="shared" ref="N212:O212" si="208">N214</f>
        <v>239114.8</v>
      </c>
      <c r="O212" s="61">
        <f t="shared" si="208"/>
        <v>26302.6</v>
      </c>
    </row>
    <row r="213" spans="1:15" ht="33" customHeight="1">
      <c r="A213" s="31"/>
      <c r="B213" s="32"/>
      <c r="C213" s="45" t="s">
        <v>12</v>
      </c>
      <c r="D213" s="58"/>
      <c r="E213" s="6"/>
      <c r="F213" s="59"/>
      <c r="G213" s="51"/>
      <c r="H213" s="6"/>
      <c r="I213" s="76"/>
      <c r="J213" s="58"/>
      <c r="K213" s="6"/>
      <c r="L213" s="59"/>
      <c r="M213" s="51"/>
      <c r="N213" s="6"/>
      <c r="O213" s="59"/>
    </row>
    <row r="214" spans="1:15">
      <c r="A214" s="31"/>
      <c r="B214" s="32"/>
      <c r="C214" s="45" t="s">
        <v>13</v>
      </c>
      <c r="D214" s="62">
        <f>D215</f>
        <v>132708.69999999998</v>
      </c>
      <c r="E214" s="8">
        <f t="shared" ref="E214:O214" si="209">E215</f>
        <v>119557.4</v>
      </c>
      <c r="F214" s="63">
        <f t="shared" si="209"/>
        <v>13151.3</v>
      </c>
      <c r="G214" s="53">
        <f>G215</f>
        <v>265417.39999999997</v>
      </c>
      <c r="H214" s="8">
        <f t="shared" si="209"/>
        <v>239114.8</v>
      </c>
      <c r="I214" s="78">
        <f t="shared" si="209"/>
        <v>26302.6</v>
      </c>
      <c r="J214" s="62">
        <f>J215</f>
        <v>265417.39999999997</v>
      </c>
      <c r="K214" s="8">
        <f t="shared" si="209"/>
        <v>239114.8</v>
      </c>
      <c r="L214" s="63">
        <f t="shared" si="209"/>
        <v>26302.6</v>
      </c>
      <c r="M214" s="53">
        <f>M215</f>
        <v>265417.39999999997</v>
      </c>
      <c r="N214" s="8">
        <f t="shared" si="209"/>
        <v>239114.8</v>
      </c>
      <c r="O214" s="63">
        <f t="shared" si="209"/>
        <v>26302.6</v>
      </c>
    </row>
    <row r="215" spans="1:15">
      <c r="A215" s="31"/>
      <c r="B215" s="32"/>
      <c r="C215" s="47" t="s">
        <v>65</v>
      </c>
      <c r="D215" s="62">
        <f>E215+F215</f>
        <v>132708.69999999998</v>
      </c>
      <c r="E215" s="8">
        <v>119557.4</v>
      </c>
      <c r="F215" s="63">
        <v>13151.3</v>
      </c>
      <c r="G215" s="53">
        <f>H215+I215</f>
        <v>265417.39999999997</v>
      </c>
      <c r="H215" s="8">
        <v>239114.8</v>
      </c>
      <c r="I215" s="78">
        <v>26302.6</v>
      </c>
      <c r="J215" s="62">
        <f>K215+L215</f>
        <v>265417.39999999997</v>
      </c>
      <c r="K215" s="8">
        <v>239114.8</v>
      </c>
      <c r="L215" s="63">
        <v>26302.6</v>
      </c>
      <c r="M215" s="53">
        <f>N215+O215</f>
        <v>265417.39999999997</v>
      </c>
      <c r="N215" s="8">
        <v>239114.8</v>
      </c>
      <c r="O215" s="63">
        <v>26302.6</v>
      </c>
    </row>
    <row r="216" spans="1:15" ht="52.5" customHeight="1">
      <c r="A216" s="31"/>
      <c r="B216" s="33">
        <v>11011</v>
      </c>
      <c r="C216" s="44" t="s">
        <v>66</v>
      </c>
      <c r="D216" s="56">
        <f>E216+F216</f>
        <v>3333.3</v>
      </c>
      <c r="E216" s="5">
        <f t="shared" ref="E216:F216" si="210">E218</f>
        <v>3333.3</v>
      </c>
      <c r="F216" s="38">
        <f t="shared" si="210"/>
        <v>0</v>
      </c>
      <c r="G216" s="50">
        <f>H216+I216</f>
        <v>6666.6</v>
      </c>
      <c r="H216" s="5">
        <f t="shared" ref="H216:I216" si="211">H218</f>
        <v>6666.6</v>
      </c>
      <c r="I216" s="75">
        <f t="shared" si="211"/>
        <v>0</v>
      </c>
      <c r="J216" s="56">
        <f>K216+L216</f>
        <v>10000</v>
      </c>
      <c r="K216" s="5">
        <f t="shared" ref="K216:L216" si="212">K218</f>
        <v>10000</v>
      </c>
      <c r="L216" s="38">
        <f t="shared" si="212"/>
        <v>0</v>
      </c>
      <c r="M216" s="50">
        <f>N216+O216</f>
        <v>10000</v>
      </c>
      <c r="N216" s="5">
        <f t="shared" ref="N216:O216" si="213">N218</f>
        <v>10000</v>
      </c>
      <c r="O216" s="38">
        <f t="shared" si="213"/>
        <v>0</v>
      </c>
    </row>
    <row r="217" spans="1:15">
      <c r="A217" s="31"/>
      <c r="B217" s="32"/>
      <c r="C217" s="45" t="s">
        <v>10</v>
      </c>
      <c r="D217" s="58"/>
      <c r="E217" s="6"/>
      <c r="F217" s="59"/>
      <c r="G217" s="51"/>
      <c r="H217" s="6"/>
      <c r="I217" s="76"/>
      <c r="J217" s="58"/>
      <c r="K217" s="6"/>
      <c r="L217" s="59"/>
      <c r="M217" s="51"/>
      <c r="N217" s="6"/>
      <c r="O217" s="59"/>
    </row>
    <row r="218" spans="1:15" ht="20.25" customHeight="1">
      <c r="A218" s="31"/>
      <c r="B218" s="32"/>
      <c r="C218" s="46" t="s">
        <v>55</v>
      </c>
      <c r="D218" s="60">
        <f>E218+F218</f>
        <v>3333.3</v>
      </c>
      <c r="E218" s="7">
        <f t="shared" ref="E218:F218" si="214">E220</f>
        <v>3333.3</v>
      </c>
      <c r="F218" s="61">
        <f t="shared" si="214"/>
        <v>0</v>
      </c>
      <c r="G218" s="52">
        <f>H218+I218</f>
        <v>6666.6</v>
      </c>
      <c r="H218" s="7">
        <f t="shared" ref="H218:I218" si="215">H220</f>
        <v>6666.6</v>
      </c>
      <c r="I218" s="77">
        <f t="shared" si="215"/>
        <v>0</v>
      </c>
      <c r="J218" s="60">
        <f>K218+L218</f>
        <v>10000</v>
      </c>
      <c r="K218" s="7">
        <f t="shared" ref="K218:L218" si="216">K220</f>
        <v>10000</v>
      </c>
      <c r="L218" s="61">
        <f t="shared" si="216"/>
        <v>0</v>
      </c>
      <c r="M218" s="52">
        <f>N218+O218</f>
        <v>10000</v>
      </c>
      <c r="N218" s="7">
        <f t="shared" ref="N218:O218" si="217">N220</f>
        <v>10000</v>
      </c>
      <c r="O218" s="61">
        <f t="shared" si="217"/>
        <v>0</v>
      </c>
    </row>
    <row r="219" spans="1:15" ht="33.75" customHeight="1">
      <c r="A219" s="31"/>
      <c r="B219" s="32"/>
      <c r="C219" s="45" t="s">
        <v>12</v>
      </c>
      <c r="D219" s="58"/>
      <c r="E219" s="6"/>
      <c r="F219" s="59"/>
      <c r="G219" s="51"/>
      <c r="H219" s="6"/>
      <c r="I219" s="76"/>
      <c r="J219" s="58"/>
      <c r="K219" s="6"/>
      <c r="L219" s="59"/>
      <c r="M219" s="51"/>
      <c r="N219" s="6"/>
      <c r="O219" s="59"/>
    </row>
    <row r="220" spans="1:15">
      <c r="A220" s="31"/>
      <c r="B220" s="32"/>
      <c r="C220" s="45" t="s">
        <v>13</v>
      </c>
      <c r="D220" s="62">
        <f>D221</f>
        <v>3333.3</v>
      </c>
      <c r="E220" s="8">
        <f t="shared" ref="E220:O220" si="218">E221</f>
        <v>3333.3</v>
      </c>
      <c r="F220" s="63">
        <f t="shared" si="218"/>
        <v>0</v>
      </c>
      <c r="G220" s="53">
        <f>G221</f>
        <v>6666.6</v>
      </c>
      <c r="H220" s="8">
        <f t="shared" si="218"/>
        <v>6666.6</v>
      </c>
      <c r="I220" s="78">
        <f t="shared" si="218"/>
        <v>0</v>
      </c>
      <c r="J220" s="62">
        <f>J221</f>
        <v>10000</v>
      </c>
      <c r="K220" s="8">
        <f t="shared" si="218"/>
        <v>10000</v>
      </c>
      <c r="L220" s="63">
        <f t="shared" si="218"/>
        <v>0</v>
      </c>
      <c r="M220" s="53">
        <f>M221</f>
        <v>10000</v>
      </c>
      <c r="N220" s="8">
        <f t="shared" si="218"/>
        <v>10000</v>
      </c>
      <c r="O220" s="63">
        <f t="shared" si="218"/>
        <v>0</v>
      </c>
    </row>
    <row r="221" spans="1:15" ht="30" customHeight="1">
      <c r="A221" s="31"/>
      <c r="B221" s="32"/>
      <c r="C221" s="47" t="s">
        <v>62</v>
      </c>
      <c r="D221" s="62">
        <f>E221+F221</f>
        <v>3333.3</v>
      </c>
      <c r="E221" s="8">
        <v>3333.3</v>
      </c>
      <c r="F221" s="63"/>
      <c r="G221" s="53">
        <f>H221+I221</f>
        <v>6666.6</v>
      </c>
      <c r="H221" s="8">
        <v>6666.6</v>
      </c>
      <c r="I221" s="78"/>
      <c r="J221" s="62">
        <f>K221+L221</f>
        <v>10000</v>
      </c>
      <c r="K221" s="8">
        <v>10000</v>
      </c>
      <c r="L221" s="63"/>
      <c r="M221" s="53">
        <f>N221+O221</f>
        <v>10000</v>
      </c>
      <c r="N221" s="8">
        <v>10000</v>
      </c>
      <c r="O221" s="63"/>
    </row>
    <row r="222" spans="1:15" ht="93.75" customHeight="1">
      <c r="A222" s="31"/>
      <c r="B222" s="33">
        <v>32001</v>
      </c>
      <c r="C222" s="44" t="s">
        <v>67</v>
      </c>
      <c r="D222" s="56">
        <f>E222+F222</f>
        <v>252568</v>
      </c>
      <c r="E222" s="5">
        <f t="shared" ref="E222:F222" si="219">E224</f>
        <v>210473</v>
      </c>
      <c r="F222" s="38">
        <f t="shared" si="219"/>
        <v>42095</v>
      </c>
      <c r="G222" s="50">
        <f>H222+I222</f>
        <v>252568</v>
      </c>
      <c r="H222" s="5">
        <f t="shared" ref="H222:I222" si="220">H224</f>
        <v>210473</v>
      </c>
      <c r="I222" s="75">
        <f t="shared" si="220"/>
        <v>42095</v>
      </c>
      <c r="J222" s="56">
        <f>K222+L222</f>
        <v>252568</v>
      </c>
      <c r="K222" s="5">
        <f t="shared" ref="K222:L222" si="221">K224</f>
        <v>210473</v>
      </c>
      <c r="L222" s="38">
        <f t="shared" si="221"/>
        <v>42095</v>
      </c>
      <c r="M222" s="50">
        <f>N222+O222</f>
        <v>252568</v>
      </c>
      <c r="N222" s="5">
        <f t="shared" ref="N222:O222" si="222">N224</f>
        <v>210473</v>
      </c>
      <c r="O222" s="38">
        <f t="shared" si="222"/>
        <v>42095</v>
      </c>
    </row>
    <row r="223" spans="1:15">
      <c r="A223" s="31"/>
      <c r="B223" s="32"/>
      <c r="C223" s="45" t="s">
        <v>10</v>
      </c>
      <c r="D223" s="58"/>
      <c r="E223" s="6"/>
      <c r="F223" s="59"/>
      <c r="G223" s="51"/>
      <c r="H223" s="6"/>
      <c r="I223" s="76"/>
      <c r="J223" s="58"/>
      <c r="K223" s="6"/>
      <c r="L223" s="59"/>
      <c r="M223" s="51"/>
      <c r="N223" s="6"/>
      <c r="O223" s="59"/>
    </row>
    <row r="224" spans="1:15" ht="25.5" customHeight="1">
      <c r="A224" s="31"/>
      <c r="B224" s="32"/>
      <c r="C224" s="46" t="s">
        <v>55</v>
      </c>
      <c r="D224" s="60">
        <f>E224+F224</f>
        <v>252568</v>
      </c>
      <c r="E224" s="7">
        <f t="shared" ref="E224:F224" si="223">E226</f>
        <v>210473</v>
      </c>
      <c r="F224" s="61">
        <f t="shared" si="223"/>
        <v>42095</v>
      </c>
      <c r="G224" s="52">
        <f>H224+I224</f>
        <v>252568</v>
      </c>
      <c r="H224" s="7">
        <f t="shared" ref="H224:I224" si="224">H226</f>
        <v>210473</v>
      </c>
      <c r="I224" s="77">
        <f t="shared" si="224"/>
        <v>42095</v>
      </c>
      <c r="J224" s="60">
        <f>K224+L224</f>
        <v>252568</v>
      </c>
      <c r="K224" s="7">
        <f t="shared" ref="K224:L224" si="225">K226</f>
        <v>210473</v>
      </c>
      <c r="L224" s="61">
        <f t="shared" si="225"/>
        <v>42095</v>
      </c>
      <c r="M224" s="52">
        <f>N224+O224</f>
        <v>252568</v>
      </c>
      <c r="N224" s="7">
        <f t="shared" ref="N224:O224" si="226">N226</f>
        <v>210473</v>
      </c>
      <c r="O224" s="61">
        <f t="shared" si="226"/>
        <v>42095</v>
      </c>
    </row>
    <row r="225" spans="1:15" ht="34.5" customHeight="1">
      <c r="A225" s="31"/>
      <c r="B225" s="32"/>
      <c r="C225" s="45" t="s">
        <v>12</v>
      </c>
      <c r="D225" s="58"/>
      <c r="E225" s="6"/>
      <c r="F225" s="59"/>
      <c r="G225" s="51"/>
      <c r="H225" s="6"/>
      <c r="I225" s="76"/>
      <c r="J225" s="58"/>
      <c r="K225" s="6"/>
      <c r="L225" s="59"/>
      <c r="M225" s="51"/>
      <c r="N225" s="6"/>
      <c r="O225" s="59"/>
    </row>
    <row r="226" spans="1:15" ht="22.5" customHeight="1">
      <c r="A226" s="31"/>
      <c r="B226" s="32"/>
      <c r="C226" s="45" t="s">
        <v>26</v>
      </c>
      <c r="D226" s="62">
        <f>D227</f>
        <v>252568</v>
      </c>
      <c r="E226" s="8">
        <f t="shared" ref="E226:O226" si="227">E227</f>
        <v>210473</v>
      </c>
      <c r="F226" s="63">
        <f t="shared" si="227"/>
        <v>42095</v>
      </c>
      <c r="G226" s="53">
        <f>G227</f>
        <v>252568</v>
      </c>
      <c r="H226" s="8">
        <f t="shared" si="227"/>
        <v>210473</v>
      </c>
      <c r="I226" s="78">
        <f t="shared" si="227"/>
        <v>42095</v>
      </c>
      <c r="J226" s="62">
        <f>J227</f>
        <v>252568</v>
      </c>
      <c r="K226" s="8">
        <f t="shared" si="227"/>
        <v>210473</v>
      </c>
      <c r="L226" s="63">
        <f t="shared" si="227"/>
        <v>42095</v>
      </c>
      <c r="M226" s="53">
        <f>M227</f>
        <v>252568</v>
      </c>
      <c r="N226" s="8">
        <f t="shared" si="227"/>
        <v>210473</v>
      </c>
      <c r="O226" s="63">
        <f t="shared" si="227"/>
        <v>42095</v>
      </c>
    </row>
    <row r="227" spans="1:15" ht="25.5" customHeight="1" thickBot="1">
      <c r="A227" s="94"/>
      <c r="B227" s="95"/>
      <c r="C227" s="104" t="s">
        <v>27</v>
      </c>
      <c r="D227" s="97">
        <f>E227+F227</f>
        <v>252568</v>
      </c>
      <c r="E227" s="101">
        <v>210473</v>
      </c>
      <c r="F227" s="103">
        <v>42095</v>
      </c>
      <c r="G227" s="100">
        <f>H227+I227</f>
        <v>252568</v>
      </c>
      <c r="H227" s="101">
        <v>210473</v>
      </c>
      <c r="I227" s="102">
        <v>42095</v>
      </c>
      <c r="J227" s="97">
        <f>K227+L227</f>
        <v>252568</v>
      </c>
      <c r="K227" s="101">
        <v>210473</v>
      </c>
      <c r="L227" s="103">
        <v>42095</v>
      </c>
      <c r="M227" s="100">
        <f>N227+O227</f>
        <v>252568</v>
      </c>
      <c r="N227" s="101">
        <v>210473</v>
      </c>
      <c r="O227" s="103">
        <v>42095</v>
      </c>
    </row>
    <row r="228" spans="1:15" s="2" customFormat="1" ht="38.25" customHeight="1" thickBot="1">
      <c r="A228" s="86"/>
      <c r="B228" s="87"/>
      <c r="C228" s="88" t="s">
        <v>133</v>
      </c>
      <c r="D228" s="89">
        <f t="shared" ref="D228:O228" si="228">D229</f>
        <v>9966.2000000000007</v>
      </c>
      <c r="E228" s="90">
        <f t="shared" si="228"/>
        <v>9966.2000000000007</v>
      </c>
      <c r="F228" s="91">
        <f t="shared" si="228"/>
        <v>0</v>
      </c>
      <c r="G228" s="89">
        <f t="shared" si="228"/>
        <v>16136.8</v>
      </c>
      <c r="H228" s="90">
        <f t="shared" si="228"/>
        <v>16136.8</v>
      </c>
      <c r="I228" s="91">
        <f t="shared" si="228"/>
        <v>0</v>
      </c>
      <c r="J228" s="89">
        <f t="shared" si="228"/>
        <v>26656.6</v>
      </c>
      <c r="K228" s="90">
        <f t="shared" si="228"/>
        <v>26656.6</v>
      </c>
      <c r="L228" s="91">
        <f t="shared" si="228"/>
        <v>0</v>
      </c>
      <c r="M228" s="89">
        <f t="shared" si="228"/>
        <v>26656.6</v>
      </c>
      <c r="N228" s="90">
        <f t="shared" si="228"/>
        <v>26656.6</v>
      </c>
      <c r="O228" s="91">
        <f t="shared" si="228"/>
        <v>0</v>
      </c>
    </row>
    <row r="229" spans="1:15" ht="45" customHeight="1">
      <c r="A229" s="84">
        <v>9003</v>
      </c>
      <c r="B229" s="36"/>
      <c r="C229" s="85" t="s">
        <v>137</v>
      </c>
      <c r="D229" s="55">
        <f t="shared" ref="D229:O229" si="229">D231</f>
        <v>9966.2000000000007</v>
      </c>
      <c r="E229" s="26">
        <f t="shared" si="229"/>
        <v>9966.2000000000007</v>
      </c>
      <c r="F229" s="37">
        <f t="shared" si="229"/>
        <v>0</v>
      </c>
      <c r="G229" s="55">
        <f t="shared" si="229"/>
        <v>16136.8</v>
      </c>
      <c r="H229" s="26">
        <f t="shared" si="229"/>
        <v>16136.8</v>
      </c>
      <c r="I229" s="37">
        <f t="shared" si="229"/>
        <v>0</v>
      </c>
      <c r="J229" s="55">
        <f t="shared" si="229"/>
        <v>26656.6</v>
      </c>
      <c r="K229" s="26">
        <f t="shared" si="229"/>
        <v>26656.6</v>
      </c>
      <c r="L229" s="37">
        <f t="shared" si="229"/>
        <v>0</v>
      </c>
      <c r="M229" s="55">
        <f t="shared" si="229"/>
        <v>26656.6</v>
      </c>
      <c r="N229" s="26">
        <f t="shared" si="229"/>
        <v>26656.6</v>
      </c>
      <c r="O229" s="37">
        <f t="shared" si="229"/>
        <v>0</v>
      </c>
    </row>
    <row r="230" spans="1:15">
      <c r="A230" s="31"/>
      <c r="B230" s="32"/>
      <c r="C230" s="45" t="s">
        <v>9</v>
      </c>
      <c r="D230" s="58"/>
      <c r="E230" s="6"/>
      <c r="F230" s="59"/>
      <c r="G230" s="58"/>
      <c r="H230" s="6"/>
      <c r="I230" s="59"/>
      <c r="J230" s="58"/>
      <c r="K230" s="6"/>
      <c r="L230" s="59"/>
      <c r="M230" s="58"/>
      <c r="N230" s="6"/>
      <c r="O230" s="59"/>
    </row>
    <row r="231" spans="1:15" ht="78" customHeight="1">
      <c r="A231" s="31"/>
      <c r="B231" s="33">
        <v>11003</v>
      </c>
      <c r="C231" s="44" t="s">
        <v>136</v>
      </c>
      <c r="D231" s="56">
        <f>E231+F231</f>
        <v>9966.2000000000007</v>
      </c>
      <c r="E231" s="5">
        <f>E235</f>
        <v>9966.2000000000007</v>
      </c>
      <c r="F231" s="38">
        <f>F235</f>
        <v>0</v>
      </c>
      <c r="G231" s="56">
        <f>H231+I231</f>
        <v>16136.8</v>
      </c>
      <c r="H231" s="5">
        <f>H235</f>
        <v>16136.8</v>
      </c>
      <c r="I231" s="38">
        <f>I235</f>
        <v>0</v>
      </c>
      <c r="J231" s="56">
        <f>K231+L231</f>
        <v>26656.6</v>
      </c>
      <c r="K231" s="5">
        <f>K235</f>
        <v>26656.6</v>
      </c>
      <c r="L231" s="38">
        <f>L235</f>
        <v>0</v>
      </c>
      <c r="M231" s="56">
        <f>N231+O231</f>
        <v>26656.6</v>
      </c>
      <c r="N231" s="5">
        <f>N235</f>
        <v>26656.6</v>
      </c>
      <c r="O231" s="38">
        <f>O235</f>
        <v>0</v>
      </c>
    </row>
    <row r="232" spans="1:15">
      <c r="A232" s="31"/>
      <c r="B232" s="32"/>
      <c r="C232" s="45" t="s">
        <v>10</v>
      </c>
      <c r="D232" s="58"/>
      <c r="E232" s="6"/>
      <c r="F232" s="59"/>
      <c r="G232" s="58"/>
      <c r="H232" s="6"/>
      <c r="I232" s="59"/>
      <c r="J232" s="58"/>
      <c r="K232" s="6"/>
      <c r="L232" s="59"/>
      <c r="M232" s="58"/>
      <c r="N232" s="6"/>
      <c r="O232" s="59"/>
    </row>
    <row r="233" spans="1:15" ht="21.75" customHeight="1">
      <c r="A233" s="31"/>
      <c r="B233" s="32"/>
      <c r="C233" s="46" t="s">
        <v>134</v>
      </c>
      <c r="D233" s="60">
        <f>E233+F233</f>
        <v>9966.2000000000007</v>
      </c>
      <c r="E233" s="7">
        <f>E231</f>
        <v>9966.2000000000007</v>
      </c>
      <c r="F233" s="61">
        <f>F231</f>
        <v>0</v>
      </c>
      <c r="G233" s="60">
        <f>H233+I233</f>
        <v>16136.8</v>
      </c>
      <c r="H233" s="7">
        <f>H231</f>
        <v>16136.8</v>
      </c>
      <c r="I233" s="61">
        <f>I231</f>
        <v>0</v>
      </c>
      <c r="J233" s="60">
        <f>K233+L233</f>
        <v>26656.6</v>
      </c>
      <c r="K233" s="7">
        <f>K231</f>
        <v>26656.6</v>
      </c>
      <c r="L233" s="61">
        <f>L231</f>
        <v>0</v>
      </c>
      <c r="M233" s="60">
        <f>N233+O233</f>
        <v>26656.6</v>
      </c>
      <c r="N233" s="7">
        <f>N231</f>
        <v>26656.6</v>
      </c>
      <c r="O233" s="61">
        <f>O231</f>
        <v>0</v>
      </c>
    </row>
    <row r="234" spans="1:15" ht="33" customHeight="1">
      <c r="A234" s="31"/>
      <c r="B234" s="32"/>
      <c r="C234" s="45" t="s">
        <v>12</v>
      </c>
      <c r="D234" s="58"/>
      <c r="E234" s="6"/>
      <c r="F234" s="59"/>
      <c r="G234" s="58"/>
      <c r="H234" s="6"/>
      <c r="I234" s="59"/>
      <c r="J234" s="58"/>
      <c r="K234" s="6"/>
      <c r="L234" s="59"/>
      <c r="M234" s="58"/>
      <c r="N234" s="6"/>
      <c r="O234" s="59"/>
    </row>
    <row r="235" spans="1:15" ht="27" customHeight="1">
      <c r="A235" s="31"/>
      <c r="B235" s="32"/>
      <c r="C235" s="45" t="s">
        <v>13</v>
      </c>
      <c r="D235" s="62">
        <f>E235+F235</f>
        <v>9966.2000000000007</v>
      </c>
      <c r="E235" s="8">
        <f>E236+E237</f>
        <v>9966.2000000000007</v>
      </c>
      <c r="F235" s="63">
        <f>F236+F237</f>
        <v>0</v>
      </c>
      <c r="G235" s="62">
        <f>H235+I235</f>
        <v>16136.8</v>
      </c>
      <c r="H235" s="8">
        <f>H236+H237</f>
        <v>16136.8</v>
      </c>
      <c r="I235" s="63">
        <f>I236+I237</f>
        <v>0</v>
      </c>
      <c r="J235" s="62">
        <f>K235+L235</f>
        <v>26656.6</v>
      </c>
      <c r="K235" s="8">
        <f>K236+K237</f>
        <v>26656.6</v>
      </c>
      <c r="L235" s="63">
        <f>L236+L237</f>
        <v>0</v>
      </c>
      <c r="M235" s="62">
        <f>N235+O235</f>
        <v>26656.6</v>
      </c>
      <c r="N235" s="8">
        <f>N236+N237</f>
        <v>26656.6</v>
      </c>
      <c r="O235" s="63">
        <f>O236+O237</f>
        <v>0</v>
      </c>
    </row>
    <row r="236" spans="1:15" ht="39" customHeight="1">
      <c r="A236" s="31"/>
      <c r="B236" s="32"/>
      <c r="C236" s="47" t="s">
        <v>14</v>
      </c>
      <c r="D236" s="62">
        <f t="shared" ref="D236:D237" si="230">E236+F236</f>
        <v>6966.2</v>
      </c>
      <c r="E236" s="8">
        <v>6966.2</v>
      </c>
      <c r="F236" s="63">
        <v>0</v>
      </c>
      <c r="G236" s="62">
        <f t="shared" ref="G236:G237" si="231">H236+I236</f>
        <v>13136.8</v>
      </c>
      <c r="H236" s="8">
        <v>13136.8</v>
      </c>
      <c r="I236" s="63">
        <v>0</v>
      </c>
      <c r="J236" s="62">
        <f t="shared" ref="J236:J237" si="232">K236+L236</f>
        <v>23656.6</v>
      </c>
      <c r="K236" s="8">
        <v>23656.6</v>
      </c>
      <c r="L236" s="63">
        <v>0</v>
      </c>
      <c r="M236" s="62">
        <f t="shared" ref="M236:M237" si="233">N236+O236</f>
        <v>23656.6</v>
      </c>
      <c r="N236" s="8">
        <v>23656.6</v>
      </c>
      <c r="O236" s="63">
        <v>0</v>
      </c>
    </row>
    <row r="237" spans="1:15" ht="21.75" customHeight="1" thickBot="1">
      <c r="A237" s="31"/>
      <c r="B237" s="32"/>
      <c r="C237" s="45" t="s">
        <v>135</v>
      </c>
      <c r="D237" s="62">
        <f t="shared" si="230"/>
        <v>3000</v>
      </c>
      <c r="E237" s="8">
        <v>3000</v>
      </c>
      <c r="F237" s="63">
        <v>0</v>
      </c>
      <c r="G237" s="62">
        <f t="shared" si="231"/>
        <v>3000</v>
      </c>
      <c r="H237" s="8">
        <v>3000</v>
      </c>
      <c r="I237" s="63">
        <v>0</v>
      </c>
      <c r="J237" s="62">
        <f t="shared" si="232"/>
        <v>3000</v>
      </c>
      <c r="K237" s="8">
        <v>3000</v>
      </c>
      <c r="L237" s="63">
        <v>0</v>
      </c>
      <c r="M237" s="62">
        <f t="shared" si="233"/>
        <v>3000</v>
      </c>
      <c r="N237" s="8">
        <v>3000</v>
      </c>
      <c r="O237" s="63">
        <v>0</v>
      </c>
    </row>
    <row r="238" spans="1:15" s="2" customFormat="1" ht="36" customHeight="1" thickBot="1">
      <c r="A238" s="86"/>
      <c r="B238" s="87"/>
      <c r="C238" s="88" t="s">
        <v>68</v>
      </c>
      <c r="D238" s="89">
        <f>D239</f>
        <v>378969.2</v>
      </c>
      <c r="E238" s="90">
        <f t="shared" ref="E238:O238" si="234">E239</f>
        <v>319567.09999999998</v>
      </c>
      <c r="F238" s="91">
        <f t="shared" si="234"/>
        <v>59402.1</v>
      </c>
      <c r="G238" s="92">
        <f t="shared" si="234"/>
        <v>774949.90000000014</v>
      </c>
      <c r="H238" s="90">
        <f t="shared" si="234"/>
        <v>653660</v>
      </c>
      <c r="I238" s="93">
        <f t="shared" si="234"/>
        <v>121289.9</v>
      </c>
      <c r="J238" s="89">
        <f t="shared" si="234"/>
        <v>1375068.2999999998</v>
      </c>
      <c r="K238" s="90">
        <f t="shared" si="234"/>
        <v>1162062.2</v>
      </c>
      <c r="L238" s="91">
        <f t="shared" si="234"/>
        <v>213006.09999999998</v>
      </c>
      <c r="M238" s="92">
        <f t="shared" si="234"/>
        <v>1712513</v>
      </c>
      <c r="N238" s="90">
        <f t="shared" si="234"/>
        <v>1452577.7</v>
      </c>
      <c r="O238" s="91">
        <f t="shared" si="234"/>
        <v>259935.3</v>
      </c>
    </row>
    <row r="239" spans="1:15" ht="28.5">
      <c r="A239" s="84">
        <v>1155</v>
      </c>
      <c r="B239" s="36"/>
      <c r="C239" s="85" t="s">
        <v>69</v>
      </c>
      <c r="D239" s="55">
        <f>D241+D247+D254</f>
        <v>378969.2</v>
      </c>
      <c r="E239" s="26">
        <f t="shared" ref="E239:O239" si="235">E241+E247+E254</f>
        <v>319567.09999999998</v>
      </c>
      <c r="F239" s="37">
        <f t="shared" si="235"/>
        <v>59402.1</v>
      </c>
      <c r="G239" s="49">
        <f t="shared" si="235"/>
        <v>774949.90000000014</v>
      </c>
      <c r="H239" s="26">
        <f t="shared" si="235"/>
        <v>653660</v>
      </c>
      <c r="I239" s="74">
        <f t="shared" si="235"/>
        <v>121289.9</v>
      </c>
      <c r="J239" s="55">
        <f t="shared" si="235"/>
        <v>1375068.2999999998</v>
      </c>
      <c r="K239" s="26">
        <f t="shared" si="235"/>
        <v>1162062.2</v>
      </c>
      <c r="L239" s="37">
        <f t="shared" si="235"/>
        <v>213006.09999999998</v>
      </c>
      <c r="M239" s="49">
        <f t="shared" si="235"/>
        <v>1712513</v>
      </c>
      <c r="N239" s="26">
        <f t="shared" si="235"/>
        <v>1452577.7</v>
      </c>
      <c r="O239" s="37">
        <f t="shared" si="235"/>
        <v>259935.3</v>
      </c>
    </row>
    <row r="240" spans="1:15">
      <c r="A240" s="31"/>
      <c r="B240" s="32"/>
      <c r="C240" s="45" t="s">
        <v>9</v>
      </c>
      <c r="D240" s="58"/>
      <c r="E240" s="6"/>
      <c r="F240" s="59"/>
      <c r="G240" s="51"/>
      <c r="H240" s="6"/>
      <c r="I240" s="76"/>
      <c r="J240" s="58"/>
      <c r="K240" s="6"/>
      <c r="L240" s="59"/>
      <c r="M240" s="51"/>
      <c r="N240" s="6"/>
      <c r="O240" s="59"/>
    </row>
    <row r="241" spans="1:15" ht="67.5" customHeight="1">
      <c r="A241" s="31"/>
      <c r="B241" s="33">
        <v>11001</v>
      </c>
      <c r="C241" s="44" t="s">
        <v>70</v>
      </c>
      <c r="D241" s="56">
        <f>E241+F241</f>
        <v>210390</v>
      </c>
      <c r="E241" s="5">
        <f>E245</f>
        <v>175325</v>
      </c>
      <c r="F241" s="38">
        <f>F245</f>
        <v>35065</v>
      </c>
      <c r="G241" s="50">
        <f>H241+I241</f>
        <v>430343.30000000005</v>
      </c>
      <c r="H241" s="5">
        <f>H245</f>
        <v>358619.4</v>
      </c>
      <c r="I241" s="75">
        <f>I245</f>
        <v>71723.899999999994</v>
      </c>
      <c r="J241" s="56">
        <f>K241+L241</f>
        <v>765054.7</v>
      </c>
      <c r="K241" s="5">
        <f>K245</f>
        <v>637545.6</v>
      </c>
      <c r="L241" s="38">
        <f>L245</f>
        <v>127509.1</v>
      </c>
      <c r="M241" s="50">
        <f>N241+O241</f>
        <v>941000.9</v>
      </c>
      <c r="N241" s="5">
        <f>N245</f>
        <v>796931.9</v>
      </c>
      <c r="O241" s="38">
        <f>O245</f>
        <v>144069</v>
      </c>
    </row>
    <row r="242" spans="1:15" ht="20.25" customHeight="1">
      <c r="A242" s="31"/>
      <c r="B242" s="32"/>
      <c r="C242" s="45" t="s">
        <v>10</v>
      </c>
      <c r="D242" s="58"/>
      <c r="E242" s="6"/>
      <c r="F242" s="59"/>
      <c r="G242" s="51"/>
      <c r="H242" s="6"/>
      <c r="I242" s="76"/>
      <c r="J242" s="58"/>
      <c r="K242" s="6"/>
      <c r="L242" s="59"/>
      <c r="M242" s="51"/>
      <c r="N242" s="6"/>
      <c r="O242" s="59"/>
    </row>
    <row r="243" spans="1:15" ht="22.5" customHeight="1">
      <c r="A243" s="31"/>
      <c r="B243" s="32"/>
      <c r="C243" s="46" t="s">
        <v>71</v>
      </c>
      <c r="D243" s="60">
        <f>E243+F243</f>
        <v>210390</v>
      </c>
      <c r="E243" s="7">
        <f>E241</f>
        <v>175325</v>
      </c>
      <c r="F243" s="61">
        <f>F241</f>
        <v>35065</v>
      </c>
      <c r="G243" s="52">
        <f>H243+I243</f>
        <v>430343.30000000005</v>
      </c>
      <c r="H243" s="7">
        <f>H241</f>
        <v>358619.4</v>
      </c>
      <c r="I243" s="77">
        <f>I241</f>
        <v>71723.899999999994</v>
      </c>
      <c r="J243" s="60">
        <f>K243+L243</f>
        <v>765054.7</v>
      </c>
      <c r="K243" s="7">
        <f>K241</f>
        <v>637545.6</v>
      </c>
      <c r="L243" s="61">
        <f>L241</f>
        <v>127509.1</v>
      </c>
      <c r="M243" s="52">
        <f>N243+O243</f>
        <v>941000.9</v>
      </c>
      <c r="N243" s="7">
        <f>N241</f>
        <v>796931.9</v>
      </c>
      <c r="O243" s="61">
        <f>O241</f>
        <v>144069</v>
      </c>
    </row>
    <row r="244" spans="1:15" ht="34.5" customHeight="1">
      <c r="A244" s="31"/>
      <c r="B244" s="32"/>
      <c r="C244" s="45" t="s">
        <v>12</v>
      </c>
      <c r="D244" s="58"/>
      <c r="E244" s="6"/>
      <c r="F244" s="59"/>
      <c r="G244" s="51"/>
      <c r="H244" s="6"/>
      <c r="I244" s="76"/>
      <c r="J244" s="58"/>
      <c r="K244" s="6"/>
      <c r="L244" s="59"/>
      <c r="M244" s="51"/>
      <c r="N244" s="6"/>
      <c r="O244" s="59"/>
    </row>
    <row r="245" spans="1:15" ht="22.5" customHeight="1">
      <c r="A245" s="31"/>
      <c r="B245" s="32"/>
      <c r="C245" s="45" t="s">
        <v>13</v>
      </c>
      <c r="D245" s="62">
        <f>E245+F245</f>
        <v>210390</v>
      </c>
      <c r="E245" s="8">
        <f>E246</f>
        <v>175325</v>
      </c>
      <c r="F245" s="63">
        <f>F246</f>
        <v>35065</v>
      </c>
      <c r="G245" s="53">
        <f>H245+I245</f>
        <v>430343.30000000005</v>
      </c>
      <c r="H245" s="8">
        <f>H246</f>
        <v>358619.4</v>
      </c>
      <c r="I245" s="78">
        <f>I246</f>
        <v>71723.899999999994</v>
      </c>
      <c r="J245" s="62">
        <f>K245+L245</f>
        <v>765054.7</v>
      </c>
      <c r="K245" s="8">
        <f>K246</f>
        <v>637545.6</v>
      </c>
      <c r="L245" s="63">
        <f>L246</f>
        <v>127509.1</v>
      </c>
      <c r="M245" s="53">
        <f>N245+O245</f>
        <v>941000.9</v>
      </c>
      <c r="N245" s="8">
        <f>N246</f>
        <v>796931.9</v>
      </c>
      <c r="O245" s="63">
        <f>O246</f>
        <v>144069</v>
      </c>
    </row>
    <row r="246" spans="1:15">
      <c r="A246" s="31"/>
      <c r="B246" s="32"/>
      <c r="C246" s="45" t="s">
        <v>24</v>
      </c>
      <c r="D246" s="62">
        <f>E246+F246</f>
        <v>210390</v>
      </c>
      <c r="E246" s="8">
        <v>175325</v>
      </c>
      <c r="F246" s="63">
        <v>35065</v>
      </c>
      <c r="G246" s="53">
        <f>H246+I246</f>
        <v>430343.30000000005</v>
      </c>
      <c r="H246" s="8">
        <v>358619.4</v>
      </c>
      <c r="I246" s="78">
        <v>71723.899999999994</v>
      </c>
      <c r="J246" s="62">
        <f>K246+L246</f>
        <v>765054.7</v>
      </c>
      <c r="K246" s="8">
        <v>637545.6</v>
      </c>
      <c r="L246" s="63">
        <v>127509.1</v>
      </c>
      <c r="M246" s="53">
        <f>N246+O246</f>
        <v>941000.9</v>
      </c>
      <c r="N246" s="8">
        <v>796931.9</v>
      </c>
      <c r="O246" s="63">
        <v>144069</v>
      </c>
    </row>
    <row r="247" spans="1:15" ht="83.25" customHeight="1">
      <c r="A247" s="31"/>
      <c r="B247" s="33">
        <v>12002</v>
      </c>
      <c r="C247" s="48" t="s">
        <v>72</v>
      </c>
      <c r="D247" s="56">
        <f>E247+F247</f>
        <v>95124.5</v>
      </c>
      <c r="E247" s="5">
        <f>E251</f>
        <v>79270.399999999994</v>
      </c>
      <c r="F247" s="38">
        <f>F251</f>
        <v>15854.1</v>
      </c>
      <c r="G247" s="50">
        <f>H247+I247</f>
        <v>194572.79999999999</v>
      </c>
      <c r="H247" s="5">
        <f>H251</f>
        <v>162144</v>
      </c>
      <c r="I247" s="75">
        <f>I251</f>
        <v>32428.799999999999</v>
      </c>
      <c r="J247" s="56">
        <f>K247+L247</f>
        <v>345907.20000000001</v>
      </c>
      <c r="K247" s="5">
        <f>K251</f>
        <v>288256</v>
      </c>
      <c r="L247" s="38">
        <f>L251</f>
        <v>57651.199999999997</v>
      </c>
      <c r="M247" s="50">
        <f>N247+O247</f>
        <v>442320</v>
      </c>
      <c r="N247" s="5">
        <f>N251</f>
        <v>360320</v>
      </c>
      <c r="O247" s="38">
        <f>O251</f>
        <v>82000</v>
      </c>
    </row>
    <row r="248" spans="1:15">
      <c r="A248" s="31"/>
      <c r="B248" s="32"/>
      <c r="C248" s="45" t="s">
        <v>10</v>
      </c>
      <c r="D248" s="58"/>
      <c r="E248" s="6"/>
      <c r="F248" s="59"/>
      <c r="G248" s="51"/>
      <c r="H248" s="6"/>
      <c r="I248" s="76"/>
      <c r="J248" s="58"/>
      <c r="K248" s="6"/>
      <c r="L248" s="59"/>
      <c r="M248" s="51"/>
      <c r="N248" s="6"/>
      <c r="O248" s="59"/>
    </row>
    <row r="249" spans="1:15" ht="27" customHeight="1">
      <c r="A249" s="31"/>
      <c r="B249" s="32"/>
      <c r="C249" s="46" t="s">
        <v>71</v>
      </c>
      <c r="D249" s="60">
        <f>E249+F249</f>
        <v>95124.5</v>
      </c>
      <c r="E249" s="7">
        <f>E247</f>
        <v>79270.399999999994</v>
      </c>
      <c r="F249" s="61">
        <f>F247</f>
        <v>15854.1</v>
      </c>
      <c r="G249" s="52">
        <f>H249+I249</f>
        <v>194572.79999999999</v>
      </c>
      <c r="H249" s="7">
        <f>H247</f>
        <v>162144</v>
      </c>
      <c r="I249" s="77">
        <f>I247</f>
        <v>32428.799999999999</v>
      </c>
      <c r="J249" s="60">
        <f>K249+L249</f>
        <v>345907.20000000001</v>
      </c>
      <c r="K249" s="7">
        <f>K247</f>
        <v>288256</v>
      </c>
      <c r="L249" s="61">
        <f>L247</f>
        <v>57651.199999999997</v>
      </c>
      <c r="M249" s="52">
        <f>N249+O249</f>
        <v>442320</v>
      </c>
      <c r="N249" s="7">
        <f>N247</f>
        <v>360320</v>
      </c>
      <c r="O249" s="61">
        <f>O247</f>
        <v>82000</v>
      </c>
    </row>
    <row r="250" spans="1:15" ht="36" customHeight="1">
      <c r="A250" s="31"/>
      <c r="B250" s="32"/>
      <c r="C250" s="45" t="s">
        <v>12</v>
      </c>
      <c r="D250" s="58"/>
      <c r="E250" s="6"/>
      <c r="F250" s="59"/>
      <c r="G250" s="51"/>
      <c r="H250" s="6"/>
      <c r="I250" s="76"/>
      <c r="J250" s="58"/>
      <c r="K250" s="6"/>
      <c r="L250" s="59"/>
      <c r="M250" s="51"/>
      <c r="N250" s="6"/>
      <c r="O250" s="59"/>
    </row>
    <row r="251" spans="1:15" ht="21.75" customHeight="1">
      <c r="A251" s="31"/>
      <c r="B251" s="32"/>
      <c r="C251" s="45" t="s">
        <v>26</v>
      </c>
      <c r="D251" s="62">
        <f>E251+F251</f>
        <v>95124.5</v>
      </c>
      <c r="E251" s="8">
        <f>E252+E253</f>
        <v>79270.399999999994</v>
      </c>
      <c r="F251" s="63">
        <f>F252+F253</f>
        <v>15854.1</v>
      </c>
      <c r="G251" s="53">
        <f>H251+I251</f>
        <v>194572.79999999999</v>
      </c>
      <c r="H251" s="8">
        <f>H252+H253</f>
        <v>162144</v>
      </c>
      <c r="I251" s="78">
        <f>I252+I253</f>
        <v>32428.799999999999</v>
      </c>
      <c r="J251" s="62">
        <f>K251+L251</f>
        <v>345907.20000000001</v>
      </c>
      <c r="K251" s="8">
        <f>K252+K253</f>
        <v>288256</v>
      </c>
      <c r="L251" s="63">
        <f>L252+L253</f>
        <v>57651.199999999997</v>
      </c>
      <c r="M251" s="53">
        <f>N251+O251</f>
        <v>442320</v>
      </c>
      <c r="N251" s="8">
        <f>N252+N253</f>
        <v>360320</v>
      </c>
      <c r="O251" s="63">
        <f>O252+O253</f>
        <v>82000</v>
      </c>
    </row>
    <row r="252" spans="1:15" ht="19.5" customHeight="1">
      <c r="A252" s="31"/>
      <c r="B252" s="32"/>
      <c r="C252" s="47" t="s">
        <v>73</v>
      </c>
      <c r="D252" s="62">
        <f>E252+F252</f>
        <v>59014.3</v>
      </c>
      <c r="E252" s="8">
        <v>49178.6</v>
      </c>
      <c r="F252" s="63">
        <v>9835.7000000000007</v>
      </c>
      <c r="G252" s="53">
        <f>H252+I252</f>
        <v>120711.1</v>
      </c>
      <c r="H252" s="8">
        <v>100592.6</v>
      </c>
      <c r="I252" s="78">
        <v>20118.5</v>
      </c>
      <c r="J252" s="62">
        <f>K252+L252</f>
        <v>214597.5</v>
      </c>
      <c r="K252" s="8">
        <v>178831.3</v>
      </c>
      <c r="L252" s="63">
        <v>35766.199999999997</v>
      </c>
      <c r="M252" s="53">
        <f>N252+O252</f>
        <v>273539.09999999998</v>
      </c>
      <c r="N252" s="8">
        <v>223539.1</v>
      </c>
      <c r="O252" s="63">
        <v>50000</v>
      </c>
    </row>
    <row r="253" spans="1:15">
      <c r="A253" s="31"/>
      <c r="B253" s="32"/>
      <c r="C253" s="47" t="s">
        <v>50</v>
      </c>
      <c r="D253" s="62">
        <f>E253+F253</f>
        <v>36110.199999999997</v>
      </c>
      <c r="E253" s="8">
        <v>30091.8</v>
      </c>
      <c r="F253" s="63">
        <v>6018.4</v>
      </c>
      <c r="G253" s="53">
        <f>H253+I253</f>
        <v>73861.7</v>
      </c>
      <c r="H253" s="8">
        <v>61551.4</v>
      </c>
      <c r="I253" s="78">
        <v>12310.3</v>
      </c>
      <c r="J253" s="62">
        <f>K253+L253</f>
        <v>131309.70000000001</v>
      </c>
      <c r="K253" s="8">
        <v>109424.7</v>
      </c>
      <c r="L253" s="63">
        <v>21885</v>
      </c>
      <c r="M253" s="53">
        <f>N253+O253</f>
        <v>168780.9</v>
      </c>
      <c r="N253" s="8">
        <v>136780.9</v>
      </c>
      <c r="O253" s="63">
        <v>32000</v>
      </c>
    </row>
    <row r="254" spans="1:15" ht="82.5" customHeight="1">
      <c r="A254" s="31"/>
      <c r="B254" s="33">
        <v>32001</v>
      </c>
      <c r="C254" s="44" t="s">
        <v>74</v>
      </c>
      <c r="D254" s="56">
        <f>E254+F254</f>
        <v>73454.7</v>
      </c>
      <c r="E254" s="5">
        <f>E258</f>
        <v>64971.7</v>
      </c>
      <c r="F254" s="38">
        <f>F258</f>
        <v>8483</v>
      </c>
      <c r="G254" s="50">
        <f>H254+I254</f>
        <v>150033.80000000002</v>
      </c>
      <c r="H254" s="5">
        <f>H258</f>
        <v>132896.6</v>
      </c>
      <c r="I254" s="75">
        <f>I258</f>
        <v>17137.2</v>
      </c>
      <c r="J254" s="56">
        <f>K254+L254</f>
        <v>264106.40000000002</v>
      </c>
      <c r="K254" s="5">
        <f>K258</f>
        <v>236260.6</v>
      </c>
      <c r="L254" s="38">
        <f>L258</f>
        <v>27845.8</v>
      </c>
      <c r="M254" s="50">
        <f>N254+O254</f>
        <v>329192.09999999998</v>
      </c>
      <c r="N254" s="5">
        <f>N258</f>
        <v>295325.8</v>
      </c>
      <c r="O254" s="38">
        <f>O258</f>
        <v>33866.300000000003</v>
      </c>
    </row>
    <row r="255" spans="1:15" ht="22.5" customHeight="1">
      <c r="A255" s="31"/>
      <c r="B255" s="32"/>
      <c r="C255" s="45" t="s">
        <v>10</v>
      </c>
      <c r="D255" s="58"/>
      <c r="E255" s="6"/>
      <c r="F255" s="59"/>
      <c r="G255" s="51"/>
      <c r="H255" s="6"/>
      <c r="I255" s="76"/>
      <c r="J255" s="58"/>
      <c r="K255" s="6"/>
      <c r="L255" s="59"/>
      <c r="M255" s="51"/>
      <c r="N255" s="6"/>
      <c r="O255" s="59"/>
    </row>
    <row r="256" spans="1:15" ht="26.25" customHeight="1">
      <c r="A256" s="31"/>
      <c r="B256" s="32"/>
      <c r="C256" s="46" t="s">
        <v>71</v>
      </c>
      <c r="D256" s="60">
        <f>E256+F256</f>
        <v>73454.7</v>
      </c>
      <c r="E256" s="7">
        <f>E254</f>
        <v>64971.7</v>
      </c>
      <c r="F256" s="61">
        <f>F254</f>
        <v>8483</v>
      </c>
      <c r="G256" s="52">
        <f>H256+I256</f>
        <v>150033.80000000002</v>
      </c>
      <c r="H256" s="7">
        <f>H254</f>
        <v>132896.6</v>
      </c>
      <c r="I256" s="77">
        <f>I254</f>
        <v>17137.2</v>
      </c>
      <c r="J256" s="60">
        <f>K256+L256</f>
        <v>264106.40000000002</v>
      </c>
      <c r="K256" s="7">
        <f>K254</f>
        <v>236260.6</v>
      </c>
      <c r="L256" s="61">
        <f>L254</f>
        <v>27845.8</v>
      </c>
      <c r="M256" s="52">
        <f>N256+O256</f>
        <v>329192.09999999998</v>
      </c>
      <c r="N256" s="7">
        <f>N254</f>
        <v>295325.8</v>
      </c>
      <c r="O256" s="61">
        <f>O254</f>
        <v>33866.300000000003</v>
      </c>
    </row>
    <row r="257" spans="1:15" ht="36" customHeight="1">
      <c r="A257" s="31"/>
      <c r="B257" s="32"/>
      <c r="C257" s="45" t="s">
        <v>12</v>
      </c>
      <c r="D257" s="58"/>
      <c r="E257" s="6"/>
      <c r="F257" s="59"/>
      <c r="G257" s="51"/>
      <c r="H257" s="6"/>
      <c r="I257" s="76"/>
      <c r="J257" s="58"/>
      <c r="K257" s="6"/>
      <c r="L257" s="59"/>
      <c r="M257" s="51"/>
      <c r="N257" s="6"/>
      <c r="O257" s="59"/>
    </row>
    <row r="258" spans="1:15">
      <c r="A258" s="31"/>
      <c r="B258" s="32"/>
      <c r="C258" s="45" t="s">
        <v>26</v>
      </c>
      <c r="D258" s="62">
        <f t="shared" ref="D258:D263" si="236">E258+F258</f>
        <v>73454.7</v>
      </c>
      <c r="E258" s="8">
        <f>E259+E260+E261</f>
        <v>64971.7</v>
      </c>
      <c r="F258" s="63">
        <f>F259+F260+F261</f>
        <v>8483</v>
      </c>
      <c r="G258" s="53">
        <f t="shared" ref="G258:G263" si="237">H258+I258</f>
        <v>150033.80000000002</v>
      </c>
      <c r="H258" s="8">
        <f>H259+H260+H261</f>
        <v>132896.6</v>
      </c>
      <c r="I258" s="78">
        <f>I259+I260+I261</f>
        <v>17137.2</v>
      </c>
      <c r="J258" s="62">
        <f t="shared" ref="J258:J263" si="238">K258+L258</f>
        <v>264106.40000000002</v>
      </c>
      <c r="K258" s="8">
        <f>K259+K260+K261</f>
        <v>236260.6</v>
      </c>
      <c r="L258" s="63">
        <f>L259+L260+L261</f>
        <v>27845.8</v>
      </c>
      <c r="M258" s="53">
        <f t="shared" ref="M258:M263" si="239">N258+O258</f>
        <v>329192.09999999998</v>
      </c>
      <c r="N258" s="8">
        <f>N259+N260+N261</f>
        <v>295325.8</v>
      </c>
      <c r="O258" s="63">
        <f>O259+O260+O261</f>
        <v>33866.300000000003</v>
      </c>
    </row>
    <row r="259" spans="1:15" ht="24.75" customHeight="1">
      <c r="A259" s="31"/>
      <c r="B259" s="32"/>
      <c r="C259" s="47" t="s">
        <v>75</v>
      </c>
      <c r="D259" s="62">
        <f t="shared" si="236"/>
        <v>50856.299999999996</v>
      </c>
      <c r="E259" s="16">
        <v>46139.7</v>
      </c>
      <c r="F259" s="69">
        <v>4716.6000000000004</v>
      </c>
      <c r="G259" s="53">
        <f t="shared" si="237"/>
        <v>103809.8</v>
      </c>
      <c r="H259" s="8">
        <v>94376.6</v>
      </c>
      <c r="I259" s="78">
        <v>9433.2000000000007</v>
      </c>
      <c r="J259" s="62">
        <f t="shared" si="238"/>
        <v>181930.4</v>
      </c>
      <c r="K259" s="8">
        <v>167780.6</v>
      </c>
      <c r="L259" s="63">
        <v>14149.8</v>
      </c>
      <c r="M259" s="53">
        <f t="shared" si="239"/>
        <v>228592.09999999998</v>
      </c>
      <c r="N259" s="8">
        <v>209725.8</v>
      </c>
      <c r="O259" s="63">
        <v>18866.3</v>
      </c>
    </row>
    <row r="260" spans="1:15" ht="20.25" customHeight="1">
      <c r="A260" s="31"/>
      <c r="B260" s="32"/>
      <c r="C260" s="47" t="s">
        <v>76</v>
      </c>
      <c r="D260" s="62">
        <f t="shared" si="236"/>
        <v>6758.4</v>
      </c>
      <c r="E260" s="16">
        <v>5632</v>
      </c>
      <c r="F260" s="69">
        <v>1126.4000000000001</v>
      </c>
      <c r="G260" s="53">
        <f t="shared" si="237"/>
        <v>13824</v>
      </c>
      <c r="H260" s="8">
        <v>11520</v>
      </c>
      <c r="I260" s="78">
        <v>2304</v>
      </c>
      <c r="J260" s="62">
        <f t="shared" si="238"/>
        <v>24576</v>
      </c>
      <c r="K260" s="8">
        <v>20480</v>
      </c>
      <c r="L260" s="63">
        <v>4096</v>
      </c>
      <c r="M260" s="53">
        <f t="shared" si="239"/>
        <v>30600</v>
      </c>
      <c r="N260" s="8">
        <v>25600</v>
      </c>
      <c r="O260" s="63">
        <v>5000</v>
      </c>
    </row>
    <row r="261" spans="1:15" ht="21.75" customHeight="1" thickBot="1">
      <c r="A261" s="94"/>
      <c r="B261" s="95"/>
      <c r="C261" s="104" t="s">
        <v>39</v>
      </c>
      <c r="D261" s="97">
        <f t="shared" si="236"/>
        <v>15840</v>
      </c>
      <c r="E261" s="105">
        <v>13200</v>
      </c>
      <c r="F261" s="106">
        <v>2640</v>
      </c>
      <c r="G261" s="100">
        <f t="shared" si="237"/>
        <v>32400</v>
      </c>
      <c r="H261" s="101">
        <v>27000</v>
      </c>
      <c r="I261" s="102">
        <v>5400</v>
      </c>
      <c r="J261" s="97">
        <f t="shared" si="238"/>
        <v>57600</v>
      </c>
      <c r="K261" s="101">
        <v>48000</v>
      </c>
      <c r="L261" s="103">
        <v>9600</v>
      </c>
      <c r="M261" s="100">
        <f t="shared" si="239"/>
        <v>70000</v>
      </c>
      <c r="N261" s="101">
        <v>60000</v>
      </c>
      <c r="O261" s="103">
        <v>10000</v>
      </c>
    </row>
    <row r="262" spans="1:15" s="2" customFormat="1" ht="29.25" thickBot="1">
      <c r="A262" s="86"/>
      <c r="B262" s="87"/>
      <c r="C262" s="88" t="s">
        <v>77</v>
      </c>
      <c r="D262" s="89">
        <f t="shared" si="236"/>
        <v>487784.2</v>
      </c>
      <c r="E262" s="90">
        <f>E263+E292</f>
        <v>421546.9</v>
      </c>
      <c r="F262" s="91">
        <f>F263+F292</f>
        <v>66237.3</v>
      </c>
      <c r="G262" s="92">
        <f t="shared" si="237"/>
        <v>1006276.0999999999</v>
      </c>
      <c r="H262" s="90">
        <f>H263+H292</f>
        <v>867628.79999999993</v>
      </c>
      <c r="I262" s="93">
        <f>I263+I292</f>
        <v>138647.29999999999</v>
      </c>
      <c r="J262" s="89">
        <f t="shared" si="238"/>
        <v>1453663.0999999999</v>
      </c>
      <c r="K262" s="90">
        <f>K263+K292</f>
        <v>1251476.3999999999</v>
      </c>
      <c r="L262" s="91">
        <f>L263+L292</f>
        <v>202186.7</v>
      </c>
      <c r="M262" s="92">
        <f t="shared" si="239"/>
        <v>1942055.4999999998</v>
      </c>
      <c r="N262" s="90">
        <f>N263+N292</f>
        <v>1669676.7999999998</v>
      </c>
      <c r="O262" s="91">
        <f>O263+O292</f>
        <v>272378.7</v>
      </c>
    </row>
    <row r="263" spans="1:15" ht="20.25" customHeight="1">
      <c r="A263" s="84">
        <v>1086</v>
      </c>
      <c r="B263" s="36"/>
      <c r="C263" s="85" t="s">
        <v>78</v>
      </c>
      <c r="D263" s="55">
        <f t="shared" si="236"/>
        <v>164829.80000000002</v>
      </c>
      <c r="E263" s="26">
        <f>E265+E271+E286</f>
        <v>140139.6</v>
      </c>
      <c r="F263" s="37">
        <f>F265+F271+F286</f>
        <v>24690.2</v>
      </c>
      <c r="G263" s="49">
        <f t="shared" si="237"/>
        <v>360367</v>
      </c>
      <c r="H263" s="26">
        <f>H265+H271+H286</f>
        <v>304814.09999999998</v>
      </c>
      <c r="I263" s="74">
        <f>I265+I271+I286</f>
        <v>55552.9</v>
      </c>
      <c r="J263" s="55">
        <f t="shared" si="238"/>
        <v>585887.80000000005</v>
      </c>
      <c r="K263" s="26">
        <f>K265+K271+K286</f>
        <v>494641.6</v>
      </c>
      <c r="L263" s="37">
        <f>L265+L271+L286</f>
        <v>91246.200000000012</v>
      </c>
      <c r="M263" s="49">
        <f t="shared" si="239"/>
        <v>842328.79999999993</v>
      </c>
      <c r="N263" s="26">
        <f>N265+N271+N286</f>
        <v>709216.79999999993</v>
      </c>
      <c r="O263" s="37">
        <f>O265+O271+O286</f>
        <v>133112</v>
      </c>
    </row>
    <row r="264" spans="1:15">
      <c r="A264" s="31"/>
      <c r="B264" s="32"/>
      <c r="C264" s="45" t="s">
        <v>9</v>
      </c>
      <c r="D264" s="58"/>
      <c r="E264" s="6"/>
      <c r="F264" s="59"/>
      <c r="G264" s="51"/>
      <c r="H264" s="6"/>
      <c r="I264" s="76"/>
      <c r="J264" s="58"/>
      <c r="K264" s="6"/>
      <c r="L264" s="59"/>
      <c r="M264" s="51"/>
      <c r="N264" s="6"/>
      <c r="O264" s="59"/>
    </row>
    <row r="265" spans="1:15" ht="69.75" customHeight="1">
      <c r="A265" s="31"/>
      <c r="B265" s="33">
        <v>11002</v>
      </c>
      <c r="C265" s="48" t="s">
        <v>108</v>
      </c>
      <c r="D265" s="56">
        <f t="shared" ref="D265" si="240">E265+F265</f>
        <v>134829.80000000002</v>
      </c>
      <c r="E265" s="5">
        <f t="shared" ref="E265:F265" si="241">E267</f>
        <v>110139.6</v>
      </c>
      <c r="F265" s="38">
        <f t="shared" si="241"/>
        <v>24690.2</v>
      </c>
      <c r="G265" s="50">
        <f t="shared" ref="G265" si="242">H265+I265</f>
        <v>303367</v>
      </c>
      <c r="H265" s="5">
        <f t="shared" ref="H265:I265" si="243">H267</f>
        <v>247814.1</v>
      </c>
      <c r="I265" s="75">
        <f t="shared" si="243"/>
        <v>55552.9</v>
      </c>
      <c r="J265" s="56">
        <f t="shared" ref="J265" si="244">K265+L265</f>
        <v>471904.19999999995</v>
      </c>
      <c r="K265" s="5">
        <f t="shared" ref="K265:L265" si="245">K267</f>
        <v>385488.6</v>
      </c>
      <c r="L265" s="38">
        <f t="shared" si="245"/>
        <v>86415.6</v>
      </c>
      <c r="M265" s="50">
        <f t="shared" ref="M265" si="246">N265+O265</f>
        <v>674148.9</v>
      </c>
      <c r="N265" s="5">
        <f t="shared" ref="N265:O265" si="247">N267</f>
        <v>550698.1</v>
      </c>
      <c r="O265" s="38">
        <f t="shared" si="247"/>
        <v>123450.8</v>
      </c>
    </row>
    <row r="266" spans="1:15" ht="20.25" customHeight="1">
      <c r="A266" s="31"/>
      <c r="B266" s="32"/>
      <c r="C266" s="45" t="s">
        <v>10</v>
      </c>
      <c r="D266" s="58"/>
      <c r="E266" s="6"/>
      <c r="F266" s="59"/>
      <c r="G266" s="51"/>
      <c r="H266" s="6"/>
      <c r="I266" s="76"/>
      <c r="J266" s="58"/>
      <c r="K266" s="6"/>
      <c r="L266" s="59"/>
      <c r="M266" s="51"/>
      <c r="N266" s="6"/>
      <c r="O266" s="59"/>
    </row>
    <row r="267" spans="1:15" ht="21.75" customHeight="1">
      <c r="A267" s="31"/>
      <c r="B267" s="32"/>
      <c r="C267" s="46" t="s">
        <v>11</v>
      </c>
      <c r="D267" s="60">
        <f>E267+F267</f>
        <v>134829.80000000002</v>
      </c>
      <c r="E267" s="7">
        <f t="shared" ref="E267:F267" si="248">E269</f>
        <v>110139.6</v>
      </c>
      <c r="F267" s="61">
        <f t="shared" si="248"/>
        <v>24690.2</v>
      </c>
      <c r="G267" s="52">
        <f>H267+I267</f>
        <v>303367</v>
      </c>
      <c r="H267" s="7">
        <f t="shared" ref="H267:I267" si="249">H269</f>
        <v>247814.1</v>
      </c>
      <c r="I267" s="77">
        <f t="shared" si="249"/>
        <v>55552.9</v>
      </c>
      <c r="J267" s="60">
        <f>K267+L267</f>
        <v>471904.19999999995</v>
      </c>
      <c r="K267" s="7">
        <f t="shared" ref="K267:L267" si="250">K269</f>
        <v>385488.6</v>
      </c>
      <c r="L267" s="61">
        <f t="shared" si="250"/>
        <v>86415.6</v>
      </c>
      <c r="M267" s="52">
        <f>N267+O267</f>
        <v>674148.9</v>
      </c>
      <c r="N267" s="7">
        <f t="shared" ref="N267:O267" si="251">N269</f>
        <v>550698.1</v>
      </c>
      <c r="O267" s="61">
        <f t="shared" si="251"/>
        <v>123450.8</v>
      </c>
    </row>
    <row r="268" spans="1:15" ht="35.25" customHeight="1">
      <c r="A268" s="31"/>
      <c r="B268" s="32"/>
      <c r="C268" s="45" t="s">
        <v>12</v>
      </c>
      <c r="D268" s="58"/>
      <c r="E268" s="6"/>
      <c r="F268" s="59"/>
      <c r="G268" s="51"/>
      <c r="H268" s="6"/>
      <c r="I268" s="76"/>
      <c r="J268" s="58"/>
      <c r="K268" s="6"/>
      <c r="L268" s="59"/>
      <c r="M268" s="51"/>
      <c r="N268" s="6"/>
      <c r="O268" s="59"/>
    </row>
    <row r="269" spans="1:15" ht="22.5" customHeight="1">
      <c r="A269" s="31"/>
      <c r="B269" s="32"/>
      <c r="C269" s="45" t="s">
        <v>13</v>
      </c>
      <c r="D269" s="62">
        <f>D270</f>
        <v>134829.80000000002</v>
      </c>
      <c r="E269" s="8">
        <f t="shared" ref="E269:O269" si="252">E270</f>
        <v>110139.6</v>
      </c>
      <c r="F269" s="63">
        <f t="shared" si="252"/>
        <v>24690.2</v>
      </c>
      <c r="G269" s="53">
        <f>G270</f>
        <v>303367</v>
      </c>
      <c r="H269" s="8">
        <f t="shared" si="252"/>
        <v>247814.1</v>
      </c>
      <c r="I269" s="78">
        <f t="shared" si="252"/>
        <v>55552.9</v>
      </c>
      <c r="J269" s="62">
        <f>J270</f>
        <v>471904.19999999995</v>
      </c>
      <c r="K269" s="8">
        <f t="shared" si="252"/>
        <v>385488.6</v>
      </c>
      <c r="L269" s="63">
        <f t="shared" si="252"/>
        <v>86415.6</v>
      </c>
      <c r="M269" s="53">
        <f>M270</f>
        <v>674148.9</v>
      </c>
      <c r="N269" s="8">
        <f t="shared" si="252"/>
        <v>550698.1</v>
      </c>
      <c r="O269" s="63">
        <f t="shared" si="252"/>
        <v>123450.8</v>
      </c>
    </row>
    <row r="270" spans="1:15" ht="21.75" customHeight="1">
      <c r="A270" s="31"/>
      <c r="B270" s="32"/>
      <c r="C270" s="45" t="s">
        <v>24</v>
      </c>
      <c r="D270" s="62">
        <f>E270+F270</f>
        <v>134829.80000000002</v>
      </c>
      <c r="E270" s="16">
        <v>110139.6</v>
      </c>
      <c r="F270" s="69">
        <v>24690.2</v>
      </c>
      <c r="G270" s="53">
        <f>H270+I270</f>
        <v>303367</v>
      </c>
      <c r="H270" s="8">
        <v>247814.1</v>
      </c>
      <c r="I270" s="78">
        <v>55552.9</v>
      </c>
      <c r="J270" s="62">
        <f>K270+L270</f>
        <v>471904.19999999995</v>
      </c>
      <c r="K270" s="8">
        <v>385488.6</v>
      </c>
      <c r="L270" s="63">
        <v>86415.6</v>
      </c>
      <c r="M270" s="53">
        <f>N270+O270</f>
        <v>674148.9</v>
      </c>
      <c r="N270" s="8">
        <v>550698.1</v>
      </c>
      <c r="O270" s="63">
        <v>123450.8</v>
      </c>
    </row>
    <row r="271" spans="1:15" ht="42" customHeight="1">
      <c r="A271" s="31"/>
      <c r="B271" s="33">
        <v>11003</v>
      </c>
      <c r="C271" s="48" t="s">
        <v>119</v>
      </c>
      <c r="D271" s="56">
        <f>E271+F271</f>
        <v>30000</v>
      </c>
      <c r="E271" s="5">
        <f>E275</f>
        <v>30000</v>
      </c>
      <c r="F271" s="38">
        <f>F275</f>
        <v>0</v>
      </c>
      <c r="G271" s="50">
        <f>H271+I271</f>
        <v>57000</v>
      </c>
      <c r="H271" s="5">
        <f>H275</f>
        <v>57000</v>
      </c>
      <c r="I271" s="75">
        <f>I275</f>
        <v>0</v>
      </c>
      <c r="J271" s="56">
        <f>K271+L271</f>
        <v>85000</v>
      </c>
      <c r="K271" s="5">
        <f>K275</f>
        <v>85000</v>
      </c>
      <c r="L271" s="38">
        <f>L275</f>
        <v>0</v>
      </c>
      <c r="M271" s="50">
        <f>N271+O271</f>
        <v>110212.7</v>
      </c>
      <c r="N271" s="5">
        <f>N275</f>
        <v>110212.7</v>
      </c>
      <c r="O271" s="38">
        <f>O275</f>
        <v>0</v>
      </c>
    </row>
    <row r="272" spans="1:15" ht="22.5" customHeight="1">
      <c r="A272" s="31"/>
      <c r="B272" s="32"/>
      <c r="C272" s="45" t="s">
        <v>10</v>
      </c>
      <c r="D272" s="58"/>
      <c r="E272" s="6"/>
      <c r="F272" s="59"/>
      <c r="G272" s="51"/>
      <c r="H272" s="6"/>
      <c r="I272" s="76"/>
      <c r="J272" s="58"/>
      <c r="K272" s="6"/>
      <c r="L272" s="59"/>
      <c r="M272" s="51"/>
      <c r="N272" s="6"/>
      <c r="O272" s="59"/>
    </row>
    <row r="273" spans="1:15" ht="22.5" customHeight="1">
      <c r="A273" s="31"/>
      <c r="B273" s="32"/>
      <c r="C273" s="46" t="s">
        <v>11</v>
      </c>
      <c r="D273" s="60">
        <f>E273+F273</f>
        <v>30000</v>
      </c>
      <c r="E273" s="7">
        <f>E271</f>
        <v>30000</v>
      </c>
      <c r="F273" s="61">
        <f>F271</f>
        <v>0</v>
      </c>
      <c r="G273" s="52">
        <f>H273+I273</f>
        <v>57000</v>
      </c>
      <c r="H273" s="7">
        <f>H271</f>
        <v>57000</v>
      </c>
      <c r="I273" s="77">
        <f>I271</f>
        <v>0</v>
      </c>
      <c r="J273" s="60">
        <f>K273+L273</f>
        <v>85000</v>
      </c>
      <c r="K273" s="7">
        <f>K271</f>
        <v>85000</v>
      </c>
      <c r="L273" s="61">
        <f>L271</f>
        <v>0</v>
      </c>
      <c r="M273" s="52">
        <f>N273+O273</f>
        <v>110212.7</v>
      </c>
      <c r="N273" s="7">
        <f>N271</f>
        <v>110212.7</v>
      </c>
      <c r="O273" s="61">
        <f>O271</f>
        <v>0</v>
      </c>
    </row>
    <row r="274" spans="1:15" ht="43.5" customHeight="1">
      <c r="A274" s="31"/>
      <c r="B274" s="32"/>
      <c r="C274" s="45" t="s">
        <v>12</v>
      </c>
      <c r="D274" s="58"/>
      <c r="E274" s="6"/>
      <c r="F274" s="59"/>
      <c r="G274" s="51"/>
      <c r="H274" s="6"/>
      <c r="I274" s="76"/>
      <c r="J274" s="58"/>
      <c r="K274" s="6"/>
      <c r="L274" s="59"/>
      <c r="M274" s="51"/>
      <c r="N274" s="6"/>
      <c r="O274" s="59"/>
    </row>
    <row r="275" spans="1:15" ht="23.25" customHeight="1">
      <c r="A275" s="31"/>
      <c r="B275" s="32"/>
      <c r="C275" s="45" t="s">
        <v>13</v>
      </c>
      <c r="D275" s="62">
        <f>E275+F275</f>
        <v>30000</v>
      </c>
      <c r="E275" s="8">
        <f>SUM(E276:E285)</f>
        <v>30000</v>
      </c>
      <c r="F275" s="63">
        <f>SUM(F276:F285)</f>
        <v>0</v>
      </c>
      <c r="G275" s="53">
        <f>H275+I275</f>
        <v>57000</v>
      </c>
      <c r="H275" s="8">
        <f>SUM(H276:H285)</f>
        <v>57000</v>
      </c>
      <c r="I275" s="78">
        <f>SUM(I276:I285)</f>
        <v>0</v>
      </c>
      <c r="J275" s="62">
        <f>K275+L275</f>
        <v>85000</v>
      </c>
      <c r="K275" s="8">
        <f>SUM(K276:K285)</f>
        <v>85000</v>
      </c>
      <c r="L275" s="63">
        <f>SUM(L276:L285)</f>
        <v>0</v>
      </c>
      <c r="M275" s="53">
        <f>N275+O275</f>
        <v>110212.7</v>
      </c>
      <c r="N275" s="8">
        <f>SUM(N276:N285)</f>
        <v>110212.7</v>
      </c>
      <c r="O275" s="63">
        <f>SUM(O276:O285)</f>
        <v>0</v>
      </c>
    </row>
    <row r="276" spans="1:15" ht="21.75" customHeight="1">
      <c r="A276" s="31"/>
      <c r="B276" s="32"/>
      <c r="C276" s="47" t="s">
        <v>14</v>
      </c>
      <c r="D276" s="62">
        <f t="shared" ref="D276:D285" si="253">E276+F276</f>
        <v>5868</v>
      </c>
      <c r="E276" s="17">
        <v>5868</v>
      </c>
      <c r="F276" s="63"/>
      <c r="G276" s="53">
        <f t="shared" ref="G276:G285" si="254">H276+I276</f>
        <v>7824</v>
      </c>
      <c r="H276" s="8">
        <v>7824</v>
      </c>
      <c r="I276" s="78">
        <v>0</v>
      </c>
      <c r="J276" s="62">
        <f t="shared" ref="J276:J285" si="255">K276+L276</f>
        <v>10758</v>
      </c>
      <c r="K276" s="8">
        <v>10758</v>
      </c>
      <c r="L276" s="63">
        <v>0</v>
      </c>
      <c r="M276" s="53">
        <f t="shared" ref="M276:M285" si="256">N276+O276</f>
        <v>11736</v>
      </c>
      <c r="N276" s="8">
        <v>11736</v>
      </c>
      <c r="O276" s="63">
        <v>0</v>
      </c>
    </row>
    <row r="277" spans="1:15" ht="20.25" customHeight="1">
      <c r="A277" s="31"/>
      <c r="B277" s="32"/>
      <c r="C277" s="47" t="s">
        <v>31</v>
      </c>
      <c r="D277" s="62">
        <f t="shared" si="253"/>
        <v>75</v>
      </c>
      <c r="E277" s="17">
        <v>75</v>
      </c>
      <c r="F277" s="63"/>
      <c r="G277" s="53">
        <f t="shared" si="254"/>
        <v>150</v>
      </c>
      <c r="H277" s="8">
        <v>150</v>
      </c>
      <c r="I277" s="78">
        <v>0</v>
      </c>
      <c r="J277" s="62">
        <f t="shared" si="255"/>
        <v>225</v>
      </c>
      <c r="K277" s="8">
        <v>225</v>
      </c>
      <c r="L277" s="63">
        <v>0</v>
      </c>
      <c r="M277" s="53">
        <f t="shared" si="256"/>
        <v>300</v>
      </c>
      <c r="N277" s="8">
        <v>300</v>
      </c>
      <c r="O277" s="63">
        <v>0</v>
      </c>
    </row>
    <row r="278" spans="1:15" ht="19.5" customHeight="1">
      <c r="A278" s="31"/>
      <c r="B278" s="32"/>
      <c r="C278" s="47" t="s">
        <v>15</v>
      </c>
      <c r="D278" s="62">
        <f t="shared" si="253"/>
        <v>380</v>
      </c>
      <c r="E278" s="17">
        <v>380</v>
      </c>
      <c r="F278" s="63"/>
      <c r="G278" s="53">
        <f t="shared" si="254"/>
        <v>760</v>
      </c>
      <c r="H278" s="8">
        <v>760</v>
      </c>
      <c r="I278" s="78">
        <v>0</v>
      </c>
      <c r="J278" s="62">
        <f t="shared" si="255"/>
        <v>1140</v>
      </c>
      <c r="K278" s="8">
        <v>1140</v>
      </c>
      <c r="L278" s="63">
        <v>0</v>
      </c>
      <c r="M278" s="53">
        <f t="shared" si="256"/>
        <v>1520</v>
      </c>
      <c r="N278" s="8">
        <v>1520</v>
      </c>
      <c r="O278" s="63">
        <v>0</v>
      </c>
    </row>
    <row r="279" spans="1:15" ht="20.25" customHeight="1">
      <c r="A279" s="31"/>
      <c r="B279" s="32"/>
      <c r="C279" s="47" t="s">
        <v>16</v>
      </c>
      <c r="D279" s="62">
        <f t="shared" si="253"/>
        <v>60</v>
      </c>
      <c r="E279" s="17">
        <v>60</v>
      </c>
      <c r="F279" s="63"/>
      <c r="G279" s="53">
        <f t="shared" si="254"/>
        <v>120</v>
      </c>
      <c r="H279" s="8">
        <v>120</v>
      </c>
      <c r="I279" s="78">
        <v>0</v>
      </c>
      <c r="J279" s="62">
        <f t="shared" si="255"/>
        <v>180</v>
      </c>
      <c r="K279" s="8">
        <v>180</v>
      </c>
      <c r="L279" s="63">
        <v>0</v>
      </c>
      <c r="M279" s="53">
        <f t="shared" si="256"/>
        <v>240</v>
      </c>
      <c r="N279" s="8">
        <v>240</v>
      </c>
      <c r="O279" s="63">
        <v>0</v>
      </c>
    </row>
    <row r="280" spans="1:15" ht="22.5" customHeight="1">
      <c r="A280" s="31"/>
      <c r="B280" s="32"/>
      <c r="C280" s="47" t="s">
        <v>17</v>
      </c>
      <c r="D280" s="62">
        <f t="shared" si="253"/>
        <v>120</v>
      </c>
      <c r="E280" s="17">
        <v>120</v>
      </c>
      <c r="F280" s="63"/>
      <c r="G280" s="53">
        <f t="shared" si="254"/>
        <v>240</v>
      </c>
      <c r="H280" s="8">
        <v>240</v>
      </c>
      <c r="I280" s="78">
        <v>0</v>
      </c>
      <c r="J280" s="62">
        <f t="shared" si="255"/>
        <v>360</v>
      </c>
      <c r="K280" s="8">
        <v>360</v>
      </c>
      <c r="L280" s="63">
        <v>0</v>
      </c>
      <c r="M280" s="53">
        <f t="shared" si="256"/>
        <v>480</v>
      </c>
      <c r="N280" s="8">
        <v>480</v>
      </c>
      <c r="O280" s="63">
        <v>0</v>
      </c>
    </row>
    <row r="281" spans="1:15" ht="24" customHeight="1">
      <c r="A281" s="31"/>
      <c r="B281" s="32"/>
      <c r="C281" s="47" t="s">
        <v>33</v>
      </c>
      <c r="D281" s="62">
        <f t="shared" si="253"/>
        <v>750</v>
      </c>
      <c r="E281" s="17">
        <v>750</v>
      </c>
      <c r="F281" s="63"/>
      <c r="G281" s="53">
        <f t="shared" si="254"/>
        <v>1500</v>
      </c>
      <c r="H281" s="8">
        <v>1500</v>
      </c>
      <c r="I281" s="78">
        <v>0</v>
      </c>
      <c r="J281" s="62">
        <f t="shared" si="255"/>
        <v>2250</v>
      </c>
      <c r="K281" s="8">
        <v>2250</v>
      </c>
      <c r="L281" s="63">
        <v>0</v>
      </c>
      <c r="M281" s="53">
        <f t="shared" si="256"/>
        <v>3000</v>
      </c>
      <c r="N281" s="8">
        <v>3000</v>
      </c>
      <c r="O281" s="63">
        <v>0</v>
      </c>
    </row>
    <row r="282" spans="1:15" ht="19.5" customHeight="1">
      <c r="A282" s="31"/>
      <c r="B282" s="32"/>
      <c r="C282" s="47" t="s">
        <v>18</v>
      </c>
      <c r="D282" s="62">
        <f t="shared" si="253"/>
        <v>125</v>
      </c>
      <c r="E282" s="17">
        <v>125</v>
      </c>
      <c r="F282" s="63"/>
      <c r="G282" s="53">
        <f t="shared" si="254"/>
        <v>250</v>
      </c>
      <c r="H282" s="8">
        <v>250</v>
      </c>
      <c r="I282" s="78">
        <v>0</v>
      </c>
      <c r="J282" s="62">
        <f t="shared" si="255"/>
        <v>375</v>
      </c>
      <c r="K282" s="8">
        <v>375</v>
      </c>
      <c r="L282" s="63">
        <v>0</v>
      </c>
      <c r="M282" s="53">
        <f t="shared" si="256"/>
        <v>500</v>
      </c>
      <c r="N282" s="8">
        <v>500</v>
      </c>
      <c r="O282" s="63">
        <v>0</v>
      </c>
    </row>
    <row r="283" spans="1:15" ht="22.5" customHeight="1">
      <c r="A283" s="31"/>
      <c r="B283" s="32"/>
      <c r="C283" s="47" t="s">
        <v>19</v>
      </c>
      <c r="D283" s="62">
        <f t="shared" si="253"/>
        <v>375</v>
      </c>
      <c r="E283" s="17">
        <v>375</v>
      </c>
      <c r="F283" s="63"/>
      <c r="G283" s="53">
        <f t="shared" si="254"/>
        <v>750</v>
      </c>
      <c r="H283" s="8">
        <v>750</v>
      </c>
      <c r="I283" s="78">
        <v>0</v>
      </c>
      <c r="J283" s="62">
        <f t="shared" si="255"/>
        <v>1125</v>
      </c>
      <c r="K283" s="8">
        <v>1125</v>
      </c>
      <c r="L283" s="63">
        <v>0</v>
      </c>
      <c r="M283" s="53">
        <f t="shared" si="256"/>
        <v>1500</v>
      </c>
      <c r="N283" s="8">
        <v>1500</v>
      </c>
      <c r="O283" s="63">
        <v>0</v>
      </c>
    </row>
    <row r="284" spans="1:15" ht="18" customHeight="1">
      <c r="A284" s="31"/>
      <c r="B284" s="32"/>
      <c r="C284" s="47" t="s">
        <v>22</v>
      </c>
      <c r="D284" s="62">
        <f t="shared" si="253"/>
        <v>112.5</v>
      </c>
      <c r="E284" s="17">
        <v>112.5</v>
      </c>
      <c r="F284" s="63"/>
      <c r="G284" s="53">
        <f t="shared" si="254"/>
        <v>225</v>
      </c>
      <c r="H284" s="8">
        <v>225</v>
      </c>
      <c r="I284" s="78">
        <v>0</v>
      </c>
      <c r="J284" s="62">
        <f t="shared" si="255"/>
        <v>337.5</v>
      </c>
      <c r="K284" s="8">
        <v>337.5</v>
      </c>
      <c r="L284" s="63">
        <v>0</v>
      </c>
      <c r="M284" s="53">
        <f t="shared" si="256"/>
        <v>450</v>
      </c>
      <c r="N284" s="8">
        <v>450</v>
      </c>
      <c r="O284" s="63">
        <v>0</v>
      </c>
    </row>
    <row r="285" spans="1:15" ht="18.75" customHeight="1">
      <c r="A285" s="31"/>
      <c r="B285" s="32"/>
      <c r="C285" s="45" t="s">
        <v>24</v>
      </c>
      <c r="D285" s="62">
        <f t="shared" si="253"/>
        <v>22134.5</v>
      </c>
      <c r="E285" s="17">
        <v>22134.5</v>
      </c>
      <c r="F285" s="63"/>
      <c r="G285" s="53">
        <f t="shared" si="254"/>
        <v>45181</v>
      </c>
      <c r="H285" s="8">
        <v>45181</v>
      </c>
      <c r="I285" s="78">
        <v>0</v>
      </c>
      <c r="J285" s="62">
        <f t="shared" si="255"/>
        <v>68249.5</v>
      </c>
      <c r="K285" s="8">
        <v>68249.5</v>
      </c>
      <c r="L285" s="63">
        <v>0</v>
      </c>
      <c r="M285" s="53">
        <f t="shared" si="256"/>
        <v>90486.7</v>
      </c>
      <c r="N285" s="8">
        <v>90486.7</v>
      </c>
      <c r="O285" s="63">
        <v>0</v>
      </c>
    </row>
    <row r="286" spans="1:15" ht="71.25" customHeight="1">
      <c r="A286" s="31"/>
      <c r="B286" s="33">
        <v>12002</v>
      </c>
      <c r="C286" s="48" t="s">
        <v>108</v>
      </c>
      <c r="D286" s="56">
        <f>E286+F286</f>
        <v>0</v>
      </c>
      <c r="E286" s="5">
        <f t="shared" ref="E286:F286" si="257">E288</f>
        <v>0</v>
      </c>
      <c r="F286" s="38">
        <f t="shared" si="257"/>
        <v>0</v>
      </c>
      <c r="G286" s="50">
        <f>H286+I286</f>
        <v>0</v>
      </c>
      <c r="H286" s="5">
        <f t="shared" ref="H286:I286" si="258">H288</f>
        <v>0</v>
      </c>
      <c r="I286" s="75">
        <f t="shared" si="258"/>
        <v>0</v>
      </c>
      <c r="J286" s="56">
        <f>K286+L286</f>
        <v>28983.599999999999</v>
      </c>
      <c r="K286" s="5">
        <f t="shared" ref="K286:L286" si="259">K288</f>
        <v>24153</v>
      </c>
      <c r="L286" s="38">
        <f t="shared" si="259"/>
        <v>4830.6000000000004</v>
      </c>
      <c r="M286" s="50">
        <f>N286+O286</f>
        <v>57967.199999999997</v>
      </c>
      <c r="N286" s="5">
        <f t="shared" ref="N286:O286" si="260">N288</f>
        <v>48306</v>
      </c>
      <c r="O286" s="38">
        <f t="shared" si="260"/>
        <v>9661.2000000000007</v>
      </c>
    </row>
    <row r="287" spans="1:15">
      <c r="A287" s="31"/>
      <c r="B287" s="32"/>
      <c r="C287" s="45" t="s">
        <v>10</v>
      </c>
      <c r="D287" s="58"/>
      <c r="E287" s="6"/>
      <c r="F287" s="59"/>
      <c r="G287" s="51"/>
      <c r="H287" s="6"/>
      <c r="I287" s="76"/>
      <c r="J287" s="58"/>
      <c r="K287" s="6"/>
      <c r="L287" s="59"/>
      <c r="M287" s="51"/>
      <c r="N287" s="6"/>
      <c r="O287" s="59"/>
    </row>
    <row r="288" spans="1:15" ht="24" customHeight="1">
      <c r="A288" s="31"/>
      <c r="B288" s="32"/>
      <c r="C288" s="46" t="s">
        <v>11</v>
      </c>
      <c r="D288" s="60">
        <f>E288+F288</f>
        <v>0</v>
      </c>
      <c r="E288" s="7">
        <f t="shared" ref="E288:F288" si="261">E290</f>
        <v>0</v>
      </c>
      <c r="F288" s="61">
        <f t="shared" si="261"/>
        <v>0</v>
      </c>
      <c r="G288" s="52">
        <f>H288+I288</f>
        <v>0</v>
      </c>
      <c r="H288" s="7">
        <f t="shared" ref="H288:I288" si="262">H290</f>
        <v>0</v>
      </c>
      <c r="I288" s="77">
        <f t="shared" si="262"/>
        <v>0</v>
      </c>
      <c r="J288" s="60">
        <f>K288+L288</f>
        <v>28983.599999999999</v>
      </c>
      <c r="K288" s="7">
        <f t="shared" ref="K288:L288" si="263">K290</f>
        <v>24153</v>
      </c>
      <c r="L288" s="61">
        <f t="shared" si="263"/>
        <v>4830.6000000000004</v>
      </c>
      <c r="M288" s="52">
        <f>N288+O288</f>
        <v>57967.199999999997</v>
      </c>
      <c r="N288" s="7">
        <f t="shared" ref="N288:O288" si="264">N290</f>
        <v>48306</v>
      </c>
      <c r="O288" s="61">
        <f t="shared" si="264"/>
        <v>9661.2000000000007</v>
      </c>
    </row>
    <row r="289" spans="1:15" ht="31.5" customHeight="1">
      <c r="A289" s="31"/>
      <c r="B289" s="32"/>
      <c r="C289" s="45" t="s">
        <v>12</v>
      </c>
      <c r="D289" s="58"/>
      <c r="E289" s="6"/>
      <c r="F289" s="59"/>
      <c r="G289" s="51"/>
      <c r="H289" s="6"/>
      <c r="I289" s="76"/>
      <c r="J289" s="58"/>
      <c r="K289" s="6"/>
      <c r="L289" s="59"/>
      <c r="M289" s="51"/>
      <c r="N289" s="6"/>
      <c r="O289" s="59"/>
    </row>
    <row r="290" spans="1:15">
      <c r="A290" s="31"/>
      <c r="B290" s="32"/>
      <c r="C290" s="45" t="s">
        <v>26</v>
      </c>
      <c r="D290" s="62">
        <f>D291</f>
        <v>0</v>
      </c>
      <c r="E290" s="8">
        <f t="shared" ref="E290:O290" si="265">E291</f>
        <v>0</v>
      </c>
      <c r="F290" s="63">
        <f t="shared" si="265"/>
        <v>0</v>
      </c>
      <c r="G290" s="53">
        <f>G291</f>
        <v>0</v>
      </c>
      <c r="H290" s="8">
        <f t="shared" si="265"/>
        <v>0</v>
      </c>
      <c r="I290" s="78">
        <f t="shared" si="265"/>
        <v>0</v>
      </c>
      <c r="J290" s="62">
        <f>J291</f>
        <v>28983.599999999999</v>
      </c>
      <c r="K290" s="8">
        <f t="shared" si="265"/>
        <v>24153</v>
      </c>
      <c r="L290" s="63">
        <f t="shared" si="265"/>
        <v>4830.6000000000004</v>
      </c>
      <c r="M290" s="53">
        <f>M291</f>
        <v>57967.199999999997</v>
      </c>
      <c r="N290" s="8">
        <f t="shared" si="265"/>
        <v>48306</v>
      </c>
      <c r="O290" s="63">
        <f t="shared" si="265"/>
        <v>9661.2000000000007</v>
      </c>
    </row>
    <row r="291" spans="1:15" ht="24" customHeight="1">
      <c r="A291" s="31"/>
      <c r="B291" s="32"/>
      <c r="C291" s="47" t="s">
        <v>27</v>
      </c>
      <c r="D291" s="62">
        <f>E291+F291</f>
        <v>0</v>
      </c>
      <c r="E291" s="8">
        <v>0</v>
      </c>
      <c r="F291" s="63">
        <v>0</v>
      </c>
      <c r="G291" s="53">
        <f>H291+I291</f>
        <v>0</v>
      </c>
      <c r="H291" s="8">
        <v>0</v>
      </c>
      <c r="I291" s="78">
        <v>0</v>
      </c>
      <c r="J291" s="62">
        <f>K291+L291</f>
        <v>28983.599999999999</v>
      </c>
      <c r="K291" s="8">
        <v>24153</v>
      </c>
      <c r="L291" s="63">
        <v>4830.6000000000004</v>
      </c>
      <c r="M291" s="53">
        <f>N291+O291</f>
        <v>57967.199999999997</v>
      </c>
      <c r="N291" s="8">
        <v>48306</v>
      </c>
      <c r="O291" s="63">
        <v>9661.2000000000007</v>
      </c>
    </row>
    <row r="292" spans="1:15" ht="30.75" customHeight="1">
      <c r="A292" s="30">
        <v>1134</v>
      </c>
      <c r="B292" s="29"/>
      <c r="C292" s="44" t="s">
        <v>79</v>
      </c>
      <c r="D292" s="56">
        <f>E292+F292</f>
        <v>322954.39999999997</v>
      </c>
      <c r="E292" s="5">
        <f>E294+E300+E306+E312</f>
        <v>281407.3</v>
      </c>
      <c r="F292" s="38">
        <f>F294+F300+F306+F312</f>
        <v>41547.1</v>
      </c>
      <c r="G292" s="50">
        <f>H292+I292</f>
        <v>645909.1</v>
      </c>
      <c r="H292" s="5">
        <f>H294+H300+H306+H312</f>
        <v>562814.69999999995</v>
      </c>
      <c r="I292" s="75">
        <f>I294+I300+I306+I312</f>
        <v>83094.399999999994</v>
      </c>
      <c r="J292" s="56">
        <f>K292+L292</f>
        <v>867775.3</v>
      </c>
      <c r="K292" s="5">
        <f>K294+K300+K306+K312</f>
        <v>756834.8</v>
      </c>
      <c r="L292" s="38">
        <f>L294+L300+L306+L312</f>
        <v>110940.5</v>
      </c>
      <c r="M292" s="50">
        <f>N292+O292</f>
        <v>1099726.7</v>
      </c>
      <c r="N292" s="5">
        <f>N294+N300+N306+N312</f>
        <v>960460</v>
      </c>
      <c r="O292" s="38">
        <f>O294+O300+O306+O312</f>
        <v>139266.70000000001</v>
      </c>
    </row>
    <row r="293" spans="1:15" ht="23.25" customHeight="1">
      <c r="A293" s="31"/>
      <c r="B293" s="32"/>
      <c r="C293" s="45" t="s">
        <v>9</v>
      </c>
      <c r="D293" s="58"/>
      <c r="E293" s="6"/>
      <c r="F293" s="59"/>
      <c r="G293" s="51"/>
      <c r="H293" s="6"/>
      <c r="I293" s="76"/>
      <c r="J293" s="58"/>
      <c r="K293" s="6"/>
      <c r="L293" s="59"/>
      <c r="M293" s="51"/>
      <c r="N293" s="6"/>
      <c r="O293" s="59"/>
    </row>
    <row r="294" spans="1:15" ht="68.25" customHeight="1">
      <c r="A294" s="31"/>
      <c r="B294" s="33">
        <v>12001</v>
      </c>
      <c r="C294" s="48" t="s">
        <v>107</v>
      </c>
      <c r="D294" s="56">
        <f t="shared" ref="D294" si="266">E294+F294</f>
        <v>7203.4</v>
      </c>
      <c r="E294" s="5">
        <f>E298</f>
        <v>6002.8</v>
      </c>
      <c r="F294" s="38">
        <f>F298</f>
        <v>1200.5999999999999</v>
      </c>
      <c r="G294" s="50">
        <f t="shared" ref="G294" si="267">H294+I294</f>
        <v>14406.8</v>
      </c>
      <c r="H294" s="5">
        <f>H298</f>
        <v>12005.6</v>
      </c>
      <c r="I294" s="75">
        <f>I298</f>
        <v>2401.1999999999998</v>
      </c>
      <c r="J294" s="56">
        <f t="shared" ref="J294" si="268">K294+L294</f>
        <v>21610.2</v>
      </c>
      <c r="K294" s="5">
        <f>K298</f>
        <v>18008.400000000001</v>
      </c>
      <c r="L294" s="38">
        <f>L298</f>
        <v>3601.8</v>
      </c>
      <c r="M294" s="50">
        <f t="shared" ref="M294" si="269">N294+O294</f>
        <v>28813.8</v>
      </c>
      <c r="N294" s="5">
        <f>N298</f>
        <v>24011.5</v>
      </c>
      <c r="O294" s="38">
        <f>O298</f>
        <v>4802.3</v>
      </c>
    </row>
    <row r="295" spans="1:15">
      <c r="A295" s="31"/>
      <c r="B295" s="32"/>
      <c r="C295" s="45" t="s">
        <v>10</v>
      </c>
      <c r="D295" s="58"/>
      <c r="E295" s="6"/>
      <c r="F295" s="59"/>
      <c r="G295" s="51"/>
      <c r="H295" s="6"/>
      <c r="I295" s="76"/>
      <c r="J295" s="58"/>
      <c r="K295" s="6"/>
      <c r="L295" s="59"/>
      <c r="M295" s="51"/>
      <c r="N295" s="6"/>
      <c r="O295" s="59"/>
    </row>
    <row r="296" spans="1:15" ht="23.25" customHeight="1">
      <c r="A296" s="31"/>
      <c r="B296" s="32"/>
      <c r="C296" s="46" t="s">
        <v>30</v>
      </c>
      <c r="D296" s="60">
        <f>E296+F296</f>
        <v>7203.4</v>
      </c>
      <c r="E296" s="7">
        <f>E294</f>
        <v>6002.8</v>
      </c>
      <c r="F296" s="61">
        <f>F294</f>
        <v>1200.5999999999999</v>
      </c>
      <c r="G296" s="52">
        <f>H296+I296</f>
        <v>14406.8</v>
      </c>
      <c r="H296" s="7">
        <f>H294</f>
        <v>12005.6</v>
      </c>
      <c r="I296" s="77">
        <f>I294</f>
        <v>2401.1999999999998</v>
      </c>
      <c r="J296" s="60">
        <f>K296+L296</f>
        <v>21610.2</v>
      </c>
      <c r="K296" s="7">
        <f>K294</f>
        <v>18008.400000000001</v>
      </c>
      <c r="L296" s="61">
        <f>L294</f>
        <v>3601.8</v>
      </c>
      <c r="M296" s="52">
        <f>N296+O296</f>
        <v>28813.8</v>
      </c>
      <c r="N296" s="7">
        <f>N294</f>
        <v>24011.5</v>
      </c>
      <c r="O296" s="61">
        <f>O294</f>
        <v>4802.3</v>
      </c>
    </row>
    <row r="297" spans="1:15" ht="31.5" customHeight="1">
      <c r="A297" s="31"/>
      <c r="B297" s="32"/>
      <c r="C297" s="45" t="s">
        <v>12</v>
      </c>
      <c r="D297" s="58"/>
      <c r="E297" s="6"/>
      <c r="F297" s="59"/>
      <c r="G297" s="51"/>
      <c r="H297" s="6"/>
      <c r="I297" s="76"/>
      <c r="J297" s="58"/>
      <c r="K297" s="6"/>
      <c r="L297" s="59"/>
      <c r="M297" s="51"/>
      <c r="N297" s="6"/>
      <c r="O297" s="59"/>
    </row>
    <row r="298" spans="1:15" ht="21.75" customHeight="1">
      <c r="A298" s="31"/>
      <c r="B298" s="32"/>
      <c r="C298" s="45" t="s">
        <v>13</v>
      </c>
      <c r="D298" s="62">
        <f>E298+F298</f>
        <v>7203.4</v>
      </c>
      <c r="E298" s="8">
        <f t="shared" ref="E298:O298" si="270">E299</f>
        <v>6002.8</v>
      </c>
      <c r="F298" s="63">
        <f t="shared" si="270"/>
        <v>1200.5999999999999</v>
      </c>
      <c r="G298" s="53">
        <f>H298+I298</f>
        <v>14406.8</v>
      </c>
      <c r="H298" s="8">
        <f t="shared" si="270"/>
        <v>12005.6</v>
      </c>
      <c r="I298" s="78">
        <f t="shared" si="270"/>
        <v>2401.1999999999998</v>
      </c>
      <c r="J298" s="62">
        <f>K298+L298</f>
        <v>21610.2</v>
      </c>
      <c r="K298" s="8">
        <f t="shared" si="270"/>
        <v>18008.400000000001</v>
      </c>
      <c r="L298" s="63">
        <f t="shared" si="270"/>
        <v>3601.8</v>
      </c>
      <c r="M298" s="53">
        <f>N298+O298</f>
        <v>28813.8</v>
      </c>
      <c r="N298" s="8">
        <f t="shared" si="270"/>
        <v>24011.5</v>
      </c>
      <c r="O298" s="63">
        <f t="shared" si="270"/>
        <v>4802.3</v>
      </c>
    </row>
    <row r="299" spans="1:15">
      <c r="A299" s="31"/>
      <c r="B299" s="32"/>
      <c r="C299" s="45" t="s">
        <v>24</v>
      </c>
      <c r="D299" s="62">
        <f>E299+F299</f>
        <v>7203.4</v>
      </c>
      <c r="E299" s="13">
        <v>6002.8</v>
      </c>
      <c r="F299" s="67">
        <v>1200.5999999999999</v>
      </c>
      <c r="G299" s="53">
        <f>H299+I299</f>
        <v>14406.8</v>
      </c>
      <c r="H299" s="8">
        <v>12005.6</v>
      </c>
      <c r="I299" s="78">
        <v>2401.1999999999998</v>
      </c>
      <c r="J299" s="62">
        <f>K299+L299</f>
        <v>21610.2</v>
      </c>
      <c r="K299" s="8">
        <v>18008.400000000001</v>
      </c>
      <c r="L299" s="63">
        <v>3601.8</v>
      </c>
      <c r="M299" s="53">
        <f>N299+O299</f>
        <v>28813.8</v>
      </c>
      <c r="N299" s="8">
        <v>24011.5</v>
      </c>
      <c r="O299" s="63">
        <v>4802.3</v>
      </c>
    </row>
    <row r="300" spans="1:15" ht="67.5" customHeight="1">
      <c r="A300" s="31"/>
      <c r="B300" s="33">
        <v>12002</v>
      </c>
      <c r="C300" s="48" t="s">
        <v>106</v>
      </c>
      <c r="D300" s="56">
        <f>E300+F300</f>
        <v>151272.4</v>
      </c>
      <c r="E300" s="5">
        <f>E304</f>
        <v>144069</v>
      </c>
      <c r="F300" s="38">
        <f>F304</f>
        <v>7203.4</v>
      </c>
      <c r="G300" s="50">
        <f>H300+I300</f>
        <v>302544.8</v>
      </c>
      <c r="H300" s="5">
        <f>H304</f>
        <v>288138</v>
      </c>
      <c r="I300" s="75">
        <f>I304</f>
        <v>14406.8</v>
      </c>
      <c r="J300" s="56">
        <f>K300+L300</f>
        <v>398350.7</v>
      </c>
      <c r="K300" s="5">
        <f>K304</f>
        <v>379381.7</v>
      </c>
      <c r="L300" s="38">
        <f>L304</f>
        <v>18969</v>
      </c>
      <c r="M300" s="50">
        <f>N300+O300</f>
        <v>504241.5</v>
      </c>
      <c r="N300" s="5">
        <f>N304</f>
        <v>480230</v>
      </c>
      <c r="O300" s="38">
        <f>O304</f>
        <v>24011.5</v>
      </c>
    </row>
    <row r="301" spans="1:15">
      <c r="A301" s="31"/>
      <c r="B301" s="32"/>
      <c r="C301" s="45" t="s">
        <v>10</v>
      </c>
      <c r="D301" s="58"/>
      <c r="E301" s="6"/>
      <c r="F301" s="59"/>
      <c r="G301" s="51"/>
      <c r="H301" s="6"/>
      <c r="I301" s="76"/>
      <c r="J301" s="58"/>
      <c r="K301" s="6"/>
      <c r="L301" s="59"/>
      <c r="M301" s="51"/>
      <c r="N301" s="6"/>
      <c r="O301" s="59"/>
    </row>
    <row r="302" spans="1:15" ht="24" customHeight="1">
      <c r="A302" s="31"/>
      <c r="B302" s="32"/>
      <c r="C302" s="46" t="s">
        <v>30</v>
      </c>
      <c r="D302" s="60">
        <f>E302+F302</f>
        <v>151272.4</v>
      </c>
      <c r="E302" s="7">
        <f>E300</f>
        <v>144069</v>
      </c>
      <c r="F302" s="61">
        <f>F300</f>
        <v>7203.4</v>
      </c>
      <c r="G302" s="52">
        <f>H302+I302</f>
        <v>302544.8</v>
      </c>
      <c r="H302" s="7">
        <f>H300</f>
        <v>288138</v>
      </c>
      <c r="I302" s="77">
        <f>I300</f>
        <v>14406.8</v>
      </c>
      <c r="J302" s="60">
        <f>K302+L302</f>
        <v>398350.7</v>
      </c>
      <c r="K302" s="7">
        <f>K300</f>
        <v>379381.7</v>
      </c>
      <c r="L302" s="61">
        <f>L300</f>
        <v>18969</v>
      </c>
      <c r="M302" s="52">
        <f>N302+O302</f>
        <v>504241.5</v>
      </c>
      <c r="N302" s="7">
        <f>N300</f>
        <v>480230</v>
      </c>
      <c r="O302" s="61">
        <f>O300</f>
        <v>24011.5</v>
      </c>
    </row>
    <row r="303" spans="1:15" ht="32.25" customHeight="1">
      <c r="A303" s="31"/>
      <c r="B303" s="32"/>
      <c r="C303" s="45" t="s">
        <v>12</v>
      </c>
      <c r="D303" s="58"/>
      <c r="E303" s="6"/>
      <c r="F303" s="59"/>
      <c r="G303" s="51"/>
      <c r="H303" s="6"/>
      <c r="I303" s="76"/>
      <c r="J303" s="58"/>
      <c r="K303" s="6"/>
      <c r="L303" s="59"/>
      <c r="M303" s="51"/>
      <c r="N303" s="6"/>
      <c r="O303" s="59"/>
    </row>
    <row r="304" spans="1:15">
      <c r="A304" s="31"/>
      <c r="B304" s="32"/>
      <c r="C304" s="45" t="s">
        <v>13</v>
      </c>
      <c r="D304" s="62">
        <f>E304+F304</f>
        <v>151272.4</v>
      </c>
      <c r="E304" s="8">
        <f t="shared" ref="E304:O304" si="271">E305</f>
        <v>144069</v>
      </c>
      <c r="F304" s="63">
        <f t="shared" si="271"/>
        <v>7203.4</v>
      </c>
      <c r="G304" s="53">
        <f>H304+I304</f>
        <v>302544.8</v>
      </c>
      <c r="H304" s="8">
        <f t="shared" si="271"/>
        <v>288138</v>
      </c>
      <c r="I304" s="78">
        <f t="shared" si="271"/>
        <v>14406.8</v>
      </c>
      <c r="J304" s="62">
        <f>K304+L304</f>
        <v>398350.7</v>
      </c>
      <c r="K304" s="8">
        <f t="shared" si="271"/>
        <v>379381.7</v>
      </c>
      <c r="L304" s="63">
        <f t="shared" si="271"/>
        <v>18969</v>
      </c>
      <c r="M304" s="53">
        <f>N304+O304</f>
        <v>504241.5</v>
      </c>
      <c r="N304" s="8">
        <f t="shared" si="271"/>
        <v>480230</v>
      </c>
      <c r="O304" s="63">
        <f t="shared" si="271"/>
        <v>24011.5</v>
      </c>
    </row>
    <row r="305" spans="1:15">
      <c r="A305" s="31"/>
      <c r="B305" s="32"/>
      <c r="C305" s="45" t="s">
        <v>24</v>
      </c>
      <c r="D305" s="62">
        <f>E305+F305</f>
        <v>151272.4</v>
      </c>
      <c r="E305" s="13">
        <v>144069</v>
      </c>
      <c r="F305" s="67">
        <v>7203.4</v>
      </c>
      <c r="G305" s="53">
        <f>H305+I305</f>
        <v>302544.8</v>
      </c>
      <c r="H305" s="8">
        <v>288138</v>
      </c>
      <c r="I305" s="78">
        <v>14406.8</v>
      </c>
      <c r="J305" s="62">
        <f>K305+L305</f>
        <v>398350.7</v>
      </c>
      <c r="K305" s="8">
        <v>379381.7</v>
      </c>
      <c r="L305" s="63">
        <v>18969</v>
      </c>
      <c r="M305" s="53">
        <f>N305+O305</f>
        <v>504241.5</v>
      </c>
      <c r="N305" s="8">
        <v>480230</v>
      </c>
      <c r="O305" s="63">
        <v>24011.5</v>
      </c>
    </row>
    <row r="306" spans="1:15" ht="54.75" customHeight="1">
      <c r="A306" s="31"/>
      <c r="B306" s="33">
        <v>12004</v>
      </c>
      <c r="C306" s="48" t="s">
        <v>105</v>
      </c>
      <c r="D306" s="56">
        <f>E306+F306</f>
        <v>102048.79999999999</v>
      </c>
      <c r="E306" s="5">
        <f>E310</f>
        <v>84040.2</v>
      </c>
      <c r="F306" s="38">
        <f>F310</f>
        <v>18008.599999999999</v>
      </c>
      <c r="G306" s="50">
        <f>H306+I306</f>
        <v>204097.9</v>
      </c>
      <c r="H306" s="5">
        <f>H310</f>
        <v>168080.5</v>
      </c>
      <c r="I306" s="75">
        <f>I310</f>
        <v>36017.4</v>
      </c>
      <c r="J306" s="56">
        <f>K306+L306</f>
        <v>306146.7</v>
      </c>
      <c r="K306" s="5">
        <f>K310</f>
        <v>252120.7</v>
      </c>
      <c r="L306" s="38">
        <f>L310</f>
        <v>54026</v>
      </c>
      <c r="M306" s="50">
        <f>N306+O306</f>
        <v>408195.5</v>
      </c>
      <c r="N306" s="5">
        <f>N310</f>
        <v>336161</v>
      </c>
      <c r="O306" s="38">
        <f>O310</f>
        <v>72034.5</v>
      </c>
    </row>
    <row r="307" spans="1:15">
      <c r="A307" s="31"/>
      <c r="B307" s="32"/>
      <c r="C307" s="45" t="s">
        <v>10</v>
      </c>
      <c r="D307" s="58"/>
      <c r="E307" s="6"/>
      <c r="F307" s="59"/>
      <c r="G307" s="51"/>
      <c r="H307" s="6"/>
      <c r="I307" s="76"/>
      <c r="J307" s="58"/>
      <c r="K307" s="6"/>
      <c r="L307" s="59"/>
      <c r="M307" s="51"/>
      <c r="N307" s="6"/>
      <c r="O307" s="59"/>
    </row>
    <row r="308" spans="1:15" ht="27.75" customHeight="1">
      <c r="A308" s="31"/>
      <c r="B308" s="32"/>
      <c r="C308" s="46" t="s">
        <v>30</v>
      </c>
      <c r="D308" s="60">
        <f>E308+F308</f>
        <v>102048.79999999999</v>
      </c>
      <c r="E308" s="7">
        <f>E306</f>
        <v>84040.2</v>
      </c>
      <c r="F308" s="61">
        <f>F306</f>
        <v>18008.599999999999</v>
      </c>
      <c r="G308" s="52">
        <f>H308+I308</f>
        <v>204097.9</v>
      </c>
      <c r="H308" s="7">
        <f>H306</f>
        <v>168080.5</v>
      </c>
      <c r="I308" s="77">
        <f>I306</f>
        <v>36017.4</v>
      </c>
      <c r="J308" s="60">
        <f>K308+L308</f>
        <v>306146.7</v>
      </c>
      <c r="K308" s="7">
        <f>K306</f>
        <v>252120.7</v>
      </c>
      <c r="L308" s="61">
        <f>L306</f>
        <v>54026</v>
      </c>
      <c r="M308" s="52">
        <f>N308+O308</f>
        <v>408195.5</v>
      </c>
      <c r="N308" s="7">
        <f>N306</f>
        <v>336161</v>
      </c>
      <c r="O308" s="61">
        <f>O306</f>
        <v>72034.5</v>
      </c>
    </row>
    <row r="309" spans="1:15" ht="34.5" customHeight="1">
      <c r="A309" s="31"/>
      <c r="B309" s="32"/>
      <c r="C309" s="45" t="s">
        <v>12</v>
      </c>
      <c r="D309" s="58"/>
      <c r="E309" s="6"/>
      <c r="F309" s="59"/>
      <c r="G309" s="51"/>
      <c r="H309" s="6"/>
      <c r="I309" s="76"/>
      <c r="J309" s="58"/>
      <c r="K309" s="6"/>
      <c r="L309" s="59"/>
      <c r="M309" s="51"/>
      <c r="N309" s="6"/>
      <c r="O309" s="59"/>
    </row>
    <row r="310" spans="1:15">
      <c r="A310" s="31"/>
      <c r="B310" s="32"/>
      <c r="C310" s="45" t="s">
        <v>26</v>
      </c>
      <c r="D310" s="62">
        <f>E310+F310</f>
        <v>102048.79999999999</v>
      </c>
      <c r="E310" s="8">
        <f t="shared" ref="E310:O310" si="272">E311</f>
        <v>84040.2</v>
      </c>
      <c r="F310" s="63">
        <f t="shared" si="272"/>
        <v>18008.599999999999</v>
      </c>
      <c r="G310" s="53">
        <f>H310+I310</f>
        <v>204097.9</v>
      </c>
      <c r="H310" s="8">
        <f t="shared" si="272"/>
        <v>168080.5</v>
      </c>
      <c r="I310" s="78">
        <f t="shared" si="272"/>
        <v>36017.4</v>
      </c>
      <c r="J310" s="62">
        <f>K310+L310</f>
        <v>306146.7</v>
      </c>
      <c r="K310" s="8">
        <f t="shared" si="272"/>
        <v>252120.7</v>
      </c>
      <c r="L310" s="63">
        <f t="shared" si="272"/>
        <v>54026</v>
      </c>
      <c r="M310" s="53">
        <f>N310+O310</f>
        <v>408195.5</v>
      </c>
      <c r="N310" s="8">
        <f t="shared" si="272"/>
        <v>336161</v>
      </c>
      <c r="O310" s="63">
        <f t="shared" si="272"/>
        <v>72034.5</v>
      </c>
    </row>
    <row r="311" spans="1:15" ht="23.25" customHeight="1">
      <c r="A311" s="31"/>
      <c r="B311" s="32"/>
      <c r="C311" s="47" t="s">
        <v>80</v>
      </c>
      <c r="D311" s="62">
        <f>E311+F311</f>
        <v>102048.79999999999</v>
      </c>
      <c r="E311" s="13">
        <v>84040.2</v>
      </c>
      <c r="F311" s="67">
        <v>18008.599999999999</v>
      </c>
      <c r="G311" s="53">
        <f>H311+I311</f>
        <v>204097.9</v>
      </c>
      <c r="H311" s="8">
        <v>168080.5</v>
      </c>
      <c r="I311" s="78">
        <v>36017.4</v>
      </c>
      <c r="J311" s="62">
        <f>K311+L311</f>
        <v>306146.7</v>
      </c>
      <c r="K311" s="8">
        <v>252120.7</v>
      </c>
      <c r="L311" s="63">
        <v>54026</v>
      </c>
      <c r="M311" s="53">
        <f>N311+O311</f>
        <v>408195.5</v>
      </c>
      <c r="N311" s="8">
        <v>336161</v>
      </c>
      <c r="O311" s="63">
        <v>72034.5</v>
      </c>
    </row>
    <row r="312" spans="1:15" ht="77.25" customHeight="1">
      <c r="A312" s="31"/>
      <c r="B312" s="33">
        <v>12005</v>
      </c>
      <c r="C312" s="48" t="s">
        <v>104</v>
      </c>
      <c r="D312" s="56">
        <f>E312+F312</f>
        <v>62429.8</v>
      </c>
      <c r="E312" s="5">
        <f>E316</f>
        <v>47295.3</v>
      </c>
      <c r="F312" s="38">
        <f>F316</f>
        <v>15134.5</v>
      </c>
      <c r="G312" s="50">
        <f>H312+I312</f>
        <v>124859.6</v>
      </c>
      <c r="H312" s="5">
        <f>H316</f>
        <v>94590.6</v>
      </c>
      <c r="I312" s="75">
        <f>I316</f>
        <v>30269</v>
      </c>
      <c r="J312" s="56">
        <f>K312+L312</f>
        <v>141667.70000000001</v>
      </c>
      <c r="K312" s="5">
        <f>K316</f>
        <v>107324</v>
      </c>
      <c r="L312" s="38">
        <f>L316</f>
        <v>34343.699999999997</v>
      </c>
      <c r="M312" s="50">
        <f>N312+O312</f>
        <v>158475.9</v>
      </c>
      <c r="N312" s="5">
        <f>N316</f>
        <v>120057.5</v>
      </c>
      <c r="O312" s="38">
        <f>O316</f>
        <v>38418.400000000001</v>
      </c>
    </row>
    <row r="313" spans="1:15">
      <c r="A313" s="31"/>
      <c r="B313" s="32"/>
      <c r="C313" s="45" t="s">
        <v>10</v>
      </c>
      <c r="D313" s="58"/>
      <c r="E313" s="6"/>
      <c r="F313" s="59"/>
      <c r="G313" s="51"/>
      <c r="H313" s="6"/>
      <c r="I313" s="76"/>
      <c r="J313" s="58"/>
      <c r="K313" s="6"/>
      <c r="L313" s="59"/>
      <c r="M313" s="51"/>
      <c r="N313" s="6"/>
      <c r="O313" s="59"/>
    </row>
    <row r="314" spans="1:15">
      <c r="A314" s="31"/>
      <c r="B314" s="32"/>
      <c r="C314" s="46" t="s">
        <v>30</v>
      </c>
      <c r="D314" s="60">
        <f>E314+F314</f>
        <v>62429.8</v>
      </c>
      <c r="E314" s="7">
        <f>E312</f>
        <v>47295.3</v>
      </c>
      <c r="F314" s="61">
        <f>F312</f>
        <v>15134.5</v>
      </c>
      <c r="G314" s="52">
        <f>H314+I314</f>
        <v>124859.6</v>
      </c>
      <c r="H314" s="7">
        <f>H312</f>
        <v>94590.6</v>
      </c>
      <c r="I314" s="77">
        <f>I312</f>
        <v>30269</v>
      </c>
      <c r="J314" s="60">
        <f>K314+L314</f>
        <v>141667.70000000001</v>
      </c>
      <c r="K314" s="7">
        <f>K312</f>
        <v>107324</v>
      </c>
      <c r="L314" s="61">
        <f>L312</f>
        <v>34343.699999999997</v>
      </c>
      <c r="M314" s="52">
        <f>N314+O314</f>
        <v>158475.9</v>
      </c>
      <c r="N314" s="7">
        <f>N312</f>
        <v>120057.5</v>
      </c>
      <c r="O314" s="61">
        <f>O312</f>
        <v>38418.400000000001</v>
      </c>
    </row>
    <row r="315" spans="1:15" ht="39.75" customHeight="1">
      <c r="A315" s="31"/>
      <c r="B315" s="32"/>
      <c r="C315" s="45" t="s">
        <v>12</v>
      </c>
      <c r="D315" s="58"/>
      <c r="E315" s="6"/>
      <c r="F315" s="59"/>
      <c r="G315" s="51"/>
      <c r="H315" s="6"/>
      <c r="I315" s="76"/>
      <c r="J315" s="58"/>
      <c r="K315" s="6"/>
      <c r="L315" s="59"/>
      <c r="M315" s="51"/>
      <c r="N315" s="6"/>
      <c r="O315" s="59"/>
    </row>
    <row r="316" spans="1:15" ht="19.5" customHeight="1">
      <c r="A316" s="31"/>
      <c r="B316" s="32"/>
      <c r="C316" s="45" t="s">
        <v>26</v>
      </c>
      <c r="D316" s="62">
        <f>E316+F316</f>
        <v>62429.8</v>
      </c>
      <c r="E316" s="8">
        <f t="shared" ref="E316:O316" si="273">E317</f>
        <v>47295.3</v>
      </c>
      <c r="F316" s="63">
        <f t="shared" si="273"/>
        <v>15134.5</v>
      </c>
      <c r="G316" s="53">
        <f>H316+I316</f>
        <v>124859.6</v>
      </c>
      <c r="H316" s="8">
        <f t="shared" si="273"/>
        <v>94590.6</v>
      </c>
      <c r="I316" s="78">
        <f t="shared" si="273"/>
        <v>30269</v>
      </c>
      <c r="J316" s="62">
        <f>K316+L316</f>
        <v>141667.70000000001</v>
      </c>
      <c r="K316" s="8">
        <f t="shared" si="273"/>
        <v>107324</v>
      </c>
      <c r="L316" s="63">
        <f t="shared" si="273"/>
        <v>34343.699999999997</v>
      </c>
      <c r="M316" s="53">
        <f>N316+O316</f>
        <v>158475.9</v>
      </c>
      <c r="N316" s="8">
        <f t="shared" si="273"/>
        <v>120057.5</v>
      </c>
      <c r="O316" s="63">
        <f t="shared" si="273"/>
        <v>38418.400000000001</v>
      </c>
    </row>
    <row r="317" spans="1:15" ht="18" thickBot="1">
      <c r="A317" s="94"/>
      <c r="B317" s="95"/>
      <c r="C317" s="104" t="s">
        <v>37</v>
      </c>
      <c r="D317" s="97">
        <f>E317+F317</f>
        <v>62429.8</v>
      </c>
      <c r="E317" s="107">
        <v>47295.3</v>
      </c>
      <c r="F317" s="108">
        <v>15134.5</v>
      </c>
      <c r="G317" s="100">
        <f>H317+I317</f>
        <v>124859.6</v>
      </c>
      <c r="H317" s="101">
        <v>94590.6</v>
      </c>
      <c r="I317" s="102">
        <v>30269</v>
      </c>
      <c r="J317" s="97">
        <f>K317+L317</f>
        <v>141667.70000000001</v>
      </c>
      <c r="K317" s="101">
        <v>107324</v>
      </c>
      <c r="L317" s="103">
        <v>34343.699999999997</v>
      </c>
      <c r="M317" s="100">
        <f>N317+O317</f>
        <v>158475.9</v>
      </c>
      <c r="N317" s="101">
        <v>120057.5</v>
      </c>
      <c r="O317" s="103">
        <v>38418.400000000001</v>
      </c>
    </row>
    <row r="318" spans="1:15" s="2" customFormat="1" ht="51.75" customHeight="1" thickBot="1">
      <c r="A318" s="86"/>
      <c r="B318" s="87"/>
      <c r="C318" s="88" t="s">
        <v>81</v>
      </c>
      <c r="D318" s="89">
        <f>D319+D333+D367</f>
        <v>5463084.8000000007</v>
      </c>
      <c r="E318" s="90">
        <f>E319+E333+E367</f>
        <v>4881075.5</v>
      </c>
      <c r="F318" s="91">
        <f>F319+F333+F367</f>
        <v>582009.30000000005</v>
      </c>
      <c r="G318" s="92">
        <f>H318+I318</f>
        <v>8205994</v>
      </c>
      <c r="H318" s="90">
        <f>H319+H333+H367</f>
        <v>7046290.9000000004</v>
      </c>
      <c r="I318" s="93">
        <f>I319+I333+I367</f>
        <v>1159703.0999999999</v>
      </c>
      <c r="J318" s="89">
        <f>K318+L318</f>
        <v>9637059.8999999985</v>
      </c>
      <c r="K318" s="90">
        <f>K319+K333+K367</f>
        <v>8251382.6999999993</v>
      </c>
      <c r="L318" s="91">
        <f>L319+L333+L367</f>
        <v>1385677.2</v>
      </c>
      <c r="M318" s="92">
        <f>N318+O318</f>
        <v>11128836.5</v>
      </c>
      <c r="N318" s="90">
        <f>N319+N333+N367</f>
        <v>9522418</v>
      </c>
      <c r="O318" s="91">
        <f>O319+O333+O367</f>
        <v>1606418.5</v>
      </c>
    </row>
    <row r="319" spans="1:15">
      <c r="A319" s="84">
        <v>1066</v>
      </c>
      <c r="B319" s="36"/>
      <c r="C319" s="85" t="s">
        <v>83</v>
      </c>
      <c r="D319" s="55">
        <f>D321+D327</f>
        <v>48335.199999999997</v>
      </c>
      <c r="E319" s="26">
        <f t="shared" ref="E319:O319" si="274">E321+E327</f>
        <v>38668.199999999997</v>
      </c>
      <c r="F319" s="37">
        <f t="shared" si="274"/>
        <v>9667</v>
      </c>
      <c r="G319" s="49">
        <f t="shared" si="274"/>
        <v>83656.099999999991</v>
      </c>
      <c r="H319" s="26">
        <f t="shared" si="274"/>
        <v>66924.899999999994</v>
      </c>
      <c r="I319" s="74">
        <f t="shared" si="274"/>
        <v>16731.2</v>
      </c>
      <c r="J319" s="55">
        <f t="shared" si="274"/>
        <v>83656.099999999991</v>
      </c>
      <c r="K319" s="26">
        <f t="shared" si="274"/>
        <v>66924.899999999994</v>
      </c>
      <c r="L319" s="37">
        <f t="shared" si="274"/>
        <v>16731.2</v>
      </c>
      <c r="M319" s="49">
        <f t="shared" si="274"/>
        <v>83656.099999999991</v>
      </c>
      <c r="N319" s="26">
        <f t="shared" si="274"/>
        <v>66924.899999999994</v>
      </c>
      <c r="O319" s="37">
        <f t="shared" si="274"/>
        <v>16731.2</v>
      </c>
    </row>
    <row r="320" spans="1:15">
      <c r="A320" s="31"/>
      <c r="B320" s="32"/>
      <c r="C320" s="45" t="s">
        <v>9</v>
      </c>
      <c r="D320" s="58"/>
      <c r="E320" s="6"/>
      <c r="F320" s="59"/>
      <c r="G320" s="51"/>
      <c r="H320" s="6"/>
      <c r="I320" s="76"/>
      <c r="J320" s="58"/>
      <c r="K320" s="6"/>
      <c r="L320" s="59"/>
      <c r="M320" s="51"/>
      <c r="N320" s="6"/>
      <c r="O320" s="59"/>
    </row>
    <row r="321" spans="1:15" ht="53.25" customHeight="1">
      <c r="A321" s="31"/>
      <c r="B321" s="33">
        <v>11001</v>
      </c>
      <c r="C321" s="48" t="s">
        <v>103</v>
      </c>
      <c r="D321" s="56">
        <f>E321+F321</f>
        <v>13014.2</v>
      </c>
      <c r="E321" s="5">
        <f t="shared" ref="E321:F321" si="275">E323</f>
        <v>10411.4</v>
      </c>
      <c r="F321" s="38">
        <f t="shared" si="275"/>
        <v>2602.8000000000002</v>
      </c>
      <c r="G321" s="50">
        <f>H321+I321</f>
        <v>13014.2</v>
      </c>
      <c r="H321" s="5">
        <f t="shared" ref="H321:I321" si="276">H323</f>
        <v>10411.4</v>
      </c>
      <c r="I321" s="75">
        <f t="shared" si="276"/>
        <v>2602.8000000000002</v>
      </c>
      <c r="J321" s="56">
        <f>K321+L321</f>
        <v>13014.2</v>
      </c>
      <c r="K321" s="5">
        <f t="shared" ref="K321:L321" si="277">K323</f>
        <v>10411.4</v>
      </c>
      <c r="L321" s="38">
        <f t="shared" si="277"/>
        <v>2602.8000000000002</v>
      </c>
      <c r="M321" s="50">
        <f>N321+O321</f>
        <v>13014.2</v>
      </c>
      <c r="N321" s="5">
        <f t="shared" ref="N321:O321" si="278">N323</f>
        <v>10411.4</v>
      </c>
      <c r="O321" s="38">
        <f t="shared" si="278"/>
        <v>2602.8000000000002</v>
      </c>
    </row>
    <row r="322" spans="1:15" ht="23.25" customHeight="1">
      <c r="A322" s="31"/>
      <c r="B322" s="32"/>
      <c r="C322" s="45" t="s">
        <v>10</v>
      </c>
      <c r="D322" s="58"/>
      <c r="E322" s="6"/>
      <c r="F322" s="59"/>
      <c r="G322" s="51"/>
      <c r="H322" s="6"/>
      <c r="I322" s="76"/>
      <c r="J322" s="58"/>
      <c r="K322" s="6"/>
      <c r="L322" s="59"/>
      <c r="M322" s="51"/>
      <c r="N322" s="6"/>
      <c r="O322" s="59"/>
    </row>
    <row r="323" spans="1:15" ht="40.5" customHeight="1">
      <c r="A323" s="31"/>
      <c r="B323" s="32"/>
      <c r="C323" s="46" t="s">
        <v>84</v>
      </c>
      <c r="D323" s="60">
        <f>E323+F323</f>
        <v>13014.2</v>
      </c>
      <c r="E323" s="7">
        <f t="shared" ref="E323:F323" si="279">E325</f>
        <v>10411.4</v>
      </c>
      <c r="F323" s="61">
        <f t="shared" si="279"/>
        <v>2602.8000000000002</v>
      </c>
      <c r="G323" s="52">
        <f>H323+I323</f>
        <v>13014.2</v>
      </c>
      <c r="H323" s="7">
        <f t="shared" ref="H323:I323" si="280">H325</f>
        <v>10411.4</v>
      </c>
      <c r="I323" s="77">
        <f t="shared" si="280"/>
        <v>2602.8000000000002</v>
      </c>
      <c r="J323" s="60">
        <f>K323+L323</f>
        <v>13014.2</v>
      </c>
      <c r="K323" s="7">
        <f t="shared" ref="K323:L323" si="281">K325</f>
        <v>10411.4</v>
      </c>
      <c r="L323" s="61">
        <f t="shared" si="281"/>
        <v>2602.8000000000002</v>
      </c>
      <c r="M323" s="52">
        <f>N323+O323</f>
        <v>13014.2</v>
      </c>
      <c r="N323" s="7">
        <f t="shared" ref="N323:O323" si="282">N325</f>
        <v>10411.4</v>
      </c>
      <c r="O323" s="61">
        <f t="shared" si="282"/>
        <v>2602.8000000000002</v>
      </c>
    </row>
    <row r="324" spans="1:15" ht="31.5" customHeight="1">
      <c r="A324" s="31"/>
      <c r="B324" s="32"/>
      <c r="C324" s="45" t="s">
        <v>12</v>
      </c>
      <c r="D324" s="58"/>
      <c r="E324" s="6"/>
      <c r="F324" s="59"/>
      <c r="G324" s="51"/>
      <c r="H324" s="6"/>
      <c r="I324" s="76"/>
      <c r="J324" s="58"/>
      <c r="K324" s="6"/>
      <c r="L324" s="59"/>
      <c r="M324" s="51"/>
      <c r="N324" s="6"/>
      <c r="O324" s="59"/>
    </row>
    <row r="325" spans="1:15">
      <c r="A325" s="31"/>
      <c r="B325" s="32"/>
      <c r="C325" s="45" t="s">
        <v>13</v>
      </c>
      <c r="D325" s="62">
        <f>E325+F325</f>
        <v>13014.2</v>
      </c>
      <c r="E325" s="8">
        <f t="shared" ref="E325:O325" si="283">E326</f>
        <v>10411.4</v>
      </c>
      <c r="F325" s="63">
        <f t="shared" si="283"/>
        <v>2602.8000000000002</v>
      </c>
      <c r="G325" s="53">
        <f>H325+I325</f>
        <v>13014.2</v>
      </c>
      <c r="H325" s="8">
        <f t="shared" si="283"/>
        <v>10411.4</v>
      </c>
      <c r="I325" s="78">
        <f t="shared" si="283"/>
        <v>2602.8000000000002</v>
      </c>
      <c r="J325" s="62">
        <f>K325+L325</f>
        <v>13014.2</v>
      </c>
      <c r="K325" s="8">
        <f t="shared" si="283"/>
        <v>10411.4</v>
      </c>
      <c r="L325" s="63">
        <f t="shared" si="283"/>
        <v>2602.8000000000002</v>
      </c>
      <c r="M325" s="53">
        <f>N325+O325</f>
        <v>13014.2</v>
      </c>
      <c r="N325" s="8">
        <f t="shared" si="283"/>
        <v>10411.4</v>
      </c>
      <c r="O325" s="63">
        <f t="shared" si="283"/>
        <v>2602.8000000000002</v>
      </c>
    </row>
    <row r="326" spans="1:15">
      <c r="A326" s="31"/>
      <c r="B326" s="32"/>
      <c r="C326" s="45" t="s">
        <v>24</v>
      </c>
      <c r="D326" s="62">
        <f>E326+F326</f>
        <v>13014.2</v>
      </c>
      <c r="E326" s="8">
        <v>10411.4</v>
      </c>
      <c r="F326" s="63">
        <v>2602.8000000000002</v>
      </c>
      <c r="G326" s="53">
        <f>H326+I326</f>
        <v>13014.2</v>
      </c>
      <c r="H326" s="8">
        <v>10411.4</v>
      </c>
      <c r="I326" s="78">
        <v>2602.8000000000002</v>
      </c>
      <c r="J326" s="62">
        <f>K326+L326</f>
        <v>13014.2</v>
      </c>
      <c r="K326" s="8">
        <v>10411.4</v>
      </c>
      <c r="L326" s="63">
        <v>2602.8000000000002</v>
      </c>
      <c r="M326" s="53">
        <f>N326+O326</f>
        <v>13014.2</v>
      </c>
      <c r="N326" s="8">
        <v>10411.4</v>
      </c>
      <c r="O326" s="63">
        <v>2602.8000000000002</v>
      </c>
    </row>
    <row r="327" spans="1:15" ht="50.25" customHeight="1">
      <c r="A327" s="31"/>
      <c r="B327" s="33">
        <v>11002</v>
      </c>
      <c r="C327" s="44" t="s">
        <v>85</v>
      </c>
      <c r="D327" s="56">
        <f>E327+F327</f>
        <v>35321</v>
      </c>
      <c r="E327" s="5">
        <f t="shared" ref="E327:F327" si="284">E329</f>
        <v>28256.799999999999</v>
      </c>
      <c r="F327" s="38">
        <f t="shared" si="284"/>
        <v>7064.2</v>
      </c>
      <c r="G327" s="50">
        <f>H327+I327</f>
        <v>70641.899999999994</v>
      </c>
      <c r="H327" s="5">
        <f t="shared" ref="H327:I327" si="285">H329</f>
        <v>56513.5</v>
      </c>
      <c r="I327" s="75">
        <f t="shared" si="285"/>
        <v>14128.4</v>
      </c>
      <c r="J327" s="56">
        <f>K327+L327</f>
        <v>70641.899999999994</v>
      </c>
      <c r="K327" s="5">
        <f t="shared" ref="K327:L327" si="286">K329</f>
        <v>56513.5</v>
      </c>
      <c r="L327" s="38">
        <f t="shared" si="286"/>
        <v>14128.4</v>
      </c>
      <c r="M327" s="50">
        <f>N327+O327</f>
        <v>70641.899999999994</v>
      </c>
      <c r="N327" s="5">
        <f t="shared" ref="N327:O327" si="287">N329</f>
        <v>56513.5</v>
      </c>
      <c r="O327" s="38">
        <f t="shared" si="287"/>
        <v>14128.4</v>
      </c>
    </row>
    <row r="328" spans="1:15" ht="23.25" customHeight="1">
      <c r="A328" s="31"/>
      <c r="B328" s="32"/>
      <c r="C328" s="45" t="s">
        <v>10</v>
      </c>
      <c r="D328" s="58"/>
      <c r="E328" s="6"/>
      <c r="F328" s="59"/>
      <c r="G328" s="51"/>
      <c r="H328" s="6"/>
      <c r="I328" s="76"/>
      <c r="J328" s="58"/>
      <c r="K328" s="6"/>
      <c r="L328" s="59"/>
      <c r="M328" s="51"/>
      <c r="N328" s="6"/>
      <c r="O328" s="59"/>
    </row>
    <row r="329" spans="1:15" ht="40.5" customHeight="1">
      <c r="A329" s="31"/>
      <c r="B329" s="32"/>
      <c r="C329" s="46" t="s">
        <v>84</v>
      </c>
      <c r="D329" s="60">
        <f>E329+F329</f>
        <v>35321</v>
      </c>
      <c r="E329" s="7">
        <f t="shared" ref="E329:F329" si="288">E331</f>
        <v>28256.799999999999</v>
      </c>
      <c r="F329" s="61">
        <f t="shared" si="288"/>
        <v>7064.2</v>
      </c>
      <c r="G329" s="52">
        <f>H329+I329</f>
        <v>70641.899999999994</v>
      </c>
      <c r="H329" s="7">
        <f t="shared" ref="H329:I329" si="289">H331</f>
        <v>56513.5</v>
      </c>
      <c r="I329" s="77">
        <f t="shared" si="289"/>
        <v>14128.4</v>
      </c>
      <c r="J329" s="60">
        <f>K329+L329</f>
        <v>70641.899999999994</v>
      </c>
      <c r="K329" s="7">
        <f t="shared" ref="K329:L329" si="290">K331</f>
        <v>56513.5</v>
      </c>
      <c r="L329" s="61">
        <f t="shared" si="290"/>
        <v>14128.4</v>
      </c>
      <c r="M329" s="52">
        <f>N329+O329</f>
        <v>70641.899999999994</v>
      </c>
      <c r="N329" s="7">
        <f t="shared" ref="N329:O329" si="291">N331</f>
        <v>56513.5</v>
      </c>
      <c r="O329" s="61">
        <f t="shared" si="291"/>
        <v>14128.4</v>
      </c>
    </row>
    <row r="330" spans="1:15" ht="29.25" customHeight="1">
      <c r="A330" s="31"/>
      <c r="B330" s="32"/>
      <c r="C330" s="45" t="s">
        <v>12</v>
      </c>
      <c r="D330" s="58"/>
      <c r="E330" s="6"/>
      <c r="F330" s="59"/>
      <c r="G330" s="51"/>
      <c r="H330" s="6"/>
      <c r="I330" s="76"/>
      <c r="J330" s="58"/>
      <c r="K330" s="6"/>
      <c r="L330" s="59"/>
      <c r="M330" s="51"/>
      <c r="N330" s="6"/>
      <c r="O330" s="59"/>
    </row>
    <row r="331" spans="1:15" ht="18.75" customHeight="1">
      <c r="A331" s="31"/>
      <c r="B331" s="32"/>
      <c r="C331" s="45" t="s">
        <v>13</v>
      </c>
      <c r="D331" s="62">
        <f>E331+F331</f>
        <v>35321</v>
      </c>
      <c r="E331" s="8">
        <f t="shared" ref="E331:O331" si="292">E332</f>
        <v>28256.799999999999</v>
      </c>
      <c r="F331" s="63">
        <f t="shared" si="292"/>
        <v>7064.2</v>
      </c>
      <c r="G331" s="53">
        <f>H331+I331</f>
        <v>70641.899999999994</v>
      </c>
      <c r="H331" s="8">
        <f t="shared" si="292"/>
        <v>56513.5</v>
      </c>
      <c r="I331" s="78">
        <f t="shared" si="292"/>
        <v>14128.4</v>
      </c>
      <c r="J331" s="62">
        <f>K331+L331</f>
        <v>70641.899999999994</v>
      </c>
      <c r="K331" s="8">
        <f t="shared" si="292"/>
        <v>56513.5</v>
      </c>
      <c r="L331" s="63">
        <f t="shared" si="292"/>
        <v>14128.4</v>
      </c>
      <c r="M331" s="53">
        <f>N331+O331</f>
        <v>70641.899999999994</v>
      </c>
      <c r="N331" s="8">
        <f t="shared" si="292"/>
        <v>56513.5</v>
      </c>
      <c r="O331" s="63">
        <f t="shared" si="292"/>
        <v>14128.4</v>
      </c>
    </row>
    <row r="332" spans="1:15">
      <c r="A332" s="31"/>
      <c r="B332" s="32"/>
      <c r="C332" s="45" t="s">
        <v>24</v>
      </c>
      <c r="D332" s="62">
        <f>E332+F332</f>
        <v>35321</v>
      </c>
      <c r="E332" s="8">
        <v>28256.799999999999</v>
      </c>
      <c r="F332" s="63">
        <v>7064.2</v>
      </c>
      <c r="G332" s="53">
        <f>H332+I332</f>
        <v>70641.899999999994</v>
      </c>
      <c r="H332" s="8">
        <v>56513.5</v>
      </c>
      <c r="I332" s="78">
        <v>14128.4</v>
      </c>
      <c r="J332" s="62">
        <f>K332+L332</f>
        <v>70641.899999999994</v>
      </c>
      <c r="K332" s="8">
        <v>56513.5</v>
      </c>
      <c r="L332" s="63">
        <v>14128.4</v>
      </c>
      <c r="M332" s="53">
        <f>N332+O332</f>
        <v>70641.899999999994</v>
      </c>
      <c r="N332" s="8">
        <v>56513.5</v>
      </c>
      <c r="O332" s="63">
        <v>14128.4</v>
      </c>
    </row>
    <row r="333" spans="1:15" ht="18.75" customHeight="1">
      <c r="A333" s="30">
        <v>1072</v>
      </c>
      <c r="B333" s="29"/>
      <c r="C333" s="44" t="s">
        <v>86</v>
      </c>
      <c r="D333" s="56">
        <f t="shared" ref="D333:O333" si="293">D335+D341+D347+D353+D360</f>
        <v>957670.2</v>
      </c>
      <c r="E333" s="5">
        <f t="shared" si="293"/>
        <v>793364.2</v>
      </c>
      <c r="F333" s="38">
        <f t="shared" si="293"/>
        <v>164306</v>
      </c>
      <c r="G333" s="50">
        <f t="shared" si="293"/>
        <v>2803209.6</v>
      </c>
      <c r="H333" s="5">
        <f t="shared" si="293"/>
        <v>2116211.9000000004</v>
      </c>
      <c r="I333" s="75">
        <f t="shared" si="293"/>
        <v>686997.7</v>
      </c>
      <c r="J333" s="56">
        <f t="shared" si="293"/>
        <v>3907651.1</v>
      </c>
      <c r="K333" s="5">
        <f t="shared" si="293"/>
        <v>3010499</v>
      </c>
      <c r="L333" s="38">
        <f t="shared" si="293"/>
        <v>897152.1</v>
      </c>
      <c r="M333" s="50">
        <f t="shared" si="293"/>
        <v>5287249.9000000004</v>
      </c>
      <c r="N333" s="5">
        <f t="shared" si="293"/>
        <v>4175333.8</v>
      </c>
      <c r="O333" s="38">
        <f t="shared" si="293"/>
        <v>1111916.1000000001</v>
      </c>
    </row>
    <row r="334" spans="1:15">
      <c r="A334" s="31"/>
      <c r="B334" s="32"/>
      <c r="C334" s="45" t="s">
        <v>9</v>
      </c>
      <c r="D334" s="58"/>
      <c r="E334" s="6"/>
      <c r="F334" s="59"/>
      <c r="G334" s="51"/>
      <c r="H334" s="6"/>
      <c r="I334" s="76"/>
      <c r="J334" s="58"/>
      <c r="K334" s="6"/>
      <c r="L334" s="59"/>
      <c r="M334" s="51"/>
      <c r="N334" s="6"/>
      <c r="O334" s="59"/>
    </row>
    <row r="335" spans="1:15" ht="62.25" customHeight="1">
      <c r="A335" s="31"/>
      <c r="B335" s="33">
        <v>11002</v>
      </c>
      <c r="C335" s="48" t="s">
        <v>102</v>
      </c>
      <c r="D335" s="56">
        <f>E335+F335</f>
        <v>246081.80000000002</v>
      </c>
      <c r="E335" s="5">
        <f t="shared" ref="E335:F335" si="294">E337</f>
        <v>205082.2</v>
      </c>
      <c r="F335" s="38">
        <f t="shared" si="294"/>
        <v>40999.599999999999</v>
      </c>
      <c r="G335" s="50">
        <f>H335+I335</f>
        <v>492163.5</v>
      </c>
      <c r="H335" s="5">
        <f t="shared" ref="H335:I335" si="295">H337</f>
        <v>410164.4</v>
      </c>
      <c r="I335" s="75">
        <f t="shared" si="295"/>
        <v>81999.100000000006</v>
      </c>
      <c r="J335" s="56">
        <f>K335+L335</f>
        <v>492163.5</v>
      </c>
      <c r="K335" s="5">
        <f t="shared" ref="K335:L335" si="296">K337</f>
        <v>410164.4</v>
      </c>
      <c r="L335" s="38">
        <f t="shared" si="296"/>
        <v>81999.100000000006</v>
      </c>
      <c r="M335" s="50">
        <f>N335+O335</f>
        <v>492163.5</v>
      </c>
      <c r="N335" s="5">
        <f t="shared" ref="N335:O335" si="297">N337</f>
        <v>410164.4</v>
      </c>
      <c r="O335" s="38">
        <f t="shared" si="297"/>
        <v>81999.100000000006</v>
      </c>
    </row>
    <row r="336" spans="1:15">
      <c r="A336" s="31"/>
      <c r="B336" s="32"/>
      <c r="C336" s="45" t="s">
        <v>10</v>
      </c>
      <c r="D336" s="58"/>
      <c r="E336" s="6"/>
      <c r="F336" s="59"/>
      <c r="G336" s="51"/>
      <c r="H336" s="6"/>
      <c r="I336" s="76"/>
      <c r="J336" s="58"/>
      <c r="K336" s="6"/>
      <c r="L336" s="59"/>
      <c r="M336" s="51"/>
      <c r="N336" s="6"/>
      <c r="O336" s="59"/>
    </row>
    <row r="337" spans="1:15" ht="42" customHeight="1">
      <c r="A337" s="31"/>
      <c r="B337" s="32"/>
      <c r="C337" s="46" t="s">
        <v>82</v>
      </c>
      <c r="D337" s="60">
        <f>E337+F337</f>
        <v>246081.80000000002</v>
      </c>
      <c r="E337" s="7">
        <f t="shared" ref="E337:F337" si="298">E339</f>
        <v>205082.2</v>
      </c>
      <c r="F337" s="61">
        <f t="shared" si="298"/>
        <v>40999.599999999999</v>
      </c>
      <c r="G337" s="52">
        <f>H337+I337</f>
        <v>492163.5</v>
      </c>
      <c r="H337" s="7">
        <f t="shared" ref="H337:I337" si="299">H339</f>
        <v>410164.4</v>
      </c>
      <c r="I337" s="77">
        <f t="shared" si="299"/>
        <v>81999.100000000006</v>
      </c>
      <c r="J337" s="60">
        <f>K337+L337</f>
        <v>492163.5</v>
      </c>
      <c r="K337" s="7">
        <f t="shared" ref="K337:L337" si="300">K339</f>
        <v>410164.4</v>
      </c>
      <c r="L337" s="61">
        <f t="shared" si="300"/>
        <v>81999.100000000006</v>
      </c>
      <c r="M337" s="52">
        <f>N337+O337</f>
        <v>492163.5</v>
      </c>
      <c r="N337" s="7">
        <f t="shared" ref="N337:O337" si="301">N339</f>
        <v>410164.4</v>
      </c>
      <c r="O337" s="61">
        <f t="shared" si="301"/>
        <v>81999.100000000006</v>
      </c>
    </row>
    <row r="338" spans="1:15" ht="39" customHeight="1">
      <c r="A338" s="31"/>
      <c r="B338" s="32"/>
      <c r="C338" s="45" t="s">
        <v>12</v>
      </c>
      <c r="D338" s="58"/>
      <c r="E338" s="6"/>
      <c r="F338" s="59"/>
      <c r="G338" s="51"/>
      <c r="H338" s="6"/>
      <c r="I338" s="76"/>
      <c r="J338" s="58"/>
      <c r="K338" s="6"/>
      <c r="L338" s="59"/>
      <c r="M338" s="51"/>
      <c r="N338" s="6"/>
      <c r="O338" s="59"/>
    </row>
    <row r="339" spans="1:15">
      <c r="A339" s="31"/>
      <c r="B339" s="32"/>
      <c r="C339" s="45" t="s">
        <v>13</v>
      </c>
      <c r="D339" s="62">
        <f t="shared" ref="D339:O339" si="302">D340</f>
        <v>246081.80000000002</v>
      </c>
      <c r="E339" s="8">
        <f t="shared" si="302"/>
        <v>205082.2</v>
      </c>
      <c r="F339" s="63">
        <f t="shared" si="302"/>
        <v>40999.599999999999</v>
      </c>
      <c r="G339" s="53">
        <f t="shared" si="302"/>
        <v>492163.5</v>
      </c>
      <c r="H339" s="8">
        <f t="shared" si="302"/>
        <v>410164.4</v>
      </c>
      <c r="I339" s="78">
        <f t="shared" si="302"/>
        <v>81999.100000000006</v>
      </c>
      <c r="J339" s="62">
        <f t="shared" si="302"/>
        <v>492163.5</v>
      </c>
      <c r="K339" s="8">
        <f t="shared" si="302"/>
        <v>410164.4</v>
      </c>
      <c r="L339" s="63">
        <f t="shared" si="302"/>
        <v>81999.100000000006</v>
      </c>
      <c r="M339" s="53">
        <f t="shared" si="302"/>
        <v>492163.5</v>
      </c>
      <c r="N339" s="8">
        <f t="shared" si="302"/>
        <v>410164.4</v>
      </c>
      <c r="O339" s="63">
        <f t="shared" si="302"/>
        <v>81999.100000000006</v>
      </c>
    </row>
    <row r="340" spans="1:15">
      <c r="A340" s="31"/>
      <c r="B340" s="32"/>
      <c r="C340" s="45" t="s">
        <v>24</v>
      </c>
      <c r="D340" s="62">
        <f>E340+F340</f>
        <v>246081.80000000002</v>
      </c>
      <c r="E340" s="8">
        <v>205082.2</v>
      </c>
      <c r="F340" s="63">
        <v>40999.599999999999</v>
      </c>
      <c r="G340" s="53">
        <f>H340+I340</f>
        <v>492163.5</v>
      </c>
      <c r="H340" s="8">
        <v>410164.4</v>
      </c>
      <c r="I340" s="78">
        <v>81999.100000000006</v>
      </c>
      <c r="J340" s="62">
        <f>K340+L340</f>
        <v>492163.5</v>
      </c>
      <c r="K340" s="8">
        <v>410164.4</v>
      </c>
      <c r="L340" s="63">
        <v>81999.100000000006</v>
      </c>
      <c r="M340" s="53">
        <f>N340+O340</f>
        <v>492163.5</v>
      </c>
      <c r="N340" s="8">
        <v>410164.4</v>
      </c>
      <c r="O340" s="63">
        <v>81999.100000000006</v>
      </c>
    </row>
    <row r="341" spans="1:15" ht="51" customHeight="1">
      <c r="A341" s="31"/>
      <c r="B341" s="33">
        <v>11003</v>
      </c>
      <c r="C341" s="44" t="s">
        <v>87</v>
      </c>
      <c r="D341" s="56">
        <f>E341+F341</f>
        <v>4715.3</v>
      </c>
      <c r="E341" s="5">
        <f t="shared" ref="E341:F341" si="303">E343</f>
        <v>2572.9</v>
      </c>
      <c r="F341" s="38">
        <f t="shared" si="303"/>
        <v>2142.4</v>
      </c>
      <c r="G341" s="50">
        <f>H341+I341</f>
        <v>9430.6</v>
      </c>
      <c r="H341" s="5">
        <f t="shared" ref="H341:I341" si="304">H343</f>
        <v>5145.8</v>
      </c>
      <c r="I341" s="75">
        <f t="shared" si="304"/>
        <v>4284.8</v>
      </c>
      <c r="J341" s="56">
        <f>K341+L341</f>
        <v>14145.9</v>
      </c>
      <c r="K341" s="5">
        <f t="shared" ref="K341:L341" si="305">K343</f>
        <v>7718.7</v>
      </c>
      <c r="L341" s="38">
        <f t="shared" si="305"/>
        <v>6427.2</v>
      </c>
      <c r="M341" s="50">
        <f>N341+O341</f>
        <v>18861.2</v>
      </c>
      <c r="N341" s="5">
        <f t="shared" ref="N341:O341" si="306">N343</f>
        <v>10291.6</v>
      </c>
      <c r="O341" s="38">
        <f t="shared" si="306"/>
        <v>8569.6</v>
      </c>
    </row>
    <row r="342" spans="1:15">
      <c r="A342" s="31"/>
      <c r="B342" s="32"/>
      <c r="C342" s="45" t="s">
        <v>10</v>
      </c>
      <c r="D342" s="58"/>
      <c r="E342" s="6"/>
      <c r="F342" s="59"/>
      <c r="G342" s="51"/>
      <c r="H342" s="6"/>
      <c r="I342" s="76"/>
      <c r="J342" s="58"/>
      <c r="K342" s="6"/>
      <c r="L342" s="59"/>
      <c r="M342" s="51"/>
      <c r="N342" s="6"/>
      <c r="O342" s="59"/>
    </row>
    <row r="343" spans="1:15" ht="42" customHeight="1">
      <c r="A343" s="31"/>
      <c r="B343" s="32"/>
      <c r="C343" s="46" t="s">
        <v>82</v>
      </c>
      <c r="D343" s="60">
        <f>E343+F343</f>
        <v>4715.3</v>
      </c>
      <c r="E343" s="7">
        <f t="shared" ref="E343:F343" si="307">E345</f>
        <v>2572.9</v>
      </c>
      <c r="F343" s="61">
        <f t="shared" si="307"/>
        <v>2142.4</v>
      </c>
      <c r="G343" s="52">
        <f>H343+I343</f>
        <v>9430.6</v>
      </c>
      <c r="H343" s="7">
        <f t="shared" ref="H343:I343" si="308">H345</f>
        <v>5145.8</v>
      </c>
      <c r="I343" s="77">
        <f t="shared" si="308"/>
        <v>4284.8</v>
      </c>
      <c r="J343" s="60">
        <f>K343+L343</f>
        <v>14145.9</v>
      </c>
      <c r="K343" s="7">
        <f t="shared" ref="K343:L343" si="309">K345</f>
        <v>7718.7</v>
      </c>
      <c r="L343" s="61">
        <f t="shared" si="309"/>
        <v>6427.2</v>
      </c>
      <c r="M343" s="52">
        <f>N343+O343</f>
        <v>18861.2</v>
      </c>
      <c r="N343" s="7">
        <f t="shared" ref="N343:O343" si="310">N345</f>
        <v>10291.6</v>
      </c>
      <c r="O343" s="61">
        <f t="shared" si="310"/>
        <v>8569.6</v>
      </c>
    </row>
    <row r="344" spans="1:15" ht="34.5" customHeight="1">
      <c r="A344" s="31"/>
      <c r="B344" s="32"/>
      <c r="C344" s="45" t="s">
        <v>12</v>
      </c>
      <c r="D344" s="58"/>
      <c r="E344" s="6"/>
      <c r="F344" s="59"/>
      <c r="G344" s="51"/>
      <c r="H344" s="6"/>
      <c r="I344" s="76"/>
      <c r="J344" s="58"/>
      <c r="K344" s="6"/>
      <c r="L344" s="59"/>
      <c r="M344" s="51"/>
      <c r="N344" s="6"/>
      <c r="O344" s="59"/>
    </row>
    <row r="345" spans="1:15">
      <c r="A345" s="31"/>
      <c r="B345" s="32"/>
      <c r="C345" s="45" t="s">
        <v>13</v>
      </c>
      <c r="D345" s="62">
        <f>E345+F345</f>
        <v>4715.3</v>
      </c>
      <c r="E345" s="8">
        <f t="shared" ref="E345:O345" si="311">E346</f>
        <v>2572.9</v>
      </c>
      <c r="F345" s="63">
        <f t="shared" si="311"/>
        <v>2142.4</v>
      </c>
      <c r="G345" s="53">
        <f>H345+I345</f>
        <v>9430.6</v>
      </c>
      <c r="H345" s="8">
        <f t="shared" si="311"/>
        <v>5145.8</v>
      </c>
      <c r="I345" s="78">
        <f t="shared" si="311"/>
        <v>4284.8</v>
      </c>
      <c r="J345" s="62">
        <f>K345+L345</f>
        <v>14145.9</v>
      </c>
      <c r="K345" s="8">
        <f t="shared" si="311"/>
        <v>7718.7</v>
      </c>
      <c r="L345" s="63">
        <f t="shared" si="311"/>
        <v>6427.2</v>
      </c>
      <c r="M345" s="53">
        <f>N345+O345</f>
        <v>18861.2</v>
      </c>
      <c r="N345" s="8">
        <f t="shared" si="311"/>
        <v>10291.6</v>
      </c>
      <c r="O345" s="63">
        <f t="shared" si="311"/>
        <v>8569.6</v>
      </c>
    </row>
    <row r="346" spans="1:15">
      <c r="A346" s="31"/>
      <c r="B346" s="32"/>
      <c r="C346" s="45" t="s">
        <v>24</v>
      </c>
      <c r="D346" s="62">
        <f>E346+F346</f>
        <v>4715.3</v>
      </c>
      <c r="E346" s="8">
        <v>2572.9</v>
      </c>
      <c r="F346" s="63">
        <v>2142.4</v>
      </c>
      <c r="G346" s="53">
        <f>H346+I346</f>
        <v>9430.6</v>
      </c>
      <c r="H346" s="8">
        <v>5145.8</v>
      </c>
      <c r="I346" s="78">
        <v>4284.8</v>
      </c>
      <c r="J346" s="62">
        <f>K346+L346</f>
        <v>14145.9</v>
      </c>
      <c r="K346" s="8">
        <v>7718.7</v>
      </c>
      <c r="L346" s="63">
        <v>6427.2</v>
      </c>
      <c r="M346" s="53">
        <f>N346+O346</f>
        <v>18861.2</v>
      </c>
      <c r="N346" s="8">
        <v>10291.6</v>
      </c>
      <c r="O346" s="63">
        <v>8569.6</v>
      </c>
    </row>
    <row r="347" spans="1:15" ht="57" customHeight="1">
      <c r="A347" s="31"/>
      <c r="B347" s="33">
        <v>11004</v>
      </c>
      <c r="C347" s="48" t="s">
        <v>101</v>
      </c>
      <c r="D347" s="56">
        <f>E347+F347</f>
        <v>0</v>
      </c>
      <c r="E347" s="5">
        <f t="shared" ref="E347:F347" si="312">E349</f>
        <v>0</v>
      </c>
      <c r="F347" s="38">
        <f t="shared" si="312"/>
        <v>0</v>
      </c>
      <c r="G347" s="50">
        <f>H347+I347</f>
        <v>0</v>
      </c>
      <c r="H347" s="5">
        <f t="shared" ref="H347:I347" si="313">H349</f>
        <v>0</v>
      </c>
      <c r="I347" s="75">
        <f t="shared" si="313"/>
        <v>0</v>
      </c>
      <c r="J347" s="56">
        <f>K347+L347</f>
        <v>14407</v>
      </c>
      <c r="K347" s="5">
        <f t="shared" ref="K347:L347" si="314">K349</f>
        <v>12005.8</v>
      </c>
      <c r="L347" s="38">
        <f t="shared" si="314"/>
        <v>2401.1999999999998</v>
      </c>
      <c r="M347" s="50">
        <f>N347+O347</f>
        <v>14407</v>
      </c>
      <c r="N347" s="5">
        <f t="shared" ref="N347:O347" si="315">N349</f>
        <v>12005.8</v>
      </c>
      <c r="O347" s="38">
        <f t="shared" si="315"/>
        <v>2401.1999999999998</v>
      </c>
    </row>
    <row r="348" spans="1:15">
      <c r="A348" s="31"/>
      <c r="B348" s="32"/>
      <c r="C348" s="45" t="s">
        <v>10</v>
      </c>
      <c r="D348" s="58"/>
      <c r="E348" s="6"/>
      <c r="F348" s="59"/>
      <c r="G348" s="51"/>
      <c r="H348" s="6"/>
      <c r="I348" s="76"/>
      <c r="J348" s="58"/>
      <c r="K348" s="6"/>
      <c r="L348" s="59"/>
      <c r="M348" s="51"/>
      <c r="N348" s="6"/>
      <c r="O348" s="59"/>
    </row>
    <row r="349" spans="1:15" ht="41.25" customHeight="1">
      <c r="A349" s="31"/>
      <c r="B349" s="32"/>
      <c r="C349" s="46" t="s">
        <v>82</v>
      </c>
      <c r="D349" s="60">
        <f>E349+F349</f>
        <v>0</v>
      </c>
      <c r="E349" s="7">
        <f t="shared" ref="E349:F349" si="316">E351</f>
        <v>0</v>
      </c>
      <c r="F349" s="61">
        <f t="shared" si="316"/>
        <v>0</v>
      </c>
      <c r="G349" s="52">
        <f>H349+I349</f>
        <v>0</v>
      </c>
      <c r="H349" s="7">
        <f t="shared" ref="H349:I349" si="317">H351</f>
        <v>0</v>
      </c>
      <c r="I349" s="77">
        <f t="shared" si="317"/>
        <v>0</v>
      </c>
      <c r="J349" s="60">
        <f>K349+L349</f>
        <v>14407</v>
      </c>
      <c r="K349" s="7">
        <f t="shared" ref="K349:L349" si="318">K351</f>
        <v>12005.8</v>
      </c>
      <c r="L349" s="61">
        <f t="shared" si="318"/>
        <v>2401.1999999999998</v>
      </c>
      <c r="M349" s="52">
        <f>N349+O349</f>
        <v>14407</v>
      </c>
      <c r="N349" s="7">
        <f t="shared" ref="N349:O349" si="319">N351</f>
        <v>12005.8</v>
      </c>
      <c r="O349" s="61">
        <f t="shared" si="319"/>
        <v>2401.1999999999998</v>
      </c>
    </row>
    <row r="350" spans="1:15" ht="33" customHeight="1">
      <c r="A350" s="31"/>
      <c r="B350" s="32"/>
      <c r="C350" s="45" t="s">
        <v>12</v>
      </c>
      <c r="D350" s="58"/>
      <c r="E350" s="6"/>
      <c r="F350" s="59"/>
      <c r="G350" s="51"/>
      <c r="H350" s="6"/>
      <c r="I350" s="76"/>
      <c r="J350" s="58"/>
      <c r="K350" s="6"/>
      <c r="L350" s="59"/>
      <c r="M350" s="51"/>
      <c r="N350" s="6"/>
      <c r="O350" s="59"/>
    </row>
    <row r="351" spans="1:15">
      <c r="A351" s="31"/>
      <c r="B351" s="32"/>
      <c r="C351" s="45" t="s">
        <v>13</v>
      </c>
      <c r="D351" s="62">
        <f>E351+F351</f>
        <v>0</v>
      </c>
      <c r="E351" s="8">
        <f t="shared" ref="E351:O351" si="320">E352</f>
        <v>0</v>
      </c>
      <c r="F351" s="63">
        <f t="shared" si="320"/>
        <v>0</v>
      </c>
      <c r="G351" s="53">
        <f>H351+I351</f>
        <v>0</v>
      </c>
      <c r="H351" s="8">
        <f t="shared" si="320"/>
        <v>0</v>
      </c>
      <c r="I351" s="78">
        <f t="shared" si="320"/>
        <v>0</v>
      </c>
      <c r="J351" s="62">
        <f>K351+L351</f>
        <v>14407</v>
      </c>
      <c r="K351" s="8">
        <f>K352</f>
        <v>12005.8</v>
      </c>
      <c r="L351" s="63">
        <f>L352</f>
        <v>2401.1999999999998</v>
      </c>
      <c r="M351" s="53">
        <f>N351+O351</f>
        <v>14407</v>
      </c>
      <c r="N351" s="8">
        <f t="shared" si="320"/>
        <v>12005.8</v>
      </c>
      <c r="O351" s="63">
        <f t="shared" si="320"/>
        <v>2401.1999999999998</v>
      </c>
    </row>
    <row r="352" spans="1:15">
      <c r="A352" s="31"/>
      <c r="B352" s="32"/>
      <c r="C352" s="45" t="s">
        <v>24</v>
      </c>
      <c r="D352" s="62">
        <f>E352+F352</f>
        <v>0</v>
      </c>
      <c r="E352" s="8">
        <v>0</v>
      </c>
      <c r="F352" s="63">
        <v>0</v>
      </c>
      <c r="G352" s="53">
        <f>H352+I352</f>
        <v>0</v>
      </c>
      <c r="H352" s="8">
        <v>0</v>
      </c>
      <c r="I352" s="78">
        <v>0</v>
      </c>
      <c r="J352" s="62">
        <f>K352+L352</f>
        <v>14407</v>
      </c>
      <c r="K352" s="8">
        <v>12005.8</v>
      </c>
      <c r="L352" s="63">
        <v>2401.1999999999998</v>
      </c>
      <c r="M352" s="53">
        <f>N352+O352</f>
        <v>14407</v>
      </c>
      <c r="N352" s="8">
        <v>12005.8</v>
      </c>
      <c r="O352" s="63">
        <v>2401.1999999999998</v>
      </c>
    </row>
    <row r="353" spans="1:15" ht="70.5" customHeight="1">
      <c r="A353" s="31"/>
      <c r="B353" s="33">
        <v>12001</v>
      </c>
      <c r="C353" s="48" t="s">
        <v>100</v>
      </c>
      <c r="D353" s="56">
        <f t="shared" ref="D353" si="321">E353+F353</f>
        <v>64196.6</v>
      </c>
      <c r="E353" s="5">
        <f>E357</f>
        <v>53497.2</v>
      </c>
      <c r="F353" s="38">
        <f>F357</f>
        <v>10699.4</v>
      </c>
      <c r="G353" s="50">
        <f t="shared" ref="G353" si="322">H353+I353</f>
        <v>563376.4</v>
      </c>
      <c r="H353" s="5">
        <f>H357</f>
        <v>467262.3</v>
      </c>
      <c r="I353" s="75">
        <f>I357</f>
        <v>96114.1</v>
      </c>
      <c r="J353" s="56">
        <f t="shared" ref="J353" si="323">K353+L353</f>
        <v>1167695.6000000001</v>
      </c>
      <c r="K353" s="5">
        <f>K357</f>
        <v>971970.7</v>
      </c>
      <c r="L353" s="38">
        <f>L357</f>
        <v>195724.90000000002</v>
      </c>
      <c r="M353" s="50">
        <f t="shared" ref="M353" si="324">N353+O353</f>
        <v>2186079.2000000002</v>
      </c>
      <c r="N353" s="5">
        <f>N357</f>
        <v>1821732.7</v>
      </c>
      <c r="O353" s="38">
        <f>O357</f>
        <v>364346.5</v>
      </c>
    </row>
    <row r="354" spans="1:15" ht="24" customHeight="1">
      <c r="A354" s="31"/>
      <c r="B354" s="32"/>
      <c r="C354" s="45" t="s">
        <v>10</v>
      </c>
      <c r="D354" s="58"/>
      <c r="E354" s="6"/>
      <c r="F354" s="59"/>
      <c r="G354" s="51"/>
      <c r="H354" s="6"/>
      <c r="I354" s="76"/>
      <c r="J354" s="58"/>
      <c r="K354" s="6"/>
      <c r="L354" s="59"/>
      <c r="M354" s="51"/>
      <c r="N354" s="6"/>
      <c r="O354" s="59"/>
    </row>
    <row r="355" spans="1:15" ht="33" customHeight="1">
      <c r="A355" s="31"/>
      <c r="B355" s="32"/>
      <c r="C355" s="46" t="s">
        <v>82</v>
      </c>
      <c r="D355" s="60">
        <f>E355+F355</f>
        <v>64196.6</v>
      </c>
      <c r="E355" s="7">
        <f>E353</f>
        <v>53497.2</v>
      </c>
      <c r="F355" s="61">
        <f>F353</f>
        <v>10699.4</v>
      </c>
      <c r="G355" s="52">
        <f>H355+I355</f>
        <v>563376.4</v>
      </c>
      <c r="H355" s="7">
        <f>H353</f>
        <v>467262.3</v>
      </c>
      <c r="I355" s="77">
        <f>I353</f>
        <v>96114.1</v>
      </c>
      <c r="J355" s="60">
        <f>K355+L355</f>
        <v>1167695.6000000001</v>
      </c>
      <c r="K355" s="7">
        <f>K353</f>
        <v>971970.7</v>
      </c>
      <c r="L355" s="61">
        <f>L353</f>
        <v>195724.90000000002</v>
      </c>
      <c r="M355" s="52">
        <f>N355+O355</f>
        <v>2186079.2000000002</v>
      </c>
      <c r="N355" s="7">
        <f>N353</f>
        <v>1821732.7</v>
      </c>
      <c r="O355" s="61">
        <f>O353</f>
        <v>364346.5</v>
      </c>
    </row>
    <row r="356" spans="1:15" ht="36" customHeight="1">
      <c r="A356" s="31"/>
      <c r="B356" s="32"/>
      <c r="C356" s="45" t="s">
        <v>12</v>
      </c>
      <c r="D356" s="58"/>
      <c r="E356" s="6"/>
      <c r="F356" s="59"/>
      <c r="G356" s="51"/>
      <c r="H356" s="6"/>
      <c r="I356" s="76"/>
      <c r="J356" s="58"/>
      <c r="K356" s="6"/>
      <c r="L356" s="59"/>
      <c r="M356" s="51"/>
      <c r="N356" s="6"/>
      <c r="O356" s="59"/>
    </row>
    <row r="357" spans="1:15" ht="22.5" customHeight="1">
      <c r="A357" s="31"/>
      <c r="B357" s="32"/>
      <c r="C357" s="45" t="s">
        <v>26</v>
      </c>
      <c r="D357" s="62">
        <f>E357+F357</f>
        <v>64196.6</v>
      </c>
      <c r="E357" s="8">
        <f>E358+E359</f>
        <v>53497.2</v>
      </c>
      <c r="F357" s="63">
        <f>F358+F359</f>
        <v>10699.4</v>
      </c>
      <c r="G357" s="53">
        <f>H357+I357</f>
        <v>563376.4</v>
      </c>
      <c r="H357" s="8">
        <f>H358+H359</f>
        <v>467262.3</v>
      </c>
      <c r="I357" s="78">
        <f>I358+I359</f>
        <v>96114.1</v>
      </c>
      <c r="J357" s="62">
        <f>K357+L357</f>
        <v>1167695.6000000001</v>
      </c>
      <c r="K357" s="8">
        <f>K358+K359</f>
        <v>971970.7</v>
      </c>
      <c r="L357" s="63">
        <f>L358+L359</f>
        <v>195724.90000000002</v>
      </c>
      <c r="M357" s="53">
        <f>N357+O357</f>
        <v>2186079.2000000002</v>
      </c>
      <c r="N357" s="8">
        <f>N358+N359</f>
        <v>1821732.7</v>
      </c>
      <c r="O357" s="63">
        <f>O358+O359</f>
        <v>364346.5</v>
      </c>
    </row>
    <row r="358" spans="1:15" ht="24" customHeight="1">
      <c r="A358" s="31"/>
      <c r="B358" s="32"/>
      <c r="C358" s="47" t="s">
        <v>37</v>
      </c>
      <c r="D358" s="70">
        <f>E358+F358</f>
        <v>0</v>
      </c>
      <c r="E358" s="10"/>
      <c r="F358" s="65"/>
      <c r="G358" s="54">
        <f>H358+I358</f>
        <v>464715.19999999995</v>
      </c>
      <c r="H358" s="10">
        <v>385044.6</v>
      </c>
      <c r="I358" s="79">
        <v>79670.600000000006</v>
      </c>
      <c r="J358" s="70">
        <f>K358+L358</f>
        <v>1052234.3999999999</v>
      </c>
      <c r="K358" s="10">
        <v>875753</v>
      </c>
      <c r="L358" s="65">
        <v>176481.40000000002</v>
      </c>
      <c r="M358" s="54">
        <f>N358+O358</f>
        <v>2051418</v>
      </c>
      <c r="N358" s="10">
        <v>1709515</v>
      </c>
      <c r="O358" s="65">
        <v>341903</v>
      </c>
    </row>
    <row r="359" spans="1:15" ht="22.5" customHeight="1">
      <c r="A359" s="31"/>
      <c r="B359" s="32"/>
      <c r="C359" s="47" t="s">
        <v>39</v>
      </c>
      <c r="D359" s="62">
        <f>E359+F359</f>
        <v>64196.6</v>
      </c>
      <c r="E359" s="8">
        <v>53497.2</v>
      </c>
      <c r="F359" s="63">
        <v>10699.4</v>
      </c>
      <c r="G359" s="53">
        <f>H359+I359</f>
        <v>98661.2</v>
      </c>
      <c r="H359" s="8">
        <v>82217.7</v>
      </c>
      <c r="I359" s="78">
        <v>16443.5</v>
      </c>
      <c r="J359" s="62">
        <f>K359+L359</f>
        <v>115461.2</v>
      </c>
      <c r="K359" s="8">
        <v>96217.7</v>
      </c>
      <c r="L359" s="63">
        <v>19243.5</v>
      </c>
      <c r="M359" s="53">
        <f>N359+O359</f>
        <v>134661.20000000001</v>
      </c>
      <c r="N359" s="8">
        <v>112217.7</v>
      </c>
      <c r="O359" s="63">
        <v>22443.5</v>
      </c>
    </row>
    <row r="360" spans="1:15" ht="77.25" customHeight="1">
      <c r="A360" s="31"/>
      <c r="B360" s="33">
        <v>31004</v>
      </c>
      <c r="C360" s="48" t="s">
        <v>99</v>
      </c>
      <c r="D360" s="56">
        <f>E360+F360</f>
        <v>642676.5</v>
      </c>
      <c r="E360" s="5">
        <f>E364</f>
        <v>532211.9</v>
      </c>
      <c r="F360" s="38">
        <f>F364</f>
        <v>110464.6</v>
      </c>
      <c r="G360" s="50">
        <f>H360+I360</f>
        <v>1738239.1</v>
      </c>
      <c r="H360" s="5">
        <f>H364</f>
        <v>1233639.4000000001</v>
      </c>
      <c r="I360" s="75">
        <f>I364</f>
        <v>504599.7</v>
      </c>
      <c r="J360" s="56">
        <f>K360+L360</f>
        <v>2219239.1</v>
      </c>
      <c r="K360" s="5">
        <f>K364</f>
        <v>1608639.4000000001</v>
      </c>
      <c r="L360" s="38">
        <f>L364</f>
        <v>610599.69999999995</v>
      </c>
      <c r="M360" s="50">
        <f>N360+O360</f>
        <v>2575739</v>
      </c>
      <c r="N360" s="5">
        <f>N364</f>
        <v>1921139.3</v>
      </c>
      <c r="O360" s="38">
        <f>O364</f>
        <v>654599.69999999995</v>
      </c>
    </row>
    <row r="361" spans="1:15">
      <c r="A361" s="31"/>
      <c r="B361" s="32"/>
      <c r="C361" s="45" t="s">
        <v>10</v>
      </c>
      <c r="D361" s="58"/>
      <c r="E361" s="6"/>
      <c r="F361" s="59"/>
      <c r="G361" s="51"/>
      <c r="H361" s="6"/>
      <c r="I361" s="76"/>
      <c r="J361" s="58"/>
      <c r="K361" s="6"/>
      <c r="L361" s="59"/>
      <c r="M361" s="51"/>
      <c r="N361" s="6"/>
      <c r="O361" s="59"/>
    </row>
    <row r="362" spans="1:15" ht="44.25" customHeight="1">
      <c r="A362" s="31"/>
      <c r="B362" s="32"/>
      <c r="C362" s="46" t="s">
        <v>82</v>
      </c>
      <c r="D362" s="60">
        <f>E362+F362</f>
        <v>642676.5</v>
      </c>
      <c r="E362" s="7">
        <f>E360</f>
        <v>532211.9</v>
      </c>
      <c r="F362" s="61">
        <f>F360</f>
        <v>110464.6</v>
      </c>
      <c r="G362" s="52">
        <f>H362+I362</f>
        <v>1738239.1</v>
      </c>
      <c r="H362" s="7">
        <f>H360</f>
        <v>1233639.4000000001</v>
      </c>
      <c r="I362" s="77">
        <f>I360</f>
        <v>504599.7</v>
      </c>
      <c r="J362" s="60">
        <f>K362+L362</f>
        <v>2219239.1</v>
      </c>
      <c r="K362" s="7">
        <f>K360</f>
        <v>1608639.4000000001</v>
      </c>
      <c r="L362" s="61">
        <f>L360</f>
        <v>610599.69999999995</v>
      </c>
      <c r="M362" s="52">
        <f>N362+O362</f>
        <v>2575739</v>
      </c>
      <c r="N362" s="7">
        <f>N360</f>
        <v>1921139.3</v>
      </c>
      <c r="O362" s="61">
        <f>O360</f>
        <v>654599.69999999995</v>
      </c>
    </row>
    <row r="363" spans="1:15" ht="37.5" customHeight="1">
      <c r="A363" s="31"/>
      <c r="B363" s="32"/>
      <c r="C363" s="45" t="s">
        <v>12</v>
      </c>
      <c r="D363" s="58"/>
      <c r="E363" s="6"/>
      <c r="F363" s="59"/>
      <c r="G363" s="51"/>
      <c r="H363" s="6"/>
      <c r="I363" s="76"/>
      <c r="J363" s="58"/>
      <c r="K363" s="6"/>
      <c r="L363" s="59"/>
      <c r="M363" s="51"/>
      <c r="N363" s="6"/>
      <c r="O363" s="59"/>
    </row>
    <row r="364" spans="1:15">
      <c r="A364" s="31"/>
      <c r="B364" s="32"/>
      <c r="C364" s="45" t="s">
        <v>26</v>
      </c>
      <c r="D364" s="62">
        <f>E364+F364</f>
        <v>642676.5</v>
      </c>
      <c r="E364" s="8">
        <f>E365+E366</f>
        <v>532211.9</v>
      </c>
      <c r="F364" s="63">
        <f>F365+F366</f>
        <v>110464.6</v>
      </c>
      <c r="G364" s="53">
        <f>H364+I364</f>
        <v>1738239.1</v>
      </c>
      <c r="H364" s="8">
        <f>H365+H366</f>
        <v>1233639.4000000001</v>
      </c>
      <c r="I364" s="78">
        <f>I365+I366</f>
        <v>504599.7</v>
      </c>
      <c r="J364" s="62">
        <f>K364+L364</f>
        <v>2219239.1</v>
      </c>
      <c r="K364" s="8">
        <f>K365+K366</f>
        <v>1608639.4000000001</v>
      </c>
      <c r="L364" s="63">
        <f>L365+L366</f>
        <v>610599.69999999995</v>
      </c>
      <c r="M364" s="53">
        <f>N364+O364</f>
        <v>2575739</v>
      </c>
      <c r="N364" s="8">
        <f>N365+N366</f>
        <v>1921139.3</v>
      </c>
      <c r="O364" s="63">
        <f>O365+O366</f>
        <v>654599.69999999995</v>
      </c>
    </row>
    <row r="365" spans="1:15" ht="21.75" customHeight="1">
      <c r="A365" s="31"/>
      <c r="B365" s="32"/>
      <c r="C365" s="47" t="s">
        <v>50</v>
      </c>
      <c r="D365" s="62">
        <f>E365+F365</f>
        <v>632716.19999999995</v>
      </c>
      <c r="E365" s="8">
        <v>523911.6</v>
      </c>
      <c r="F365" s="63">
        <v>108804.6</v>
      </c>
      <c r="G365" s="53">
        <f>H365+I365</f>
        <v>1728278.8</v>
      </c>
      <c r="H365" s="8">
        <v>1225339.1000000001</v>
      </c>
      <c r="I365" s="78">
        <v>502939.7</v>
      </c>
      <c r="J365" s="62">
        <f>K365+L365</f>
        <v>2209278.7999999998</v>
      </c>
      <c r="K365" s="8">
        <v>1600339.1</v>
      </c>
      <c r="L365" s="63">
        <v>608939.69999999995</v>
      </c>
      <c r="M365" s="53">
        <f>N365+O365</f>
        <v>2565778.7000000002</v>
      </c>
      <c r="N365" s="8">
        <v>1912839</v>
      </c>
      <c r="O365" s="63">
        <v>652939.69999999995</v>
      </c>
    </row>
    <row r="366" spans="1:15" ht="20.25" customHeight="1">
      <c r="A366" s="31"/>
      <c r="B366" s="32"/>
      <c r="C366" s="47" t="s">
        <v>27</v>
      </c>
      <c r="D366" s="62">
        <f>E366+F366</f>
        <v>9960.2999999999993</v>
      </c>
      <c r="E366" s="8">
        <v>8300.2999999999993</v>
      </c>
      <c r="F366" s="63">
        <v>1660</v>
      </c>
      <c r="G366" s="53">
        <f>H366+I366</f>
        <v>9960.2999999999993</v>
      </c>
      <c r="H366" s="8">
        <v>8300.2999999999993</v>
      </c>
      <c r="I366" s="78">
        <v>1660</v>
      </c>
      <c r="J366" s="62">
        <f>K366+L366</f>
        <v>9960.2999999999993</v>
      </c>
      <c r="K366" s="8">
        <v>8300.2999999999993</v>
      </c>
      <c r="L366" s="63">
        <v>1660</v>
      </c>
      <c r="M366" s="53">
        <f>N366+O366</f>
        <v>9960.2999999999993</v>
      </c>
      <c r="N366" s="8">
        <v>8300.2999999999993</v>
      </c>
      <c r="O366" s="63">
        <v>1660</v>
      </c>
    </row>
    <row r="367" spans="1:15" ht="21.75" customHeight="1">
      <c r="A367" s="30">
        <v>1167</v>
      </c>
      <c r="B367" s="29"/>
      <c r="C367" s="44" t="s">
        <v>88</v>
      </c>
      <c r="D367" s="56">
        <f>E367+F367</f>
        <v>4457079.4000000004</v>
      </c>
      <c r="E367" s="5">
        <f>E369</f>
        <v>4049043.1</v>
      </c>
      <c r="F367" s="38">
        <f>F369</f>
        <v>408036.3</v>
      </c>
      <c r="G367" s="50">
        <f>H367+I367</f>
        <v>5319128.3000000007</v>
      </c>
      <c r="H367" s="5">
        <f>H369</f>
        <v>4863154.1000000006</v>
      </c>
      <c r="I367" s="75">
        <f>I369</f>
        <v>455974.2</v>
      </c>
      <c r="J367" s="56">
        <f>K367+L367</f>
        <v>5645752.7000000002</v>
      </c>
      <c r="K367" s="5">
        <f>K369</f>
        <v>5173958.8</v>
      </c>
      <c r="L367" s="38">
        <f>L369</f>
        <v>471793.89999999997</v>
      </c>
      <c r="M367" s="50">
        <f>N367+O367</f>
        <v>5757930.5</v>
      </c>
      <c r="N367" s="5">
        <f>N369</f>
        <v>5280159.3</v>
      </c>
      <c r="O367" s="38">
        <f>O369</f>
        <v>477771.2</v>
      </c>
    </row>
    <row r="368" spans="1:15">
      <c r="A368" s="31"/>
      <c r="B368" s="32"/>
      <c r="C368" s="45" t="s">
        <v>9</v>
      </c>
      <c r="D368" s="58"/>
      <c r="E368" s="6"/>
      <c r="F368" s="59"/>
      <c r="G368" s="51"/>
      <c r="H368" s="6"/>
      <c r="I368" s="76"/>
      <c r="J368" s="58"/>
      <c r="K368" s="6"/>
      <c r="L368" s="59"/>
      <c r="M368" s="51"/>
      <c r="N368" s="6"/>
      <c r="O368" s="59"/>
    </row>
    <row r="369" spans="1:15" ht="75" customHeight="1">
      <c r="A369" s="31"/>
      <c r="B369" s="33">
        <v>32005</v>
      </c>
      <c r="C369" s="44" t="s">
        <v>89</v>
      </c>
      <c r="D369" s="56">
        <f>E369+F369</f>
        <v>4457079.4000000004</v>
      </c>
      <c r="E369" s="5">
        <f>E373+E375</f>
        <v>4049043.1</v>
      </c>
      <c r="F369" s="38">
        <f>F373+F375</f>
        <v>408036.3</v>
      </c>
      <c r="G369" s="50">
        <f>H369+I369</f>
        <v>5319128.3000000007</v>
      </c>
      <c r="H369" s="5">
        <f>H373+H375</f>
        <v>4863154.1000000006</v>
      </c>
      <c r="I369" s="75">
        <f>I373+I375</f>
        <v>455974.2</v>
      </c>
      <c r="J369" s="56">
        <f>K369+L369</f>
        <v>5645752.7000000002</v>
      </c>
      <c r="K369" s="5">
        <f>K373+K375</f>
        <v>5173958.8</v>
      </c>
      <c r="L369" s="38">
        <f>L373+L375</f>
        <v>471793.89999999997</v>
      </c>
      <c r="M369" s="50">
        <f>N369+O369</f>
        <v>5757930.5</v>
      </c>
      <c r="N369" s="5">
        <f>N373+N375</f>
        <v>5280159.3</v>
      </c>
      <c r="O369" s="38">
        <f>O373+O375</f>
        <v>477771.2</v>
      </c>
    </row>
    <row r="370" spans="1:15">
      <c r="A370" s="31"/>
      <c r="B370" s="32"/>
      <c r="C370" s="45" t="s">
        <v>10</v>
      </c>
      <c r="D370" s="58"/>
      <c r="E370" s="6"/>
      <c r="F370" s="59"/>
      <c r="G370" s="51"/>
      <c r="H370" s="6"/>
      <c r="I370" s="76"/>
      <c r="J370" s="58"/>
      <c r="K370" s="6"/>
      <c r="L370" s="59"/>
      <c r="M370" s="51"/>
      <c r="N370" s="6"/>
      <c r="O370" s="59"/>
    </row>
    <row r="371" spans="1:15" ht="39" customHeight="1">
      <c r="A371" s="31"/>
      <c r="B371" s="32"/>
      <c r="C371" s="46" t="s">
        <v>84</v>
      </c>
      <c r="D371" s="60">
        <f>E371+F371</f>
        <v>4457079.4000000004</v>
      </c>
      <c r="E371" s="7">
        <f>E369</f>
        <v>4049043.1</v>
      </c>
      <c r="F371" s="61">
        <f>F369</f>
        <v>408036.3</v>
      </c>
      <c r="G371" s="52">
        <f>H371+I371</f>
        <v>5319128.3000000007</v>
      </c>
      <c r="H371" s="7">
        <f>H369</f>
        <v>4863154.1000000006</v>
      </c>
      <c r="I371" s="77">
        <f>I369</f>
        <v>455974.2</v>
      </c>
      <c r="J371" s="60">
        <f>K371+L371</f>
        <v>5645752.7000000002</v>
      </c>
      <c r="K371" s="7">
        <f>K369</f>
        <v>5173958.8</v>
      </c>
      <c r="L371" s="61">
        <f>L369</f>
        <v>471793.89999999997</v>
      </c>
      <c r="M371" s="52">
        <f>N371+O371</f>
        <v>5757930.5</v>
      </c>
      <c r="N371" s="7">
        <f>N369</f>
        <v>5280159.3</v>
      </c>
      <c r="O371" s="61">
        <f>O369</f>
        <v>477771.2</v>
      </c>
    </row>
    <row r="372" spans="1:15" ht="35.25" customHeight="1">
      <c r="A372" s="31"/>
      <c r="B372" s="32"/>
      <c r="C372" s="45" t="s">
        <v>12</v>
      </c>
      <c r="D372" s="58"/>
      <c r="E372" s="6"/>
      <c r="F372" s="59"/>
      <c r="G372" s="51"/>
      <c r="H372" s="6"/>
      <c r="I372" s="76"/>
      <c r="J372" s="58"/>
      <c r="K372" s="6"/>
      <c r="L372" s="59"/>
      <c r="M372" s="51"/>
      <c r="N372" s="6"/>
      <c r="O372" s="59"/>
    </row>
    <row r="373" spans="1:15">
      <c r="A373" s="31"/>
      <c r="B373" s="32"/>
      <c r="C373" s="45" t="s">
        <v>13</v>
      </c>
      <c r="D373" s="62">
        <f t="shared" ref="D373:D377" si="325">E373+F373</f>
        <v>94918.3</v>
      </c>
      <c r="E373" s="8">
        <f>E374</f>
        <v>79098.600000000006</v>
      </c>
      <c r="F373" s="63">
        <f>F374</f>
        <v>15819.7</v>
      </c>
      <c r="G373" s="53">
        <f t="shared" ref="G373:G377" si="326">H373+I373</f>
        <v>189836.6</v>
      </c>
      <c r="H373" s="8">
        <f>H374</f>
        <v>158197.20000000001</v>
      </c>
      <c r="I373" s="78">
        <f>I374</f>
        <v>31639.4</v>
      </c>
      <c r="J373" s="62">
        <f t="shared" ref="J373:J377" si="327">K373+L373</f>
        <v>284754.89999999997</v>
      </c>
      <c r="K373" s="8">
        <f>K374</f>
        <v>237295.8</v>
      </c>
      <c r="L373" s="63">
        <f>L374</f>
        <v>47459.1</v>
      </c>
      <c r="M373" s="53">
        <f t="shared" ref="M373:M377" si="328">N373+O373</f>
        <v>396932.7</v>
      </c>
      <c r="N373" s="8">
        <f>N374</f>
        <v>343496.3</v>
      </c>
      <c r="O373" s="63">
        <f>O374</f>
        <v>53436.4</v>
      </c>
    </row>
    <row r="374" spans="1:15" ht="22.5" customHeight="1">
      <c r="A374" s="31"/>
      <c r="B374" s="32"/>
      <c r="C374" s="45" t="s">
        <v>24</v>
      </c>
      <c r="D374" s="62">
        <f t="shared" si="325"/>
        <v>94918.3</v>
      </c>
      <c r="E374" s="10">
        <v>79098.600000000006</v>
      </c>
      <c r="F374" s="65">
        <v>15819.7</v>
      </c>
      <c r="G374" s="53">
        <f t="shared" si="326"/>
        <v>189836.6</v>
      </c>
      <c r="H374" s="10">
        <v>158197.20000000001</v>
      </c>
      <c r="I374" s="79">
        <v>31639.4</v>
      </c>
      <c r="J374" s="62">
        <f t="shared" si="327"/>
        <v>284754.89999999997</v>
      </c>
      <c r="K374" s="10">
        <v>237295.8</v>
      </c>
      <c r="L374" s="65">
        <v>47459.1</v>
      </c>
      <c r="M374" s="53">
        <f t="shared" si="328"/>
        <v>396932.7</v>
      </c>
      <c r="N374" s="10">
        <v>343496.3</v>
      </c>
      <c r="O374" s="65">
        <v>53436.4</v>
      </c>
    </row>
    <row r="375" spans="1:15" ht="20.25" customHeight="1">
      <c r="A375" s="31"/>
      <c r="B375" s="32"/>
      <c r="C375" s="45" t="s">
        <v>26</v>
      </c>
      <c r="D375" s="62">
        <f t="shared" si="325"/>
        <v>4362161.0999999996</v>
      </c>
      <c r="E375" s="8">
        <f>E376+E377</f>
        <v>3969944.5</v>
      </c>
      <c r="F375" s="63">
        <f>F376+F377</f>
        <v>392216.6</v>
      </c>
      <c r="G375" s="53">
        <f t="shared" si="326"/>
        <v>5129291.7</v>
      </c>
      <c r="H375" s="8">
        <f>H376+H377</f>
        <v>4704956.9000000004</v>
      </c>
      <c r="I375" s="78">
        <f>I376+I377</f>
        <v>424334.8</v>
      </c>
      <c r="J375" s="62">
        <f t="shared" si="327"/>
        <v>5360997.8</v>
      </c>
      <c r="K375" s="8">
        <f>K376+K377</f>
        <v>4936663</v>
      </c>
      <c r="L375" s="63">
        <f>L376+L377</f>
        <v>424334.8</v>
      </c>
      <c r="M375" s="53">
        <f t="shared" si="328"/>
        <v>5360997.8</v>
      </c>
      <c r="N375" s="8">
        <f>N376+N377</f>
        <v>4936663</v>
      </c>
      <c r="O375" s="63">
        <f>O376+O377</f>
        <v>424334.8</v>
      </c>
    </row>
    <row r="376" spans="1:15" ht="21" customHeight="1">
      <c r="A376" s="31"/>
      <c r="B376" s="32"/>
      <c r="C376" s="47" t="s">
        <v>50</v>
      </c>
      <c r="D376" s="62">
        <f t="shared" si="325"/>
        <v>2353299.5</v>
      </c>
      <c r="E376" s="8">
        <v>1961082.9</v>
      </c>
      <c r="F376" s="63">
        <v>392216.6</v>
      </c>
      <c r="G376" s="53">
        <f t="shared" si="326"/>
        <v>2797311.4</v>
      </c>
      <c r="H376" s="8">
        <v>2372976.6</v>
      </c>
      <c r="I376" s="78">
        <v>424334.8</v>
      </c>
      <c r="J376" s="62">
        <f t="shared" si="327"/>
        <v>3029017.5</v>
      </c>
      <c r="K376" s="8">
        <v>2604682.7000000002</v>
      </c>
      <c r="L376" s="63">
        <v>424334.8</v>
      </c>
      <c r="M376" s="53">
        <f t="shared" si="328"/>
        <v>3029017.5</v>
      </c>
      <c r="N376" s="8">
        <v>2604682.7000000002</v>
      </c>
      <c r="O376" s="63">
        <v>424334.8</v>
      </c>
    </row>
    <row r="377" spans="1:15" ht="21.75" customHeight="1" thickBot="1">
      <c r="A377" s="94"/>
      <c r="B377" s="95"/>
      <c r="C377" s="104" t="s">
        <v>27</v>
      </c>
      <c r="D377" s="97">
        <f t="shared" si="325"/>
        <v>2008861.6</v>
      </c>
      <c r="E377" s="101">
        <v>2008861.6</v>
      </c>
      <c r="F377" s="103"/>
      <c r="G377" s="100">
        <f t="shared" si="326"/>
        <v>2331980.2999999998</v>
      </c>
      <c r="H377" s="101">
        <v>2331980.2999999998</v>
      </c>
      <c r="I377" s="102"/>
      <c r="J377" s="97">
        <f t="shared" si="327"/>
        <v>2331980.2999999998</v>
      </c>
      <c r="K377" s="101">
        <v>2331980.2999999998</v>
      </c>
      <c r="L377" s="103"/>
      <c r="M377" s="100">
        <f t="shared" si="328"/>
        <v>2331980.2999999998</v>
      </c>
      <c r="N377" s="101">
        <v>2331980.2999999998</v>
      </c>
      <c r="O377" s="103"/>
    </row>
    <row r="378" spans="1:15" s="2" customFormat="1" ht="51.75" customHeight="1" thickBot="1">
      <c r="A378" s="86"/>
      <c r="B378" s="87"/>
      <c r="C378" s="88" t="s">
        <v>90</v>
      </c>
      <c r="D378" s="89">
        <f>E378+F378</f>
        <v>1164000</v>
      </c>
      <c r="E378" s="90">
        <f>E379</f>
        <v>970000</v>
      </c>
      <c r="F378" s="91">
        <f>F379</f>
        <v>194000</v>
      </c>
      <c r="G378" s="92">
        <f>H378+I378</f>
        <v>1884000</v>
      </c>
      <c r="H378" s="90">
        <f>H379</f>
        <v>1570000</v>
      </c>
      <c r="I378" s="93">
        <f>I379</f>
        <v>314000</v>
      </c>
      <c r="J378" s="89">
        <f>K378+L378</f>
        <v>3265158.2</v>
      </c>
      <c r="K378" s="90">
        <f>K379</f>
        <v>2362626</v>
      </c>
      <c r="L378" s="91">
        <f>L379</f>
        <v>902532.20000000007</v>
      </c>
      <c r="M378" s="92">
        <f>N378+O378</f>
        <v>3265158.2</v>
      </c>
      <c r="N378" s="90">
        <f>N379</f>
        <v>2362626</v>
      </c>
      <c r="O378" s="91">
        <f>O379</f>
        <v>902532.20000000007</v>
      </c>
    </row>
    <row r="379" spans="1:15" ht="24" customHeight="1">
      <c r="A379" s="84">
        <v>1049</v>
      </c>
      <c r="B379" s="36"/>
      <c r="C379" s="85" t="s">
        <v>91</v>
      </c>
      <c r="D379" s="55">
        <f>E379+F379</f>
        <v>1164000</v>
      </c>
      <c r="E379" s="26">
        <f>E381+E387</f>
        <v>970000</v>
      </c>
      <c r="F379" s="37">
        <f>F381+F387</f>
        <v>194000</v>
      </c>
      <c r="G379" s="49">
        <f>H379+I379</f>
        <v>1884000</v>
      </c>
      <c r="H379" s="26">
        <f>H381+H387</f>
        <v>1570000</v>
      </c>
      <c r="I379" s="74">
        <f>I381+I387</f>
        <v>314000</v>
      </c>
      <c r="J379" s="55">
        <f>K379+L379</f>
        <v>3265158.2</v>
      </c>
      <c r="K379" s="26">
        <f>K381+K387</f>
        <v>2362626</v>
      </c>
      <c r="L379" s="37">
        <f>L381+L387</f>
        <v>902532.20000000007</v>
      </c>
      <c r="M379" s="49">
        <f>N379+O379</f>
        <v>3265158.2</v>
      </c>
      <c r="N379" s="26">
        <f>N381+N387</f>
        <v>2362626</v>
      </c>
      <c r="O379" s="37">
        <f>O381+O387</f>
        <v>902532.20000000007</v>
      </c>
    </row>
    <row r="380" spans="1:15">
      <c r="A380" s="31"/>
      <c r="B380" s="32"/>
      <c r="C380" s="45" t="s">
        <v>9</v>
      </c>
      <c r="D380" s="58"/>
      <c r="E380" s="6"/>
      <c r="F380" s="59"/>
      <c r="G380" s="51"/>
      <c r="H380" s="6"/>
      <c r="I380" s="76"/>
      <c r="J380" s="58"/>
      <c r="K380" s="6"/>
      <c r="L380" s="59"/>
      <c r="M380" s="51"/>
      <c r="N380" s="6"/>
      <c r="O380" s="59"/>
    </row>
    <row r="381" spans="1:15" ht="53.25" customHeight="1">
      <c r="A381" s="31"/>
      <c r="B381" s="33">
        <v>11013</v>
      </c>
      <c r="C381" s="48" t="s">
        <v>98</v>
      </c>
      <c r="D381" s="56">
        <f>E381+F381</f>
        <v>444000</v>
      </c>
      <c r="E381" s="5">
        <f t="shared" ref="E381:F381" si="329">E383</f>
        <v>370000</v>
      </c>
      <c r="F381" s="38">
        <f t="shared" si="329"/>
        <v>74000</v>
      </c>
      <c r="G381" s="50">
        <f>H381+I381</f>
        <v>444000</v>
      </c>
      <c r="H381" s="5">
        <f t="shared" ref="H381:I381" si="330">H383</f>
        <v>370000</v>
      </c>
      <c r="I381" s="75">
        <f t="shared" si="330"/>
        <v>74000</v>
      </c>
      <c r="J381" s="56">
        <f>K381+L381</f>
        <v>1307553.8</v>
      </c>
      <c r="K381" s="5">
        <f t="shared" ref="K381:L381" si="331">K383</f>
        <v>731289</v>
      </c>
      <c r="L381" s="38">
        <f t="shared" si="331"/>
        <v>576264.80000000005</v>
      </c>
      <c r="M381" s="50">
        <f>N381+O381</f>
        <v>1307553.8</v>
      </c>
      <c r="N381" s="5">
        <f t="shared" ref="N381:O381" si="332">N383</f>
        <v>731289</v>
      </c>
      <c r="O381" s="38">
        <f t="shared" si="332"/>
        <v>576264.80000000005</v>
      </c>
    </row>
    <row r="382" spans="1:15">
      <c r="A382" s="31"/>
      <c r="B382" s="32"/>
      <c r="C382" s="45" t="s">
        <v>10</v>
      </c>
      <c r="D382" s="58"/>
      <c r="E382" s="6"/>
      <c r="F382" s="59"/>
      <c r="G382" s="51"/>
      <c r="H382" s="6"/>
      <c r="I382" s="76"/>
      <c r="J382" s="58"/>
      <c r="K382" s="6"/>
      <c r="L382" s="59"/>
      <c r="M382" s="51"/>
      <c r="N382" s="6"/>
      <c r="O382" s="59"/>
    </row>
    <row r="383" spans="1:15" ht="42.75" customHeight="1">
      <c r="A383" s="31"/>
      <c r="B383" s="32"/>
      <c r="C383" s="46" t="s">
        <v>92</v>
      </c>
      <c r="D383" s="60">
        <f>E383+F383</f>
        <v>444000</v>
      </c>
      <c r="E383" s="7">
        <f t="shared" ref="E383:F383" si="333">E385</f>
        <v>370000</v>
      </c>
      <c r="F383" s="61">
        <f t="shared" si="333"/>
        <v>74000</v>
      </c>
      <c r="G383" s="52">
        <f>H383+I383</f>
        <v>444000</v>
      </c>
      <c r="H383" s="7">
        <f t="shared" ref="H383:I383" si="334">H385</f>
        <v>370000</v>
      </c>
      <c r="I383" s="77">
        <f t="shared" si="334"/>
        <v>74000</v>
      </c>
      <c r="J383" s="60">
        <f>K383+L383</f>
        <v>1307553.8</v>
      </c>
      <c r="K383" s="7">
        <f t="shared" ref="K383:L383" si="335">K385</f>
        <v>731289</v>
      </c>
      <c r="L383" s="61">
        <f t="shared" si="335"/>
        <v>576264.80000000005</v>
      </c>
      <c r="M383" s="52">
        <f>N383+O383</f>
        <v>1307553.8</v>
      </c>
      <c r="N383" s="7">
        <f t="shared" ref="N383:O383" si="336">N385</f>
        <v>731289</v>
      </c>
      <c r="O383" s="61">
        <f t="shared" si="336"/>
        <v>576264.80000000005</v>
      </c>
    </row>
    <row r="384" spans="1:15" ht="32.25" customHeight="1">
      <c r="A384" s="31"/>
      <c r="B384" s="32"/>
      <c r="C384" s="45" t="s">
        <v>12</v>
      </c>
      <c r="D384" s="58"/>
      <c r="E384" s="6"/>
      <c r="F384" s="59"/>
      <c r="G384" s="51"/>
      <c r="H384" s="6"/>
      <c r="I384" s="76"/>
      <c r="J384" s="58"/>
      <c r="K384" s="6"/>
      <c r="L384" s="59"/>
      <c r="M384" s="51"/>
      <c r="N384" s="6"/>
      <c r="O384" s="59"/>
    </row>
    <row r="385" spans="1:15">
      <c r="A385" s="31"/>
      <c r="B385" s="32"/>
      <c r="C385" s="45" t="s">
        <v>13</v>
      </c>
      <c r="D385" s="62">
        <f>E385+F385</f>
        <v>444000</v>
      </c>
      <c r="E385" s="8">
        <f t="shared" ref="E385:O385" si="337">E386</f>
        <v>370000</v>
      </c>
      <c r="F385" s="63">
        <f t="shared" si="337"/>
        <v>74000</v>
      </c>
      <c r="G385" s="53">
        <f>H385+I385</f>
        <v>444000</v>
      </c>
      <c r="H385" s="8">
        <f t="shared" si="337"/>
        <v>370000</v>
      </c>
      <c r="I385" s="78">
        <f t="shared" si="337"/>
        <v>74000</v>
      </c>
      <c r="J385" s="62">
        <f>K385+L385</f>
        <v>1307553.8</v>
      </c>
      <c r="K385" s="8">
        <f t="shared" si="337"/>
        <v>731289</v>
      </c>
      <c r="L385" s="63">
        <f t="shared" si="337"/>
        <v>576264.80000000005</v>
      </c>
      <c r="M385" s="53">
        <f>N385+O385</f>
        <v>1307553.8</v>
      </c>
      <c r="N385" s="8">
        <f t="shared" si="337"/>
        <v>731289</v>
      </c>
      <c r="O385" s="63">
        <f t="shared" si="337"/>
        <v>576264.80000000005</v>
      </c>
    </row>
    <row r="386" spans="1:15">
      <c r="A386" s="31"/>
      <c r="B386" s="32"/>
      <c r="C386" s="45" t="s">
        <v>24</v>
      </c>
      <c r="D386" s="62">
        <f>E386+F386</f>
        <v>444000</v>
      </c>
      <c r="E386" s="8">
        <v>370000</v>
      </c>
      <c r="F386" s="63">
        <v>74000</v>
      </c>
      <c r="G386" s="53">
        <f>H386+I386</f>
        <v>444000</v>
      </c>
      <c r="H386" s="8">
        <v>370000</v>
      </c>
      <c r="I386" s="78">
        <v>74000</v>
      </c>
      <c r="J386" s="62">
        <f>K386+L386</f>
        <v>1307553.8</v>
      </c>
      <c r="K386" s="8">
        <v>731289</v>
      </c>
      <c r="L386" s="63">
        <v>576264.80000000005</v>
      </c>
      <c r="M386" s="53">
        <f>N386+O386</f>
        <v>1307553.8</v>
      </c>
      <c r="N386" s="8">
        <v>731289</v>
      </c>
      <c r="O386" s="63">
        <v>576264.80000000005</v>
      </c>
    </row>
    <row r="387" spans="1:15" ht="54" customHeight="1">
      <c r="A387" s="31"/>
      <c r="B387" s="33">
        <v>21007</v>
      </c>
      <c r="C387" s="48" t="s">
        <v>97</v>
      </c>
      <c r="D387" s="56">
        <f>E387+F387</f>
        <v>720000</v>
      </c>
      <c r="E387" s="5">
        <f t="shared" ref="E387:F387" si="338">E389</f>
        <v>600000</v>
      </c>
      <c r="F387" s="38">
        <f t="shared" si="338"/>
        <v>120000</v>
      </c>
      <c r="G387" s="50">
        <f>H387+I387</f>
        <v>1440000</v>
      </c>
      <c r="H387" s="5">
        <f t="shared" ref="H387:I387" si="339">H389</f>
        <v>1200000</v>
      </c>
      <c r="I387" s="75">
        <f t="shared" si="339"/>
        <v>240000</v>
      </c>
      <c r="J387" s="56">
        <f>K387+L387</f>
        <v>1957604.4</v>
      </c>
      <c r="K387" s="5">
        <f t="shared" ref="K387:L387" si="340">K389</f>
        <v>1631337</v>
      </c>
      <c r="L387" s="38">
        <f t="shared" si="340"/>
        <v>326267.40000000002</v>
      </c>
      <c r="M387" s="50">
        <f>N387+O387</f>
        <v>1957604.4</v>
      </c>
      <c r="N387" s="5">
        <f t="shared" ref="N387:O387" si="341">N389</f>
        <v>1631337</v>
      </c>
      <c r="O387" s="38">
        <f t="shared" si="341"/>
        <v>326267.40000000002</v>
      </c>
    </row>
    <row r="388" spans="1:15">
      <c r="A388" s="31"/>
      <c r="B388" s="32"/>
      <c r="C388" s="45" t="s">
        <v>10</v>
      </c>
      <c r="D388" s="58"/>
      <c r="E388" s="6"/>
      <c r="F388" s="59"/>
      <c r="G388" s="51"/>
      <c r="H388" s="6"/>
      <c r="I388" s="76"/>
      <c r="J388" s="58"/>
      <c r="K388" s="6"/>
      <c r="L388" s="59"/>
      <c r="M388" s="51"/>
      <c r="N388" s="6"/>
      <c r="O388" s="59"/>
    </row>
    <row r="389" spans="1:15" ht="41.25" customHeight="1">
      <c r="A389" s="31"/>
      <c r="B389" s="32"/>
      <c r="C389" s="46" t="s">
        <v>92</v>
      </c>
      <c r="D389" s="60">
        <f>E389+F389</f>
        <v>720000</v>
      </c>
      <c r="E389" s="7">
        <f t="shared" ref="E389:F389" si="342">E391</f>
        <v>600000</v>
      </c>
      <c r="F389" s="61">
        <f t="shared" si="342"/>
        <v>120000</v>
      </c>
      <c r="G389" s="52">
        <f>H389+I389</f>
        <v>1440000</v>
      </c>
      <c r="H389" s="7">
        <f t="shared" ref="H389:I389" si="343">H391</f>
        <v>1200000</v>
      </c>
      <c r="I389" s="77">
        <f t="shared" si="343"/>
        <v>240000</v>
      </c>
      <c r="J389" s="60">
        <f>K389+L389</f>
        <v>1957604.4</v>
      </c>
      <c r="K389" s="7">
        <f t="shared" ref="K389:L389" si="344">K391</f>
        <v>1631337</v>
      </c>
      <c r="L389" s="61">
        <f t="shared" si="344"/>
        <v>326267.40000000002</v>
      </c>
      <c r="M389" s="52">
        <f>N389+O389</f>
        <v>1957604.4</v>
      </c>
      <c r="N389" s="7">
        <f t="shared" ref="N389:O389" si="345">N391</f>
        <v>1631337</v>
      </c>
      <c r="O389" s="61">
        <f t="shared" si="345"/>
        <v>326267.40000000002</v>
      </c>
    </row>
    <row r="390" spans="1:15" ht="36" customHeight="1">
      <c r="A390" s="31"/>
      <c r="B390" s="32"/>
      <c r="C390" s="45" t="s">
        <v>12</v>
      </c>
      <c r="D390" s="58"/>
      <c r="E390" s="6"/>
      <c r="F390" s="59"/>
      <c r="G390" s="51"/>
      <c r="H390" s="6"/>
      <c r="I390" s="76"/>
      <c r="J390" s="58"/>
      <c r="K390" s="6"/>
      <c r="L390" s="59"/>
      <c r="M390" s="51"/>
      <c r="N390" s="6"/>
      <c r="O390" s="59"/>
    </row>
    <row r="391" spans="1:15" ht="24.75" customHeight="1">
      <c r="A391" s="31"/>
      <c r="B391" s="32"/>
      <c r="C391" s="45" t="s">
        <v>26</v>
      </c>
      <c r="D391" s="62">
        <f>E391+F391</f>
        <v>720000</v>
      </c>
      <c r="E391" s="8">
        <f t="shared" ref="E391:O391" si="346">E392</f>
        <v>600000</v>
      </c>
      <c r="F391" s="63">
        <f t="shared" si="346"/>
        <v>120000</v>
      </c>
      <c r="G391" s="53">
        <f>H391+I391</f>
        <v>1440000</v>
      </c>
      <c r="H391" s="8">
        <f t="shared" si="346"/>
        <v>1200000</v>
      </c>
      <c r="I391" s="78">
        <f t="shared" si="346"/>
        <v>240000</v>
      </c>
      <c r="J391" s="62">
        <f>K391+L391</f>
        <v>1957604.4</v>
      </c>
      <c r="K391" s="8">
        <f t="shared" si="346"/>
        <v>1631337</v>
      </c>
      <c r="L391" s="63">
        <f t="shared" si="346"/>
        <v>326267.40000000002</v>
      </c>
      <c r="M391" s="53">
        <f>N391+O391</f>
        <v>1957604.4</v>
      </c>
      <c r="N391" s="8">
        <f t="shared" si="346"/>
        <v>1631337</v>
      </c>
      <c r="O391" s="63">
        <f t="shared" si="346"/>
        <v>326267.40000000002</v>
      </c>
    </row>
    <row r="392" spans="1:15" ht="18" customHeight="1" thickBot="1">
      <c r="A392" s="94"/>
      <c r="B392" s="95"/>
      <c r="C392" s="104" t="s">
        <v>37</v>
      </c>
      <c r="D392" s="97">
        <f>E392+F392</f>
        <v>720000</v>
      </c>
      <c r="E392" s="101">
        <v>600000</v>
      </c>
      <c r="F392" s="103">
        <v>120000</v>
      </c>
      <c r="G392" s="100">
        <f>H392+I392</f>
        <v>1440000</v>
      </c>
      <c r="H392" s="101">
        <v>1200000</v>
      </c>
      <c r="I392" s="102">
        <v>240000</v>
      </c>
      <c r="J392" s="97">
        <f>K392+L392</f>
        <v>1957604.4</v>
      </c>
      <c r="K392" s="101">
        <v>1631337</v>
      </c>
      <c r="L392" s="103">
        <v>326267.40000000002</v>
      </c>
      <c r="M392" s="100">
        <f>N392+O392</f>
        <v>1957604.4</v>
      </c>
      <c r="N392" s="101">
        <v>1631337</v>
      </c>
      <c r="O392" s="103">
        <v>326267.40000000002</v>
      </c>
    </row>
    <row r="393" spans="1:15" s="2" customFormat="1" ht="42.75" customHeight="1" thickBot="1">
      <c r="A393" s="86"/>
      <c r="B393" s="87"/>
      <c r="C393" s="88" t="s">
        <v>93</v>
      </c>
      <c r="D393" s="89">
        <f t="shared" ref="D393:D394" si="347">E393+F393</f>
        <v>12180.8</v>
      </c>
      <c r="E393" s="90">
        <f>E394</f>
        <v>9424.4</v>
      </c>
      <c r="F393" s="91">
        <f>F394</f>
        <v>2756.3999999999996</v>
      </c>
      <c r="G393" s="92">
        <f t="shared" ref="G393:G394" si="348">H393+I393</f>
        <v>91111.3</v>
      </c>
      <c r="H393" s="90">
        <f>H394</f>
        <v>62467.100000000006</v>
      </c>
      <c r="I393" s="93">
        <f>I394</f>
        <v>28644.199999999997</v>
      </c>
      <c r="J393" s="89">
        <f t="shared" ref="J393:J394" si="349">K393+L393</f>
        <v>317415.2</v>
      </c>
      <c r="K393" s="90">
        <f>K394</f>
        <v>238321.00000000003</v>
      </c>
      <c r="L393" s="91">
        <f>L394</f>
        <v>79094.2</v>
      </c>
      <c r="M393" s="92">
        <f t="shared" ref="M393:M394" si="350">N393+O393</f>
        <v>909363.6</v>
      </c>
      <c r="N393" s="90">
        <f>N394</f>
        <v>676500</v>
      </c>
      <c r="O393" s="91">
        <f>O394</f>
        <v>232863.59999999998</v>
      </c>
    </row>
    <row r="394" spans="1:15" ht="39" customHeight="1">
      <c r="A394" s="84">
        <v>1209</v>
      </c>
      <c r="B394" s="36"/>
      <c r="C394" s="85" t="s">
        <v>94</v>
      </c>
      <c r="D394" s="55">
        <f t="shared" si="347"/>
        <v>12180.8</v>
      </c>
      <c r="E394" s="26">
        <f>E396+E403+E409</f>
        <v>9424.4</v>
      </c>
      <c r="F394" s="37">
        <f>F396+F403+F409</f>
        <v>2756.3999999999996</v>
      </c>
      <c r="G394" s="49">
        <f t="shared" si="348"/>
        <v>91111.3</v>
      </c>
      <c r="H394" s="26">
        <f>H396+H403+H409</f>
        <v>62467.100000000006</v>
      </c>
      <c r="I394" s="74">
        <f>I396+I403+I409</f>
        <v>28644.199999999997</v>
      </c>
      <c r="J394" s="55">
        <f t="shared" si="349"/>
        <v>317415.2</v>
      </c>
      <c r="K394" s="26">
        <f>K396+K403+K409</f>
        <v>238321.00000000003</v>
      </c>
      <c r="L394" s="37">
        <f>L396+L403+L409</f>
        <v>79094.2</v>
      </c>
      <c r="M394" s="49">
        <f t="shared" si="350"/>
        <v>909363.6</v>
      </c>
      <c r="N394" s="26">
        <f>N396+N403+N409</f>
        <v>676500</v>
      </c>
      <c r="O394" s="37">
        <f>O396+O403+O409</f>
        <v>232863.59999999998</v>
      </c>
    </row>
    <row r="395" spans="1:15">
      <c r="A395" s="31"/>
      <c r="B395" s="32"/>
      <c r="C395" s="45" t="s">
        <v>9</v>
      </c>
      <c r="D395" s="58"/>
      <c r="E395" s="6"/>
      <c r="F395" s="59"/>
      <c r="G395" s="51"/>
      <c r="H395" s="6"/>
      <c r="I395" s="76"/>
      <c r="J395" s="58"/>
      <c r="K395" s="6"/>
      <c r="L395" s="59"/>
      <c r="M395" s="51"/>
      <c r="N395" s="6"/>
      <c r="O395" s="59"/>
    </row>
    <row r="396" spans="1:15" ht="79.5" customHeight="1">
      <c r="A396" s="31"/>
      <c r="B396" s="33">
        <v>11001</v>
      </c>
      <c r="C396" s="48" t="s">
        <v>130</v>
      </c>
      <c r="D396" s="56">
        <f>E396+F396</f>
        <v>12180.8</v>
      </c>
      <c r="E396" s="5">
        <f>E400</f>
        <v>9424.4</v>
      </c>
      <c r="F396" s="38">
        <f>F400</f>
        <v>2756.3999999999996</v>
      </c>
      <c r="G396" s="50">
        <f>H396+I396</f>
        <v>91111.3</v>
      </c>
      <c r="H396" s="5">
        <f>H400</f>
        <v>62467.100000000006</v>
      </c>
      <c r="I396" s="75">
        <f>I400</f>
        <v>28644.199999999997</v>
      </c>
      <c r="J396" s="56">
        <f>K396+L396</f>
        <v>272697.7</v>
      </c>
      <c r="K396" s="5">
        <f>K400</f>
        <v>201056.40000000002</v>
      </c>
      <c r="L396" s="38">
        <f>L400</f>
        <v>71641.3</v>
      </c>
      <c r="M396" s="50">
        <f>N396+O396</f>
        <v>683079.2</v>
      </c>
      <c r="N396" s="5">
        <f>N400</f>
        <v>487913.7</v>
      </c>
      <c r="O396" s="38">
        <f>O400</f>
        <v>195165.49999999997</v>
      </c>
    </row>
    <row r="397" spans="1:15">
      <c r="A397" s="31"/>
      <c r="B397" s="32"/>
      <c r="C397" s="45" t="s">
        <v>10</v>
      </c>
      <c r="D397" s="58"/>
      <c r="E397" s="6"/>
      <c r="F397" s="59"/>
      <c r="G397" s="51"/>
      <c r="H397" s="6"/>
      <c r="I397" s="76"/>
      <c r="J397" s="58"/>
      <c r="K397" s="6"/>
      <c r="L397" s="59"/>
      <c r="M397" s="51"/>
      <c r="N397" s="6"/>
      <c r="O397" s="59"/>
    </row>
    <row r="398" spans="1:15">
      <c r="A398" s="31"/>
      <c r="B398" s="32"/>
      <c r="C398" s="46" t="s">
        <v>11</v>
      </c>
      <c r="D398" s="60">
        <f>E398+F398</f>
        <v>12180.8</v>
      </c>
      <c r="E398" s="7">
        <f>E396</f>
        <v>9424.4</v>
      </c>
      <c r="F398" s="61">
        <f>F396</f>
        <v>2756.3999999999996</v>
      </c>
      <c r="G398" s="52">
        <f>H398+I398</f>
        <v>91111.3</v>
      </c>
      <c r="H398" s="7">
        <f>H396</f>
        <v>62467.100000000006</v>
      </c>
      <c r="I398" s="77">
        <f>I396</f>
        <v>28644.199999999997</v>
      </c>
      <c r="J398" s="60">
        <f>K398+L398</f>
        <v>272697.7</v>
      </c>
      <c r="K398" s="7">
        <f>K396</f>
        <v>201056.40000000002</v>
      </c>
      <c r="L398" s="61">
        <f>L396</f>
        <v>71641.3</v>
      </c>
      <c r="M398" s="52">
        <f>N398+O398</f>
        <v>683079.2</v>
      </c>
      <c r="N398" s="7">
        <f>N396</f>
        <v>487913.7</v>
      </c>
      <c r="O398" s="61">
        <f>O396</f>
        <v>195165.49999999997</v>
      </c>
    </row>
    <row r="399" spans="1:15" ht="34.5" customHeight="1">
      <c r="A399" s="31"/>
      <c r="B399" s="32"/>
      <c r="C399" s="45" t="s">
        <v>12</v>
      </c>
      <c r="D399" s="58"/>
      <c r="E399" s="6"/>
      <c r="F399" s="59"/>
      <c r="G399" s="51"/>
      <c r="H399" s="6"/>
      <c r="I399" s="76"/>
      <c r="J399" s="58"/>
      <c r="K399" s="6"/>
      <c r="L399" s="59"/>
      <c r="M399" s="51"/>
      <c r="N399" s="6"/>
      <c r="O399" s="59"/>
    </row>
    <row r="400" spans="1:15">
      <c r="A400" s="31"/>
      <c r="B400" s="32"/>
      <c r="C400" s="45" t="s">
        <v>13</v>
      </c>
      <c r="D400" s="62">
        <f>E400+F400</f>
        <v>12180.8</v>
      </c>
      <c r="E400" s="8">
        <f>E401+E402</f>
        <v>9424.4</v>
      </c>
      <c r="F400" s="63">
        <f>F401+F402</f>
        <v>2756.3999999999996</v>
      </c>
      <c r="G400" s="53">
        <f>H400+I400</f>
        <v>91111.3</v>
      </c>
      <c r="H400" s="8">
        <f>H401+H402</f>
        <v>62467.100000000006</v>
      </c>
      <c r="I400" s="78">
        <f>I401+I402</f>
        <v>28644.199999999997</v>
      </c>
      <c r="J400" s="62">
        <f>K400+L400</f>
        <v>272697.7</v>
      </c>
      <c r="K400" s="8">
        <f>K401+K402</f>
        <v>201056.40000000002</v>
      </c>
      <c r="L400" s="63">
        <f>L401+L402</f>
        <v>71641.3</v>
      </c>
      <c r="M400" s="53">
        <f>N400+O400</f>
        <v>683079.2</v>
      </c>
      <c r="N400" s="8">
        <f>N401+N402</f>
        <v>487913.7</v>
      </c>
      <c r="O400" s="63">
        <f>O401+O402</f>
        <v>195165.49999999997</v>
      </c>
    </row>
    <row r="401" spans="1:15" ht="22.5" customHeight="1">
      <c r="A401" s="31"/>
      <c r="B401" s="32"/>
      <c r="C401" s="47" t="s">
        <v>20</v>
      </c>
      <c r="D401" s="62">
        <f>E401+F401</f>
        <v>5931.2</v>
      </c>
      <c r="E401" s="8">
        <v>4216.3999999999996</v>
      </c>
      <c r="F401" s="63">
        <v>1714.8</v>
      </c>
      <c r="G401" s="53">
        <f>H401+I401</f>
        <v>11862.3</v>
      </c>
      <c r="H401" s="8">
        <v>8432.7999999999993</v>
      </c>
      <c r="I401" s="78">
        <v>3429.5</v>
      </c>
      <c r="J401" s="62">
        <f>K401+L401</f>
        <v>17793.3</v>
      </c>
      <c r="K401" s="8">
        <v>12649.199999999999</v>
      </c>
      <c r="L401" s="63">
        <v>5144.1000000000004</v>
      </c>
      <c r="M401" s="53">
        <f>N401+O401</f>
        <v>23724.400000000001</v>
      </c>
      <c r="N401" s="8">
        <v>16865.5</v>
      </c>
      <c r="O401" s="63">
        <v>6858.9000000000005</v>
      </c>
    </row>
    <row r="402" spans="1:15">
      <c r="A402" s="31"/>
      <c r="B402" s="32"/>
      <c r="C402" s="45" t="s">
        <v>24</v>
      </c>
      <c r="D402" s="62">
        <f>E402+F402</f>
        <v>6249.6</v>
      </c>
      <c r="E402" s="8">
        <v>5208</v>
      </c>
      <c r="F402" s="63">
        <v>1041.5999999999999</v>
      </c>
      <c r="G402" s="53">
        <f>H402+I402</f>
        <v>79249</v>
      </c>
      <c r="H402" s="8">
        <v>54034.3</v>
      </c>
      <c r="I402" s="78">
        <v>25214.699999999997</v>
      </c>
      <c r="J402" s="62">
        <f>K402+L402</f>
        <v>254904.40000000002</v>
      </c>
      <c r="K402" s="8">
        <v>188407.2</v>
      </c>
      <c r="L402" s="63">
        <v>66497.2</v>
      </c>
      <c r="M402" s="53">
        <f>N402+O402</f>
        <v>659354.80000000005</v>
      </c>
      <c r="N402" s="8">
        <v>471048.2</v>
      </c>
      <c r="O402" s="63">
        <v>188306.59999999998</v>
      </c>
    </row>
    <row r="403" spans="1:15" ht="82.5" customHeight="1">
      <c r="A403" s="31"/>
      <c r="B403" s="33">
        <v>31001</v>
      </c>
      <c r="C403" s="48" t="s">
        <v>95</v>
      </c>
      <c r="D403" s="56">
        <f>E403+F403</f>
        <v>0</v>
      </c>
      <c r="E403" s="5">
        <f t="shared" ref="E403:F403" si="351">E405</f>
        <v>0</v>
      </c>
      <c r="F403" s="38">
        <f t="shared" si="351"/>
        <v>0</v>
      </c>
      <c r="G403" s="50">
        <f>H403+I403</f>
        <v>0</v>
      </c>
      <c r="H403" s="5">
        <f t="shared" ref="H403:I403" si="352">H405</f>
        <v>0</v>
      </c>
      <c r="I403" s="75">
        <f t="shared" si="352"/>
        <v>0</v>
      </c>
      <c r="J403" s="56">
        <f>K403+L403</f>
        <v>44717.5</v>
      </c>
      <c r="K403" s="5">
        <f t="shared" ref="K403:L403" si="353">K405</f>
        <v>37264.6</v>
      </c>
      <c r="L403" s="38">
        <f t="shared" si="353"/>
        <v>7452.9</v>
      </c>
      <c r="M403" s="50">
        <f>N403+O403</f>
        <v>163728.4</v>
      </c>
      <c r="N403" s="5">
        <f t="shared" ref="N403:O403" si="354">N405</f>
        <v>136456.29999999999</v>
      </c>
      <c r="O403" s="38">
        <f t="shared" si="354"/>
        <v>27272.1</v>
      </c>
    </row>
    <row r="404" spans="1:15">
      <c r="A404" s="31"/>
      <c r="B404" s="32"/>
      <c r="C404" s="45" t="s">
        <v>10</v>
      </c>
      <c r="D404" s="58"/>
      <c r="E404" s="6"/>
      <c r="F404" s="59"/>
      <c r="G404" s="51"/>
      <c r="H404" s="6"/>
      <c r="I404" s="76"/>
      <c r="J404" s="58"/>
      <c r="K404" s="6"/>
      <c r="L404" s="59"/>
      <c r="M404" s="51"/>
      <c r="N404" s="6"/>
      <c r="O404" s="59"/>
    </row>
    <row r="405" spans="1:15" ht="29.25" customHeight="1">
      <c r="A405" s="31"/>
      <c r="B405" s="32"/>
      <c r="C405" s="46" t="s">
        <v>11</v>
      </c>
      <c r="D405" s="60">
        <f>E405+F405</f>
        <v>0</v>
      </c>
      <c r="E405" s="7">
        <f t="shared" ref="E405:F405" si="355">E407</f>
        <v>0</v>
      </c>
      <c r="F405" s="61">
        <f t="shared" si="355"/>
        <v>0</v>
      </c>
      <c r="G405" s="52">
        <f>H405+I405</f>
        <v>0</v>
      </c>
      <c r="H405" s="7">
        <f t="shared" ref="H405:I405" si="356">H407</f>
        <v>0</v>
      </c>
      <c r="I405" s="77">
        <f t="shared" si="356"/>
        <v>0</v>
      </c>
      <c r="J405" s="60">
        <f>K405+L405</f>
        <v>44717.5</v>
      </c>
      <c r="K405" s="7">
        <f t="shared" ref="K405:L405" si="357">K407</f>
        <v>37264.6</v>
      </c>
      <c r="L405" s="61">
        <f t="shared" si="357"/>
        <v>7452.9</v>
      </c>
      <c r="M405" s="52">
        <f>N405+O405</f>
        <v>163728.4</v>
      </c>
      <c r="N405" s="7">
        <f t="shared" ref="N405:O405" si="358">N407</f>
        <v>136456.29999999999</v>
      </c>
      <c r="O405" s="61">
        <f t="shared" si="358"/>
        <v>27272.1</v>
      </c>
    </row>
    <row r="406" spans="1:15" ht="36.75" customHeight="1">
      <c r="A406" s="31"/>
      <c r="B406" s="32"/>
      <c r="C406" s="45" t="s">
        <v>12</v>
      </c>
      <c r="D406" s="58"/>
      <c r="E406" s="6"/>
      <c r="F406" s="59"/>
      <c r="G406" s="51"/>
      <c r="H406" s="6"/>
      <c r="I406" s="76"/>
      <c r="J406" s="58"/>
      <c r="K406" s="6"/>
      <c r="L406" s="59"/>
      <c r="M406" s="51"/>
      <c r="N406" s="6"/>
      <c r="O406" s="59"/>
    </row>
    <row r="407" spans="1:15" ht="22.5" customHeight="1">
      <c r="A407" s="31"/>
      <c r="B407" s="32"/>
      <c r="C407" s="45" t="s">
        <v>26</v>
      </c>
      <c r="D407" s="62">
        <f>E407+F407</f>
        <v>0</v>
      </c>
      <c r="E407" s="8">
        <f t="shared" ref="E407:O407" si="359">E408</f>
        <v>0</v>
      </c>
      <c r="F407" s="63">
        <f t="shared" si="359"/>
        <v>0</v>
      </c>
      <c r="G407" s="53">
        <f>H407+I407</f>
        <v>0</v>
      </c>
      <c r="H407" s="8">
        <f t="shared" si="359"/>
        <v>0</v>
      </c>
      <c r="I407" s="78">
        <f t="shared" si="359"/>
        <v>0</v>
      </c>
      <c r="J407" s="62">
        <f>K407+L407</f>
        <v>44717.5</v>
      </c>
      <c r="K407" s="8">
        <f t="shared" si="359"/>
        <v>37264.6</v>
      </c>
      <c r="L407" s="63">
        <f t="shared" si="359"/>
        <v>7452.9</v>
      </c>
      <c r="M407" s="53">
        <f>N407+O407</f>
        <v>163728.4</v>
      </c>
      <c r="N407" s="8">
        <f t="shared" si="359"/>
        <v>136456.29999999999</v>
      </c>
      <c r="O407" s="63">
        <f t="shared" si="359"/>
        <v>27272.1</v>
      </c>
    </row>
    <row r="408" spans="1:15" ht="21.75" customHeight="1">
      <c r="A408" s="31"/>
      <c r="B408" s="32"/>
      <c r="C408" s="47" t="s">
        <v>50</v>
      </c>
      <c r="D408" s="62">
        <f>E408+F408</f>
        <v>0</v>
      </c>
      <c r="E408" s="8"/>
      <c r="F408" s="63"/>
      <c r="G408" s="53">
        <f>H408+I408</f>
        <v>0</v>
      </c>
      <c r="H408" s="8"/>
      <c r="I408" s="78"/>
      <c r="J408" s="62">
        <f>K408+L408</f>
        <v>44717.5</v>
      </c>
      <c r="K408" s="8">
        <v>37264.6</v>
      </c>
      <c r="L408" s="63">
        <v>7452.9</v>
      </c>
      <c r="M408" s="53">
        <f>N408+O408</f>
        <v>163728.4</v>
      </c>
      <c r="N408" s="8">
        <v>136456.29999999999</v>
      </c>
      <c r="O408" s="63">
        <v>27272.1</v>
      </c>
    </row>
    <row r="409" spans="1:15" ht="87" customHeight="1">
      <c r="A409" s="31"/>
      <c r="B409" s="33">
        <v>31002</v>
      </c>
      <c r="C409" s="48" t="s">
        <v>96</v>
      </c>
      <c r="D409" s="56">
        <f>E409+F409</f>
        <v>0</v>
      </c>
      <c r="E409" s="5">
        <f t="shared" ref="E409:F409" si="360">E411</f>
        <v>0</v>
      </c>
      <c r="F409" s="38">
        <f t="shared" si="360"/>
        <v>0</v>
      </c>
      <c r="G409" s="50">
        <f>H409+I409</f>
        <v>0</v>
      </c>
      <c r="H409" s="5">
        <f t="shared" ref="H409:I409" si="361">H411</f>
        <v>0</v>
      </c>
      <c r="I409" s="75">
        <f t="shared" si="361"/>
        <v>0</v>
      </c>
      <c r="J409" s="56">
        <f>K409+L409</f>
        <v>0</v>
      </c>
      <c r="K409" s="5">
        <f t="shared" ref="K409:L409" si="362">K411</f>
        <v>0</v>
      </c>
      <c r="L409" s="38">
        <f t="shared" si="362"/>
        <v>0</v>
      </c>
      <c r="M409" s="50">
        <f>N409+O409</f>
        <v>62556</v>
      </c>
      <c r="N409" s="5">
        <f t="shared" ref="N409:O409" si="363">N411</f>
        <v>52130</v>
      </c>
      <c r="O409" s="38">
        <f t="shared" si="363"/>
        <v>10426</v>
      </c>
    </row>
    <row r="410" spans="1:15">
      <c r="A410" s="31"/>
      <c r="B410" s="32"/>
      <c r="C410" s="45" t="s">
        <v>10</v>
      </c>
      <c r="D410" s="58"/>
      <c r="E410" s="6"/>
      <c r="F410" s="59"/>
      <c r="G410" s="51"/>
      <c r="H410" s="6"/>
      <c r="I410" s="76"/>
      <c r="J410" s="58"/>
      <c r="K410" s="6"/>
      <c r="L410" s="59"/>
      <c r="M410" s="51"/>
      <c r="N410" s="6"/>
      <c r="O410" s="59"/>
    </row>
    <row r="411" spans="1:15" ht="27" customHeight="1">
      <c r="A411" s="31"/>
      <c r="B411" s="32"/>
      <c r="C411" s="46" t="s">
        <v>11</v>
      </c>
      <c r="D411" s="60">
        <f>E411+F411</f>
        <v>0</v>
      </c>
      <c r="E411" s="7">
        <f t="shared" ref="E411:F411" si="364">E413</f>
        <v>0</v>
      </c>
      <c r="F411" s="61">
        <f t="shared" si="364"/>
        <v>0</v>
      </c>
      <c r="G411" s="52">
        <f>H411+I411</f>
        <v>0</v>
      </c>
      <c r="H411" s="7">
        <f t="shared" ref="H411:I411" si="365">H413</f>
        <v>0</v>
      </c>
      <c r="I411" s="77">
        <f t="shared" si="365"/>
        <v>0</v>
      </c>
      <c r="J411" s="60">
        <f>K411+L411</f>
        <v>0</v>
      </c>
      <c r="K411" s="7">
        <f t="shared" ref="K411:L411" si="366">K413</f>
        <v>0</v>
      </c>
      <c r="L411" s="61">
        <f t="shared" si="366"/>
        <v>0</v>
      </c>
      <c r="M411" s="52">
        <f>N411+O411</f>
        <v>62556</v>
      </c>
      <c r="N411" s="7">
        <f t="shared" ref="N411:O411" si="367">N413</f>
        <v>52130</v>
      </c>
      <c r="O411" s="61">
        <f t="shared" si="367"/>
        <v>10426</v>
      </c>
    </row>
    <row r="412" spans="1:15" ht="35.25" customHeight="1">
      <c r="A412" s="31"/>
      <c r="B412" s="32"/>
      <c r="C412" s="45" t="s">
        <v>12</v>
      </c>
      <c r="D412" s="58"/>
      <c r="E412" s="6"/>
      <c r="F412" s="59"/>
      <c r="G412" s="51"/>
      <c r="H412" s="6"/>
      <c r="I412" s="76"/>
      <c r="J412" s="58"/>
      <c r="K412" s="6"/>
      <c r="L412" s="59"/>
      <c r="M412" s="51"/>
      <c r="N412" s="6"/>
      <c r="O412" s="59"/>
    </row>
    <row r="413" spans="1:15" ht="24" customHeight="1">
      <c r="A413" s="31"/>
      <c r="B413" s="32"/>
      <c r="C413" s="45" t="s">
        <v>26</v>
      </c>
      <c r="D413" s="62">
        <f>E413+F413</f>
        <v>0</v>
      </c>
      <c r="E413" s="8">
        <f t="shared" ref="E413:O413" si="368">E414</f>
        <v>0</v>
      </c>
      <c r="F413" s="63">
        <f t="shared" si="368"/>
        <v>0</v>
      </c>
      <c r="G413" s="53">
        <f>H413+I413</f>
        <v>0</v>
      </c>
      <c r="H413" s="8">
        <f t="shared" si="368"/>
        <v>0</v>
      </c>
      <c r="I413" s="78">
        <f t="shared" si="368"/>
        <v>0</v>
      </c>
      <c r="J413" s="62">
        <f>K413+L413</f>
        <v>0</v>
      </c>
      <c r="K413" s="8">
        <f t="shared" si="368"/>
        <v>0</v>
      </c>
      <c r="L413" s="63">
        <f t="shared" si="368"/>
        <v>0</v>
      </c>
      <c r="M413" s="53">
        <f>N413+O413</f>
        <v>62556</v>
      </c>
      <c r="N413" s="8">
        <f t="shared" si="368"/>
        <v>52130</v>
      </c>
      <c r="O413" s="63">
        <f t="shared" si="368"/>
        <v>10426</v>
      </c>
    </row>
    <row r="414" spans="1:15" ht="27.75" customHeight="1" thickBot="1">
      <c r="A414" s="34"/>
      <c r="B414" s="35"/>
      <c r="C414" s="81" t="s">
        <v>27</v>
      </c>
      <c r="D414" s="71">
        <f>E414+F414</f>
        <v>0</v>
      </c>
      <c r="E414" s="72"/>
      <c r="F414" s="73"/>
      <c r="G414" s="82">
        <f>H414+I414</f>
        <v>0</v>
      </c>
      <c r="H414" s="72"/>
      <c r="I414" s="83"/>
      <c r="J414" s="71">
        <f>K414+L414</f>
        <v>0</v>
      </c>
      <c r="K414" s="72"/>
      <c r="L414" s="73"/>
      <c r="M414" s="82">
        <f>N414+O414</f>
        <v>62556</v>
      </c>
      <c r="N414" s="72">
        <v>52130</v>
      </c>
      <c r="O414" s="73">
        <v>10426</v>
      </c>
    </row>
    <row r="416" spans="1:15"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4:15"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4:15"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</sheetData>
  <mergeCells count="22">
    <mergeCell ref="N1:O1"/>
    <mergeCell ref="N2:O2"/>
    <mergeCell ref="A4:O4"/>
    <mergeCell ref="J7:J8"/>
    <mergeCell ref="M7:M8"/>
    <mergeCell ref="J6:L6"/>
    <mergeCell ref="M6:O6"/>
    <mergeCell ref="D7:D8"/>
    <mergeCell ref="D6:F6"/>
    <mergeCell ref="G7:G8"/>
    <mergeCell ref="G6:I6"/>
    <mergeCell ref="A9:A11"/>
    <mergeCell ref="B9:B11"/>
    <mergeCell ref="N5:O5"/>
    <mergeCell ref="A6:B6"/>
    <mergeCell ref="A7:A8"/>
    <mergeCell ref="B7:B8"/>
    <mergeCell ref="E7:F7"/>
    <mergeCell ref="H7:I7"/>
    <mergeCell ref="K7:L7"/>
    <mergeCell ref="N7:O7"/>
    <mergeCell ref="C6:C8"/>
  </mergeCells>
  <pageMargins left="0.35433070866141736" right="0" top="0.23622047244094491" bottom="0.35433070866141736" header="0" footer="0.19685039370078741"/>
  <pageSetup paperSize="9" scale="45" firstPageNumber="1099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</vt:lpstr>
      <vt:lpstr>Grant!Print_Titles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2018-12-27T08:03:51Z</cp:lastPrinted>
  <dcterms:created xsi:type="dcterms:W3CDTF">2018-12-09T11:43:17Z</dcterms:created>
  <dcterms:modified xsi:type="dcterms:W3CDTF">2018-12-29T06:28:39Z</dcterms:modified>
</cp:coreProperties>
</file>