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9155" windowHeight="6975"/>
  </bookViews>
  <sheets>
    <sheet name="axyusak 12" sheetId="1" r:id="rId1"/>
  </sheets>
  <definedNames>
    <definedName name="_xlnm.Print_Area" localSheetId="0">'axyusak 12'!$A$1:$H$329</definedName>
    <definedName name="_xlnm.Print_Titles" localSheetId="0">'axyusak 12'!$7:$8</definedName>
  </definedNames>
  <calcPr calcId="145621" fullCalcOnLoad="1" calcOnSave="0"/>
</workbook>
</file>

<file path=xl/calcChain.xml><?xml version="1.0" encoding="utf-8"?>
<calcChain xmlns="http://schemas.openxmlformats.org/spreadsheetml/2006/main">
  <c r="H185" i="1" l="1"/>
  <c r="H173" i="1"/>
  <c r="H167" i="1"/>
  <c r="H162" i="1"/>
  <c r="H150" i="1"/>
  <c r="H61" i="1"/>
  <c r="H282" i="1"/>
  <c r="H279" i="1"/>
  <c r="H276" i="1"/>
  <c r="H273" i="1"/>
  <c r="H270" i="1"/>
  <c r="H267" i="1"/>
  <c r="H259" i="1"/>
  <c r="H252" i="1"/>
  <c r="H245" i="1"/>
  <c r="H238" i="1"/>
  <c r="H231" i="1"/>
  <c r="H225" i="1"/>
  <c r="H220" i="1"/>
  <c r="H215" i="1"/>
  <c r="H210" i="1"/>
  <c r="H200" i="1"/>
  <c r="H195" i="1"/>
  <c r="H139" i="1"/>
  <c r="H129" i="1"/>
  <c r="H117" i="1"/>
  <c r="H112" i="1"/>
  <c r="H105" i="1"/>
  <c r="H98" i="1"/>
  <c r="H91" i="1"/>
  <c r="H84" i="1"/>
  <c r="H79" i="1"/>
  <c r="H72" i="1"/>
  <c r="H66" i="1"/>
  <c r="H56" i="1"/>
  <c r="H51" i="1"/>
  <c r="H46" i="1"/>
  <c r="H41" i="1"/>
  <c r="H36" i="1"/>
  <c r="H31" i="1"/>
  <c r="H26" i="1"/>
  <c r="H21" i="1"/>
  <c r="H16" i="1"/>
  <c r="E10" i="1"/>
  <c r="H294" i="1"/>
  <c r="H291" i="1"/>
  <c r="H288" i="1"/>
  <c r="H285" i="1"/>
  <c r="H297" i="1"/>
  <c r="H300" i="1"/>
  <c r="H303" i="1"/>
  <c r="H308" i="1"/>
  <c r="H313" i="1"/>
  <c r="H325" i="1"/>
  <c r="G79" i="1"/>
  <c r="G10" i="1" s="1"/>
  <c r="F51" i="1"/>
  <c r="F10" i="1" s="1"/>
  <c r="F123" i="1"/>
  <c r="G123" i="1"/>
  <c r="H123" i="1" s="1"/>
  <c r="E123" i="1"/>
  <c r="F145" i="1"/>
  <c r="H145" i="1" s="1"/>
  <c r="G133" i="1"/>
  <c r="E133" i="1"/>
  <c r="F156" i="1"/>
  <c r="H156" i="1" s="1"/>
  <c r="G156" i="1"/>
  <c r="E156" i="1"/>
  <c r="F179" i="1"/>
  <c r="G179" i="1"/>
  <c r="H179" i="1" s="1"/>
  <c r="E179" i="1"/>
  <c r="F238" i="1"/>
  <c r="F189" i="1"/>
  <c r="G205" i="1"/>
  <c r="G189" i="1" s="1"/>
  <c r="H189" i="1" s="1"/>
  <c r="E189" i="1"/>
  <c r="F319" i="1"/>
  <c r="G319" i="1"/>
  <c r="H319" i="1" s="1"/>
  <c r="E319" i="1"/>
  <c r="H10" i="1" l="1"/>
  <c r="H205" i="1"/>
  <c r="F133" i="1"/>
  <c r="H133" i="1" s="1"/>
</calcChain>
</file>

<file path=xl/sharedStrings.xml><?xml version="1.0" encoding="utf-8"?>
<sst xmlns="http://schemas.openxmlformats.org/spreadsheetml/2006/main" count="443" uniqueCount="212">
  <si>
    <t>Գործառական դասիչը</t>
  </si>
  <si>
    <t>Ծրագիր/Քաղաքականության միջոցառում</t>
  </si>
  <si>
    <t>Ծրագիրը</t>
  </si>
  <si>
    <t xml:space="preserve">Աջակցություն ոռոգման ծառայություններին </t>
  </si>
  <si>
    <t>Ծրագրի նկարագրությունը</t>
  </si>
  <si>
    <t>Ոռոգման ծառայություններ մատակարարող ընկերությունների և ջրօգտագործողների ընկերությունների սուբսիդավորում</t>
  </si>
  <si>
    <t>Վերջնական արդյունքի նկարագրություն</t>
  </si>
  <si>
    <t>Ոռոգման ծառայություններ հասանելիության և մատչելիության ապահովում</t>
  </si>
  <si>
    <t>Քաղաքականության միջոցոռումներ. Ծառայություններ</t>
  </si>
  <si>
    <t>ԱԾ01</t>
  </si>
  <si>
    <t>Ոռոգում-ջրառ իրականացնող կազմակերպությունների ֆինանսական աջակցության տրամադրում</t>
  </si>
  <si>
    <t>Մատուցվող ծառայության նկարագրություն</t>
  </si>
  <si>
    <t>Ոռոգման ոլորտի սուբսիդավորում ոռոգում-ջրառ իրականացնող ՓԲԸ-ների համար հաստատված ոռոգման ջրի սակագնի և նվազագույն շահավետ գնի տարբերության չափով</t>
  </si>
  <si>
    <t>Ծառայություն մատուցողի անվանումը</t>
  </si>
  <si>
    <t xml:space="preserve">Ոռոգում-ջրառ իրականացնող կազմակերպություններ </t>
  </si>
  <si>
    <t>ԱԾ02</t>
  </si>
  <si>
    <t>Ոռոգման ծառայություններ մատուցող ընկերություններին ֆինանսական աջակցության տրամադրում</t>
  </si>
  <si>
    <t>Ոռոգման ոլորտի սուբսիդավորում ՋՕԸ-ների համար հաստատված ոռոգման ջրի սակագնի և նվազագույն շահավետ գնի տարբերության չափով</t>
  </si>
  <si>
    <t>Ոռոգման ծառայություններ մատուցող ընկերություններ (ՋՕԸ-ներ)</t>
  </si>
  <si>
    <t>ԱԾ03</t>
  </si>
  <si>
    <t>Ջրատեխնիկական կառույցների տեխնիկական վիճակի ուսումնասիրություններ</t>
  </si>
  <si>
    <t>Բարդ հիդրոտեխնիկական կառուցվածքների տեխնիկական վիճակի զննում և համապատասխան միջոցառումների անհրաժեշտության վերաբերյալ եզրակացությունների կազմում</t>
  </si>
  <si>
    <t>ՀՀ գյուղատնտեսության նախարարության ջրային տնտեսության պետական կոմիտեի տեխնիկական հանձնաժողով</t>
  </si>
  <si>
    <t>ԱԾ04</t>
  </si>
  <si>
    <t>Ջրային տնտեսության այլ ենթակառուցվածքների վերանորոգում</t>
  </si>
  <si>
    <t>&lt;&lt; Ջրային տնտեսության զարգացման և բարեփոխումների ծրագրերի իրականացման գրասենյակ&gt;&gt; ՊՀ</t>
  </si>
  <si>
    <t>ԱԾ05</t>
  </si>
  <si>
    <t>Այլ կազմակերպություններին տրամադրված ակտիվներ</t>
  </si>
  <si>
    <t>Ջրային տնտեսության այլ ենթակառուցվածքների հիմնանորոգում</t>
  </si>
  <si>
    <t>Ակտիվների նկարագրությունը</t>
  </si>
  <si>
    <t>Ակտիվն օգտագործող կազմակերպության անվանումը</t>
  </si>
  <si>
    <t xml:space="preserve">ՋՕԸ-ներ, ջրառ իրականացնող կազմակերպություններ </t>
  </si>
  <si>
    <t>Ծրագիրը (ծրագրերը), որին (որոնց) առնչվում է ակտիվը</t>
  </si>
  <si>
    <t>ԱՏ02</t>
  </si>
  <si>
    <t>Ջրային տնտեսության ենթակառուցվածքների հիմնանորոգում</t>
  </si>
  <si>
    <t>Ակտիվի նկարագրությունը</t>
  </si>
  <si>
    <t xml:space="preserve">1004 Աջակցություն ոռոգման ծառայություններին </t>
  </si>
  <si>
    <t>ԾՐԱԳԻՐ</t>
  </si>
  <si>
    <t>Որոտան-Արփա-Սևան թունելի ջրային համակարգի ծրագիր</t>
  </si>
  <si>
    <t>Ծրագիր նկարագրությունը</t>
  </si>
  <si>
    <t>Որոտան-Արփա-Սևան թունելի ջրային համակարգի բարելավման և շահագործման ծառայություններ</t>
  </si>
  <si>
    <t>Որոտան-Արփա-Սևան հիդրոհամակարգի անվտանգության և հուսալիության ապահովում</t>
  </si>
  <si>
    <t>Աբու-Դաբիի զարգացման հիմնադրամի աջակցությամբ իրականացվող Արփա Սևան թունելի հիմնանորոգման ծրագրի համակարգում և ղեկավարում</t>
  </si>
  <si>
    <t>Մատուցվող ծառայության նկարագրությունը</t>
  </si>
  <si>
    <t>Որոտան-Արփա-Սևան ջրային համակարգի շահագործում: Համակարգի անվտանգ աշխատանքի ապահովում և ջրի տեղափոխում դեպի Սևանա լիճ</t>
  </si>
  <si>
    <t>Որոտան-Արփա-Սևան ԹՇՎ ՊՀ</t>
  </si>
  <si>
    <t>Ոչ ֆինանսական ակտիվների գծով միջոցառումներ</t>
  </si>
  <si>
    <t>ԱՁ01</t>
  </si>
  <si>
    <t>Արփա-Սևան ջրային համակարգի տեխնիկական վիճակի բարելավում և նորոգում</t>
  </si>
  <si>
    <t>Կոլոկտորադրենաժային ծառայություններ</t>
  </si>
  <si>
    <t>Գրունտային ջրերի մոնիտորինգի հիման վրա կոլեկտորադրենաժային ցանցի միջոցով գրունտային ջրերի հեռացում</t>
  </si>
  <si>
    <t>Հավանական գերխոնավ տարածքներում մշակելի հողատարածքների ապահովում</t>
  </si>
  <si>
    <t>Կոլոկտորադրենաժային ցանցի մաքրում և ընթացիկ նորոգում</t>
  </si>
  <si>
    <t>Կոլեկտորադրենաժային ցանցերի պահպանում և շահագործում</t>
  </si>
  <si>
    <t>Կոլեկտորադրենաժային ցանցերի մաքրում և նորոգում</t>
  </si>
  <si>
    <t xml:space="preserve">Կոլեկտորադրենաժային ցանցի մաքրման և ընթացիկ նորոգման աշխատանքների նախագծանախահաշվային փաստաթղթերի կազմում և փորձաքննության անցկացում </t>
  </si>
  <si>
    <t>Աջակցություն խմելու ջրի մատակարարման և ջրահեռացման ծառայություններին</t>
  </si>
  <si>
    <t>Խմելու ջուր մատակարարող ընկերությունների սուբսիդավորում</t>
  </si>
  <si>
    <t>Ջրամատակարարման ծառայությունների հասանելիության և մատչելիության ապահովում</t>
  </si>
  <si>
    <t>Խմելու ջուր մատակարարող ընկերությունների սուբսիդավորում` հաստատված սակագնի և նվազագույն շահավետ գնի տարբերության չափի համար, ինչպես նաև ՎԶԵԲ-ի և ՀԲ-ի աջակցությամբ իրականացվող վարկային ծրագրերի շրջանակներում կնքված ենթավարկի մայր գումարների մարման համար</t>
  </si>
  <si>
    <t>Գերմանիայի զարգացման վարկերի բանկի գնումների գործընացի արդյունքում հաղթող ճանաչված կազմակերպություններ</t>
  </si>
  <si>
    <t>ԱԾ06</t>
  </si>
  <si>
    <t>ԱԾ07</t>
  </si>
  <si>
    <t>Պետական կազմակերպություններում ներդրումներ</t>
  </si>
  <si>
    <t>ԵԿ01</t>
  </si>
  <si>
    <t>Ներդրման նկարագրություն</t>
  </si>
  <si>
    <t>Վերակառուցման և զարգացման եվրոպական բանկի աջակցությամբ իրականացվող &lt;Հայաստանի փոքր համայնքների ջրային ծրագրի&gt; վարկային ծրագիր</t>
  </si>
  <si>
    <t>Կազմակերպության անվանումը, որտեղ կատարվում է ներդրումը</t>
  </si>
  <si>
    <t>Տվյալ ներդրման հետ կապված ծրագիրը (ծրագրերը)</t>
  </si>
  <si>
    <t>ԵԿ02</t>
  </si>
  <si>
    <t>Ներդրման նկարագրությունը</t>
  </si>
  <si>
    <t>ԵԿ03</t>
  </si>
  <si>
    <t>ԵԿ04</t>
  </si>
  <si>
    <t>Վարկերի տրամադրումը</t>
  </si>
  <si>
    <t>ՎՏ01</t>
  </si>
  <si>
    <t>Համաշխարհային բանկի աջակցությամբ իրականացվող Համայնքային ջրամատակարարման և ջրահեռացման երրորդ վարկային ծրագիր</t>
  </si>
  <si>
    <t>Վարկի նկարագրություն</t>
  </si>
  <si>
    <t>ՎՏ02</t>
  </si>
  <si>
    <t>Գերմանիայի զարգացման վարկերի վարկերի բանկի աջակցությամբ իրականացվող ՀՀ Շիրակի /Գյումրի/ մարզի ջրամատակարարման և ջրահեռացման համակարգերի վերականգնման վարկային ծրագիր` երկրորդ փուլ</t>
  </si>
  <si>
    <t>ՎՏ03</t>
  </si>
  <si>
    <t>Գերմանիայի զարգացման վարկերի վարկերի բանկի աջակցությամբ իրականացվող ՀՀ Լոռու /Վանաձոր/ մարզի ջրամատակարարման և ջրահեռացման համակարգերի վերականգնման վարկային ծրագիր` երկրորդ փուլ</t>
  </si>
  <si>
    <t>ՎՏ04</t>
  </si>
  <si>
    <t>Ասիական բանկի աջակցությամբ իրականացվող ջրամատակարարման և ջրահեռացման վարկային ծրագիր` երկրորդ փուլ</t>
  </si>
  <si>
    <t>Քաղաքականության, խորհրդատվական, մոնիտորինգի, գնման և աջակցության ծառայություններ</t>
  </si>
  <si>
    <t>Ոլորտի քաղաքականության խորհրդատվության, կոմիտեի իրավասության տակ ընկնող ծառայությունների ու ծրագրերի համակարգման ծառայություններ</t>
  </si>
  <si>
    <t>Վերջնական արդյունքի նկարագրությունը</t>
  </si>
  <si>
    <t>Ջրային ոլորտի ենթակառուցվածքների գործունեության հուսալիության ապահովում</t>
  </si>
  <si>
    <t>ՀՀ գյուղատնտեսության նախարարության ջրային տնտեսության պետական կոմիտեի աշխատակազմ</t>
  </si>
  <si>
    <t>«Ջրային տնտեսության զարգացման և բարեփոխումների ծրագրերի իրականացման գրասենյակ» ՊՀ</t>
  </si>
  <si>
    <t>Սոցիալական փաթեթների ապահովման ծրագիր</t>
  </si>
  <si>
    <t>Բնակչության կենսամակարդակի բարձրացում</t>
  </si>
  <si>
    <t>Քաղաքականության միջոցառումներ. ՏՐԱՆՍՖԵՐՏՆԵՐ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</si>
  <si>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</si>
  <si>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</si>
  <si>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</si>
  <si>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ԱՏ04</t>
  </si>
  <si>
    <t>ՋՕԸ-ներ, ջրառ իրականացնող կազմակերպություններ</t>
  </si>
  <si>
    <t>1004  Աջակցություն ոռոգման ծառայություններին</t>
  </si>
  <si>
    <t>ԱՏ05</t>
  </si>
  <si>
    <t>Համաշհարհային բանկի աջակցությամբ իրականացվող Ոռոգման համակարգերի արդյունավետության բարձրացման ծրագրի համակարգում և ղեկավարում</t>
  </si>
  <si>
    <t>Եվրասիական զարգացման բանկի աջակցությամբ իրականացվող ոռոգման համակարգերի զարգացման ծրագրի հիմնանորոգում</t>
  </si>
  <si>
    <t>Ֆրանսիայի հանրապետության կառավարության աջակցությամբ իրականացվող Վեդու ջրամբարի կառուցման ծրագիր</t>
  </si>
  <si>
    <t>ԱԾ 08</t>
  </si>
  <si>
    <t>Գերմանիայի զարգացման վարկերի բանկի աջակցությամբ իրականացվող &lt;&lt;Ախուրյան գետի ջրային ռեսուրսների ինտեգրված կառավարում&gt;&gt; ծրագրի համակարգում և ղեկավարում</t>
  </si>
  <si>
    <t>Ոռոգման համակարգերի հիմնանորոգում</t>
  </si>
  <si>
    <t>ԱՏ03</t>
  </si>
  <si>
    <t>Համաշհարհային բանկի աջակցությամբ իրականացվող ոռոգման համակարգերի արդյունավետության բարձրացման ծրագիր</t>
  </si>
  <si>
    <t>Գերմանիայի զարգացման վարկերի բանկի աջակցությամբ իրականացվող Ախուրյան գետի ջրային ռեսուրսների ինտեգրված կառավարում ծրագիր</t>
  </si>
  <si>
    <t xml:space="preserve">Եվրասիական զարգացման բանկի աջակցությամբ իրականացվող ոռոգման համակարգերի զարգացման ծրագիր </t>
  </si>
  <si>
    <t>Սոցիալական փաթեթներով ապահովում պետական հիմնարկների և կազմակերպությունների աշխատողներին</t>
  </si>
  <si>
    <t>ԾՏ49</t>
  </si>
  <si>
    <t xml:space="preserve">Աբու-Դաբիի զարգացման հիմնադրամի աջակցությամբ իրականացվող Արփա-Սևան թունելի հիմնանորոգման ծրագիր </t>
  </si>
  <si>
    <t xml:space="preserve">/1017/ Որոտան-Արփա-Սևան թունելի ջրային համակարգի ծրագիր </t>
  </si>
  <si>
    <t>&lt;&lt;Մելիորացիա&gt;&gt; ՓԲԸ կողմից շահագործվող կոլեկտորադրենաժային ցանցի ընթացիկ մաքրում և նորոգում</t>
  </si>
  <si>
    <t>&lt;&lt;Գնումների մասին&gt;&gt; ՀՀ օրենքով սահմանված կարգով հայտարարված մրցույթներում հաղթող ճանաչված կազմակերպություններ</t>
  </si>
  <si>
    <t xml:space="preserve">&lt;&lt;Մելիորացիա&gt;&gt; ՓԲԸ </t>
  </si>
  <si>
    <t xml:space="preserve">/1027/ Կոլեկտորադրենաժային ծառայություններ </t>
  </si>
  <si>
    <t>Խմելու ջուր մատակարարման ծառայությունների սուբսիդավորում (&lt;&lt;Հայջրմուղկոյուղի&gt;&gt; ՓԲԸ-ի սպասարկման տարածք)</t>
  </si>
  <si>
    <t>Խմելու ջրի մատակարարման ծառայությունների սուբսիդավորում (&lt;&lt;Նոր Ակունք&gt;&gt; ՓԲԸ-ի սպասարկման տարածք)</t>
  </si>
  <si>
    <t>Խմելու ջուր մատակարարող ընկերությունների սուբսիդավորում հաստատված սակագնի և նվազագույն շահավետ գնի տարբերության չափի համար, ինչպես նաև KFW բանկի տրամադրած վարկի մայր գումարի մարման համար</t>
  </si>
  <si>
    <t>&lt;&lt;Նոր Ակունք&gt;&gt; ՓԲԸ</t>
  </si>
  <si>
    <t>&lt;&lt;Հայջրմուղկոյուղի&gt;&gt; ՓԲԸ</t>
  </si>
  <si>
    <t>Գերմանիայի զարգացման վարկերի բանկի աջակցությամբ իրականացվող &lt;&lt;Հայջրմուղկոյուղի&gt;&gt;, &lt;&lt;Շիրակ-ջրմուղկոյուղի&gt;&gt;, &lt;&lt;Լոռի-ջրմուղկոյուղի&gt;&gt; և &lt;&lt;Նոր Ակունք&gt;&gt; ՓԲԸ-ների մասնավոր կառավարման շարունակականության ապահովման դրամաշնորհային ծրագիր</t>
  </si>
  <si>
    <t>&lt;&lt;Հայջրմուղկոյուղի&gt;&gt;, &lt;&lt;Շիրակ-ջրմուղկոյուղի&gt;&gt;, &lt;&lt;Լոռի-ջրմուղկոյուղի&gt;&gt; և &lt;&lt;Նոր Ակունք&gt;&gt; ՓԲԸ-ների մասնավոր կառավարման շարունակականությունն ապահովելու նպատակով իրականացվող ծրագիր</t>
  </si>
  <si>
    <t>Վերակառուցման և զարգացման եվրոպական բանկի աջակցությամբ իրականացվող &lt;&lt;Հայաստանի փոքր համայնքների ջրային ծրագիր&gt;&gt; դրամաշնորհային ծրագիր</t>
  </si>
  <si>
    <t>Վերակառուցման և զարգացման եվրոպական բանկի աջակցությամբ իրականացվող &lt;&lt;Հայաստանի փոքր համայնքների ջրային ծրագրի&gt;&gt; համակարգում և ղեկավարում</t>
  </si>
  <si>
    <t>Եվրամիության աջակցությամբ իրականացվող &lt;&lt;Հայաստանի փոքր համայնքների ջրային ծրագիր&gt;&gt; դրամաշնորհային ծրագրի շրջանակներում իրականացվող աշխատանքներ</t>
  </si>
  <si>
    <t>Եվրամիության աջակցությամբ իրականացվող &lt;&lt;Հայաստանի փոքր համայնքների ջրային ծրագիր&gt;&gt; ծրագրի համակարգում և ղեկավարում</t>
  </si>
  <si>
    <t>Խմելու ջրի մատակարարման ծառայությունների սուբսիդավորում (&lt;&lt;Շիրակ-ջրմուղկոյուղի&gt;&gt; ՓԲԸ-ի սպասարկման տարածք)</t>
  </si>
  <si>
    <t>Խմելու ջուր մատակարարող ընկերությունների սուբսիդավորում՝ KFW բանկի տրամադրած վարկի մայր գումարի մարման համար</t>
  </si>
  <si>
    <t>&lt;&lt;Շիրակ-ջրմուղկոյուղի&gt;&gt; ՓԲԸ</t>
  </si>
  <si>
    <t>Խմելու ջրի մատակարարման ծառայությունների սուբսիդավորում (&lt;&lt;Լոռի-ջրմուղկոյուղի&gt;&gt; ՓԲԸ-ի սպասարկման տարածք)</t>
  </si>
  <si>
    <t>&lt;&lt;Լոռի-ջրմուղկոյուղի&gt;&gt; ՓԲԸ</t>
  </si>
  <si>
    <t>Ներդրում &lt;&lt;Հայջրմուղկոյուղի&gt;&gt; ՓԲԸ-ում</t>
  </si>
  <si>
    <t>Կենտրոնացված ջրամատակարարման համակարգին միացված համայնքների քանակ է 373, կենտրոնացված ջրամատակարարման համակարգին միացված բնակչության քանակ`480805, կենտրոնացված ջրամատակարարման համակարգին միացված բաժանորդների մասնաբաժինը` 59.77%, խմելու ջրի մատակարարման օրական միջին կշռված տևողություն` 18 ժամ/օր, ստանդարտներին համապատասխանող նմուշներ` 99.65%, համայնքներում խմելու ջրի մատակարարման օրական ժամերի միջին ցուցանիշից ստանդարտ շեղում 7.3,  բնակչության խմելու ջրի մատակարարման օրական ժամերի միջին ցուցանիշից ստանդարտ շեղում` 4, ջրի կորուստ 76.1%, ընթացիկ ծախսերի ծախսածածկման մակարդակը՝ 83%:</t>
  </si>
  <si>
    <t>Եվրամիության աջակցությամբ իրականացվող &lt;&lt;Հայաստանի փոքր համայնքների ջրային ծրագրի&gt;&gt; դրամաշնորհային ծրագիր</t>
  </si>
  <si>
    <t>Եվրոպական ներդրումային բանկի աջակցությամբ իրականացվող &lt;&lt;Հայաստանի փոքր համայքների ջրային ծրագրի&gt;&gt; վարկային ծրագիր</t>
  </si>
  <si>
    <t xml:space="preserve">Գերմանիայի զարգացման վարկերի բանկի և Եվրոպական միության Հարևանության ներդրումային գործիքի աջակցությամբ իրականացվող &lt;&lt;Հայջրմուղկոյուղի&gt;&gt; ՓԲԸ-ի սպասարկման տարածքում ջրամատակարարման և ջրահեռացման ենթակառուցվածքների վերականգնման դրամաշնորհային ծրագրի՝ երրորդ փուլ </t>
  </si>
  <si>
    <t>ԵԿ05</t>
  </si>
  <si>
    <t>Ներդրում &lt;&lt;Նոր Ակունք&gt;&gt; ՓԲԸ-ում</t>
  </si>
  <si>
    <t xml:space="preserve">Գերմանիայի զարգացման վարկերի բանկի և Եվրոպական միության Հարևանության ներդրումային գործիքի աջակցությամբ իրականացվող &lt;&lt;Նոր Ակունք&gt;&gt; ՓԲԸ-ի սպասարկման տարածքում ջրամատակարարման և ջրահեռացման ենթակառուցվածքների վերականգնման դրամաշնորհային ծրագրի՝ երրորդ փուլ </t>
  </si>
  <si>
    <t>Համաշխարհային բանկի աջակցությամբ իրականացվող Համայնքային ջրամատակարարման և ջրահեռացման երրորդ վարկային ծրագրի շրջանակներում &lt;&lt;Հայջրմուղկոյուղի&gt;&gt; ՓԲԸ-ի համակարգի հիմնանորոգման նպատակով տրամադրվող ենթավարկ</t>
  </si>
  <si>
    <t xml:space="preserve">Գերմանիայի զարգացման վարկերի վարկերի բանկի աջակցությամբ իրականացվող ՀՀ Շիրակի /Գյումրի/ մարզի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</si>
  <si>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 xml:space="preserve">Գերմանիայի զարգացման վարկերի վարկերի բանկի աջակցությամբ իրականացվող ՀՀ Լոռու /Վանաձոր/ մարզի ջրամատակարարման և ջրահեռացման համակարգերի վերականգնման վարկային /երկրորդ փուլ/ ծրագրի շրջանակներում համակարգի հիմնանորոգման նպատակով տրամադրվող ենթավարկ </t>
  </si>
  <si>
    <t xml:space="preserve">Ասիական զարգացման բանկի աջակցությամբ իրականացվող  ջրամատակարարման և ջրահեռացման երկրորդ վարկային  ծրագրի շրջանակներում &lt;&lt;Հայջրմուղկոյուղի&gt;&gt; ՓԲԸ-ի համակարգի հիմնանորոգման, կառուցման և վերակառուցման նպատակով տրամադրվող ենթավարկ </t>
  </si>
  <si>
    <t>ՎՏ05</t>
  </si>
  <si>
    <t xml:space="preserve">Գերմանիային զարգացման վարկերի բանկի աջակցությամբ իրականացվող &lt;&lt;Հայջրկուղկոյուղի&gt;&gt; ՓԲԸ-ի սպասարկման տարածքում ջրամատակարարման և ջրահեռացման ենթակառուցվածքների վերականգնման ծրագիր՝ երրորդ փուլ </t>
  </si>
  <si>
    <t xml:space="preserve">Գերմանիային զարգացման վարկերի բանկի աջակցությամբ իրականացվող ջրամատակարարման և ջրահեռացման համակարգերի հիմնանորոգման նպատակով տրամադրվող ենթավարկ </t>
  </si>
  <si>
    <t>ՎՏ06</t>
  </si>
  <si>
    <t xml:space="preserve">Եվրոպական ներդրումային բանկի աջակցությամբ իրականացվող &lt;&lt;Հայջրկուղկոյուղի&gt;&gt; ՓԲԸ-ի սպասարկման տարածքում ջրամատակարարման և ջրահեռացման ենթակառուցվածքների վերականգնման ծրագիր՝ երրորդ փուլ </t>
  </si>
  <si>
    <t xml:space="preserve">Եվրոպական ներդրումային բանկի աջակցությամբ իրականացվող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</si>
  <si>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>ՎՏ07</t>
  </si>
  <si>
    <t xml:space="preserve">Գերմանիային զարգացման վարկերի բանկի աջակցությամբ իրականացվող &lt;&lt;Շիրակ-ջրկուղկոյուղի&gt;&gt; ՓԲԸ-ի ջրամատակարարման և ջրահեռացման համակարգերի վերականգնման ծրագիր՝ երրորդ փուլ </t>
  </si>
  <si>
    <t xml:space="preserve">Գերմանիային զարգացման վարկերի բանկի աջակցությամբ իրականացվող &lt;&lt;Շիրակ-ջրմուղկոյուղի&gt;&gt; ՓԲԸ-ի ջրամատակարարման և ջրահեռացման համակարգերի վերականգնման վարկային ծրագրի շրջանակներում համակարգի հիմնանորոգման նպատակով տրամադրվող ենթավարկ </t>
  </si>
  <si>
    <t>ՎՏ08</t>
  </si>
  <si>
    <t xml:space="preserve">Եվրոպական ներդրումային բանկի աջակցությամբ իրականացվող &lt;&lt;Շիրակ-ջրկուղկոյուղի&gt;&gt; ՓԲԸ-ի սպասարկման տարածքում ջրամատակարարման և ջրահեռացման ենթակառուցվածքների վերականգնման ծրագիր՝ երրորդ փուլ </t>
  </si>
  <si>
    <t xml:space="preserve">Եվրոպական ներդրումային բանկի աջակցությամբ իրականացվող ջրամատակարարման և ջրահեռացման համակարգերի վերականգնման վարկային ծրագրի շրջանակներում &lt;&lt;Շիրակ-ջրմուղկոյուղի&gt;&gt; ՓԲԸ-ի  համակարգի հիմնանորոգման նպատակով տրամադրվող ենթավարկ </t>
  </si>
  <si>
    <t>ՎՏ09</t>
  </si>
  <si>
    <t xml:space="preserve">Գերմանիային զարգացման վարկերի բանկի աջակցությամբ իրականացվող &lt;&lt;Լոռի-ջրկուղկոյուղի&gt;&gt; ՓԲԸ-ի սպասարկման տարածքում ջրամատակարարման և ջրահեռացման ենթակառուցվածքների վերականգնման ծրագիր՝ երրորդ փուլ </t>
  </si>
  <si>
    <t xml:space="preserve">Գերմանիային զարգացման վարկերի բանկի աջակցությամբ իրականացվող ջրամատակարարման և ջրահեռացման վարկային ծրագրի շրջանակներում &lt;&lt;Լոռի-ջրմուղկոյուղի&gt;&gt; ՓԲԸ-ի համակարգի հիմնանորոգման նպատակով տրամադրվող ենթավարկ </t>
  </si>
  <si>
    <t>ՎՏ10</t>
  </si>
  <si>
    <t xml:space="preserve">Եվրոպական ներդրումային բանկի աջակցությամբ իրականացվող &lt;&lt;Լոռի-ջրկուղկոյուղի&gt;&gt; ՓԲԸ-ի սպասարկման տարածքում ջրամատակարարման և ջրահեռացման ենթակառուցվածքների վերականգնման ծրագիր՝ երրորդ փուլ </t>
  </si>
  <si>
    <t xml:space="preserve">Եվրոպական ներդրումային բանկի աջակցությամբ իրականացվող ջրամատակարարման և ջրահեռացման վարկային ծրագրի շրջանակներում &lt;&lt;Լոռի-ջրմուղկոյուղի&gt;&gt; ՓԲԸ-ի համակարգի հիմնանորոգման նպատակով տրամադրվող ենթավարկ </t>
  </si>
  <si>
    <t>ՎՏ11</t>
  </si>
  <si>
    <t xml:space="preserve">Գերմանիային զարգացման վարկերի բանկի աջակցությամբ իրականացվող &lt;&lt;Նոր Ակունք&gt;&gt; ՓԲԸ-ի ջրամատակարարման և ջրահեռացման համակարգերի վերականգնման վարկային ծրագիր՝ երրորդ փուլ </t>
  </si>
  <si>
    <t xml:space="preserve">Գերմանիային զարգացման վարկերի բանկի աջակցությամբ իրականացվող ջրամատակարարման և ջրահեռացման համակարգերի վերականգնման վարկային ծրագրի շրջանակներում &lt;&lt;Նոր Ակունք&gt;&gt; ՓԲԸ-ի համակարգի հիմնանորոգման նպատակով տրամադրվող ենթավարկ </t>
  </si>
  <si>
    <t>ՎՏ12</t>
  </si>
  <si>
    <t xml:space="preserve">Եվրոպական ներդրումային բանկի աջակցությամբ իրականացվող &lt;&lt;Նոր Ակունք&gt;&gt; ՓԲԸ-ի ջրամատակարարման և ջրահեռացման համակարգերի  վերականգնման վարկային ծրագիր՝ երրորդ փուլ </t>
  </si>
  <si>
    <t xml:space="preserve">Եվրոպական ներդրումային բանկի աջակցությամբ իրականացվող ջրամատակարարման և ջրահեռացման համակարգերի վերականգնման վարկային ծրագրի շրջանակներում &lt;&lt;Նոր Ակունք&gt;&gt; ՓԲԸ-ի համակարգի հիմնանորոգման նպատակով տրամադրվող ենթավարկ </t>
  </si>
  <si>
    <t>Քաղաքականության, խորհրդատվական, մոնիտորինգի, գնումների և աջակցության ծառայություններ</t>
  </si>
  <si>
    <t>ՀՀ օրենսդրությամբ (ՀՀ օրենքներով և ՀՀ կառավարության որոշումներով) նախատեսված օժանդակություն և փոխհատուցումներ</t>
  </si>
  <si>
    <t>ՀՀ օրենսդրությամբ (ՀՀ օրենքներով և ՀՀ կառավարության որոշումներով) նախատեսված օժանդակություն և փոխհատուցումներ ՏԻՄ-երին, կուսակցություններին և այլն</t>
  </si>
  <si>
    <t>ՀՀ օրենսդրության պահանջների կատարում</t>
  </si>
  <si>
    <t>ԾՏ 12</t>
  </si>
  <si>
    <t>Պետական աջակցություն սահմանամերձ համայնքներին</t>
  </si>
  <si>
    <t xml:space="preserve">Պետական աջակցություն սահմանամերձ համայնքներում ՋՕԸ-ների սպասարկման տարածքում գտնվող ֆիզիկական և իրավաբանական անձանց կողմից օգտագործված ոռոգման ջրի դիմաց վարձավճարի 50 տոկոսի չափով փոխհատուցման նպատակով </t>
  </si>
  <si>
    <t>Ոռոգման ոլորտի սուբսիդավորում՝ ՋՕԸ-ների համար հաստատված ոռոգման ջրի սակագնի և նվազագույն շահավետ գնի տարբերության չափով</t>
  </si>
  <si>
    <t>Ոռոգում-ջրառ իրականացնող կազմակերպություններ</t>
  </si>
  <si>
    <t>Ոռոգման ոլորտի սուբսիդավորում ՋՕԸ-ների համար սահմանված ոռոգման ջրի սակագնի և նվազագույն շահավետ գնի տարբերության չափով</t>
  </si>
  <si>
    <t>&lt;&lt;Սևան-Հրազդանյան-ջրառ&gt;&gt; ՓԲԸ-ի ֆինանսական ճեղքվածքի ծածկում</t>
  </si>
  <si>
    <t>ԱԾ10</t>
  </si>
  <si>
    <t>Գերմանիայի զարգացման վարկերի բանկի աջակցությամբ իրականացվող Ախուրյան գետի ջրային ռեսուրսների ինտեգրացված կառավարման» դրամաշնորհային ծրագիր</t>
  </si>
  <si>
    <t>ԱԾ 11</t>
  </si>
  <si>
    <t>ԱԾ11</t>
  </si>
  <si>
    <t>Համաշխարհային բանկի աջակցությամբ իրականացվող ԵՎԲ-ի կողմից ֆինանսավորվող ոռոգման համակարգերի արդիականացման ծրագրի նախապատրաստման համար դրամաշնորհային ծրագիր</t>
  </si>
  <si>
    <t>Գերմանիայի զարգացման վարկերի բանկի աջակցությամբ իրականացվող ջրամատակարար ընկերությունների կողմից չսպասարկվող համայնքների ջրամատակարարման և ջրահեռացման համակարգերի բարելավմանն ու զարգացմանն ուղղված կիրառելիության ուսումնասիրության դրամաշնորհային ծրագիր</t>
  </si>
  <si>
    <t>Ծառայություն մատուցողի (մատուցողների) անվանումը</t>
  </si>
  <si>
    <t>«Հայջրմուղկոյուղի» ՓԲԸ</t>
  </si>
  <si>
    <t>ԱԾ12</t>
  </si>
  <si>
    <t>Գերմանիայի զարգացման վարկերի բանկի աջակցությամբ իրականացվող ՀՀ Լոռու/Վանաձորի/ մարզի ջրամատակարարման և ջրահեռացման համակարգերի վերականգնման դրամաշնորհային ծրագրիր</t>
  </si>
  <si>
    <t>«Լոռի-ջրմուղկոյուղի» ՓԲԸ</t>
  </si>
  <si>
    <t>ԱԾ13</t>
  </si>
  <si>
    <t>Գերմանիայի զարգացման վարկերի բանկի աջակցությամբ իրականացվող ՀՀ Շիրակի /Գյումրի/ մարզի ջրամատակարարման և ջրահեռացման համակարգերի վերականգնման դրամաշնորհային ծրագիր</t>
  </si>
  <si>
    <t>Շիրակ-ջրմուղկոյուղի  ՓԲԸ</t>
  </si>
  <si>
    <t>ԱՁ02</t>
  </si>
  <si>
    <t>Արփա-Սևան N2 թունելում առանձին վթարային հատվածների հիմնանորոգման համար նախագծանախահաշվային փաստաթղթերի կազմման աշխատանքներ</t>
  </si>
  <si>
    <t>հազար դրամ</t>
  </si>
  <si>
    <t>Ծրագ րային դասիչը</t>
  </si>
  <si>
    <t>Բյուջե</t>
  </si>
  <si>
    <t>Ճշտված բյուջե</t>
  </si>
  <si>
    <t>Փաստ</t>
  </si>
  <si>
    <t>Կատարման %</t>
  </si>
  <si>
    <t>Բաժին/ Խումբ/ Դաս</t>
  </si>
  <si>
    <t>04.02.04</t>
  </si>
  <si>
    <t>11.01.01</t>
  </si>
  <si>
    <t>10.09.02</t>
  </si>
  <si>
    <t>05.04.01</t>
  </si>
  <si>
    <t>01.08.01</t>
  </si>
  <si>
    <t>06.03.01</t>
  </si>
  <si>
    <t>Միջո-ցառումը</t>
  </si>
  <si>
    <t>Քաղաքականության միջոցառումներ. Ծառայություններ</t>
  </si>
  <si>
    <t>Հայաստանի Հանրապետության գյուղատնտեսության նախարարության ջրային տնտեսության պետական կոմիտե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</si>
</sst>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5" fillId="0" borderId="0" xfId="0" applyFont="1" applyFill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/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1" fillId="2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43" fontId="1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8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3" fontId="1" fillId="0" borderId="9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9" fontId="1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8"/>
  <sheetViews>
    <sheetView tabSelected="1" zoomScaleNormal="100" zoomScaleSheetLayoutView="90" workbookViewId="0">
      <selection activeCell="F7" sqref="F7"/>
    </sheetView>
  </sheetViews>
  <sheetFormatPr defaultRowHeight="13.5" x14ac:dyDescent="0.25"/>
  <cols>
    <col min="1" max="1" width="7.140625" style="1" customWidth="1"/>
    <col min="2" max="2" width="7.85546875" style="2" customWidth="1"/>
    <col min="3" max="3" width="8.85546875" style="3" customWidth="1"/>
    <col min="4" max="4" width="57.140625" style="1" customWidth="1"/>
    <col min="5" max="6" width="13.85546875" style="4" customWidth="1"/>
    <col min="7" max="7" width="14.28515625" style="4" customWidth="1"/>
    <col min="8" max="8" width="8.140625" style="4" customWidth="1"/>
    <col min="9" max="16384" width="9.140625" style="1"/>
  </cols>
  <sheetData>
    <row r="1" spans="1:8" s="10" customFormat="1" ht="12.75" customHeight="1" x14ac:dyDescent="0.25">
      <c r="A1" s="6"/>
      <c r="B1" s="7"/>
      <c r="C1" s="7"/>
      <c r="D1" s="7"/>
      <c r="E1" s="7"/>
      <c r="F1" s="7"/>
      <c r="H1" s="8"/>
    </row>
    <row r="2" spans="1:8" s="10" customFormat="1" ht="13.5" customHeight="1" x14ac:dyDescent="0.25">
      <c r="A2" s="6"/>
      <c r="B2" s="7"/>
      <c r="C2" s="7"/>
      <c r="D2" s="7"/>
      <c r="E2" s="7"/>
      <c r="F2" s="7"/>
      <c r="H2" s="8"/>
    </row>
    <row r="3" spans="1:8" s="14" customFormat="1" ht="38.25" customHeight="1" x14ac:dyDescent="0.3">
      <c r="A3" s="53" t="s">
        <v>211</v>
      </c>
      <c r="B3" s="53"/>
      <c r="C3" s="53"/>
      <c r="D3" s="53"/>
      <c r="E3" s="53"/>
      <c r="F3" s="53"/>
      <c r="G3" s="53"/>
      <c r="H3" s="53"/>
    </row>
    <row r="4" spans="1:8" s="10" customFormat="1" ht="14.25" x14ac:dyDescent="0.25">
      <c r="A4" s="9"/>
    </row>
    <row r="5" spans="1:8" s="10" customFormat="1" ht="14.25" customHeight="1" x14ac:dyDescent="0.25">
      <c r="A5" s="6"/>
      <c r="B5" s="7"/>
      <c r="C5" s="7"/>
      <c r="D5" s="7"/>
      <c r="E5" s="7"/>
      <c r="F5" s="7"/>
      <c r="G5" s="7"/>
      <c r="H5" s="13"/>
    </row>
    <row r="6" spans="1:8" s="10" customFormat="1" ht="14.25" x14ac:dyDescent="0.25">
      <c r="A6" s="6"/>
      <c r="B6" s="7"/>
      <c r="C6" s="7"/>
      <c r="D6" s="7"/>
      <c r="E6" s="7"/>
      <c r="F6" s="7"/>
      <c r="G6" s="8" t="s">
        <v>196</v>
      </c>
      <c r="H6" s="13"/>
    </row>
    <row r="7" spans="1:8" s="9" customFormat="1" ht="54" customHeight="1" x14ac:dyDescent="0.25">
      <c r="A7" s="11" t="s">
        <v>197</v>
      </c>
      <c r="B7" s="12"/>
      <c r="C7" s="11" t="s">
        <v>0</v>
      </c>
      <c r="D7" s="11" t="s">
        <v>1</v>
      </c>
      <c r="E7" s="11" t="s">
        <v>198</v>
      </c>
      <c r="F7" s="11" t="s">
        <v>199</v>
      </c>
      <c r="G7" s="11" t="s">
        <v>200</v>
      </c>
      <c r="H7" s="11" t="s">
        <v>201</v>
      </c>
    </row>
    <row r="8" spans="1:8" s="10" customFormat="1" ht="43.5" customHeight="1" x14ac:dyDescent="0.25">
      <c r="A8" s="12" t="s">
        <v>2</v>
      </c>
      <c r="B8" s="12" t="s">
        <v>209</v>
      </c>
      <c r="C8" s="12" t="s">
        <v>202</v>
      </c>
      <c r="D8" s="41"/>
      <c r="E8" s="41"/>
      <c r="F8" s="41"/>
      <c r="G8" s="41"/>
      <c r="H8" s="39"/>
    </row>
    <row r="9" spans="1:8" s="22" customFormat="1" ht="18" customHeight="1" x14ac:dyDescent="0.25">
      <c r="A9" s="17">
        <v>1004</v>
      </c>
      <c r="B9" s="18"/>
      <c r="C9" s="19"/>
      <c r="D9" s="20" t="s">
        <v>37</v>
      </c>
      <c r="E9" s="21"/>
      <c r="F9" s="21"/>
      <c r="G9" s="21"/>
      <c r="H9" s="21"/>
    </row>
    <row r="10" spans="1:8" s="22" customFormat="1" ht="21" customHeight="1" x14ac:dyDescent="0.25">
      <c r="A10" s="55"/>
      <c r="B10" s="56"/>
      <c r="C10" s="57"/>
      <c r="D10" s="23" t="s">
        <v>3</v>
      </c>
      <c r="E10" s="54">
        <f>SUM(E16:E121)</f>
        <v>13061387.100000001</v>
      </c>
      <c r="F10" s="54">
        <f>SUM(F16:F121)</f>
        <v>14697682.9</v>
      </c>
      <c r="G10" s="54">
        <f>SUM(G16:G121)</f>
        <v>13692115.510000002</v>
      </c>
      <c r="H10" s="54">
        <f>G10/F10*100</f>
        <v>93.15832708569323</v>
      </c>
    </row>
    <row r="11" spans="1:8" s="22" customFormat="1" ht="18" customHeight="1" x14ac:dyDescent="0.25">
      <c r="A11" s="55"/>
      <c r="B11" s="56"/>
      <c r="C11" s="57"/>
      <c r="D11" s="24" t="s">
        <v>4</v>
      </c>
      <c r="E11" s="54"/>
      <c r="F11" s="54"/>
      <c r="G11" s="54"/>
      <c r="H11" s="54"/>
    </row>
    <row r="12" spans="1:8" s="22" customFormat="1" ht="37.5" customHeight="1" x14ac:dyDescent="0.25">
      <c r="A12" s="55"/>
      <c r="B12" s="56"/>
      <c r="C12" s="57"/>
      <c r="D12" s="16" t="s">
        <v>5</v>
      </c>
      <c r="E12" s="54"/>
      <c r="F12" s="54"/>
      <c r="G12" s="54"/>
      <c r="H12" s="54"/>
    </row>
    <row r="13" spans="1:8" s="22" customFormat="1" ht="18" customHeight="1" x14ac:dyDescent="0.25">
      <c r="A13" s="55"/>
      <c r="B13" s="56"/>
      <c r="C13" s="57"/>
      <c r="D13" s="24" t="s">
        <v>6</v>
      </c>
      <c r="E13" s="54"/>
      <c r="F13" s="54"/>
      <c r="G13" s="54"/>
      <c r="H13" s="54"/>
    </row>
    <row r="14" spans="1:8" s="22" customFormat="1" ht="31.5" customHeight="1" x14ac:dyDescent="0.25">
      <c r="A14" s="55"/>
      <c r="B14" s="56"/>
      <c r="C14" s="57"/>
      <c r="D14" s="16" t="s">
        <v>7</v>
      </c>
      <c r="E14" s="54"/>
      <c r="F14" s="54"/>
      <c r="G14" s="54"/>
      <c r="H14" s="54"/>
    </row>
    <row r="15" spans="1:8" s="22" customFormat="1" ht="18" customHeight="1" x14ac:dyDescent="0.25">
      <c r="A15" s="55"/>
      <c r="B15" s="21"/>
      <c r="C15" s="19"/>
      <c r="D15" s="18" t="s">
        <v>8</v>
      </c>
      <c r="E15" s="45"/>
      <c r="F15" s="45"/>
      <c r="G15" s="45"/>
      <c r="H15" s="25"/>
    </row>
    <row r="16" spans="1:8" s="22" customFormat="1" ht="32.25" customHeight="1" x14ac:dyDescent="0.25">
      <c r="A16" s="55"/>
      <c r="B16" s="58" t="s">
        <v>9</v>
      </c>
      <c r="C16" s="57" t="s">
        <v>203</v>
      </c>
      <c r="D16" s="16" t="s">
        <v>10</v>
      </c>
      <c r="E16" s="62">
        <v>948979.9</v>
      </c>
      <c r="F16" s="62">
        <v>948979.9</v>
      </c>
      <c r="G16" s="62">
        <v>948979.9</v>
      </c>
      <c r="H16" s="68">
        <f>G16/F16*100</f>
        <v>100</v>
      </c>
    </row>
    <row r="17" spans="1:8" s="22" customFormat="1" ht="17.25" customHeight="1" x14ac:dyDescent="0.25">
      <c r="A17" s="55"/>
      <c r="B17" s="58"/>
      <c r="C17" s="57"/>
      <c r="D17" s="24" t="s">
        <v>11</v>
      </c>
      <c r="E17" s="62"/>
      <c r="F17" s="62"/>
      <c r="G17" s="62"/>
      <c r="H17" s="68"/>
    </row>
    <row r="18" spans="1:8" s="22" customFormat="1" ht="54.75" customHeight="1" x14ac:dyDescent="0.25">
      <c r="A18" s="55"/>
      <c r="B18" s="58"/>
      <c r="C18" s="57"/>
      <c r="D18" s="16" t="s">
        <v>12</v>
      </c>
      <c r="E18" s="62"/>
      <c r="F18" s="62"/>
      <c r="G18" s="62"/>
      <c r="H18" s="68"/>
    </row>
    <row r="19" spans="1:8" s="22" customFormat="1" ht="19.5" customHeight="1" x14ac:dyDescent="0.25">
      <c r="A19" s="55"/>
      <c r="B19" s="58"/>
      <c r="C19" s="57"/>
      <c r="D19" s="24" t="s">
        <v>13</v>
      </c>
      <c r="E19" s="62"/>
      <c r="F19" s="62"/>
      <c r="G19" s="62"/>
      <c r="H19" s="68"/>
    </row>
    <row r="20" spans="1:8" s="22" customFormat="1" ht="24" customHeight="1" x14ac:dyDescent="0.25">
      <c r="A20" s="55"/>
      <c r="B20" s="58"/>
      <c r="C20" s="57"/>
      <c r="D20" s="23" t="s">
        <v>14</v>
      </c>
      <c r="E20" s="62"/>
      <c r="F20" s="62"/>
      <c r="G20" s="62"/>
      <c r="H20" s="68"/>
    </row>
    <row r="21" spans="1:8" s="22" customFormat="1" ht="33" customHeight="1" x14ac:dyDescent="0.25">
      <c r="A21" s="55"/>
      <c r="B21" s="58" t="s">
        <v>9</v>
      </c>
      <c r="C21" s="57" t="s">
        <v>204</v>
      </c>
      <c r="D21" s="16" t="s">
        <v>10</v>
      </c>
      <c r="E21" s="62">
        <v>0</v>
      </c>
      <c r="F21" s="67">
        <v>600000</v>
      </c>
      <c r="G21" s="62">
        <v>600000</v>
      </c>
      <c r="H21" s="68">
        <f>G21/F21*100</f>
        <v>100</v>
      </c>
    </row>
    <row r="22" spans="1:8" s="22" customFormat="1" ht="18" customHeight="1" x14ac:dyDescent="0.25">
      <c r="A22" s="55"/>
      <c r="B22" s="58"/>
      <c r="C22" s="57"/>
      <c r="D22" s="24" t="s">
        <v>11</v>
      </c>
      <c r="E22" s="62"/>
      <c r="F22" s="67"/>
      <c r="G22" s="62"/>
      <c r="H22" s="68"/>
    </row>
    <row r="23" spans="1:8" s="22" customFormat="1" ht="34.5" customHeight="1" x14ac:dyDescent="0.25">
      <c r="A23" s="55"/>
      <c r="B23" s="58"/>
      <c r="C23" s="57"/>
      <c r="D23" s="16" t="s">
        <v>179</v>
      </c>
      <c r="E23" s="62"/>
      <c r="F23" s="67"/>
      <c r="G23" s="62"/>
      <c r="H23" s="68"/>
    </row>
    <row r="24" spans="1:8" s="22" customFormat="1" ht="19.5" customHeight="1" x14ac:dyDescent="0.25">
      <c r="A24" s="55"/>
      <c r="B24" s="58"/>
      <c r="C24" s="57"/>
      <c r="D24" s="24" t="s">
        <v>13</v>
      </c>
      <c r="E24" s="62"/>
      <c r="F24" s="67"/>
      <c r="G24" s="62"/>
      <c r="H24" s="68"/>
    </row>
    <row r="25" spans="1:8" s="22" customFormat="1" ht="21.75" customHeight="1" x14ac:dyDescent="0.25">
      <c r="A25" s="55"/>
      <c r="B25" s="58"/>
      <c r="C25" s="57"/>
      <c r="D25" s="23" t="s">
        <v>14</v>
      </c>
      <c r="E25" s="62"/>
      <c r="F25" s="67"/>
      <c r="G25" s="62"/>
      <c r="H25" s="68"/>
    </row>
    <row r="26" spans="1:8" s="22" customFormat="1" ht="34.5" customHeight="1" x14ac:dyDescent="0.25">
      <c r="A26" s="55"/>
      <c r="B26" s="58" t="s">
        <v>9</v>
      </c>
      <c r="C26" s="57" t="s">
        <v>204</v>
      </c>
      <c r="D26" s="16" t="s">
        <v>10</v>
      </c>
      <c r="E26" s="62">
        <v>0</v>
      </c>
      <c r="F26" s="62">
        <v>168759.4</v>
      </c>
      <c r="G26" s="62">
        <v>168759.4</v>
      </c>
      <c r="H26" s="68">
        <f>G26/F26*100</f>
        <v>100</v>
      </c>
    </row>
    <row r="27" spans="1:8" s="22" customFormat="1" ht="18" customHeight="1" x14ac:dyDescent="0.25">
      <c r="A27" s="55"/>
      <c r="B27" s="58"/>
      <c r="C27" s="57"/>
      <c r="D27" s="24" t="s">
        <v>11</v>
      </c>
      <c r="E27" s="62"/>
      <c r="F27" s="62"/>
      <c r="G27" s="62"/>
      <c r="H27" s="68"/>
    </row>
    <row r="28" spans="1:8" s="22" customFormat="1" ht="46.5" customHeight="1" x14ac:dyDescent="0.25">
      <c r="A28" s="55"/>
      <c r="B28" s="58"/>
      <c r="C28" s="57"/>
      <c r="D28" s="16" t="s">
        <v>176</v>
      </c>
      <c r="E28" s="62"/>
      <c r="F28" s="62"/>
      <c r="G28" s="62"/>
      <c r="H28" s="68"/>
    </row>
    <row r="29" spans="1:8" s="22" customFormat="1" ht="18" customHeight="1" x14ac:dyDescent="0.25">
      <c r="A29" s="55"/>
      <c r="B29" s="58"/>
      <c r="C29" s="57"/>
      <c r="D29" s="24" t="s">
        <v>13</v>
      </c>
      <c r="E29" s="62"/>
      <c r="F29" s="62"/>
      <c r="G29" s="62"/>
      <c r="H29" s="68"/>
    </row>
    <row r="30" spans="1:8" s="22" customFormat="1" ht="22.5" customHeight="1" x14ac:dyDescent="0.25">
      <c r="A30" s="55"/>
      <c r="B30" s="58"/>
      <c r="C30" s="57"/>
      <c r="D30" s="23" t="s">
        <v>177</v>
      </c>
      <c r="E30" s="62"/>
      <c r="F30" s="62"/>
      <c r="G30" s="62"/>
      <c r="H30" s="68"/>
    </row>
    <row r="31" spans="1:8" s="22" customFormat="1" ht="33.75" customHeight="1" x14ac:dyDescent="0.25">
      <c r="A31" s="55"/>
      <c r="B31" s="58" t="s">
        <v>15</v>
      </c>
      <c r="C31" s="57" t="s">
        <v>204</v>
      </c>
      <c r="D31" s="16" t="s">
        <v>16</v>
      </c>
      <c r="E31" s="62">
        <v>0</v>
      </c>
      <c r="F31" s="62">
        <v>326740.59999999998</v>
      </c>
      <c r="G31" s="62">
        <v>326740.59999999998</v>
      </c>
      <c r="H31" s="68">
        <f>G31/F31*100</f>
        <v>100</v>
      </c>
    </row>
    <row r="32" spans="1:8" s="22" customFormat="1" ht="18" customHeight="1" x14ac:dyDescent="0.25">
      <c r="A32" s="55"/>
      <c r="B32" s="58"/>
      <c r="C32" s="57"/>
      <c r="D32" s="24" t="s">
        <v>11</v>
      </c>
      <c r="E32" s="62"/>
      <c r="F32" s="62"/>
      <c r="G32" s="62"/>
      <c r="H32" s="68"/>
    </row>
    <row r="33" spans="1:8" s="22" customFormat="1" ht="47.25" customHeight="1" x14ac:dyDescent="0.25">
      <c r="A33" s="55"/>
      <c r="B33" s="58"/>
      <c r="C33" s="57"/>
      <c r="D33" s="16" t="s">
        <v>178</v>
      </c>
      <c r="E33" s="62"/>
      <c r="F33" s="62"/>
      <c r="G33" s="62"/>
      <c r="H33" s="68"/>
    </row>
    <row r="34" spans="1:8" s="22" customFormat="1" ht="18" customHeight="1" x14ac:dyDescent="0.25">
      <c r="A34" s="55"/>
      <c r="B34" s="58"/>
      <c r="C34" s="57"/>
      <c r="D34" s="24" t="s">
        <v>13</v>
      </c>
      <c r="E34" s="62"/>
      <c r="F34" s="62"/>
      <c r="G34" s="62"/>
      <c r="H34" s="68"/>
    </row>
    <row r="35" spans="1:8" s="22" customFormat="1" ht="23.25" customHeight="1" x14ac:dyDescent="0.25">
      <c r="A35" s="55"/>
      <c r="B35" s="58"/>
      <c r="C35" s="57"/>
      <c r="D35" s="23" t="s">
        <v>18</v>
      </c>
      <c r="E35" s="62"/>
      <c r="F35" s="62"/>
      <c r="G35" s="62"/>
      <c r="H35" s="68"/>
    </row>
    <row r="36" spans="1:8" s="22" customFormat="1" ht="28.5" customHeight="1" x14ac:dyDescent="0.25">
      <c r="A36" s="55"/>
      <c r="B36" s="58" t="s">
        <v>15</v>
      </c>
      <c r="C36" s="61" t="s">
        <v>203</v>
      </c>
      <c r="D36" s="16" t="s">
        <v>16</v>
      </c>
      <c r="E36" s="62">
        <v>5035681.3</v>
      </c>
      <c r="F36" s="62">
        <v>5235681.3</v>
      </c>
      <c r="G36" s="62">
        <v>5235681</v>
      </c>
      <c r="H36" s="68">
        <f>G36/F36*100</f>
        <v>99.999994270086688</v>
      </c>
    </row>
    <row r="37" spans="1:8" s="22" customFormat="1" ht="18" customHeight="1" x14ac:dyDescent="0.25">
      <c r="A37" s="55"/>
      <c r="B37" s="58"/>
      <c r="C37" s="61"/>
      <c r="D37" s="24" t="s">
        <v>11</v>
      </c>
      <c r="E37" s="62"/>
      <c r="F37" s="62"/>
      <c r="G37" s="62"/>
      <c r="H37" s="68"/>
    </row>
    <row r="38" spans="1:8" s="22" customFormat="1" ht="46.5" customHeight="1" x14ac:dyDescent="0.25">
      <c r="A38" s="55"/>
      <c r="B38" s="58"/>
      <c r="C38" s="61"/>
      <c r="D38" s="15" t="s">
        <v>17</v>
      </c>
      <c r="E38" s="62"/>
      <c r="F38" s="62"/>
      <c r="G38" s="62"/>
      <c r="H38" s="68"/>
    </row>
    <row r="39" spans="1:8" s="22" customFormat="1" ht="21.75" customHeight="1" x14ac:dyDescent="0.25">
      <c r="A39" s="55"/>
      <c r="B39" s="58"/>
      <c r="C39" s="61"/>
      <c r="D39" s="24" t="s">
        <v>13</v>
      </c>
      <c r="E39" s="62"/>
      <c r="F39" s="62"/>
      <c r="G39" s="62"/>
      <c r="H39" s="68"/>
    </row>
    <row r="40" spans="1:8" s="22" customFormat="1" ht="23.25" customHeight="1" x14ac:dyDescent="0.25">
      <c r="A40" s="55"/>
      <c r="B40" s="58"/>
      <c r="C40" s="61"/>
      <c r="D40" s="16" t="s">
        <v>18</v>
      </c>
      <c r="E40" s="62"/>
      <c r="F40" s="62"/>
      <c r="G40" s="62"/>
      <c r="H40" s="68"/>
    </row>
    <row r="41" spans="1:8" s="22" customFormat="1" ht="34.5" customHeight="1" x14ac:dyDescent="0.25">
      <c r="A41" s="55"/>
      <c r="B41" s="58" t="s">
        <v>15</v>
      </c>
      <c r="C41" s="61" t="s">
        <v>204</v>
      </c>
      <c r="D41" s="16" t="s">
        <v>16</v>
      </c>
      <c r="E41" s="62">
        <v>0</v>
      </c>
      <c r="F41" s="62">
        <v>18480</v>
      </c>
      <c r="G41" s="62">
        <v>18480</v>
      </c>
      <c r="H41" s="68">
        <f>G41/F41*100</f>
        <v>100</v>
      </c>
    </row>
    <row r="42" spans="1:8" s="22" customFormat="1" ht="18" customHeight="1" x14ac:dyDescent="0.25">
      <c r="A42" s="55"/>
      <c r="B42" s="58"/>
      <c r="C42" s="61"/>
      <c r="D42" s="24" t="s">
        <v>11</v>
      </c>
      <c r="E42" s="62"/>
      <c r="F42" s="62"/>
      <c r="G42" s="62"/>
      <c r="H42" s="68"/>
    </row>
    <row r="43" spans="1:8" s="22" customFormat="1" ht="49.5" customHeight="1" x14ac:dyDescent="0.25">
      <c r="A43" s="55"/>
      <c r="B43" s="58"/>
      <c r="C43" s="61"/>
      <c r="D43" s="15" t="s">
        <v>17</v>
      </c>
      <c r="E43" s="62"/>
      <c r="F43" s="62"/>
      <c r="G43" s="62"/>
      <c r="H43" s="68"/>
    </row>
    <row r="44" spans="1:8" s="22" customFormat="1" ht="19.5" customHeight="1" x14ac:dyDescent="0.25">
      <c r="A44" s="55"/>
      <c r="B44" s="58"/>
      <c r="C44" s="61"/>
      <c r="D44" s="24" t="s">
        <v>13</v>
      </c>
      <c r="E44" s="62"/>
      <c r="F44" s="62"/>
      <c r="G44" s="62"/>
      <c r="H44" s="68"/>
    </row>
    <row r="45" spans="1:8" s="22" customFormat="1" ht="21.75" customHeight="1" x14ac:dyDescent="0.25">
      <c r="A45" s="55"/>
      <c r="B45" s="58"/>
      <c r="C45" s="61"/>
      <c r="D45" s="16" t="s">
        <v>18</v>
      </c>
      <c r="E45" s="62"/>
      <c r="F45" s="62"/>
      <c r="G45" s="62"/>
      <c r="H45" s="68"/>
    </row>
    <row r="46" spans="1:8" s="22" customFormat="1" ht="30.75" customHeight="1" x14ac:dyDescent="0.25">
      <c r="A46" s="55"/>
      <c r="B46" s="58" t="s">
        <v>19</v>
      </c>
      <c r="C46" s="61" t="s">
        <v>203</v>
      </c>
      <c r="D46" s="16" t="s">
        <v>20</v>
      </c>
      <c r="E46" s="62">
        <v>11752.2</v>
      </c>
      <c r="F46" s="62">
        <v>11752.2</v>
      </c>
      <c r="G46" s="62">
        <v>10189.49</v>
      </c>
      <c r="H46" s="68">
        <f>G46/F46*100</f>
        <v>86.702830108405223</v>
      </c>
    </row>
    <row r="47" spans="1:8" s="22" customFormat="1" ht="18" customHeight="1" x14ac:dyDescent="0.25">
      <c r="A47" s="55"/>
      <c r="B47" s="58"/>
      <c r="C47" s="61"/>
      <c r="D47" s="24" t="s">
        <v>11</v>
      </c>
      <c r="E47" s="62"/>
      <c r="F47" s="62"/>
      <c r="G47" s="62"/>
      <c r="H47" s="68"/>
    </row>
    <row r="48" spans="1:8" s="22" customFormat="1" ht="50.25" customHeight="1" x14ac:dyDescent="0.25">
      <c r="A48" s="55"/>
      <c r="B48" s="58"/>
      <c r="C48" s="61"/>
      <c r="D48" s="16" t="s">
        <v>21</v>
      </c>
      <c r="E48" s="62"/>
      <c r="F48" s="62"/>
      <c r="G48" s="62"/>
      <c r="H48" s="68"/>
    </row>
    <row r="49" spans="1:8" s="22" customFormat="1" ht="18.75" customHeight="1" x14ac:dyDescent="0.25">
      <c r="A49" s="55"/>
      <c r="B49" s="58"/>
      <c r="C49" s="61"/>
      <c r="D49" s="24" t="s">
        <v>13</v>
      </c>
      <c r="E49" s="62"/>
      <c r="F49" s="62"/>
      <c r="G49" s="62"/>
      <c r="H49" s="68"/>
    </row>
    <row r="50" spans="1:8" s="22" customFormat="1" ht="45" customHeight="1" x14ac:dyDescent="0.25">
      <c r="A50" s="55"/>
      <c r="B50" s="58"/>
      <c r="C50" s="61"/>
      <c r="D50" s="16" t="s">
        <v>22</v>
      </c>
      <c r="E50" s="62"/>
      <c r="F50" s="62"/>
      <c r="G50" s="62"/>
      <c r="H50" s="68"/>
    </row>
    <row r="51" spans="1:8" s="22" customFormat="1" ht="24.75" customHeight="1" x14ac:dyDescent="0.25">
      <c r="A51" s="55"/>
      <c r="B51" s="58" t="s">
        <v>23</v>
      </c>
      <c r="C51" s="61" t="s">
        <v>203</v>
      </c>
      <c r="D51" s="16" t="s">
        <v>24</v>
      </c>
      <c r="E51" s="62">
        <v>318218</v>
      </c>
      <c r="F51" s="62">
        <f>207000+116609.3</f>
        <v>323609.3</v>
      </c>
      <c r="G51" s="62">
        <v>464233.23</v>
      </c>
      <c r="H51" s="68">
        <f>G51/F51*100</f>
        <v>143.45484817648938</v>
      </c>
    </row>
    <row r="52" spans="1:8" s="22" customFormat="1" ht="18" customHeight="1" x14ac:dyDescent="0.25">
      <c r="A52" s="55"/>
      <c r="B52" s="58"/>
      <c r="C52" s="61"/>
      <c r="D52" s="24" t="s">
        <v>11</v>
      </c>
      <c r="E52" s="62"/>
      <c r="F52" s="62"/>
      <c r="G52" s="62"/>
      <c r="H52" s="68"/>
    </row>
    <row r="53" spans="1:8" s="22" customFormat="1" ht="46.5" customHeight="1" x14ac:dyDescent="0.25">
      <c r="A53" s="55"/>
      <c r="B53" s="58"/>
      <c r="C53" s="61"/>
      <c r="D53" s="16" t="s">
        <v>99</v>
      </c>
      <c r="E53" s="62"/>
      <c r="F53" s="62"/>
      <c r="G53" s="62"/>
      <c r="H53" s="68"/>
    </row>
    <row r="54" spans="1:8" s="22" customFormat="1" ht="18" customHeight="1" x14ac:dyDescent="0.25">
      <c r="A54" s="55"/>
      <c r="B54" s="58"/>
      <c r="C54" s="61"/>
      <c r="D54" s="24" t="s">
        <v>13</v>
      </c>
      <c r="E54" s="62"/>
      <c r="F54" s="62"/>
      <c r="G54" s="62"/>
      <c r="H54" s="68"/>
    </row>
    <row r="55" spans="1:8" s="22" customFormat="1" ht="30.75" customHeight="1" x14ac:dyDescent="0.25">
      <c r="A55" s="55"/>
      <c r="B55" s="58"/>
      <c r="C55" s="61"/>
      <c r="D55" s="16" t="s">
        <v>25</v>
      </c>
      <c r="E55" s="62"/>
      <c r="F55" s="62"/>
      <c r="G55" s="62"/>
      <c r="H55" s="68"/>
    </row>
    <row r="56" spans="1:8" s="22" customFormat="1" ht="27.75" customHeight="1" x14ac:dyDescent="0.25">
      <c r="A56" s="55"/>
      <c r="B56" s="58" t="s">
        <v>61</v>
      </c>
      <c r="C56" s="61" t="s">
        <v>203</v>
      </c>
      <c r="D56" s="16" t="s">
        <v>24</v>
      </c>
      <c r="E56" s="62">
        <v>57576.4</v>
      </c>
      <c r="F56" s="62">
        <v>57576.4</v>
      </c>
      <c r="G56" s="62">
        <v>0</v>
      </c>
      <c r="H56" s="68">
        <f>G56/F56*100</f>
        <v>0</v>
      </c>
    </row>
    <row r="57" spans="1:8" s="22" customFormat="1" ht="18" customHeight="1" x14ac:dyDescent="0.25">
      <c r="A57" s="55"/>
      <c r="B57" s="58"/>
      <c r="C57" s="61"/>
      <c r="D57" s="24" t="s">
        <v>11</v>
      </c>
      <c r="E57" s="62"/>
      <c r="F57" s="62"/>
      <c r="G57" s="62"/>
      <c r="H57" s="68"/>
    </row>
    <row r="58" spans="1:8" s="22" customFormat="1" ht="36.75" customHeight="1" x14ac:dyDescent="0.25">
      <c r="A58" s="55"/>
      <c r="B58" s="58"/>
      <c r="C58" s="61"/>
      <c r="D58" s="16" t="s">
        <v>100</v>
      </c>
      <c r="E58" s="62"/>
      <c r="F58" s="62"/>
      <c r="G58" s="62"/>
      <c r="H58" s="68"/>
    </row>
    <row r="59" spans="1:8" s="22" customFormat="1" ht="18" customHeight="1" x14ac:dyDescent="0.25">
      <c r="A59" s="55"/>
      <c r="B59" s="58"/>
      <c r="C59" s="61"/>
      <c r="D59" s="24" t="s">
        <v>13</v>
      </c>
      <c r="E59" s="62"/>
      <c r="F59" s="62"/>
      <c r="G59" s="62"/>
      <c r="H59" s="68"/>
    </row>
    <row r="60" spans="1:8" s="22" customFormat="1" ht="34.5" customHeight="1" x14ac:dyDescent="0.25">
      <c r="A60" s="55"/>
      <c r="B60" s="58"/>
      <c r="C60" s="61"/>
      <c r="D60" s="16" t="s">
        <v>25</v>
      </c>
      <c r="E60" s="62"/>
      <c r="F60" s="62"/>
      <c r="G60" s="62"/>
      <c r="H60" s="68"/>
    </row>
    <row r="61" spans="1:8" s="22" customFormat="1" ht="24" customHeight="1" x14ac:dyDescent="0.25">
      <c r="A61" s="55"/>
      <c r="B61" s="58" t="s">
        <v>62</v>
      </c>
      <c r="C61" s="61" t="s">
        <v>203</v>
      </c>
      <c r="D61" s="16" t="s">
        <v>24</v>
      </c>
      <c r="E61" s="62">
        <v>686838.9</v>
      </c>
      <c r="F61" s="62">
        <v>702037.4</v>
      </c>
      <c r="G61" s="62">
        <v>0</v>
      </c>
      <c r="H61" s="68">
        <f>G61/F61*100</f>
        <v>0</v>
      </c>
    </row>
    <row r="62" spans="1:8" s="22" customFormat="1" ht="18" customHeight="1" x14ac:dyDescent="0.25">
      <c r="A62" s="55"/>
      <c r="B62" s="58"/>
      <c r="C62" s="61"/>
      <c r="D62" s="24" t="s">
        <v>11</v>
      </c>
      <c r="E62" s="62"/>
      <c r="F62" s="62"/>
      <c r="G62" s="62"/>
      <c r="H62" s="68"/>
    </row>
    <row r="63" spans="1:8" s="22" customFormat="1" ht="38.25" customHeight="1" x14ac:dyDescent="0.25">
      <c r="A63" s="55"/>
      <c r="B63" s="58"/>
      <c r="C63" s="61"/>
      <c r="D63" s="26" t="s">
        <v>101</v>
      </c>
      <c r="E63" s="62"/>
      <c r="F63" s="62"/>
      <c r="G63" s="62"/>
      <c r="H63" s="68"/>
    </row>
    <row r="64" spans="1:8" s="22" customFormat="1" ht="18" customHeight="1" x14ac:dyDescent="0.25">
      <c r="A64" s="55"/>
      <c r="B64" s="58"/>
      <c r="C64" s="61"/>
      <c r="D64" s="27" t="s">
        <v>13</v>
      </c>
      <c r="E64" s="62"/>
      <c r="F64" s="62"/>
      <c r="G64" s="62"/>
      <c r="H64" s="68"/>
    </row>
    <row r="65" spans="1:8" s="22" customFormat="1" ht="36.75" customHeight="1" x14ac:dyDescent="0.25">
      <c r="A65" s="55"/>
      <c r="B65" s="58"/>
      <c r="C65" s="61"/>
      <c r="D65" s="26" t="s">
        <v>88</v>
      </c>
      <c r="E65" s="62"/>
      <c r="F65" s="62"/>
      <c r="G65" s="62"/>
      <c r="H65" s="68"/>
    </row>
    <row r="66" spans="1:8" s="22" customFormat="1" ht="27" customHeight="1" x14ac:dyDescent="0.25">
      <c r="A66" s="55"/>
      <c r="B66" s="58" t="s">
        <v>102</v>
      </c>
      <c r="C66" s="61" t="s">
        <v>203</v>
      </c>
      <c r="D66" s="28" t="s">
        <v>24</v>
      </c>
      <c r="E66" s="62">
        <v>62018</v>
      </c>
      <c r="F66" s="62">
        <v>62018</v>
      </c>
      <c r="G66" s="62">
        <v>18498.25</v>
      </c>
      <c r="H66" s="68">
        <f>G66/F66*100</f>
        <v>29.827227579089943</v>
      </c>
    </row>
    <row r="67" spans="1:8" s="22" customFormat="1" ht="18" customHeight="1" x14ac:dyDescent="0.25">
      <c r="A67" s="55"/>
      <c r="B67" s="58"/>
      <c r="C67" s="61"/>
      <c r="D67" s="29" t="s">
        <v>43</v>
      </c>
      <c r="E67" s="62"/>
      <c r="F67" s="62"/>
      <c r="G67" s="62"/>
      <c r="H67" s="68"/>
    </row>
    <row r="68" spans="1:8" s="22" customFormat="1" ht="60.75" customHeight="1" x14ac:dyDescent="0.25">
      <c r="A68" s="55"/>
      <c r="B68" s="58"/>
      <c r="C68" s="61"/>
      <c r="D68" s="30" t="s">
        <v>103</v>
      </c>
      <c r="E68" s="62"/>
      <c r="F68" s="62"/>
      <c r="G68" s="62"/>
      <c r="H68" s="68"/>
    </row>
    <row r="69" spans="1:8" s="22" customFormat="1" ht="18.75" customHeight="1" x14ac:dyDescent="0.25">
      <c r="A69" s="55"/>
      <c r="B69" s="58"/>
      <c r="C69" s="61"/>
      <c r="D69" s="29" t="s">
        <v>13</v>
      </c>
      <c r="E69" s="62"/>
      <c r="F69" s="62"/>
      <c r="G69" s="62"/>
      <c r="H69" s="68"/>
    </row>
    <row r="70" spans="1:8" s="22" customFormat="1" ht="35.25" customHeight="1" x14ac:dyDescent="0.25">
      <c r="A70" s="55"/>
      <c r="B70" s="58"/>
      <c r="C70" s="61"/>
      <c r="D70" s="28" t="s">
        <v>88</v>
      </c>
      <c r="E70" s="62"/>
      <c r="F70" s="62"/>
      <c r="G70" s="62"/>
      <c r="H70" s="68"/>
    </row>
    <row r="71" spans="1:8" s="22" customFormat="1" ht="18" customHeight="1" x14ac:dyDescent="0.25">
      <c r="A71" s="55"/>
      <c r="B71" s="39"/>
      <c r="C71" s="40"/>
      <c r="D71" s="42" t="s">
        <v>27</v>
      </c>
      <c r="E71" s="46"/>
      <c r="F71" s="46"/>
      <c r="G71" s="46"/>
      <c r="H71" s="43"/>
    </row>
    <row r="72" spans="1:8" s="22" customFormat="1" ht="24.75" customHeight="1" x14ac:dyDescent="0.25">
      <c r="A72" s="55"/>
      <c r="B72" s="58" t="s">
        <v>33</v>
      </c>
      <c r="C72" s="61" t="s">
        <v>203</v>
      </c>
      <c r="D72" s="16" t="s">
        <v>28</v>
      </c>
      <c r="E72" s="62">
        <v>1000000</v>
      </c>
      <c r="F72" s="67">
        <v>789398.6</v>
      </c>
      <c r="G72" s="62">
        <v>780670.35</v>
      </c>
      <c r="H72" s="68">
        <f>G72/F72*100</f>
        <v>98.894316508795427</v>
      </c>
    </row>
    <row r="73" spans="1:8" s="22" customFormat="1" ht="23.25" customHeight="1" x14ac:dyDescent="0.25">
      <c r="A73" s="55"/>
      <c r="B73" s="58"/>
      <c r="C73" s="61"/>
      <c r="D73" s="24" t="s">
        <v>29</v>
      </c>
      <c r="E73" s="62"/>
      <c r="F73" s="67"/>
      <c r="G73" s="62"/>
      <c r="H73" s="68"/>
    </row>
    <row r="74" spans="1:8" s="22" customFormat="1" ht="23.25" customHeight="1" x14ac:dyDescent="0.25">
      <c r="A74" s="55"/>
      <c r="B74" s="58"/>
      <c r="C74" s="61"/>
      <c r="D74" s="16" t="s">
        <v>104</v>
      </c>
      <c r="E74" s="62"/>
      <c r="F74" s="67"/>
      <c r="G74" s="62"/>
      <c r="H74" s="68"/>
    </row>
    <row r="75" spans="1:8" s="22" customFormat="1" ht="21" customHeight="1" x14ac:dyDescent="0.25">
      <c r="A75" s="55"/>
      <c r="B75" s="58"/>
      <c r="C75" s="61"/>
      <c r="D75" s="24" t="s">
        <v>30</v>
      </c>
      <c r="E75" s="62"/>
      <c r="F75" s="67"/>
      <c r="G75" s="62"/>
      <c r="H75" s="68"/>
    </row>
    <row r="76" spans="1:8" s="22" customFormat="1" ht="23.25" customHeight="1" x14ac:dyDescent="0.25">
      <c r="A76" s="55"/>
      <c r="B76" s="58"/>
      <c r="C76" s="61"/>
      <c r="D76" s="23" t="s">
        <v>31</v>
      </c>
      <c r="E76" s="62"/>
      <c r="F76" s="67"/>
      <c r="G76" s="62"/>
      <c r="H76" s="68"/>
    </row>
    <row r="77" spans="1:8" s="22" customFormat="1" ht="18" customHeight="1" x14ac:dyDescent="0.25">
      <c r="A77" s="55"/>
      <c r="B77" s="58"/>
      <c r="C77" s="61"/>
      <c r="D77" s="24" t="s">
        <v>32</v>
      </c>
      <c r="E77" s="62"/>
      <c r="F77" s="67"/>
      <c r="G77" s="62"/>
      <c r="H77" s="68"/>
    </row>
    <row r="78" spans="1:8" s="22" customFormat="1" ht="23.25" customHeight="1" x14ac:dyDescent="0.25">
      <c r="A78" s="55"/>
      <c r="B78" s="58"/>
      <c r="C78" s="61"/>
      <c r="D78" s="23" t="s">
        <v>36</v>
      </c>
      <c r="E78" s="62"/>
      <c r="F78" s="67"/>
      <c r="G78" s="62"/>
      <c r="H78" s="68"/>
    </row>
    <row r="79" spans="1:8" s="22" customFormat="1" ht="27" customHeight="1" x14ac:dyDescent="0.25">
      <c r="A79" s="55"/>
      <c r="B79" s="58" t="s">
        <v>33</v>
      </c>
      <c r="C79" s="61" t="s">
        <v>204</v>
      </c>
      <c r="D79" s="16" t="s">
        <v>34</v>
      </c>
      <c r="E79" s="62">
        <v>0</v>
      </c>
      <c r="F79" s="67">
        <v>32000</v>
      </c>
      <c r="G79" s="62">
        <f>25499.6+1499.4</f>
        <v>26999</v>
      </c>
      <c r="H79" s="68">
        <f>G79/F79*100</f>
        <v>84.371875000000003</v>
      </c>
    </row>
    <row r="80" spans="1:8" s="22" customFormat="1" ht="18" customHeight="1" x14ac:dyDescent="0.25">
      <c r="A80" s="55"/>
      <c r="B80" s="58"/>
      <c r="C80" s="61"/>
      <c r="D80" s="24" t="s">
        <v>29</v>
      </c>
      <c r="E80" s="62"/>
      <c r="F80" s="67"/>
      <c r="G80" s="62"/>
      <c r="H80" s="68"/>
    </row>
    <row r="81" spans="1:8" s="22" customFormat="1" ht="25.5" customHeight="1" x14ac:dyDescent="0.25">
      <c r="A81" s="55"/>
      <c r="B81" s="58"/>
      <c r="C81" s="61"/>
      <c r="D81" s="16" t="s">
        <v>104</v>
      </c>
      <c r="E81" s="62"/>
      <c r="F81" s="67"/>
      <c r="G81" s="62"/>
      <c r="H81" s="68"/>
    </row>
    <row r="82" spans="1:8" s="22" customFormat="1" ht="18" customHeight="1" x14ac:dyDescent="0.25">
      <c r="A82" s="55"/>
      <c r="B82" s="58"/>
      <c r="C82" s="61"/>
      <c r="D82" s="24" t="s">
        <v>30</v>
      </c>
      <c r="E82" s="62"/>
      <c r="F82" s="67"/>
      <c r="G82" s="62"/>
      <c r="H82" s="68"/>
    </row>
    <row r="83" spans="1:8" s="22" customFormat="1" ht="22.5" customHeight="1" x14ac:dyDescent="0.25">
      <c r="A83" s="55"/>
      <c r="B83" s="58"/>
      <c r="C83" s="61"/>
      <c r="D83" s="23" t="s">
        <v>27</v>
      </c>
      <c r="E83" s="62"/>
      <c r="F83" s="67"/>
      <c r="G83" s="62"/>
      <c r="H83" s="68"/>
    </row>
    <row r="84" spans="1:8" s="22" customFormat="1" ht="27.75" customHeight="1" x14ac:dyDescent="0.25">
      <c r="A84" s="55"/>
      <c r="B84" s="58" t="s">
        <v>33</v>
      </c>
      <c r="C84" s="61" t="s">
        <v>204</v>
      </c>
      <c r="D84" s="16" t="s">
        <v>28</v>
      </c>
      <c r="E84" s="62">
        <v>0</v>
      </c>
      <c r="F84" s="67">
        <v>25507</v>
      </c>
      <c r="G84" s="62">
        <v>25427</v>
      </c>
      <c r="H84" s="68">
        <f>G84/F84*100</f>
        <v>99.686360606892222</v>
      </c>
    </row>
    <row r="85" spans="1:8" s="22" customFormat="1" ht="18" customHeight="1" x14ac:dyDescent="0.25">
      <c r="A85" s="55"/>
      <c r="B85" s="58"/>
      <c r="C85" s="61"/>
      <c r="D85" s="24" t="s">
        <v>29</v>
      </c>
      <c r="E85" s="62"/>
      <c r="F85" s="67"/>
      <c r="G85" s="62"/>
      <c r="H85" s="68"/>
    </row>
    <row r="86" spans="1:8" s="22" customFormat="1" ht="21.75" customHeight="1" x14ac:dyDescent="0.25">
      <c r="A86" s="55"/>
      <c r="B86" s="58"/>
      <c r="C86" s="61"/>
      <c r="D86" s="16" t="s">
        <v>104</v>
      </c>
      <c r="E86" s="62"/>
      <c r="F86" s="67"/>
      <c r="G86" s="62"/>
      <c r="H86" s="68"/>
    </row>
    <row r="87" spans="1:8" s="22" customFormat="1" ht="18" customHeight="1" x14ac:dyDescent="0.25">
      <c r="A87" s="55"/>
      <c r="B87" s="58"/>
      <c r="C87" s="61"/>
      <c r="D87" s="24" t="s">
        <v>30</v>
      </c>
      <c r="E87" s="62"/>
      <c r="F87" s="67"/>
      <c r="G87" s="62"/>
      <c r="H87" s="68"/>
    </row>
    <row r="88" spans="1:8" s="22" customFormat="1" ht="21.75" customHeight="1" x14ac:dyDescent="0.25">
      <c r="A88" s="55"/>
      <c r="B88" s="58"/>
      <c r="C88" s="61"/>
      <c r="D88" s="23" t="s">
        <v>31</v>
      </c>
      <c r="E88" s="62"/>
      <c r="F88" s="67"/>
      <c r="G88" s="62"/>
      <c r="H88" s="68"/>
    </row>
    <row r="89" spans="1:8" s="22" customFormat="1" ht="18" customHeight="1" x14ac:dyDescent="0.25">
      <c r="A89" s="55"/>
      <c r="B89" s="58"/>
      <c r="C89" s="61"/>
      <c r="D89" s="24" t="s">
        <v>32</v>
      </c>
      <c r="E89" s="62"/>
      <c r="F89" s="67"/>
      <c r="G89" s="62"/>
      <c r="H89" s="68"/>
    </row>
    <row r="90" spans="1:8" s="22" customFormat="1" ht="27.75" customHeight="1" x14ac:dyDescent="0.25">
      <c r="A90" s="55"/>
      <c r="B90" s="58"/>
      <c r="C90" s="61"/>
      <c r="D90" s="23" t="s">
        <v>36</v>
      </c>
      <c r="E90" s="62"/>
      <c r="F90" s="67"/>
      <c r="G90" s="62"/>
      <c r="H90" s="68"/>
    </row>
    <row r="91" spans="1:8" s="22" customFormat="1" ht="21.75" customHeight="1" x14ac:dyDescent="0.25">
      <c r="A91" s="55"/>
      <c r="B91" s="58" t="s">
        <v>105</v>
      </c>
      <c r="C91" s="61" t="s">
        <v>203</v>
      </c>
      <c r="D91" s="16" t="s">
        <v>34</v>
      </c>
      <c r="E91" s="62">
        <v>3673907.5</v>
      </c>
      <c r="F91" s="62">
        <v>3685637.8</v>
      </c>
      <c r="G91" s="62">
        <v>4624367.28</v>
      </c>
      <c r="H91" s="68">
        <f>G91/F91*100</f>
        <v>125.4699330465951</v>
      </c>
    </row>
    <row r="92" spans="1:8" s="22" customFormat="1" ht="18" customHeight="1" x14ac:dyDescent="0.25">
      <c r="A92" s="55"/>
      <c r="B92" s="58"/>
      <c r="C92" s="61"/>
      <c r="D92" s="24" t="s">
        <v>35</v>
      </c>
      <c r="E92" s="62"/>
      <c r="F92" s="62"/>
      <c r="G92" s="62"/>
      <c r="H92" s="68"/>
    </row>
    <row r="93" spans="1:8" s="22" customFormat="1" ht="39.75" customHeight="1" x14ac:dyDescent="0.25">
      <c r="A93" s="55"/>
      <c r="B93" s="58"/>
      <c r="C93" s="61"/>
      <c r="D93" s="16" t="s">
        <v>106</v>
      </c>
      <c r="E93" s="62"/>
      <c r="F93" s="62"/>
      <c r="G93" s="62"/>
      <c r="H93" s="68"/>
    </row>
    <row r="94" spans="1:8" s="22" customFormat="1" ht="18" customHeight="1" x14ac:dyDescent="0.25">
      <c r="A94" s="55"/>
      <c r="B94" s="58"/>
      <c r="C94" s="61"/>
      <c r="D94" s="24" t="s">
        <v>30</v>
      </c>
      <c r="E94" s="62"/>
      <c r="F94" s="62"/>
      <c r="G94" s="62"/>
      <c r="H94" s="68"/>
    </row>
    <row r="95" spans="1:8" s="22" customFormat="1" ht="21.75" customHeight="1" x14ac:dyDescent="0.25">
      <c r="A95" s="55"/>
      <c r="B95" s="58"/>
      <c r="C95" s="61"/>
      <c r="D95" s="23" t="s">
        <v>31</v>
      </c>
      <c r="E95" s="62"/>
      <c r="F95" s="62"/>
      <c r="G95" s="62"/>
      <c r="H95" s="68"/>
    </row>
    <row r="96" spans="1:8" s="22" customFormat="1" ht="18" customHeight="1" x14ac:dyDescent="0.25">
      <c r="A96" s="55"/>
      <c r="B96" s="58"/>
      <c r="C96" s="61"/>
      <c r="D96" s="24" t="s">
        <v>32</v>
      </c>
      <c r="E96" s="62"/>
      <c r="F96" s="62"/>
      <c r="G96" s="62"/>
      <c r="H96" s="68"/>
    </row>
    <row r="97" spans="1:8" s="22" customFormat="1" ht="22.5" customHeight="1" x14ac:dyDescent="0.25">
      <c r="A97" s="55"/>
      <c r="B97" s="58"/>
      <c r="C97" s="61"/>
      <c r="D97" s="23" t="s">
        <v>36</v>
      </c>
      <c r="E97" s="62"/>
      <c r="F97" s="62"/>
      <c r="G97" s="62"/>
      <c r="H97" s="68"/>
    </row>
    <row r="98" spans="1:8" s="22" customFormat="1" ht="26.25" customHeight="1" x14ac:dyDescent="0.25">
      <c r="A98" s="55"/>
      <c r="B98" s="58" t="s">
        <v>95</v>
      </c>
      <c r="C98" s="61" t="s">
        <v>203</v>
      </c>
      <c r="D98" s="31" t="s">
        <v>34</v>
      </c>
      <c r="E98" s="62">
        <v>604286.30000000005</v>
      </c>
      <c r="F98" s="62">
        <v>604286.30000000005</v>
      </c>
      <c r="G98" s="67">
        <v>0</v>
      </c>
      <c r="H98" s="68">
        <f>G98/F98*100</f>
        <v>0</v>
      </c>
    </row>
    <row r="99" spans="1:8" s="22" customFormat="1" ht="18" customHeight="1" x14ac:dyDescent="0.25">
      <c r="A99" s="55"/>
      <c r="B99" s="58"/>
      <c r="C99" s="61"/>
      <c r="D99" s="32" t="s">
        <v>35</v>
      </c>
      <c r="E99" s="62"/>
      <c r="F99" s="62"/>
      <c r="G99" s="67"/>
      <c r="H99" s="68"/>
    </row>
    <row r="100" spans="1:8" s="22" customFormat="1" ht="48.75" customHeight="1" x14ac:dyDescent="0.25">
      <c r="A100" s="55"/>
      <c r="B100" s="58"/>
      <c r="C100" s="61"/>
      <c r="D100" s="30" t="s">
        <v>107</v>
      </c>
      <c r="E100" s="62"/>
      <c r="F100" s="62"/>
      <c r="G100" s="67"/>
      <c r="H100" s="68"/>
    </row>
    <row r="101" spans="1:8" s="22" customFormat="1" ht="18" customHeight="1" x14ac:dyDescent="0.25">
      <c r="A101" s="55"/>
      <c r="B101" s="58"/>
      <c r="C101" s="61"/>
      <c r="D101" s="32" t="s">
        <v>30</v>
      </c>
      <c r="E101" s="62"/>
      <c r="F101" s="62"/>
      <c r="G101" s="67"/>
      <c r="H101" s="68"/>
    </row>
    <row r="102" spans="1:8" s="22" customFormat="1" ht="22.5" customHeight="1" x14ac:dyDescent="0.25">
      <c r="A102" s="55"/>
      <c r="B102" s="58"/>
      <c r="C102" s="61"/>
      <c r="D102" s="31" t="s">
        <v>96</v>
      </c>
      <c r="E102" s="62"/>
      <c r="F102" s="62"/>
      <c r="G102" s="67"/>
      <c r="H102" s="68"/>
    </row>
    <row r="103" spans="1:8" s="22" customFormat="1" ht="18.75" customHeight="1" x14ac:dyDescent="0.25">
      <c r="A103" s="55"/>
      <c r="B103" s="58"/>
      <c r="C103" s="61"/>
      <c r="D103" s="32" t="s">
        <v>32</v>
      </c>
      <c r="E103" s="62"/>
      <c r="F103" s="62"/>
      <c r="G103" s="67"/>
      <c r="H103" s="68"/>
    </row>
    <row r="104" spans="1:8" s="22" customFormat="1" ht="22.5" customHeight="1" x14ac:dyDescent="0.25">
      <c r="A104" s="55"/>
      <c r="B104" s="58"/>
      <c r="C104" s="61"/>
      <c r="D104" s="31" t="s">
        <v>97</v>
      </c>
      <c r="E104" s="62"/>
      <c r="F104" s="62"/>
      <c r="G104" s="67"/>
      <c r="H104" s="68"/>
    </row>
    <row r="105" spans="1:8" s="22" customFormat="1" ht="21.75" customHeight="1" x14ac:dyDescent="0.25">
      <c r="A105" s="55"/>
      <c r="B105" s="58" t="s">
        <v>98</v>
      </c>
      <c r="C105" s="61" t="s">
        <v>203</v>
      </c>
      <c r="D105" s="16" t="s">
        <v>34</v>
      </c>
      <c r="E105" s="62">
        <v>662128.6</v>
      </c>
      <c r="F105" s="67">
        <v>662128.6</v>
      </c>
      <c r="G105" s="62">
        <v>0</v>
      </c>
      <c r="H105" s="68">
        <f>G105/F105*100</f>
        <v>0</v>
      </c>
    </row>
    <row r="106" spans="1:8" s="22" customFormat="1" ht="18" customHeight="1" x14ac:dyDescent="0.25">
      <c r="A106" s="55"/>
      <c r="B106" s="64"/>
      <c r="C106" s="64"/>
      <c r="D106" s="32" t="s">
        <v>35</v>
      </c>
      <c r="E106" s="66"/>
      <c r="F106" s="66"/>
      <c r="G106" s="66"/>
      <c r="H106" s="68"/>
    </row>
    <row r="107" spans="1:8" s="22" customFormat="1" ht="39" customHeight="1" x14ac:dyDescent="0.25">
      <c r="A107" s="55"/>
      <c r="B107" s="64"/>
      <c r="C107" s="64"/>
      <c r="D107" s="16" t="s">
        <v>108</v>
      </c>
      <c r="E107" s="66"/>
      <c r="F107" s="66"/>
      <c r="G107" s="66"/>
      <c r="H107" s="68"/>
    </row>
    <row r="108" spans="1:8" s="22" customFormat="1" ht="18" customHeight="1" x14ac:dyDescent="0.25">
      <c r="A108" s="55"/>
      <c r="B108" s="64"/>
      <c r="C108" s="64"/>
      <c r="D108" s="32" t="s">
        <v>30</v>
      </c>
      <c r="E108" s="66"/>
      <c r="F108" s="66"/>
      <c r="G108" s="66"/>
      <c r="H108" s="68"/>
    </row>
    <row r="109" spans="1:8" s="22" customFormat="1" ht="22.5" customHeight="1" x14ac:dyDescent="0.25">
      <c r="A109" s="55"/>
      <c r="B109" s="64"/>
      <c r="C109" s="64"/>
      <c r="D109" s="31" t="s">
        <v>96</v>
      </c>
      <c r="E109" s="66"/>
      <c r="F109" s="66"/>
      <c r="G109" s="66"/>
      <c r="H109" s="68"/>
    </row>
    <row r="110" spans="1:8" s="22" customFormat="1" ht="23.25" customHeight="1" x14ac:dyDescent="0.25">
      <c r="A110" s="55"/>
      <c r="B110" s="64"/>
      <c r="C110" s="64"/>
      <c r="D110" s="32" t="s">
        <v>32</v>
      </c>
      <c r="E110" s="66"/>
      <c r="F110" s="66"/>
      <c r="G110" s="66"/>
      <c r="H110" s="68"/>
    </row>
    <row r="111" spans="1:8" s="22" customFormat="1" ht="24" customHeight="1" x14ac:dyDescent="0.25">
      <c r="A111" s="55"/>
      <c r="B111" s="64"/>
      <c r="C111" s="64"/>
      <c r="D111" s="31" t="s">
        <v>97</v>
      </c>
      <c r="E111" s="66"/>
      <c r="F111" s="66"/>
      <c r="G111" s="66"/>
      <c r="H111" s="68"/>
    </row>
    <row r="112" spans="1:8" s="22" customFormat="1" ht="23.25" customHeight="1" x14ac:dyDescent="0.25">
      <c r="A112" s="55"/>
      <c r="B112" s="72" t="s">
        <v>180</v>
      </c>
      <c r="C112" s="64" t="s">
        <v>203</v>
      </c>
      <c r="D112" s="26" t="s">
        <v>24</v>
      </c>
      <c r="E112" s="66">
        <v>0</v>
      </c>
      <c r="F112" s="62">
        <v>190087.8</v>
      </c>
      <c r="G112" s="62">
        <v>190087.8</v>
      </c>
      <c r="H112" s="60">
        <f>G112/F112*100</f>
        <v>100</v>
      </c>
    </row>
    <row r="113" spans="1:8" s="22" customFormat="1" ht="18" customHeight="1" x14ac:dyDescent="0.25">
      <c r="A113" s="55"/>
      <c r="B113" s="72"/>
      <c r="C113" s="64"/>
      <c r="D113" s="27" t="s">
        <v>43</v>
      </c>
      <c r="E113" s="66"/>
      <c r="F113" s="62"/>
      <c r="G113" s="62"/>
      <c r="H113" s="60"/>
    </row>
    <row r="114" spans="1:8" s="22" customFormat="1" ht="49.5" customHeight="1" x14ac:dyDescent="0.25">
      <c r="A114" s="55"/>
      <c r="B114" s="72"/>
      <c r="C114" s="64"/>
      <c r="D114" s="26" t="s">
        <v>181</v>
      </c>
      <c r="E114" s="66"/>
      <c r="F114" s="62"/>
      <c r="G114" s="62"/>
      <c r="H114" s="60"/>
    </row>
    <row r="115" spans="1:8" s="22" customFormat="1" ht="18" customHeight="1" x14ac:dyDescent="0.25">
      <c r="A115" s="55"/>
      <c r="B115" s="72"/>
      <c r="C115" s="64"/>
      <c r="D115" s="27" t="s">
        <v>13</v>
      </c>
      <c r="E115" s="66"/>
      <c r="F115" s="62"/>
      <c r="G115" s="62"/>
      <c r="H115" s="60"/>
    </row>
    <row r="116" spans="1:8" s="22" customFormat="1" ht="28.5" customHeight="1" x14ac:dyDescent="0.25">
      <c r="A116" s="55"/>
      <c r="B116" s="72"/>
      <c r="C116" s="64"/>
      <c r="D116" s="26" t="s">
        <v>88</v>
      </c>
      <c r="E116" s="66"/>
      <c r="F116" s="62"/>
      <c r="G116" s="62"/>
      <c r="H116" s="60"/>
    </row>
    <row r="117" spans="1:8" s="22" customFormat="1" ht="27" customHeight="1" x14ac:dyDescent="0.25">
      <c r="A117" s="55"/>
      <c r="B117" s="72" t="s">
        <v>183</v>
      </c>
      <c r="C117" s="64" t="s">
        <v>203</v>
      </c>
      <c r="D117" s="26" t="s">
        <v>24</v>
      </c>
      <c r="E117" s="66">
        <v>0</v>
      </c>
      <c r="F117" s="62">
        <v>253002.3</v>
      </c>
      <c r="G117" s="62">
        <v>253002.21</v>
      </c>
      <c r="H117" s="60">
        <f>G91/F91*100</f>
        <v>125.4699330465951</v>
      </c>
    </row>
    <row r="118" spans="1:8" s="22" customFormat="1" ht="18" customHeight="1" x14ac:dyDescent="0.25">
      <c r="A118" s="55"/>
      <c r="B118" s="72"/>
      <c r="C118" s="64"/>
      <c r="D118" s="27" t="s">
        <v>43</v>
      </c>
      <c r="E118" s="66"/>
      <c r="F118" s="62"/>
      <c r="G118" s="62"/>
      <c r="H118" s="60"/>
    </row>
    <row r="119" spans="1:8" s="22" customFormat="1" ht="62.25" customHeight="1" x14ac:dyDescent="0.25">
      <c r="A119" s="55"/>
      <c r="B119" s="72"/>
      <c r="C119" s="64"/>
      <c r="D119" s="26" t="s">
        <v>184</v>
      </c>
      <c r="E119" s="66"/>
      <c r="F119" s="62"/>
      <c r="G119" s="62"/>
      <c r="H119" s="60"/>
    </row>
    <row r="120" spans="1:8" s="22" customFormat="1" ht="18" customHeight="1" x14ac:dyDescent="0.25">
      <c r="A120" s="55"/>
      <c r="B120" s="72"/>
      <c r="C120" s="64"/>
      <c r="D120" s="27" t="s">
        <v>13</v>
      </c>
      <c r="E120" s="66"/>
      <c r="F120" s="62"/>
      <c r="G120" s="62"/>
      <c r="H120" s="60"/>
    </row>
    <row r="121" spans="1:8" s="22" customFormat="1" ht="33" customHeight="1" x14ac:dyDescent="0.25">
      <c r="A121" s="55"/>
      <c r="B121" s="72"/>
      <c r="C121" s="64"/>
      <c r="D121" s="26" t="s">
        <v>88</v>
      </c>
      <c r="E121" s="66"/>
      <c r="F121" s="62"/>
      <c r="G121" s="62"/>
      <c r="H121" s="60"/>
    </row>
    <row r="122" spans="1:8" s="22" customFormat="1" ht="17.25" customHeight="1" x14ac:dyDescent="0.25">
      <c r="A122" s="17">
        <v>1015</v>
      </c>
      <c r="B122" s="18"/>
      <c r="C122" s="19"/>
      <c r="D122" s="20" t="s">
        <v>37</v>
      </c>
      <c r="E122" s="45"/>
      <c r="F122" s="45"/>
      <c r="G122" s="45"/>
      <c r="H122" s="21"/>
    </row>
    <row r="123" spans="1:8" s="22" customFormat="1" ht="24" customHeight="1" x14ac:dyDescent="0.25">
      <c r="A123" s="70"/>
      <c r="B123" s="71"/>
      <c r="C123" s="71"/>
      <c r="D123" s="26" t="s">
        <v>89</v>
      </c>
      <c r="E123" s="86">
        <f>E129</f>
        <v>4032</v>
      </c>
      <c r="F123" s="86">
        <f>F129</f>
        <v>4032</v>
      </c>
      <c r="G123" s="86">
        <f>G129</f>
        <v>3298.84</v>
      </c>
      <c r="H123" s="54">
        <f>G123/F123*100</f>
        <v>81.816468253968253</v>
      </c>
    </row>
    <row r="124" spans="1:8" s="22" customFormat="1" ht="18" customHeight="1" x14ac:dyDescent="0.25">
      <c r="A124" s="70"/>
      <c r="B124" s="71"/>
      <c r="C124" s="71"/>
      <c r="D124" s="24" t="s">
        <v>39</v>
      </c>
      <c r="E124" s="86"/>
      <c r="F124" s="86"/>
      <c r="G124" s="86"/>
      <c r="H124" s="54"/>
    </row>
    <row r="125" spans="1:8" s="22" customFormat="1" ht="36.75" customHeight="1" x14ac:dyDescent="0.25">
      <c r="A125" s="70"/>
      <c r="B125" s="71"/>
      <c r="C125" s="71"/>
      <c r="D125" s="26" t="s">
        <v>109</v>
      </c>
      <c r="E125" s="86"/>
      <c r="F125" s="86"/>
      <c r="G125" s="86"/>
      <c r="H125" s="54"/>
    </row>
    <row r="126" spans="1:8" s="22" customFormat="1" ht="18" customHeight="1" x14ac:dyDescent="0.25">
      <c r="A126" s="70"/>
      <c r="B126" s="71"/>
      <c r="C126" s="71"/>
      <c r="D126" s="27" t="s">
        <v>85</v>
      </c>
      <c r="E126" s="86"/>
      <c r="F126" s="86"/>
      <c r="G126" s="86"/>
      <c r="H126" s="54"/>
    </row>
    <row r="127" spans="1:8" s="22" customFormat="1" ht="21.75" customHeight="1" x14ac:dyDescent="0.25">
      <c r="A127" s="70"/>
      <c r="B127" s="71"/>
      <c r="C127" s="71"/>
      <c r="D127" s="26" t="s">
        <v>90</v>
      </c>
      <c r="E127" s="86"/>
      <c r="F127" s="86"/>
      <c r="G127" s="86"/>
      <c r="H127" s="54"/>
    </row>
    <row r="128" spans="1:8" s="22" customFormat="1" ht="15" customHeight="1" x14ac:dyDescent="0.25">
      <c r="A128" s="70"/>
      <c r="B128" s="33"/>
      <c r="C128" s="34"/>
      <c r="D128" s="35" t="s">
        <v>91</v>
      </c>
      <c r="E128" s="45"/>
      <c r="F128" s="45"/>
      <c r="G128" s="45"/>
      <c r="H128" s="25"/>
    </row>
    <row r="129" spans="1:8" s="22" customFormat="1" ht="34.5" customHeight="1" x14ac:dyDescent="0.25">
      <c r="A129" s="70"/>
      <c r="B129" s="95" t="s">
        <v>110</v>
      </c>
      <c r="C129" s="71" t="s">
        <v>205</v>
      </c>
      <c r="D129" s="26" t="s">
        <v>92</v>
      </c>
      <c r="E129" s="62">
        <v>4032</v>
      </c>
      <c r="F129" s="62">
        <v>4032</v>
      </c>
      <c r="G129" s="62">
        <v>3298.84</v>
      </c>
      <c r="H129" s="68">
        <f>G129/F129*100</f>
        <v>81.816468253968253</v>
      </c>
    </row>
    <row r="130" spans="1:8" s="22" customFormat="1" ht="18" customHeight="1" x14ac:dyDescent="0.25">
      <c r="A130" s="70"/>
      <c r="B130" s="95"/>
      <c r="C130" s="71"/>
      <c r="D130" s="27" t="s">
        <v>93</v>
      </c>
      <c r="E130" s="62"/>
      <c r="F130" s="62"/>
      <c r="G130" s="62"/>
      <c r="H130" s="68"/>
    </row>
    <row r="131" spans="1:8" s="22" customFormat="1" ht="59.25" customHeight="1" x14ac:dyDescent="0.25">
      <c r="A131" s="70"/>
      <c r="B131" s="95"/>
      <c r="C131" s="71"/>
      <c r="D131" s="26" t="s">
        <v>94</v>
      </c>
      <c r="E131" s="62"/>
      <c r="F131" s="62"/>
      <c r="G131" s="62"/>
      <c r="H131" s="68"/>
    </row>
    <row r="132" spans="1:8" s="22" customFormat="1" ht="21" customHeight="1" x14ac:dyDescent="0.25">
      <c r="A132" s="17">
        <v>1017</v>
      </c>
      <c r="B132" s="21"/>
      <c r="C132" s="19"/>
      <c r="D132" s="20" t="s">
        <v>37</v>
      </c>
      <c r="E132" s="45"/>
      <c r="F132" s="45"/>
      <c r="G132" s="45"/>
      <c r="H132" s="25"/>
    </row>
    <row r="133" spans="1:8" s="22" customFormat="1" ht="21" customHeight="1" x14ac:dyDescent="0.25">
      <c r="A133" s="55"/>
      <c r="B133" s="79"/>
      <c r="C133" s="80"/>
      <c r="D133" s="15" t="s">
        <v>38</v>
      </c>
      <c r="E133" s="86">
        <f>SUM(E139:E154)</f>
        <v>1879045.2000000002</v>
      </c>
      <c r="F133" s="86">
        <f>SUM(F139:F154)</f>
        <v>2014250.3000000003</v>
      </c>
      <c r="G133" s="86">
        <f>SUM(G139:G154)</f>
        <v>2110270.13</v>
      </c>
      <c r="H133" s="54">
        <f>G133/F133*100</f>
        <v>104.76702572664378</v>
      </c>
    </row>
    <row r="134" spans="1:8" s="22" customFormat="1" ht="18" customHeight="1" x14ac:dyDescent="0.25">
      <c r="A134" s="55"/>
      <c r="B134" s="79"/>
      <c r="C134" s="80"/>
      <c r="D134" s="24" t="s">
        <v>39</v>
      </c>
      <c r="E134" s="86"/>
      <c r="F134" s="86"/>
      <c r="G134" s="86"/>
      <c r="H134" s="54"/>
    </row>
    <row r="135" spans="1:8" s="22" customFormat="1" ht="32.25" customHeight="1" x14ac:dyDescent="0.25">
      <c r="A135" s="55"/>
      <c r="B135" s="79"/>
      <c r="C135" s="80"/>
      <c r="D135" s="16" t="s">
        <v>40</v>
      </c>
      <c r="E135" s="86"/>
      <c r="F135" s="86"/>
      <c r="G135" s="86"/>
      <c r="H135" s="54"/>
    </row>
    <row r="136" spans="1:8" s="22" customFormat="1" ht="18" customHeight="1" x14ac:dyDescent="0.25">
      <c r="A136" s="55"/>
      <c r="B136" s="79"/>
      <c r="C136" s="80"/>
      <c r="D136" s="24" t="s">
        <v>6</v>
      </c>
      <c r="E136" s="86"/>
      <c r="F136" s="86"/>
      <c r="G136" s="86"/>
      <c r="H136" s="54"/>
    </row>
    <row r="137" spans="1:8" s="22" customFormat="1" ht="32.25" customHeight="1" x14ac:dyDescent="0.25">
      <c r="A137" s="55"/>
      <c r="B137" s="79"/>
      <c r="C137" s="80"/>
      <c r="D137" s="16" t="s">
        <v>41</v>
      </c>
      <c r="E137" s="86"/>
      <c r="F137" s="86"/>
      <c r="G137" s="86"/>
      <c r="H137" s="54"/>
    </row>
    <row r="138" spans="1:8" s="22" customFormat="1" ht="18" customHeight="1" x14ac:dyDescent="0.25">
      <c r="A138" s="55"/>
      <c r="B138" s="21"/>
      <c r="C138" s="19"/>
      <c r="D138" s="18" t="s">
        <v>8</v>
      </c>
      <c r="E138" s="45"/>
      <c r="F138" s="45"/>
      <c r="G138" s="45"/>
      <c r="H138" s="25"/>
    </row>
    <row r="139" spans="1:8" s="22" customFormat="1" ht="49.5" customHeight="1" x14ac:dyDescent="0.25">
      <c r="A139" s="55"/>
      <c r="B139" s="58" t="s">
        <v>9</v>
      </c>
      <c r="C139" s="61" t="s">
        <v>206</v>
      </c>
      <c r="D139" s="16" t="s">
        <v>42</v>
      </c>
      <c r="E139" s="62">
        <v>329871.59999999998</v>
      </c>
      <c r="F139" s="62">
        <v>329871.59999999998</v>
      </c>
      <c r="G139" s="62">
        <v>322570.96999999997</v>
      </c>
      <c r="H139" s="68">
        <f>G139/F139*100</f>
        <v>97.786826753197303</v>
      </c>
    </row>
    <row r="140" spans="1:8" s="22" customFormat="1" ht="18" customHeight="1" x14ac:dyDescent="0.25">
      <c r="A140" s="55"/>
      <c r="B140" s="58"/>
      <c r="C140" s="61"/>
      <c r="D140" s="24" t="s">
        <v>43</v>
      </c>
      <c r="E140" s="62"/>
      <c r="F140" s="62"/>
      <c r="G140" s="62"/>
      <c r="H140" s="68"/>
    </row>
    <row r="141" spans="1:8" s="22" customFormat="1" ht="48" customHeight="1" x14ac:dyDescent="0.25">
      <c r="A141" s="55"/>
      <c r="B141" s="58"/>
      <c r="C141" s="61"/>
      <c r="D141" s="16" t="s">
        <v>44</v>
      </c>
      <c r="E141" s="62"/>
      <c r="F141" s="62"/>
      <c r="G141" s="62"/>
      <c r="H141" s="68"/>
    </row>
    <row r="142" spans="1:8" s="22" customFormat="1" ht="18" customHeight="1" x14ac:dyDescent="0.25">
      <c r="A142" s="55"/>
      <c r="B142" s="58"/>
      <c r="C142" s="61"/>
      <c r="D142" s="24" t="s">
        <v>13</v>
      </c>
      <c r="E142" s="62"/>
      <c r="F142" s="62"/>
      <c r="G142" s="62"/>
      <c r="H142" s="68"/>
    </row>
    <row r="143" spans="1:8" s="22" customFormat="1" ht="21.75" customHeight="1" x14ac:dyDescent="0.25">
      <c r="A143" s="55"/>
      <c r="B143" s="81"/>
      <c r="C143" s="82"/>
      <c r="D143" s="23" t="s">
        <v>45</v>
      </c>
      <c r="E143" s="84"/>
      <c r="F143" s="84"/>
      <c r="G143" s="84"/>
      <c r="H143" s="85"/>
    </row>
    <row r="144" spans="1:8" s="22" customFormat="1" ht="18" customHeight="1" x14ac:dyDescent="0.25">
      <c r="A144" s="78"/>
      <c r="B144" s="51"/>
      <c r="C144" s="40"/>
      <c r="D144" s="47" t="s">
        <v>46</v>
      </c>
      <c r="E144" s="52"/>
      <c r="F144" s="52"/>
      <c r="G144" s="52"/>
      <c r="H144" s="43"/>
    </row>
    <row r="145" spans="1:8" s="22" customFormat="1" ht="39" customHeight="1" x14ac:dyDescent="0.25">
      <c r="A145" s="78"/>
      <c r="B145" s="73" t="s">
        <v>47</v>
      </c>
      <c r="C145" s="76" t="s">
        <v>206</v>
      </c>
      <c r="D145" s="50" t="s">
        <v>48</v>
      </c>
      <c r="E145" s="90">
        <v>1549173.6</v>
      </c>
      <c r="F145" s="90">
        <f>501915.8+1139260.3+25202.6</f>
        <v>1666378.7000000002</v>
      </c>
      <c r="G145" s="90">
        <v>1787699.16</v>
      </c>
      <c r="H145" s="93">
        <f>G145/F145*100</f>
        <v>107.28048552228853</v>
      </c>
    </row>
    <row r="146" spans="1:8" s="22" customFormat="1" ht="18" customHeight="1" x14ac:dyDescent="0.25">
      <c r="A146" s="78"/>
      <c r="B146" s="74"/>
      <c r="C146" s="77"/>
      <c r="D146" s="49" t="s">
        <v>35</v>
      </c>
      <c r="E146" s="91"/>
      <c r="F146" s="91"/>
      <c r="G146" s="91"/>
      <c r="H146" s="94"/>
    </row>
    <row r="147" spans="1:8" s="22" customFormat="1" ht="37.5" customHeight="1" x14ac:dyDescent="0.25">
      <c r="A147" s="78"/>
      <c r="B147" s="74"/>
      <c r="C147" s="77"/>
      <c r="D147" s="48" t="s">
        <v>111</v>
      </c>
      <c r="E147" s="91"/>
      <c r="F147" s="91"/>
      <c r="G147" s="91"/>
      <c r="H147" s="94"/>
    </row>
    <row r="148" spans="1:8" s="22" customFormat="1" ht="18" customHeight="1" x14ac:dyDescent="0.25">
      <c r="A148" s="78"/>
      <c r="B148" s="74"/>
      <c r="C148" s="77"/>
      <c r="D148" s="49" t="s">
        <v>32</v>
      </c>
      <c r="E148" s="91"/>
      <c r="F148" s="91"/>
      <c r="G148" s="91"/>
      <c r="H148" s="94"/>
    </row>
    <row r="149" spans="1:8" s="22" customFormat="1" ht="21" customHeight="1" x14ac:dyDescent="0.25">
      <c r="A149" s="78"/>
      <c r="B149" s="75"/>
      <c r="C149" s="63"/>
      <c r="D149" s="48" t="s">
        <v>112</v>
      </c>
      <c r="E149" s="92"/>
      <c r="F149" s="92"/>
      <c r="G149" s="92"/>
      <c r="H149" s="59"/>
    </row>
    <row r="150" spans="1:8" s="22" customFormat="1" ht="47.25" customHeight="1" x14ac:dyDescent="0.25">
      <c r="A150" s="55"/>
      <c r="B150" s="83" t="s">
        <v>194</v>
      </c>
      <c r="C150" s="63" t="s">
        <v>206</v>
      </c>
      <c r="D150" s="16" t="s">
        <v>195</v>
      </c>
      <c r="E150" s="65">
        <v>0</v>
      </c>
      <c r="F150" s="65">
        <v>18000</v>
      </c>
      <c r="G150" s="65">
        <v>0</v>
      </c>
      <c r="H150" s="59">
        <f>G150/F150*100</f>
        <v>0</v>
      </c>
    </row>
    <row r="151" spans="1:8" s="22" customFormat="1" ht="18" customHeight="1" x14ac:dyDescent="0.25">
      <c r="A151" s="55"/>
      <c r="B151" s="72"/>
      <c r="C151" s="64"/>
      <c r="D151" s="24" t="s">
        <v>35</v>
      </c>
      <c r="E151" s="66"/>
      <c r="F151" s="66"/>
      <c r="G151" s="66"/>
      <c r="H151" s="60"/>
    </row>
    <row r="152" spans="1:8" s="22" customFormat="1" ht="48" customHeight="1" x14ac:dyDescent="0.25">
      <c r="A152" s="55"/>
      <c r="B152" s="72"/>
      <c r="C152" s="64"/>
      <c r="D152" s="16" t="s">
        <v>195</v>
      </c>
      <c r="E152" s="66"/>
      <c r="F152" s="66"/>
      <c r="G152" s="66"/>
      <c r="H152" s="60"/>
    </row>
    <row r="153" spans="1:8" s="22" customFormat="1" ht="18" customHeight="1" x14ac:dyDescent="0.25">
      <c r="A153" s="55"/>
      <c r="B153" s="72"/>
      <c r="C153" s="64"/>
      <c r="D153" s="24" t="s">
        <v>32</v>
      </c>
      <c r="E153" s="66"/>
      <c r="F153" s="66"/>
      <c r="G153" s="66"/>
      <c r="H153" s="60"/>
    </row>
    <row r="154" spans="1:8" s="22" customFormat="1" ht="23.25" customHeight="1" x14ac:dyDescent="0.25">
      <c r="A154" s="55"/>
      <c r="B154" s="72"/>
      <c r="C154" s="64"/>
      <c r="D154" s="16" t="s">
        <v>112</v>
      </c>
      <c r="E154" s="66"/>
      <c r="F154" s="66"/>
      <c r="G154" s="66"/>
      <c r="H154" s="60"/>
    </row>
    <row r="155" spans="1:8" s="22" customFormat="1" ht="23.25" customHeight="1" x14ac:dyDescent="0.25">
      <c r="A155" s="17">
        <v>1027</v>
      </c>
      <c r="B155" s="18"/>
      <c r="C155" s="19"/>
      <c r="D155" s="20" t="s">
        <v>37</v>
      </c>
      <c r="E155" s="45"/>
      <c r="F155" s="45"/>
      <c r="G155" s="45"/>
      <c r="H155" s="21"/>
    </row>
    <row r="156" spans="1:8" s="22" customFormat="1" ht="22.5" customHeight="1" x14ac:dyDescent="0.25">
      <c r="A156" s="55"/>
      <c r="B156" s="56"/>
      <c r="C156" s="61"/>
      <c r="D156" s="23" t="s">
        <v>49</v>
      </c>
      <c r="E156" s="87">
        <f>SUM(E162:E177)</f>
        <v>319710.09999999998</v>
      </c>
      <c r="F156" s="87">
        <f>SUM(F162:F177)</f>
        <v>319710.09999999998</v>
      </c>
      <c r="G156" s="87">
        <f>SUM(G162:G177)</f>
        <v>317061.70999999996</v>
      </c>
      <c r="H156" s="54">
        <f>G156/F156*100</f>
        <v>99.171627671443602</v>
      </c>
    </row>
    <row r="157" spans="1:8" s="22" customFormat="1" ht="18" customHeight="1" x14ac:dyDescent="0.25">
      <c r="A157" s="55"/>
      <c r="B157" s="56"/>
      <c r="C157" s="61"/>
      <c r="D157" s="24" t="s">
        <v>39</v>
      </c>
      <c r="E157" s="87"/>
      <c r="F157" s="87"/>
      <c r="G157" s="87"/>
      <c r="H157" s="54"/>
    </row>
    <row r="158" spans="1:8" s="22" customFormat="1" ht="46.5" customHeight="1" x14ac:dyDescent="0.25">
      <c r="A158" s="55"/>
      <c r="B158" s="56"/>
      <c r="C158" s="61"/>
      <c r="D158" s="16" t="s">
        <v>50</v>
      </c>
      <c r="E158" s="87"/>
      <c r="F158" s="87"/>
      <c r="G158" s="87"/>
      <c r="H158" s="54"/>
    </row>
    <row r="159" spans="1:8" s="22" customFormat="1" ht="18" customHeight="1" x14ac:dyDescent="0.25">
      <c r="A159" s="55"/>
      <c r="B159" s="56"/>
      <c r="C159" s="61"/>
      <c r="D159" s="24" t="s">
        <v>6</v>
      </c>
      <c r="E159" s="87"/>
      <c r="F159" s="87"/>
      <c r="G159" s="87"/>
      <c r="H159" s="54"/>
    </row>
    <row r="160" spans="1:8" s="22" customFormat="1" ht="33.75" customHeight="1" x14ac:dyDescent="0.25">
      <c r="A160" s="55"/>
      <c r="B160" s="56"/>
      <c r="C160" s="61"/>
      <c r="D160" s="16" t="s">
        <v>51</v>
      </c>
      <c r="E160" s="87"/>
      <c r="F160" s="87"/>
      <c r="G160" s="87"/>
      <c r="H160" s="54"/>
    </row>
    <row r="161" spans="1:8" s="22" customFormat="1" ht="18" customHeight="1" x14ac:dyDescent="0.25">
      <c r="A161" s="55"/>
      <c r="B161" s="21"/>
      <c r="C161" s="19"/>
      <c r="D161" s="18" t="s">
        <v>8</v>
      </c>
      <c r="E161" s="45"/>
      <c r="F161" s="45"/>
      <c r="G161" s="45"/>
      <c r="H161" s="25"/>
    </row>
    <row r="162" spans="1:8" s="22" customFormat="1" ht="22.5" customHeight="1" x14ac:dyDescent="0.25">
      <c r="A162" s="55"/>
      <c r="B162" s="58" t="s">
        <v>9</v>
      </c>
      <c r="C162" s="61" t="s">
        <v>203</v>
      </c>
      <c r="D162" s="16" t="s">
        <v>52</v>
      </c>
      <c r="E162" s="62">
        <v>191450</v>
      </c>
      <c r="F162" s="62">
        <v>191450</v>
      </c>
      <c r="G162" s="62">
        <v>189902.36</v>
      </c>
      <c r="H162" s="68">
        <f>G162/F162*100</f>
        <v>99.191621833376857</v>
      </c>
    </row>
    <row r="163" spans="1:8" s="22" customFormat="1" ht="18" customHeight="1" x14ac:dyDescent="0.25">
      <c r="A163" s="55"/>
      <c r="B163" s="58"/>
      <c r="C163" s="61"/>
      <c r="D163" s="24" t="s">
        <v>43</v>
      </c>
      <c r="E163" s="62"/>
      <c r="F163" s="62"/>
      <c r="G163" s="62"/>
      <c r="H163" s="68"/>
    </row>
    <row r="164" spans="1:8" s="22" customFormat="1" ht="36.75" customHeight="1" x14ac:dyDescent="0.25">
      <c r="A164" s="55"/>
      <c r="B164" s="58"/>
      <c r="C164" s="61"/>
      <c r="D164" s="16" t="s">
        <v>113</v>
      </c>
      <c r="E164" s="62"/>
      <c r="F164" s="62"/>
      <c r="G164" s="62"/>
      <c r="H164" s="68"/>
    </row>
    <row r="165" spans="1:8" s="22" customFormat="1" ht="18" customHeight="1" x14ac:dyDescent="0.25">
      <c r="A165" s="55"/>
      <c r="B165" s="58"/>
      <c r="C165" s="61"/>
      <c r="D165" s="24" t="s">
        <v>13</v>
      </c>
      <c r="E165" s="62"/>
      <c r="F165" s="62"/>
      <c r="G165" s="62"/>
      <c r="H165" s="68"/>
    </row>
    <row r="166" spans="1:8" s="22" customFormat="1" ht="50.25" customHeight="1" x14ac:dyDescent="0.25">
      <c r="A166" s="55"/>
      <c r="B166" s="58"/>
      <c r="C166" s="61"/>
      <c r="D166" s="16" t="s">
        <v>114</v>
      </c>
      <c r="E166" s="62"/>
      <c r="F166" s="62"/>
      <c r="G166" s="62"/>
      <c r="H166" s="68"/>
    </row>
    <row r="167" spans="1:8" s="22" customFormat="1" ht="24" customHeight="1" x14ac:dyDescent="0.25">
      <c r="A167" s="55"/>
      <c r="B167" s="58" t="s">
        <v>15</v>
      </c>
      <c r="C167" s="61" t="s">
        <v>203</v>
      </c>
      <c r="D167" s="16" t="s">
        <v>53</v>
      </c>
      <c r="E167" s="62">
        <v>119710.1</v>
      </c>
      <c r="F167" s="62">
        <v>119710.1</v>
      </c>
      <c r="G167" s="62">
        <v>119710.1</v>
      </c>
      <c r="H167" s="68">
        <f>G167/F167*100</f>
        <v>100</v>
      </c>
    </row>
    <row r="168" spans="1:8" s="22" customFormat="1" ht="18" customHeight="1" x14ac:dyDescent="0.25">
      <c r="A168" s="55"/>
      <c r="B168" s="58"/>
      <c r="C168" s="61"/>
      <c r="D168" s="24" t="s">
        <v>43</v>
      </c>
      <c r="E168" s="62"/>
      <c r="F168" s="62"/>
      <c r="G168" s="62"/>
      <c r="H168" s="68"/>
    </row>
    <row r="169" spans="1:8" s="22" customFormat="1" ht="48.75" customHeight="1" x14ac:dyDescent="0.25">
      <c r="A169" s="55"/>
      <c r="B169" s="58"/>
      <c r="C169" s="61"/>
      <c r="D169" s="16" t="s">
        <v>50</v>
      </c>
      <c r="E169" s="62"/>
      <c r="F169" s="62"/>
      <c r="G169" s="62"/>
      <c r="H169" s="68"/>
    </row>
    <row r="170" spans="1:8" s="22" customFormat="1" ht="18" customHeight="1" x14ac:dyDescent="0.25">
      <c r="A170" s="55"/>
      <c r="B170" s="58"/>
      <c r="C170" s="61"/>
      <c r="D170" s="24" t="s">
        <v>13</v>
      </c>
      <c r="E170" s="62"/>
      <c r="F170" s="62"/>
      <c r="G170" s="62"/>
      <c r="H170" s="68"/>
    </row>
    <row r="171" spans="1:8" s="22" customFormat="1" ht="27" customHeight="1" x14ac:dyDescent="0.25">
      <c r="A171" s="55"/>
      <c r="B171" s="58"/>
      <c r="C171" s="61"/>
      <c r="D171" s="23" t="s">
        <v>115</v>
      </c>
      <c r="E171" s="62"/>
      <c r="F171" s="62"/>
      <c r="G171" s="62"/>
      <c r="H171" s="68"/>
    </row>
    <row r="172" spans="1:8" s="22" customFormat="1" ht="18" customHeight="1" x14ac:dyDescent="0.25">
      <c r="A172" s="55"/>
      <c r="B172" s="39"/>
      <c r="C172" s="40"/>
      <c r="D172" s="42" t="s">
        <v>46</v>
      </c>
      <c r="E172" s="46"/>
      <c r="F172" s="46"/>
      <c r="G172" s="46"/>
      <c r="H172" s="43"/>
    </row>
    <row r="173" spans="1:8" s="22" customFormat="1" ht="23.25" customHeight="1" x14ac:dyDescent="0.25">
      <c r="A173" s="55"/>
      <c r="B173" s="58" t="s">
        <v>47</v>
      </c>
      <c r="C173" s="61" t="s">
        <v>203</v>
      </c>
      <c r="D173" s="23" t="s">
        <v>54</v>
      </c>
      <c r="E173" s="88">
        <v>8550</v>
      </c>
      <c r="F173" s="62">
        <v>8550</v>
      </c>
      <c r="G173" s="62">
        <v>7449.25</v>
      </c>
      <c r="H173" s="68">
        <f>G173/F173*100</f>
        <v>87.12573099415205</v>
      </c>
    </row>
    <row r="174" spans="1:8" s="22" customFormat="1" ht="18" customHeight="1" x14ac:dyDescent="0.25">
      <c r="A174" s="55"/>
      <c r="B174" s="58"/>
      <c r="C174" s="61"/>
      <c r="D174" s="24" t="s">
        <v>35</v>
      </c>
      <c r="E174" s="88"/>
      <c r="F174" s="62"/>
      <c r="G174" s="62"/>
      <c r="H174" s="68"/>
    </row>
    <row r="175" spans="1:8" s="22" customFormat="1" ht="49.5" customHeight="1" x14ac:dyDescent="0.25">
      <c r="A175" s="55"/>
      <c r="B175" s="58"/>
      <c r="C175" s="61"/>
      <c r="D175" s="16" t="s">
        <v>55</v>
      </c>
      <c r="E175" s="88"/>
      <c r="F175" s="62"/>
      <c r="G175" s="62"/>
      <c r="H175" s="68"/>
    </row>
    <row r="176" spans="1:8" s="22" customFormat="1" ht="18" customHeight="1" x14ac:dyDescent="0.25">
      <c r="A176" s="55"/>
      <c r="B176" s="58"/>
      <c r="C176" s="61"/>
      <c r="D176" s="24" t="s">
        <v>32</v>
      </c>
      <c r="E176" s="88"/>
      <c r="F176" s="62"/>
      <c r="G176" s="62"/>
      <c r="H176" s="68"/>
    </row>
    <row r="177" spans="1:8" s="22" customFormat="1" ht="21.75" customHeight="1" x14ac:dyDescent="0.25">
      <c r="A177" s="55"/>
      <c r="B177" s="58"/>
      <c r="C177" s="61"/>
      <c r="D177" s="23" t="s">
        <v>116</v>
      </c>
      <c r="E177" s="88"/>
      <c r="F177" s="62"/>
      <c r="G177" s="62"/>
      <c r="H177" s="68"/>
    </row>
    <row r="178" spans="1:8" s="22" customFormat="1" ht="24.75" customHeight="1" x14ac:dyDescent="0.25">
      <c r="A178" s="17">
        <v>1035</v>
      </c>
      <c r="B178" s="18"/>
      <c r="C178" s="19"/>
      <c r="D178" s="20" t="s">
        <v>37</v>
      </c>
      <c r="E178" s="45"/>
      <c r="F178" s="45"/>
      <c r="G178" s="45"/>
      <c r="H178" s="21"/>
    </row>
    <row r="179" spans="1:8" s="22" customFormat="1" ht="46.5" customHeight="1" x14ac:dyDescent="0.25">
      <c r="A179" s="55"/>
      <c r="B179" s="58"/>
      <c r="C179" s="61"/>
      <c r="D179" s="16" t="s">
        <v>170</v>
      </c>
      <c r="E179" s="69">
        <f>E185</f>
        <v>0</v>
      </c>
      <c r="F179" s="69">
        <f>F185</f>
        <v>24937.200000000001</v>
      </c>
      <c r="G179" s="69">
        <f>G185</f>
        <v>24937.200000000001</v>
      </c>
      <c r="H179" s="89">
        <f>G179/F179*100</f>
        <v>100</v>
      </c>
    </row>
    <row r="180" spans="1:8" s="22" customFormat="1" ht="18" customHeight="1" x14ac:dyDescent="0.25">
      <c r="A180" s="64"/>
      <c r="B180" s="64"/>
      <c r="C180" s="61"/>
      <c r="D180" s="24" t="s">
        <v>39</v>
      </c>
      <c r="E180" s="69"/>
      <c r="F180" s="69"/>
      <c r="G180" s="69"/>
      <c r="H180" s="89"/>
    </row>
    <row r="181" spans="1:8" s="22" customFormat="1" ht="48" customHeight="1" x14ac:dyDescent="0.25">
      <c r="A181" s="64"/>
      <c r="B181" s="64"/>
      <c r="C181" s="61"/>
      <c r="D181" s="16" t="s">
        <v>171</v>
      </c>
      <c r="E181" s="69"/>
      <c r="F181" s="69"/>
      <c r="G181" s="69"/>
      <c r="H181" s="89"/>
    </row>
    <row r="182" spans="1:8" s="22" customFormat="1" ht="18" customHeight="1" x14ac:dyDescent="0.25">
      <c r="A182" s="64"/>
      <c r="B182" s="64"/>
      <c r="C182" s="61"/>
      <c r="D182" s="24" t="s">
        <v>6</v>
      </c>
      <c r="E182" s="69"/>
      <c r="F182" s="69"/>
      <c r="G182" s="69"/>
      <c r="H182" s="89"/>
    </row>
    <row r="183" spans="1:8" s="22" customFormat="1" ht="18" customHeight="1" x14ac:dyDescent="0.25">
      <c r="A183" s="64"/>
      <c r="B183" s="64"/>
      <c r="C183" s="61"/>
      <c r="D183" s="16" t="s">
        <v>172</v>
      </c>
      <c r="E183" s="69"/>
      <c r="F183" s="69"/>
      <c r="G183" s="69"/>
      <c r="H183" s="89"/>
    </row>
    <row r="184" spans="1:8" s="22" customFormat="1" ht="18" customHeight="1" x14ac:dyDescent="0.25">
      <c r="A184" s="64"/>
      <c r="B184" s="21"/>
      <c r="C184" s="19"/>
      <c r="D184" s="18" t="s">
        <v>210</v>
      </c>
      <c r="E184" s="45"/>
      <c r="F184" s="45"/>
      <c r="G184" s="45"/>
      <c r="H184" s="25"/>
    </row>
    <row r="185" spans="1:8" s="22" customFormat="1" ht="24" customHeight="1" x14ac:dyDescent="0.25">
      <c r="A185" s="64"/>
      <c r="B185" s="58" t="s">
        <v>173</v>
      </c>
      <c r="C185" s="61" t="s">
        <v>207</v>
      </c>
      <c r="D185" s="16" t="s">
        <v>174</v>
      </c>
      <c r="E185" s="88">
        <v>0</v>
      </c>
      <c r="F185" s="62">
        <v>24937.200000000001</v>
      </c>
      <c r="G185" s="62">
        <v>24937.200000000001</v>
      </c>
      <c r="H185" s="68">
        <f>G185/F185*100</f>
        <v>100</v>
      </c>
    </row>
    <row r="186" spans="1:8" s="22" customFormat="1" ht="18" customHeight="1" x14ac:dyDescent="0.25">
      <c r="A186" s="64"/>
      <c r="B186" s="58"/>
      <c r="C186" s="61"/>
      <c r="D186" s="16" t="s">
        <v>93</v>
      </c>
      <c r="E186" s="88"/>
      <c r="F186" s="62"/>
      <c r="G186" s="62"/>
      <c r="H186" s="68"/>
    </row>
    <row r="187" spans="1:8" s="22" customFormat="1" ht="72" customHeight="1" x14ac:dyDescent="0.25">
      <c r="A187" s="64"/>
      <c r="B187" s="58"/>
      <c r="C187" s="61"/>
      <c r="D187" s="16" t="s">
        <v>175</v>
      </c>
      <c r="E187" s="88"/>
      <c r="F187" s="62"/>
      <c r="G187" s="62"/>
      <c r="H187" s="68"/>
    </row>
    <row r="188" spans="1:8" s="22" customFormat="1" ht="18" customHeight="1" x14ac:dyDescent="0.25">
      <c r="A188" s="17">
        <v>1072</v>
      </c>
      <c r="B188" s="18"/>
      <c r="C188" s="19"/>
      <c r="D188" s="20" t="s">
        <v>37</v>
      </c>
      <c r="E188" s="45"/>
      <c r="F188" s="45"/>
      <c r="G188" s="45"/>
      <c r="H188" s="21"/>
    </row>
    <row r="189" spans="1:8" s="22" customFormat="1" ht="34.5" customHeight="1" x14ac:dyDescent="0.25">
      <c r="A189" s="55"/>
      <c r="B189" s="56"/>
      <c r="C189" s="61"/>
      <c r="D189" s="16" t="s">
        <v>56</v>
      </c>
      <c r="E189" s="97">
        <f>SUM(E195:E317)</f>
        <v>19953021.100000005</v>
      </c>
      <c r="F189" s="97">
        <f>SUM(F195:F317)</f>
        <v>20342761.899999999</v>
      </c>
      <c r="G189" s="97">
        <f>SUM(G195:G317)</f>
        <v>20482556.199999999</v>
      </c>
      <c r="H189" s="54">
        <f>G189/F189*100</f>
        <v>100.68719429882331</v>
      </c>
    </row>
    <row r="190" spans="1:8" s="22" customFormat="1" ht="15.75" customHeight="1" x14ac:dyDescent="0.25">
      <c r="A190" s="55"/>
      <c r="B190" s="56"/>
      <c r="C190" s="61"/>
      <c r="D190" s="24" t="s">
        <v>39</v>
      </c>
      <c r="E190" s="97"/>
      <c r="F190" s="97"/>
      <c r="G190" s="97"/>
      <c r="H190" s="54"/>
    </row>
    <row r="191" spans="1:8" s="22" customFormat="1" ht="24" customHeight="1" x14ac:dyDescent="0.25">
      <c r="A191" s="55"/>
      <c r="B191" s="56"/>
      <c r="C191" s="61"/>
      <c r="D191" s="16" t="s">
        <v>57</v>
      </c>
      <c r="E191" s="97"/>
      <c r="F191" s="97"/>
      <c r="G191" s="97"/>
      <c r="H191" s="54"/>
    </row>
    <row r="192" spans="1:8" s="22" customFormat="1" ht="18.75" customHeight="1" x14ac:dyDescent="0.25">
      <c r="A192" s="55"/>
      <c r="B192" s="56"/>
      <c r="C192" s="61"/>
      <c r="D192" s="24" t="s">
        <v>6</v>
      </c>
      <c r="E192" s="97"/>
      <c r="F192" s="97"/>
      <c r="G192" s="97"/>
      <c r="H192" s="54"/>
    </row>
    <row r="193" spans="1:8" s="22" customFormat="1" ht="36" customHeight="1" x14ac:dyDescent="0.25">
      <c r="A193" s="55"/>
      <c r="B193" s="56"/>
      <c r="C193" s="61"/>
      <c r="D193" s="16" t="s">
        <v>58</v>
      </c>
      <c r="E193" s="97"/>
      <c r="F193" s="97"/>
      <c r="G193" s="97"/>
      <c r="H193" s="54"/>
    </row>
    <row r="194" spans="1:8" s="22" customFormat="1" ht="18" customHeight="1" x14ac:dyDescent="0.25">
      <c r="A194" s="55"/>
      <c r="B194" s="21"/>
      <c r="C194" s="19"/>
      <c r="D194" s="18" t="s">
        <v>210</v>
      </c>
      <c r="E194" s="45"/>
      <c r="F194" s="45"/>
      <c r="G194" s="45"/>
      <c r="H194" s="25"/>
    </row>
    <row r="195" spans="1:8" s="22" customFormat="1" ht="37.5" customHeight="1" x14ac:dyDescent="0.25">
      <c r="A195" s="55"/>
      <c r="B195" s="58" t="s">
        <v>9</v>
      </c>
      <c r="C195" s="61" t="s">
        <v>208</v>
      </c>
      <c r="D195" s="16" t="s">
        <v>117</v>
      </c>
      <c r="E195" s="62">
        <v>2088956.2</v>
      </c>
      <c r="F195" s="62">
        <v>2170687.9</v>
      </c>
      <c r="G195" s="62">
        <v>2170687.9</v>
      </c>
      <c r="H195" s="68">
        <f>G195/F195*100</f>
        <v>100</v>
      </c>
    </row>
    <row r="196" spans="1:8" s="22" customFormat="1" ht="18" customHeight="1" x14ac:dyDescent="0.25">
      <c r="A196" s="55"/>
      <c r="B196" s="58"/>
      <c r="C196" s="61"/>
      <c r="D196" s="24" t="s">
        <v>43</v>
      </c>
      <c r="E196" s="62"/>
      <c r="F196" s="62"/>
      <c r="G196" s="62"/>
      <c r="H196" s="68"/>
    </row>
    <row r="197" spans="1:8" s="22" customFormat="1" ht="90.75" customHeight="1" x14ac:dyDescent="0.25">
      <c r="A197" s="55"/>
      <c r="B197" s="58"/>
      <c r="C197" s="61"/>
      <c r="D197" s="16" t="s">
        <v>59</v>
      </c>
      <c r="E197" s="62"/>
      <c r="F197" s="62"/>
      <c r="G197" s="62"/>
      <c r="H197" s="68"/>
    </row>
    <row r="198" spans="1:8" s="22" customFormat="1" ht="18" customHeight="1" x14ac:dyDescent="0.25">
      <c r="A198" s="55"/>
      <c r="B198" s="58"/>
      <c r="C198" s="61"/>
      <c r="D198" s="24" t="s">
        <v>13</v>
      </c>
      <c r="E198" s="62"/>
      <c r="F198" s="62"/>
      <c r="G198" s="62"/>
      <c r="H198" s="68"/>
    </row>
    <row r="199" spans="1:8" s="22" customFormat="1" ht="18" customHeight="1" x14ac:dyDescent="0.25">
      <c r="A199" s="55"/>
      <c r="B199" s="58"/>
      <c r="C199" s="61"/>
      <c r="D199" s="23" t="s">
        <v>121</v>
      </c>
      <c r="E199" s="62"/>
      <c r="F199" s="62"/>
      <c r="G199" s="62"/>
      <c r="H199" s="68"/>
    </row>
    <row r="200" spans="1:8" s="22" customFormat="1" ht="33" customHeight="1" x14ac:dyDescent="0.25">
      <c r="A200" s="55"/>
      <c r="B200" s="58" t="s">
        <v>15</v>
      </c>
      <c r="C200" s="61" t="s">
        <v>208</v>
      </c>
      <c r="D200" s="16" t="s">
        <v>118</v>
      </c>
      <c r="E200" s="62">
        <v>267600</v>
      </c>
      <c r="F200" s="62">
        <v>299609.8</v>
      </c>
      <c r="G200" s="62">
        <v>299609.8</v>
      </c>
      <c r="H200" s="68">
        <f>G200/F200*100</f>
        <v>100</v>
      </c>
    </row>
    <row r="201" spans="1:8" s="22" customFormat="1" ht="18" customHeight="1" x14ac:dyDescent="0.25">
      <c r="A201" s="55"/>
      <c r="B201" s="58"/>
      <c r="C201" s="61"/>
      <c r="D201" s="24" t="s">
        <v>43</v>
      </c>
      <c r="E201" s="62"/>
      <c r="F201" s="62"/>
      <c r="G201" s="62"/>
      <c r="H201" s="68"/>
    </row>
    <row r="202" spans="1:8" s="22" customFormat="1" ht="63.75" customHeight="1" x14ac:dyDescent="0.25">
      <c r="A202" s="55"/>
      <c r="B202" s="58"/>
      <c r="C202" s="61"/>
      <c r="D202" s="16" t="s">
        <v>119</v>
      </c>
      <c r="E202" s="62"/>
      <c r="F202" s="62"/>
      <c r="G202" s="62"/>
      <c r="H202" s="68"/>
    </row>
    <row r="203" spans="1:8" s="22" customFormat="1" ht="18" customHeight="1" x14ac:dyDescent="0.25">
      <c r="A203" s="55"/>
      <c r="B203" s="58"/>
      <c r="C203" s="61"/>
      <c r="D203" s="24" t="s">
        <v>13</v>
      </c>
      <c r="E203" s="62"/>
      <c r="F203" s="62"/>
      <c r="G203" s="62"/>
      <c r="H203" s="68"/>
    </row>
    <row r="204" spans="1:8" s="22" customFormat="1" ht="20.25" customHeight="1" x14ac:dyDescent="0.25">
      <c r="A204" s="55"/>
      <c r="B204" s="58"/>
      <c r="C204" s="61"/>
      <c r="D204" s="23" t="s">
        <v>120</v>
      </c>
      <c r="E204" s="62"/>
      <c r="F204" s="62"/>
      <c r="G204" s="62"/>
      <c r="H204" s="68"/>
    </row>
    <row r="205" spans="1:8" s="22" customFormat="1" ht="74.25" customHeight="1" x14ac:dyDescent="0.25">
      <c r="A205" s="55"/>
      <c r="B205" s="58" t="s">
        <v>19</v>
      </c>
      <c r="C205" s="61" t="s">
        <v>208</v>
      </c>
      <c r="D205" s="16" t="s">
        <v>122</v>
      </c>
      <c r="E205" s="62">
        <v>1665795.5</v>
      </c>
      <c r="F205" s="62">
        <v>1665795.5</v>
      </c>
      <c r="G205" s="62">
        <f>353027.5+1391897.28</f>
        <v>1744924.78</v>
      </c>
      <c r="H205" s="68">
        <f>G205/F205*100</f>
        <v>104.75023975031749</v>
      </c>
    </row>
    <row r="206" spans="1:8" s="22" customFormat="1" ht="19.5" customHeight="1" x14ac:dyDescent="0.25">
      <c r="A206" s="55"/>
      <c r="B206" s="58"/>
      <c r="C206" s="61"/>
      <c r="D206" s="24" t="s">
        <v>43</v>
      </c>
      <c r="E206" s="62"/>
      <c r="F206" s="62"/>
      <c r="G206" s="62"/>
      <c r="H206" s="68"/>
    </row>
    <row r="207" spans="1:8" s="22" customFormat="1" ht="62.25" customHeight="1" x14ac:dyDescent="0.25">
      <c r="A207" s="55"/>
      <c r="B207" s="58"/>
      <c r="C207" s="61"/>
      <c r="D207" s="16" t="s">
        <v>123</v>
      </c>
      <c r="E207" s="62"/>
      <c r="F207" s="62"/>
      <c r="G207" s="62"/>
      <c r="H207" s="68"/>
    </row>
    <row r="208" spans="1:8" s="22" customFormat="1" ht="19.5" customHeight="1" x14ac:dyDescent="0.25">
      <c r="A208" s="55"/>
      <c r="B208" s="58"/>
      <c r="C208" s="61"/>
      <c r="D208" s="24" t="s">
        <v>13</v>
      </c>
      <c r="E208" s="62"/>
      <c r="F208" s="62"/>
      <c r="G208" s="62"/>
      <c r="H208" s="68"/>
    </row>
    <row r="209" spans="1:8" s="22" customFormat="1" ht="34.5" customHeight="1" x14ac:dyDescent="0.25">
      <c r="A209" s="55"/>
      <c r="B209" s="58"/>
      <c r="C209" s="61"/>
      <c r="D209" s="16" t="s">
        <v>60</v>
      </c>
      <c r="E209" s="62"/>
      <c r="F209" s="62"/>
      <c r="G209" s="62"/>
      <c r="H209" s="68"/>
    </row>
    <row r="210" spans="1:8" s="22" customFormat="1" ht="50.25" customHeight="1" x14ac:dyDescent="0.25">
      <c r="A210" s="55"/>
      <c r="B210" s="58" t="s">
        <v>23</v>
      </c>
      <c r="C210" s="61" t="s">
        <v>208</v>
      </c>
      <c r="D210" s="16" t="s">
        <v>124</v>
      </c>
      <c r="E210" s="62">
        <v>174533.1</v>
      </c>
      <c r="F210" s="62">
        <v>191883.7</v>
      </c>
      <c r="G210" s="62">
        <v>150241.4</v>
      </c>
      <c r="H210" s="68">
        <f>G210/F210*100</f>
        <v>78.298156643842063</v>
      </c>
    </row>
    <row r="211" spans="1:8" s="22" customFormat="1" ht="18.75" customHeight="1" x14ac:dyDescent="0.25">
      <c r="A211" s="55"/>
      <c r="B211" s="58"/>
      <c r="C211" s="61"/>
      <c r="D211" s="24" t="s">
        <v>43</v>
      </c>
      <c r="E211" s="62"/>
      <c r="F211" s="62"/>
      <c r="G211" s="62"/>
      <c r="H211" s="68"/>
    </row>
    <row r="212" spans="1:8" s="22" customFormat="1" ht="51" customHeight="1" x14ac:dyDescent="0.25">
      <c r="A212" s="55"/>
      <c r="B212" s="58"/>
      <c r="C212" s="61"/>
      <c r="D212" s="16" t="s">
        <v>125</v>
      </c>
      <c r="E212" s="62"/>
      <c r="F212" s="62"/>
      <c r="G212" s="62"/>
      <c r="H212" s="68"/>
    </row>
    <row r="213" spans="1:8" s="22" customFormat="1" ht="20.25" customHeight="1" x14ac:dyDescent="0.25">
      <c r="A213" s="55"/>
      <c r="B213" s="58"/>
      <c r="C213" s="61"/>
      <c r="D213" s="24" t="s">
        <v>13</v>
      </c>
      <c r="E213" s="62"/>
      <c r="F213" s="62"/>
      <c r="G213" s="62"/>
      <c r="H213" s="68"/>
    </row>
    <row r="214" spans="1:8" s="22" customFormat="1" ht="24" customHeight="1" x14ac:dyDescent="0.25">
      <c r="A214" s="55"/>
      <c r="B214" s="58"/>
      <c r="C214" s="61"/>
      <c r="D214" s="23" t="s">
        <v>121</v>
      </c>
      <c r="E214" s="62"/>
      <c r="F214" s="62"/>
      <c r="G214" s="62"/>
      <c r="H214" s="68"/>
    </row>
    <row r="215" spans="1:8" s="22" customFormat="1" ht="54.75" customHeight="1" x14ac:dyDescent="0.25">
      <c r="A215" s="55"/>
      <c r="B215" s="58" t="s">
        <v>26</v>
      </c>
      <c r="C215" s="61" t="s">
        <v>208</v>
      </c>
      <c r="D215" s="16" t="s">
        <v>126</v>
      </c>
      <c r="E215" s="62">
        <v>20398.900000000001</v>
      </c>
      <c r="F215" s="62">
        <v>20398.900000000001</v>
      </c>
      <c r="G215" s="62">
        <v>1438.38</v>
      </c>
      <c r="H215" s="68">
        <f>G215/F215*100</f>
        <v>7.0512625680796512</v>
      </c>
    </row>
    <row r="216" spans="1:8" s="22" customFormat="1" ht="20.25" customHeight="1" x14ac:dyDescent="0.25">
      <c r="A216" s="55"/>
      <c r="B216" s="58"/>
      <c r="C216" s="61"/>
      <c r="D216" s="24" t="s">
        <v>43</v>
      </c>
      <c r="E216" s="62"/>
      <c r="F216" s="62"/>
      <c r="G216" s="62"/>
      <c r="H216" s="68"/>
    </row>
    <row r="217" spans="1:8" s="22" customFormat="1" ht="48.75" customHeight="1" x14ac:dyDescent="0.25">
      <c r="A217" s="55"/>
      <c r="B217" s="58"/>
      <c r="C217" s="61"/>
      <c r="D217" s="16" t="s">
        <v>127</v>
      </c>
      <c r="E217" s="62"/>
      <c r="F217" s="62"/>
      <c r="G217" s="62"/>
      <c r="H217" s="68"/>
    </row>
    <row r="218" spans="1:8" s="22" customFormat="1" ht="18" customHeight="1" x14ac:dyDescent="0.25">
      <c r="A218" s="55"/>
      <c r="B218" s="58"/>
      <c r="C218" s="61"/>
      <c r="D218" s="24" t="s">
        <v>13</v>
      </c>
      <c r="E218" s="62"/>
      <c r="F218" s="62"/>
      <c r="G218" s="62"/>
      <c r="H218" s="68"/>
    </row>
    <row r="219" spans="1:8" s="22" customFormat="1" ht="37.5" customHeight="1" x14ac:dyDescent="0.25">
      <c r="A219" s="55"/>
      <c r="B219" s="58"/>
      <c r="C219" s="61"/>
      <c r="D219" s="16" t="s">
        <v>60</v>
      </c>
      <c r="E219" s="62"/>
      <c r="F219" s="62"/>
      <c r="G219" s="62"/>
      <c r="H219" s="68"/>
    </row>
    <row r="220" spans="1:8" s="22" customFormat="1" ht="39" customHeight="1" x14ac:dyDescent="0.25">
      <c r="A220" s="55"/>
      <c r="B220" s="58" t="s">
        <v>61</v>
      </c>
      <c r="C220" s="61" t="s">
        <v>208</v>
      </c>
      <c r="D220" s="16" t="s">
        <v>128</v>
      </c>
      <c r="E220" s="62">
        <v>1031766.2</v>
      </c>
      <c r="F220" s="62">
        <v>1031766.2</v>
      </c>
      <c r="G220" s="62">
        <v>1031766.15</v>
      </c>
      <c r="H220" s="68">
        <f>G220/F220*100</f>
        <v>99.999995153940887</v>
      </c>
    </row>
    <row r="221" spans="1:8" s="22" customFormat="1" ht="18" customHeight="1" x14ac:dyDescent="0.25">
      <c r="A221" s="55"/>
      <c r="B221" s="58"/>
      <c r="C221" s="61"/>
      <c r="D221" s="24" t="s">
        <v>43</v>
      </c>
      <c r="E221" s="62"/>
      <c r="F221" s="62"/>
      <c r="G221" s="62"/>
      <c r="H221" s="68"/>
    </row>
    <row r="222" spans="1:8" s="22" customFormat="1" ht="37.5" customHeight="1" x14ac:dyDescent="0.25">
      <c r="A222" s="55"/>
      <c r="B222" s="58"/>
      <c r="C222" s="61"/>
      <c r="D222" s="16" t="s">
        <v>129</v>
      </c>
      <c r="E222" s="62"/>
      <c r="F222" s="62"/>
      <c r="G222" s="62"/>
      <c r="H222" s="68"/>
    </row>
    <row r="223" spans="1:8" s="22" customFormat="1" ht="24" customHeight="1" x14ac:dyDescent="0.25">
      <c r="A223" s="55"/>
      <c r="B223" s="58"/>
      <c r="C223" s="61"/>
      <c r="D223" s="24" t="s">
        <v>13</v>
      </c>
      <c r="E223" s="62"/>
      <c r="F223" s="62"/>
      <c r="G223" s="62"/>
      <c r="H223" s="68"/>
    </row>
    <row r="224" spans="1:8" s="22" customFormat="1" ht="20.25" customHeight="1" x14ac:dyDescent="0.25">
      <c r="A224" s="55"/>
      <c r="B224" s="58"/>
      <c r="C224" s="61"/>
      <c r="D224" s="23" t="s">
        <v>130</v>
      </c>
      <c r="E224" s="62"/>
      <c r="F224" s="62"/>
      <c r="G224" s="62"/>
      <c r="H224" s="68"/>
    </row>
    <row r="225" spans="1:8" s="22" customFormat="1" ht="39.75" customHeight="1" x14ac:dyDescent="0.25">
      <c r="A225" s="55"/>
      <c r="B225" s="58" t="s">
        <v>62</v>
      </c>
      <c r="C225" s="61" t="s">
        <v>208</v>
      </c>
      <c r="D225" s="16" t="s">
        <v>131</v>
      </c>
      <c r="E225" s="62">
        <v>756892.7</v>
      </c>
      <c r="F225" s="62">
        <v>756892.7</v>
      </c>
      <c r="G225" s="62">
        <v>756892.67</v>
      </c>
      <c r="H225" s="68">
        <f>G225/F225*100</f>
        <v>99.99999603642631</v>
      </c>
    </row>
    <row r="226" spans="1:8" s="22" customFormat="1" ht="22.5" customHeight="1" x14ac:dyDescent="0.25">
      <c r="A226" s="55"/>
      <c r="B226" s="58"/>
      <c r="C226" s="61"/>
      <c r="D226" s="24" t="s">
        <v>43</v>
      </c>
      <c r="E226" s="62"/>
      <c r="F226" s="62"/>
      <c r="G226" s="62"/>
      <c r="H226" s="68"/>
    </row>
    <row r="227" spans="1:8" s="22" customFormat="1" ht="34.5" customHeight="1" x14ac:dyDescent="0.25">
      <c r="A227" s="55"/>
      <c r="B227" s="58"/>
      <c r="C227" s="61"/>
      <c r="D227" s="16" t="s">
        <v>129</v>
      </c>
      <c r="E227" s="62"/>
      <c r="F227" s="62"/>
      <c r="G227" s="62"/>
      <c r="H227" s="68"/>
    </row>
    <row r="228" spans="1:8" s="22" customFormat="1" ht="18" customHeight="1" x14ac:dyDescent="0.25">
      <c r="A228" s="55"/>
      <c r="B228" s="58"/>
      <c r="C228" s="61"/>
      <c r="D228" s="24" t="s">
        <v>13</v>
      </c>
      <c r="E228" s="62"/>
      <c r="F228" s="62"/>
      <c r="G228" s="62"/>
      <c r="H228" s="68"/>
    </row>
    <row r="229" spans="1:8" s="22" customFormat="1" ht="20.25" customHeight="1" x14ac:dyDescent="0.25">
      <c r="A229" s="55"/>
      <c r="B229" s="58"/>
      <c r="C229" s="61"/>
      <c r="D229" s="23" t="s">
        <v>132</v>
      </c>
      <c r="E229" s="62"/>
      <c r="F229" s="62"/>
      <c r="G229" s="62"/>
      <c r="H229" s="68"/>
    </row>
    <row r="230" spans="1:8" s="22" customFormat="1" ht="16.5" customHeight="1" x14ac:dyDescent="0.25">
      <c r="A230" s="55"/>
      <c r="B230" s="39"/>
      <c r="C230" s="40"/>
      <c r="D230" s="42" t="s">
        <v>63</v>
      </c>
      <c r="E230" s="46"/>
      <c r="F230" s="46"/>
      <c r="G230" s="46"/>
      <c r="H230" s="43"/>
    </row>
    <row r="231" spans="1:8" s="22" customFormat="1" ht="24.75" customHeight="1" x14ac:dyDescent="0.25">
      <c r="A231" s="55"/>
      <c r="B231" s="58" t="s">
        <v>64</v>
      </c>
      <c r="C231" s="61" t="s">
        <v>208</v>
      </c>
      <c r="D231" s="23" t="s">
        <v>133</v>
      </c>
      <c r="E231" s="62">
        <v>732501.5</v>
      </c>
      <c r="F231" s="62">
        <v>732501.5</v>
      </c>
      <c r="G231" s="62">
        <v>737891.13</v>
      </c>
      <c r="H231" s="68">
        <f>G231/F231*100</f>
        <v>100.73578415880378</v>
      </c>
    </row>
    <row r="232" spans="1:8" s="22" customFormat="1" ht="21" customHeight="1" x14ac:dyDescent="0.25">
      <c r="A232" s="55"/>
      <c r="B232" s="58"/>
      <c r="C232" s="61"/>
      <c r="D232" s="24" t="s">
        <v>65</v>
      </c>
      <c r="E232" s="62"/>
      <c r="F232" s="62"/>
      <c r="G232" s="62"/>
      <c r="H232" s="68"/>
    </row>
    <row r="233" spans="1:8" s="22" customFormat="1" ht="50.25" customHeight="1" x14ac:dyDescent="0.25">
      <c r="A233" s="55"/>
      <c r="B233" s="58"/>
      <c r="C233" s="61"/>
      <c r="D233" s="16" t="s">
        <v>66</v>
      </c>
      <c r="E233" s="62"/>
      <c r="F233" s="62"/>
      <c r="G233" s="62"/>
      <c r="H233" s="68"/>
    </row>
    <row r="234" spans="1:8" s="22" customFormat="1" ht="22.5" customHeight="1" x14ac:dyDescent="0.25">
      <c r="A234" s="55"/>
      <c r="B234" s="58"/>
      <c r="C234" s="61"/>
      <c r="D234" s="36" t="s">
        <v>67</v>
      </c>
      <c r="E234" s="62"/>
      <c r="F234" s="62"/>
      <c r="G234" s="62"/>
      <c r="H234" s="68"/>
    </row>
    <row r="235" spans="1:8" s="22" customFormat="1" ht="20.25" customHeight="1" x14ac:dyDescent="0.25">
      <c r="A235" s="55"/>
      <c r="B235" s="58"/>
      <c r="C235" s="61"/>
      <c r="D235" s="23" t="s">
        <v>121</v>
      </c>
      <c r="E235" s="62"/>
      <c r="F235" s="62"/>
      <c r="G235" s="62"/>
      <c r="H235" s="68"/>
    </row>
    <row r="236" spans="1:8" s="22" customFormat="1" ht="19.5" customHeight="1" x14ac:dyDescent="0.25">
      <c r="A236" s="55"/>
      <c r="B236" s="58"/>
      <c r="C236" s="61"/>
      <c r="D236" s="24" t="s">
        <v>68</v>
      </c>
      <c r="E236" s="62"/>
      <c r="F236" s="62"/>
      <c r="G236" s="62"/>
      <c r="H236" s="68"/>
    </row>
    <row r="237" spans="1:8" s="22" customFormat="1" ht="189" customHeight="1" x14ac:dyDescent="0.25">
      <c r="A237" s="55"/>
      <c r="B237" s="58"/>
      <c r="C237" s="61"/>
      <c r="D237" s="16" t="s">
        <v>134</v>
      </c>
      <c r="E237" s="62"/>
      <c r="F237" s="62"/>
      <c r="G237" s="62"/>
      <c r="H237" s="68"/>
    </row>
    <row r="238" spans="1:8" s="22" customFormat="1" ht="19.5" customHeight="1" x14ac:dyDescent="0.25">
      <c r="A238" s="55"/>
      <c r="B238" s="58" t="s">
        <v>69</v>
      </c>
      <c r="C238" s="61" t="s">
        <v>208</v>
      </c>
      <c r="D238" s="23" t="s">
        <v>133</v>
      </c>
      <c r="E238" s="62">
        <v>1494218.9</v>
      </c>
      <c r="F238" s="62">
        <f>1172879.7+207597.7</f>
        <v>1380477.4</v>
      </c>
      <c r="G238" s="67">
        <v>1543620.46</v>
      </c>
      <c r="H238" s="68">
        <f>G238/F238*100</f>
        <v>111.8178725707498</v>
      </c>
    </row>
    <row r="239" spans="1:8" s="22" customFormat="1" ht="18" customHeight="1" x14ac:dyDescent="0.25">
      <c r="A239" s="55"/>
      <c r="B239" s="58"/>
      <c r="C239" s="61"/>
      <c r="D239" s="24" t="s">
        <v>70</v>
      </c>
      <c r="E239" s="62"/>
      <c r="F239" s="62"/>
      <c r="G239" s="67"/>
      <c r="H239" s="68"/>
    </row>
    <row r="240" spans="1:8" s="22" customFormat="1" ht="39" customHeight="1" x14ac:dyDescent="0.25">
      <c r="A240" s="55"/>
      <c r="B240" s="58"/>
      <c r="C240" s="61"/>
      <c r="D240" s="16" t="s">
        <v>135</v>
      </c>
      <c r="E240" s="62"/>
      <c r="F240" s="62"/>
      <c r="G240" s="67"/>
      <c r="H240" s="68"/>
    </row>
    <row r="241" spans="1:8" s="22" customFormat="1" ht="21" customHeight="1" x14ac:dyDescent="0.25">
      <c r="A241" s="55"/>
      <c r="B241" s="58"/>
      <c r="C241" s="61"/>
      <c r="D241" s="36" t="s">
        <v>67</v>
      </c>
      <c r="E241" s="62"/>
      <c r="F241" s="62"/>
      <c r="G241" s="67"/>
      <c r="H241" s="68"/>
    </row>
    <row r="242" spans="1:8" s="22" customFormat="1" ht="18" customHeight="1" x14ac:dyDescent="0.25">
      <c r="A242" s="55"/>
      <c r="B242" s="58"/>
      <c r="C242" s="61"/>
      <c r="D242" s="23" t="s">
        <v>121</v>
      </c>
      <c r="E242" s="62"/>
      <c r="F242" s="62"/>
      <c r="G242" s="67"/>
      <c r="H242" s="68"/>
    </row>
    <row r="243" spans="1:8" s="22" customFormat="1" ht="21" customHeight="1" x14ac:dyDescent="0.25">
      <c r="A243" s="55"/>
      <c r="B243" s="58"/>
      <c r="C243" s="61"/>
      <c r="D243" s="24" t="s">
        <v>68</v>
      </c>
      <c r="E243" s="62"/>
      <c r="F243" s="62"/>
      <c r="G243" s="67"/>
      <c r="H243" s="68"/>
    </row>
    <row r="244" spans="1:8" s="22" customFormat="1" ht="186" customHeight="1" x14ac:dyDescent="0.25">
      <c r="A244" s="55"/>
      <c r="B244" s="58"/>
      <c r="C244" s="61"/>
      <c r="D244" s="16" t="s">
        <v>134</v>
      </c>
      <c r="E244" s="62"/>
      <c r="F244" s="62"/>
      <c r="G244" s="67"/>
      <c r="H244" s="68"/>
    </row>
    <row r="245" spans="1:8" s="22" customFormat="1" ht="18" customHeight="1" x14ac:dyDescent="0.25">
      <c r="A245" s="55"/>
      <c r="B245" s="58" t="s">
        <v>71</v>
      </c>
      <c r="C245" s="61" t="s">
        <v>208</v>
      </c>
      <c r="D245" s="23" t="s">
        <v>133</v>
      </c>
      <c r="E245" s="62">
        <v>1394481.2</v>
      </c>
      <c r="F245" s="62">
        <v>1394481.2</v>
      </c>
      <c r="G245" s="62">
        <v>1385605.92</v>
      </c>
      <c r="H245" s="68">
        <f>G245/F245*100</f>
        <v>99.363542513158293</v>
      </c>
    </row>
    <row r="246" spans="1:8" s="22" customFormat="1" ht="18" customHeight="1" x14ac:dyDescent="0.25">
      <c r="A246" s="55"/>
      <c r="B246" s="58"/>
      <c r="C246" s="61"/>
      <c r="D246" s="24" t="s">
        <v>70</v>
      </c>
      <c r="E246" s="62"/>
      <c r="F246" s="62"/>
      <c r="G246" s="62"/>
      <c r="H246" s="68"/>
    </row>
    <row r="247" spans="1:8" s="22" customFormat="1" ht="51" customHeight="1" x14ac:dyDescent="0.25">
      <c r="A247" s="55"/>
      <c r="B247" s="58"/>
      <c r="C247" s="61"/>
      <c r="D247" s="16" t="s">
        <v>136</v>
      </c>
      <c r="E247" s="62"/>
      <c r="F247" s="62"/>
      <c r="G247" s="62"/>
      <c r="H247" s="68"/>
    </row>
    <row r="248" spans="1:8" s="22" customFormat="1" ht="23.25" customHeight="1" x14ac:dyDescent="0.25">
      <c r="A248" s="55"/>
      <c r="B248" s="58"/>
      <c r="C248" s="61"/>
      <c r="D248" s="36" t="s">
        <v>67</v>
      </c>
      <c r="E248" s="62"/>
      <c r="F248" s="62"/>
      <c r="G248" s="62"/>
      <c r="H248" s="68"/>
    </row>
    <row r="249" spans="1:8" s="22" customFormat="1" ht="20.25" customHeight="1" x14ac:dyDescent="0.25">
      <c r="A249" s="55"/>
      <c r="B249" s="58"/>
      <c r="C249" s="61"/>
      <c r="D249" s="23" t="s">
        <v>121</v>
      </c>
      <c r="E249" s="62"/>
      <c r="F249" s="62"/>
      <c r="G249" s="62"/>
      <c r="H249" s="68"/>
    </row>
    <row r="250" spans="1:8" s="22" customFormat="1" ht="18" customHeight="1" x14ac:dyDescent="0.25">
      <c r="A250" s="55"/>
      <c r="B250" s="58"/>
      <c r="C250" s="61"/>
      <c r="D250" s="24" t="s">
        <v>68</v>
      </c>
      <c r="E250" s="62"/>
      <c r="F250" s="62"/>
      <c r="G250" s="62"/>
      <c r="H250" s="68"/>
    </row>
    <row r="251" spans="1:8" s="22" customFormat="1" ht="190.5" customHeight="1" x14ac:dyDescent="0.25">
      <c r="A251" s="55"/>
      <c r="B251" s="58"/>
      <c r="C251" s="61"/>
      <c r="D251" s="16" t="s">
        <v>134</v>
      </c>
      <c r="E251" s="62"/>
      <c r="F251" s="62"/>
      <c r="G251" s="62"/>
      <c r="H251" s="68"/>
    </row>
    <row r="252" spans="1:8" s="22" customFormat="1" ht="18" customHeight="1" x14ac:dyDescent="0.25">
      <c r="A252" s="55"/>
      <c r="B252" s="58" t="s">
        <v>72</v>
      </c>
      <c r="C252" s="61" t="s">
        <v>208</v>
      </c>
      <c r="D252" s="23" t="s">
        <v>133</v>
      </c>
      <c r="E252" s="62">
        <v>1193092.8</v>
      </c>
      <c r="F252" s="62">
        <v>1193092.8</v>
      </c>
      <c r="G252" s="62">
        <v>0</v>
      </c>
      <c r="H252" s="68">
        <f>G252/F252*100</f>
        <v>0</v>
      </c>
    </row>
    <row r="253" spans="1:8" s="22" customFormat="1" ht="18" customHeight="1" x14ac:dyDescent="0.25">
      <c r="A253" s="55"/>
      <c r="B253" s="58"/>
      <c r="C253" s="61"/>
      <c r="D253" s="24" t="s">
        <v>70</v>
      </c>
      <c r="E253" s="62"/>
      <c r="F253" s="62"/>
      <c r="G253" s="62"/>
      <c r="H253" s="68"/>
    </row>
    <row r="254" spans="1:8" s="22" customFormat="1" ht="91.5" customHeight="1" x14ac:dyDescent="0.25">
      <c r="A254" s="55"/>
      <c r="B254" s="58"/>
      <c r="C254" s="61"/>
      <c r="D254" s="16" t="s">
        <v>137</v>
      </c>
      <c r="E254" s="62"/>
      <c r="F254" s="62"/>
      <c r="G254" s="62"/>
      <c r="H254" s="68"/>
    </row>
    <row r="255" spans="1:8" s="22" customFormat="1" ht="21.75" customHeight="1" x14ac:dyDescent="0.25">
      <c r="A255" s="55"/>
      <c r="B255" s="58"/>
      <c r="C255" s="61"/>
      <c r="D255" s="36" t="s">
        <v>67</v>
      </c>
      <c r="E255" s="62"/>
      <c r="F255" s="62"/>
      <c r="G255" s="62"/>
      <c r="H255" s="68"/>
    </row>
    <row r="256" spans="1:8" s="22" customFormat="1" ht="20.25" customHeight="1" x14ac:dyDescent="0.25">
      <c r="A256" s="55"/>
      <c r="B256" s="58"/>
      <c r="C256" s="61"/>
      <c r="D256" s="23" t="s">
        <v>121</v>
      </c>
      <c r="E256" s="62"/>
      <c r="F256" s="62"/>
      <c r="G256" s="62"/>
      <c r="H256" s="68"/>
    </row>
    <row r="257" spans="1:8" s="22" customFormat="1" ht="23.25" customHeight="1" x14ac:dyDescent="0.25">
      <c r="A257" s="55"/>
      <c r="B257" s="58"/>
      <c r="C257" s="61"/>
      <c r="D257" s="24" t="s">
        <v>68</v>
      </c>
      <c r="E257" s="62"/>
      <c r="F257" s="62"/>
      <c r="G257" s="62"/>
      <c r="H257" s="68"/>
    </row>
    <row r="258" spans="1:8" s="22" customFormat="1" ht="188.25" customHeight="1" x14ac:dyDescent="0.25">
      <c r="A258" s="55"/>
      <c r="B258" s="58"/>
      <c r="C258" s="61"/>
      <c r="D258" s="16" t="s">
        <v>134</v>
      </c>
      <c r="E258" s="62"/>
      <c r="F258" s="62"/>
      <c r="G258" s="62"/>
      <c r="H258" s="68"/>
    </row>
    <row r="259" spans="1:8" s="22" customFormat="1" ht="18" customHeight="1" x14ac:dyDescent="0.25">
      <c r="A259" s="55"/>
      <c r="B259" s="58" t="s">
        <v>138</v>
      </c>
      <c r="C259" s="61" t="s">
        <v>208</v>
      </c>
      <c r="D259" s="23" t="s">
        <v>139</v>
      </c>
      <c r="E259" s="62">
        <v>194526</v>
      </c>
      <c r="F259" s="62">
        <v>162105</v>
      </c>
      <c r="G259" s="62">
        <v>0</v>
      </c>
      <c r="H259" s="68">
        <f>G259/F259*100</f>
        <v>0</v>
      </c>
    </row>
    <row r="260" spans="1:8" s="22" customFormat="1" ht="18" customHeight="1" x14ac:dyDescent="0.25">
      <c r="A260" s="55"/>
      <c r="B260" s="58"/>
      <c r="C260" s="61"/>
      <c r="D260" s="24" t="s">
        <v>70</v>
      </c>
      <c r="E260" s="62"/>
      <c r="F260" s="62"/>
      <c r="G260" s="62"/>
      <c r="H260" s="68"/>
    </row>
    <row r="261" spans="1:8" s="22" customFormat="1" ht="87.75" customHeight="1" x14ac:dyDescent="0.25">
      <c r="A261" s="55"/>
      <c r="B261" s="58"/>
      <c r="C261" s="61"/>
      <c r="D261" s="16" t="s">
        <v>140</v>
      </c>
      <c r="E261" s="62"/>
      <c r="F261" s="62"/>
      <c r="G261" s="62"/>
      <c r="H261" s="68"/>
    </row>
    <row r="262" spans="1:8" s="22" customFormat="1" ht="21.75" customHeight="1" x14ac:dyDescent="0.25">
      <c r="A262" s="55"/>
      <c r="B262" s="58"/>
      <c r="C262" s="61"/>
      <c r="D262" s="36" t="s">
        <v>67</v>
      </c>
      <c r="E262" s="62"/>
      <c r="F262" s="62"/>
      <c r="G262" s="62"/>
      <c r="H262" s="68"/>
    </row>
    <row r="263" spans="1:8" s="22" customFormat="1" ht="19.5" customHeight="1" x14ac:dyDescent="0.25">
      <c r="A263" s="55"/>
      <c r="B263" s="58"/>
      <c r="C263" s="61"/>
      <c r="D263" s="23" t="s">
        <v>120</v>
      </c>
      <c r="E263" s="62"/>
      <c r="F263" s="62"/>
      <c r="G263" s="62"/>
      <c r="H263" s="68"/>
    </row>
    <row r="264" spans="1:8" s="22" customFormat="1" ht="21" customHeight="1" x14ac:dyDescent="0.25">
      <c r="A264" s="55"/>
      <c r="B264" s="58"/>
      <c r="C264" s="61"/>
      <c r="D264" s="24" t="s">
        <v>68</v>
      </c>
      <c r="E264" s="62"/>
      <c r="F264" s="62"/>
      <c r="G264" s="62"/>
      <c r="H264" s="68"/>
    </row>
    <row r="265" spans="1:8" s="22" customFormat="1" ht="183.75" customHeight="1" x14ac:dyDescent="0.25">
      <c r="A265" s="55"/>
      <c r="B265" s="58"/>
      <c r="C265" s="61"/>
      <c r="D265" s="16" t="s">
        <v>134</v>
      </c>
      <c r="E265" s="62"/>
      <c r="F265" s="62"/>
      <c r="G265" s="62"/>
      <c r="H265" s="68"/>
    </row>
    <row r="266" spans="1:8" s="22" customFormat="1" ht="20.25" customHeight="1" x14ac:dyDescent="0.25">
      <c r="A266" s="55"/>
      <c r="B266" s="39"/>
      <c r="C266" s="40"/>
      <c r="D266" s="44" t="s">
        <v>73</v>
      </c>
      <c r="E266" s="46"/>
      <c r="F266" s="46"/>
      <c r="G266" s="46"/>
      <c r="H266" s="43"/>
    </row>
    <row r="267" spans="1:8" s="22" customFormat="1" ht="48" customHeight="1" x14ac:dyDescent="0.25">
      <c r="A267" s="55"/>
      <c r="B267" s="58" t="s">
        <v>74</v>
      </c>
      <c r="C267" s="61" t="s">
        <v>208</v>
      </c>
      <c r="D267" s="16" t="s">
        <v>75</v>
      </c>
      <c r="E267" s="62">
        <v>1246200</v>
      </c>
      <c r="F267" s="62">
        <v>1348544.4</v>
      </c>
      <c r="G267" s="62">
        <v>2047124.49</v>
      </c>
      <c r="H267" s="68">
        <f>G267/F267*100</f>
        <v>151.80252797015805</v>
      </c>
    </row>
    <row r="268" spans="1:8" s="22" customFormat="1" ht="20.25" customHeight="1" x14ac:dyDescent="0.25">
      <c r="A268" s="55"/>
      <c r="B268" s="58"/>
      <c r="C268" s="61"/>
      <c r="D268" s="24" t="s">
        <v>76</v>
      </c>
      <c r="E268" s="62"/>
      <c r="F268" s="62"/>
      <c r="G268" s="62"/>
      <c r="H268" s="68"/>
    </row>
    <row r="269" spans="1:8" s="22" customFormat="1" ht="79.5" customHeight="1" x14ac:dyDescent="0.25">
      <c r="A269" s="55"/>
      <c r="B269" s="58"/>
      <c r="C269" s="61"/>
      <c r="D269" s="16" t="s">
        <v>141</v>
      </c>
      <c r="E269" s="62"/>
      <c r="F269" s="62"/>
      <c r="G269" s="62"/>
      <c r="H269" s="68"/>
    </row>
    <row r="270" spans="1:8" s="22" customFormat="1" ht="66" customHeight="1" x14ac:dyDescent="0.25">
      <c r="A270" s="55"/>
      <c r="B270" s="58" t="s">
        <v>77</v>
      </c>
      <c r="C270" s="61" t="s">
        <v>208</v>
      </c>
      <c r="D270" s="16" t="s">
        <v>78</v>
      </c>
      <c r="E270" s="62">
        <v>1535501.1</v>
      </c>
      <c r="F270" s="62">
        <v>1539748.3</v>
      </c>
      <c r="G270" s="67">
        <v>1711045.58</v>
      </c>
      <c r="H270" s="68">
        <f>G270/F270*100</f>
        <v>111.12501829032706</v>
      </c>
    </row>
    <row r="271" spans="1:8" s="22" customFormat="1" ht="18" customHeight="1" x14ac:dyDescent="0.25">
      <c r="A271" s="55"/>
      <c r="B271" s="58"/>
      <c r="C271" s="61"/>
      <c r="D271" s="24" t="s">
        <v>76</v>
      </c>
      <c r="E271" s="62"/>
      <c r="F271" s="62"/>
      <c r="G271" s="67"/>
      <c r="H271" s="68"/>
    </row>
    <row r="272" spans="1:8" s="22" customFormat="1" ht="80.25" customHeight="1" x14ac:dyDescent="0.25">
      <c r="A272" s="55"/>
      <c r="B272" s="58"/>
      <c r="C272" s="61"/>
      <c r="D272" s="16" t="s">
        <v>142</v>
      </c>
      <c r="E272" s="62"/>
      <c r="F272" s="62"/>
      <c r="G272" s="67"/>
      <c r="H272" s="68"/>
    </row>
    <row r="273" spans="1:8" s="22" customFormat="1" ht="63.75" customHeight="1" x14ac:dyDescent="0.25">
      <c r="A273" s="55"/>
      <c r="B273" s="58" t="s">
        <v>79</v>
      </c>
      <c r="C273" s="61" t="s">
        <v>208</v>
      </c>
      <c r="D273" s="16" t="s">
        <v>80</v>
      </c>
      <c r="E273" s="62">
        <v>1629941.7</v>
      </c>
      <c r="F273" s="62">
        <v>1473467.6</v>
      </c>
      <c r="G273" s="67">
        <v>450676.47</v>
      </c>
      <c r="H273" s="68">
        <f>G273/F273*100</f>
        <v>30.586113328857717</v>
      </c>
    </row>
    <row r="274" spans="1:8" s="22" customFormat="1" ht="18" customHeight="1" x14ac:dyDescent="0.25">
      <c r="A274" s="55"/>
      <c r="B274" s="58"/>
      <c r="C274" s="61"/>
      <c r="D274" s="24" t="s">
        <v>76</v>
      </c>
      <c r="E274" s="62"/>
      <c r="F274" s="62"/>
      <c r="G274" s="67"/>
      <c r="H274" s="68"/>
    </row>
    <row r="275" spans="1:8" s="22" customFormat="1" ht="90" customHeight="1" x14ac:dyDescent="0.25">
      <c r="A275" s="55"/>
      <c r="B275" s="58"/>
      <c r="C275" s="61"/>
      <c r="D275" s="16" t="s">
        <v>143</v>
      </c>
      <c r="E275" s="62"/>
      <c r="F275" s="62"/>
      <c r="G275" s="67"/>
      <c r="H275" s="68"/>
    </row>
    <row r="276" spans="1:8" s="22" customFormat="1" ht="44.25" customHeight="1" x14ac:dyDescent="0.25">
      <c r="A276" s="55"/>
      <c r="B276" s="58" t="s">
        <v>81</v>
      </c>
      <c r="C276" s="61" t="s">
        <v>208</v>
      </c>
      <c r="D276" s="16" t="s">
        <v>82</v>
      </c>
      <c r="E276" s="96">
        <v>2092696.6</v>
      </c>
      <c r="F276" s="96">
        <v>2628345.5</v>
      </c>
      <c r="G276" s="96">
        <v>6113758.5499999998</v>
      </c>
      <c r="H276" s="68">
        <f>G276/F276*100</f>
        <v>232.60863345401125</v>
      </c>
    </row>
    <row r="277" spans="1:8" s="22" customFormat="1" ht="21" customHeight="1" x14ac:dyDescent="0.25">
      <c r="A277" s="55"/>
      <c r="B277" s="58"/>
      <c r="C277" s="61"/>
      <c r="D277" s="24" t="s">
        <v>76</v>
      </c>
      <c r="E277" s="96"/>
      <c r="F277" s="96"/>
      <c r="G277" s="96"/>
      <c r="H277" s="68"/>
    </row>
    <row r="278" spans="1:8" s="22" customFormat="1" ht="81.75" customHeight="1" x14ac:dyDescent="0.25">
      <c r="A278" s="55"/>
      <c r="B278" s="58"/>
      <c r="C278" s="61"/>
      <c r="D278" s="16" t="s">
        <v>144</v>
      </c>
      <c r="E278" s="96"/>
      <c r="F278" s="96"/>
      <c r="G278" s="96"/>
      <c r="H278" s="68"/>
    </row>
    <row r="279" spans="1:8" s="22" customFormat="1" ht="71.25" customHeight="1" x14ac:dyDescent="0.25">
      <c r="A279" s="55"/>
      <c r="B279" s="58" t="s">
        <v>145</v>
      </c>
      <c r="C279" s="61" t="s">
        <v>208</v>
      </c>
      <c r="D279" s="16" t="s">
        <v>146</v>
      </c>
      <c r="E279" s="62">
        <v>458017</v>
      </c>
      <c r="F279" s="62">
        <v>430017</v>
      </c>
      <c r="G279" s="62">
        <v>0</v>
      </c>
      <c r="H279" s="68">
        <f>G279/F279*100</f>
        <v>0</v>
      </c>
    </row>
    <row r="280" spans="1:8" s="22" customFormat="1" ht="18" customHeight="1" x14ac:dyDescent="0.25">
      <c r="A280" s="55"/>
      <c r="B280" s="58"/>
      <c r="C280" s="61"/>
      <c r="D280" s="24" t="s">
        <v>76</v>
      </c>
      <c r="E280" s="62"/>
      <c r="F280" s="62"/>
      <c r="G280" s="62"/>
      <c r="H280" s="68"/>
    </row>
    <row r="281" spans="1:8" s="22" customFormat="1" ht="70.5" customHeight="1" x14ac:dyDescent="0.25">
      <c r="A281" s="55"/>
      <c r="B281" s="58"/>
      <c r="C281" s="61"/>
      <c r="D281" s="16" t="s">
        <v>147</v>
      </c>
      <c r="E281" s="62"/>
      <c r="F281" s="62"/>
      <c r="G281" s="62"/>
      <c r="H281" s="68"/>
    </row>
    <row r="282" spans="1:8" s="22" customFormat="1" ht="65.25" customHeight="1" x14ac:dyDescent="0.25">
      <c r="A282" s="55"/>
      <c r="B282" s="58" t="s">
        <v>148</v>
      </c>
      <c r="C282" s="61" t="s">
        <v>208</v>
      </c>
      <c r="D282" s="16" t="s">
        <v>149</v>
      </c>
      <c r="E282" s="62">
        <v>301632.59999999998</v>
      </c>
      <c r="F282" s="62">
        <v>301632.59999999998</v>
      </c>
      <c r="G282" s="62">
        <v>0</v>
      </c>
      <c r="H282" s="68">
        <f>G282/F282*100</f>
        <v>0</v>
      </c>
    </row>
    <row r="283" spans="1:8" s="22" customFormat="1" ht="20.25" customHeight="1" x14ac:dyDescent="0.25">
      <c r="A283" s="55"/>
      <c r="B283" s="58"/>
      <c r="C283" s="61"/>
      <c r="D283" s="24" t="s">
        <v>76</v>
      </c>
      <c r="E283" s="62"/>
      <c r="F283" s="62"/>
      <c r="G283" s="62"/>
      <c r="H283" s="68"/>
    </row>
    <row r="284" spans="1:8" s="22" customFormat="1" ht="66.75" customHeight="1" x14ac:dyDescent="0.25">
      <c r="A284" s="55"/>
      <c r="B284" s="58"/>
      <c r="C284" s="61"/>
      <c r="D284" s="16" t="s">
        <v>150</v>
      </c>
      <c r="E284" s="62"/>
      <c r="F284" s="62"/>
      <c r="G284" s="62"/>
      <c r="H284" s="68"/>
    </row>
    <row r="285" spans="1:8" s="22" customFormat="1" ht="62.25" customHeight="1" x14ac:dyDescent="0.25">
      <c r="A285" s="55"/>
      <c r="B285" s="58" t="s">
        <v>151</v>
      </c>
      <c r="C285" s="61" t="s">
        <v>208</v>
      </c>
      <c r="D285" s="16" t="s">
        <v>152</v>
      </c>
      <c r="E285" s="62">
        <v>460433.4</v>
      </c>
      <c r="F285" s="62">
        <v>404433.4</v>
      </c>
      <c r="G285" s="62">
        <v>0</v>
      </c>
      <c r="H285" s="68">
        <f>G285/F285*100</f>
        <v>0</v>
      </c>
    </row>
    <row r="286" spans="1:8" s="22" customFormat="1" ht="18" customHeight="1" x14ac:dyDescent="0.25">
      <c r="A286" s="55"/>
      <c r="B286" s="58"/>
      <c r="C286" s="61"/>
      <c r="D286" s="24" t="s">
        <v>76</v>
      </c>
      <c r="E286" s="62"/>
      <c r="F286" s="62"/>
      <c r="G286" s="62"/>
      <c r="H286" s="68"/>
    </row>
    <row r="287" spans="1:8" s="22" customFormat="1" ht="77.25" customHeight="1" x14ac:dyDescent="0.25">
      <c r="A287" s="55"/>
      <c r="B287" s="58"/>
      <c r="C287" s="61"/>
      <c r="D287" s="16" t="s">
        <v>153</v>
      </c>
      <c r="E287" s="62"/>
      <c r="F287" s="62"/>
      <c r="G287" s="62"/>
      <c r="H287" s="68"/>
    </row>
    <row r="288" spans="1:8" s="22" customFormat="1" ht="65.25" customHeight="1" x14ac:dyDescent="0.25">
      <c r="A288" s="55"/>
      <c r="B288" s="58" t="s">
        <v>154</v>
      </c>
      <c r="C288" s="61" t="s">
        <v>208</v>
      </c>
      <c r="D288" s="16" t="s">
        <v>155</v>
      </c>
      <c r="E288" s="62">
        <v>187621.1</v>
      </c>
      <c r="F288" s="62">
        <v>156350.9</v>
      </c>
      <c r="G288" s="62">
        <v>0</v>
      </c>
      <c r="H288" s="68">
        <f>G288/F288*100</f>
        <v>0</v>
      </c>
    </row>
    <row r="289" spans="1:8" s="22" customFormat="1" ht="20.25" customHeight="1" x14ac:dyDescent="0.25">
      <c r="A289" s="55"/>
      <c r="B289" s="58"/>
      <c r="C289" s="61"/>
      <c r="D289" s="24" t="s">
        <v>76</v>
      </c>
      <c r="E289" s="62"/>
      <c r="F289" s="62"/>
      <c r="G289" s="62"/>
      <c r="H289" s="68"/>
    </row>
    <row r="290" spans="1:8" s="22" customFormat="1" ht="79.5" customHeight="1" x14ac:dyDescent="0.25">
      <c r="A290" s="55"/>
      <c r="B290" s="58"/>
      <c r="C290" s="61"/>
      <c r="D290" s="16" t="s">
        <v>156</v>
      </c>
      <c r="E290" s="62"/>
      <c r="F290" s="62"/>
      <c r="G290" s="62"/>
      <c r="H290" s="68"/>
    </row>
    <row r="291" spans="1:8" s="22" customFormat="1" ht="75.75" customHeight="1" x14ac:dyDescent="0.25">
      <c r="A291" s="55"/>
      <c r="B291" s="58" t="s">
        <v>157</v>
      </c>
      <c r="C291" s="61" t="s">
        <v>208</v>
      </c>
      <c r="D291" s="16" t="s">
        <v>158</v>
      </c>
      <c r="E291" s="62">
        <v>316472.59999999998</v>
      </c>
      <c r="F291" s="62">
        <v>276472.59999999998</v>
      </c>
      <c r="G291" s="62">
        <v>0</v>
      </c>
      <c r="H291" s="68">
        <f>G291/F291*100</f>
        <v>0</v>
      </c>
    </row>
    <row r="292" spans="1:8" s="22" customFormat="1" ht="18" customHeight="1" x14ac:dyDescent="0.25">
      <c r="A292" s="55"/>
      <c r="B292" s="58"/>
      <c r="C292" s="61"/>
      <c r="D292" s="24" t="s">
        <v>76</v>
      </c>
      <c r="E292" s="62"/>
      <c r="F292" s="62"/>
      <c r="G292" s="62"/>
      <c r="H292" s="68"/>
    </row>
    <row r="293" spans="1:8" s="22" customFormat="1" ht="78" customHeight="1" x14ac:dyDescent="0.25">
      <c r="A293" s="55"/>
      <c r="B293" s="58"/>
      <c r="C293" s="61"/>
      <c r="D293" s="16" t="s">
        <v>159</v>
      </c>
      <c r="E293" s="62"/>
      <c r="F293" s="62"/>
      <c r="G293" s="62"/>
      <c r="H293" s="68"/>
    </row>
    <row r="294" spans="1:8" s="22" customFormat="1" ht="65.25" customHeight="1" x14ac:dyDescent="0.25">
      <c r="A294" s="55"/>
      <c r="B294" s="58" t="s">
        <v>160</v>
      </c>
      <c r="C294" s="61" t="s">
        <v>208</v>
      </c>
      <c r="D294" s="16" t="s">
        <v>161</v>
      </c>
      <c r="E294" s="62">
        <v>208901.6</v>
      </c>
      <c r="F294" s="62">
        <v>174084.7</v>
      </c>
      <c r="G294" s="62">
        <v>0</v>
      </c>
      <c r="H294" s="68">
        <f>G294/F294*100</f>
        <v>0</v>
      </c>
    </row>
    <row r="295" spans="1:8" s="22" customFormat="1" ht="18" customHeight="1" x14ac:dyDescent="0.25">
      <c r="A295" s="55"/>
      <c r="B295" s="58"/>
      <c r="C295" s="61"/>
      <c r="D295" s="24" t="s">
        <v>76</v>
      </c>
      <c r="E295" s="62"/>
      <c r="F295" s="62"/>
      <c r="G295" s="62"/>
      <c r="H295" s="68"/>
    </row>
    <row r="296" spans="1:8" s="22" customFormat="1" ht="67.5" customHeight="1" x14ac:dyDescent="0.25">
      <c r="A296" s="55"/>
      <c r="B296" s="58"/>
      <c r="C296" s="61"/>
      <c r="D296" s="16" t="s">
        <v>162</v>
      </c>
      <c r="E296" s="62"/>
      <c r="F296" s="62"/>
      <c r="G296" s="62"/>
      <c r="H296" s="68"/>
    </row>
    <row r="297" spans="1:8" s="22" customFormat="1" ht="68.25" customHeight="1" x14ac:dyDescent="0.25">
      <c r="A297" s="55"/>
      <c r="B297" s="58" t="s">
        <v>163</v>
      </c>
      <c r="C297" s="61" t="s">
        <v>208</v>
      </c>
      <c r="D297" s="16" t="s">
        <v>164</v>
      </c>
      <c r="E297" s="62">
        <v>347378.6</v>
      </c>
      <c r="F297" s="62">
        <v>302378.59999999998</v>
      </c>
      <c r="G297" s="62">
        <v>0</v>
      </c>
      <c r="H297" s="68">
        <f>G297/F297*100</f>
        <v>0</v>
      </c>
    </row>
    <row r="298" spans="1:8" s="22" customFormat="1" ht="18" customHeight="1" x14ac:dyDescent="0.25">
      <c r="A298" s="55"/>
      <c r="B298" s="58"/>
      <c r="C298" s="61"/>
      <c r="D298" s="24" t="s">
        <v>76</v>
      </c>
      <c r="E298" s="62"/>
      <c r="F298" s="62"/>
      <c r="G298" s="62"/>
      <c r="H298" s="68"/>
    </row>
    <row r="299" spans="1:8" s="22" customFormat="1" ht="76.5" customHeight="1" x14ac:dyDescent="0.25">
      <c r="A299" s="55"/>
      <c r="B299" s="58"/>
      <c r="C299" s="61"/>
      <c r="D299" s="16" t="s">
        <v>165</v>
      </c>
      <c r="E299" s="62"/>
      <c r="F299" s="62"/>
      <c r="G299" s="62"/>
      <c r="H299" s="68"/>
    </row>
    <row r="300" spans="1:8" s="22" customFormat="1" ht="54" customHeight="1" x14ac:dyDescent="0.25">
      <c r="A300" s="55"/>
      <c r="B300" s="58" t="s">
        <v>166</v>
      </c>
      <c r="C300" s="61" t="s">
        <v>208</v>
      </c>
      <c r="D300" s="16" t="s">
        <v>167</v>
      </c>
      <c r="E300" s="62">
        <v>153461.79999999999</v>
      </c>
      <c r="F300" s="62">
        <v>127884.8</v>
      </c>
      <c r="G300" s="62">
        <v>0</v>
      </c>
      <c r="H300" s="68">
        <f>G300/F300*100</f>
        <v>0</v>
      </c>
    </row>
    <row r="301" spans="1:8" s="22" customFormat="1" ht="18" customHeight="1" x14ac:dyDescent="0.25">
      <c r="A301" s="55"/>
      <c r="B301" s="58"/>
      <c r="C301" s="61"/>
      <c r="D301" s="24" t="s">
        <v>76</v>
      </c>
      <c r="E301" s="62"/>
      <c r="F301" s="62"/>
      <c r="G301" s="62"/>
      <c r="H301" s="68"/>
    </row>
    <row r="302" spans="1:8" s="22" customFormat="1" ht="81.75" customHeight="1" x14ac:dyDescent="0.25">
      <c r="A302" s="55"/>
      <c r="B302" s="58"/>
      <c r="C302" s="61"/>
      <c r="D302" s="16" t="s">
        <v>168</v>
      </c>
      <c r="E302" s="62"/>
      <c r="F302" s="62"/>
      <c r="G302" s="62"/>
      <c r="H302" s="68"/>
    </row>
    <row r="303" spans="1:8" s="22" customFormat="1" ht="24" customHeight="1" x14ac:dyDescent="0.25">
      <c r="A303" s="55"/>
      <c r="B303" s="72" t="s">
        <v>182</v>
      </c>
      <c r="C303" s="64" t="s">
        <v>208</v>
      </c>
      <c r="D303" s="37" t="s">
        <v>34</v>
      </c>
      <c r="E303" s="66">
        <v>0</v>
      </c>
      <c r="F303" s="66">
        <v>106972.3</v>
      </c>
      <c r="G303" s="66">
        <v>106972.33</v>
      </c>
      <c r="H303" s="60">
        <f>G303/F303*100</f>
        <v>100.00002804464334</v>
      </c>
    </row>
    <row r="304" spans="1:8" s="22" customFormat="1" ht="18" customHeight="1" x14ac:dyDescent="0.25">
      <c r="A304" s="55"/>
      <c r="B304" s="72"/>
      <c r="C304" s="64"/>
      <c r="D304" s="36" t="s">
        <v>43</v>
      </c>
      <c r="E304" s="66"/>
      <c r="F304" s="66"/>
      <c r="G304" s="66"/>
      <c r="H304" s="60"/>
    </row>
    <row r="305" spans="1:8" s="22" customFormat="1" ht="96" customHeight="1" x14ac:dyDescent="0.25">
      <c r="A305" s="55"/>
      <c r="B305" s="72"/>
      <c r="C305" s="64"/>
      <c r="D305" s="26" t="s">
        <v>185</v>
      </c>
      <c r="E305" s="66"/>
      <c r="F305" s="66"/>
      <c r="G305" s="66"/>
      <c r="H305" s="60"/>
    </row>
    <row r="306" spans="1:8" s="22" customFormat="1" ht="18" customHeight="1" x14ac:dyDescent="0.25">
      <c r="A306" s="55"/>
      <c r="B306" s="72"/>
      <c r="C306" s="64"/>
      <c r="D306" s="38" t="s">
        <v>186</v>
      </c>
      <c r="E306" s="66"/>
      <c r="F306" s="66"/>
      <c r="G306" s="66"/>
      <c r="H306" s="60"/>
    </row>
    <row r="307" spans="1:8" s="22" customFormat="1" ht="27.75" customHeight="1" x14ac:dyDescent="0.25">
      <c r="A307" s="55"/>
      <c r="B307" s="72"/>
      <c r="C307" s="64"/>
      <c r="D307" s="37" t="s">
        <v>187</v>
      </c>
      <c r="E307" s="66"/>
      <c r="F307" s="66"/>
      <c r="G307" s="66"/>
      <c r="H307" s="60"/>
    </row>
    <row r="308" spans="1:8" s="22" customFormat="1" ht="26.25" customHeight="1" x14ac:dyDescent="0.25">
      <c r="A308" s="55"/>
      <c r="B308" s="72" t="s">
        <v>188</v>
      </c>
      <c r="C308" s="64" t="s">
        <v>208</v>
      </c>
      <c r="D308" s="37" t="s">
        <v>34</v>
      </c>
      <c r="E308" s="66">
        <v>0</v>
      </c>
      <c r="F308" s="66">
        <v>35960.400000000001</v>
      </c>
      <c r="G308" s="66">
        <v>193523.98</v>
      </c>
      <c r="H308" s="60">
        <f>G308/F308*100</f>
        <v>538.15858555522186</v>
      </c>
    </row>
    <row r="309" spans="1:8" s="22" customFormat="1" ht="18" customHeight="1" x14ac:dyDescent="0.25">
      <c r="A309" s="55"/>
      <c r="B309" s="72"/>
      <c r="C309" s="64"/>
      <c r="D309" s="38" t="s">
        <v>43</v>
      </c>
      <c r="E309" s="66"/>
      <c r="F309" s="66"/>
      <c r="G309" s="66"/>
      <c r="H309" s="60"/>
    </row>
    <row r="310" spans="1:8" s="22" customFormat="1" ht="69.75" customHeight="1" x14ac:dyDescent="0.25">
      <c r="A310" s="55"/>
      <c r="B310" s="72"/>
      <c r="C310" s="64"/>
      <c r="D310" s="16" t="s">
        <v>189</v>
      </c>
      <c r="E310" s="66"/>
      <c r="F310" s="66"/>
      <c r="G310" s="66"/>
      <c r="H310" s="60"/>
    </row>
    <row r="311" spans="1:8" s="22" customFormat="1" ht="18" customHeight="1" x14ac:dyDescent="0.25">
      <c r="A311" s="55"/>
      <c r="B311" s="72"/>
      <c r="C311" s="64"/>
      <c r="D311" s="38" t="s">
        <v>186</v>
      </c>
      <c r="E311" s="66"/>
      <c r="F311" s="66"/>
      <c r="G311" s="66"/>
      <c r="H311" s="60"/>
    </row>
    <row r="312" spans="1:8" s="22" customFormat="1" ht="22.5" customHeight="1" x14ac:dyDescent="0.25">
      <c r="A312" s="55"/>
      <c r="B312" s="72"/>
      <c r="C312" s="64"/>
      <c r="D312" s="16" t="s">
        <v>190</v>
      </c>
      <c r="E312" s="66"/>
      <c r="F312" s="66"/>
      <c r="G312" s="66"/>
      <c r="H312" s="60"/>
    </row>
    <row r="313" spans="1:8" s="22" customFormat="1" ht="26.25" customHeight="1" x14ac:dyDescent="0.25">
      <c r="A313" s="55"/>
      <c r="B313" s="72" t="s">
        <v>191</v>
      </c>
      <c r="C313" s="64" t="s">
        <v>208</v>
      </c>
      <c r="D313" s="16" t="s">
        <v>34</v>
      </c>
      <c r="E313" s="66">
        <v>0</v>
      </c>
      <c r="F313" s="66">
        <v>36776.199999999997</v>
      </c>
      <c r="G313" s="66">
        <v>36776.21</v>
      </c>
      <c r="H313" s="60">
        <f>G313/F313*100</f>
        <v>100.00002719149886</v>
      </c>
    </row>
    <row r="314" spans="1:8" s="22" customFormat="1" ht="18" customHeight="1" x14ac:dyDescent="0.25">
      <c r="A314" s="55"/>
      <c r="B314" s="72"/>
      <c r="C314" s="64"/>
      <c r="D314" s="38" t="s">
        <v>43</v>
      </c>
      <c r="E314" s="66"/>
      <c r="F314" s="66"/>
      <c r="G314" s="66"/>
      <c r="H314" s="60"/>
    </row>
    <row r="315" spans="1:8" s="22" customFormat="1" ht="71.25" customHeight="1" x14ac:dyDescent="0.25">
      <c r="A315" s="55"/>
      <c r="B315" s="72"/>
      <c r="C315" s="64"/>
      <c r="D315" s="26" t="s">
        <v>192</v>
      </c>
      <c r="E315" s="66"/>
      <c r="F315" s="66"/>
      <c r="G315" s="66"/>
      <c r="H315" s="60"/>
    </row>
    <row r="316" spans="1:8" s="22" customFormat="1" ht="18" customHeight="1" x14ac:dyDescent="0.25">
      <c r="A316" s="55"/>
      <c r="B316" s="72"/>
      <c r="C316" s="64"/>
      <c r="D316" s="38" t="s">
        <v>186</v>
      </c>
      <c r="E316" s="66"/>
      <c r="F316" s="66"/>
      <c r="G316" s="66"/>
      <c r="H316" s="60"/>
    </row>
    <row r="317" spans="1:8" s="22" customFormat="1" ht="27" customHeight="1" x14ac:dyDescent="0.25">
      <c r="A317" s="55"/>
      <c r="B317" s="72"/>
      <c r="C317" s="64"/>
      <c r="D317" s="37" t="s">
        <v>193</v>
      </c>
      <c r="E317" s="66"/>
      <c r="F317" s="66"/>
      <c r="G317" s="66"/>
      <c r="H317" s="60"/>
    </row>
    <row r="318" spans="1:8" s="22" customFormat="1" ht="24" customHeight="1" x14ac:dyDescent="0.25">
      <c r="A318" s="17">
        <v>1109</v>
      </c>
      <c r="B318" s="21"/>
      <c r="C318" s="19"/>
      <c r="D318" s="20" t="s">
        <v>37</v>
      </c>
      <c r="E318" s="45"/>
      <c r="F318" s="45"/>
      <c r="G318" s="45"/>
      <c r="H318" s="25"/>
    </row>
    <row r="319" spans="1:8" s="22" customFormat="1" ht="33.75" customHeight="1" x14ac:dyDescent="0.25">
      <c r="A319" s="55"/>
      <c r="B319" s="56"/>
      <c r="C319" s="61"/>
      <c r="D319" s="16" t="s">
        <v>83</v>
      </c>
      <c r="E319" s="87">
        <f>E325</f>
        <v>240967</v>
      </c>
      <c r="F319" s="87">
        <f>F325</f>
        <v>251568.4</v>
      </c>
      <c r="G319" s="87">
        <f>G325</f>
        <v>248700.61</v>
      </c>
      <c r="H319" s="54">
        <f>G319/F319*100</f>
        <v>98.860035680156969</v>
      </c>
    </row>
    <row r="320" spans="1:8" s="22" customFormat="1" ht="18" customHeight="1" x14ac:dyDescent="0.25">
      <c r="A320" s="55"/>
      <c r="B320" s="56"/>
      <c r="C320" s="61"/>
      <c r="D320" s="24" t="s">
        <v>4</v>
      </c>
      <c r="E320" s="87"/>
      <c r="F320" s="87"/>
      <c r="G320" s="87"/>
      <c r="H320" s="54"/>
    </row>
    <row r="321" spans="1:8" s="22" customFormat="1" ht="51" customHeight="1" x14ac:dyDescent="0.25">
      <c r="A321" s="55"/>
      <c r="B321" s="56"/>
      <c r="C321" s="61"/>
      <c r="D321" s="16" t="s">
        <v>84</v>
      </c>
      <c r="E321" s="87"/>
      <c r="F321" s="87"/>
      <c r="G321" s="87"/>
      <c r="H321" s="54"/>
    </row>
    <row r="322" spans="1:8" s="22" customFormat="1" ht="18" customHeight="1" x14ac:dyDescent="0.25">
      <c r="A322" s="55"/>
      <c r="B322" s="56"/>
      <c r="C322" s="61"/>
      <c r="D322" s="24" t="s">
        <v>85</v>
      </c>
      <c r="E322" s="87"/>
      <c r="F322" s="87"/>
      <c r="G322" s="87"/>
      <c r="H322" s="54"/>
    </row>
    <row r="323" spans="1:8" s="22" customFormat="1" ht="39.75" customHeight="1" x14ac:dyDescent="0.25">
      <c r="A323" s="55"/>
      <c r="B323" s="56"/>
      <c r="C323" s="61"/>
      <c r="D323" s="16" t="s">
        <v>86</v>
      </c>
      <c r="E323" s="87"/>
      <c r="F323" s="87"/>
      <c r="G323" s="87"/>
      <c r="H323" s="54"/>
    </row>
    <row r="324" spans="1:8" s="22" customFormat="1" ht="18" customHeight="1" x14ac:dyDescent="0.25">
      <c r="A324" s="55"/>
      <c r="B324" s="21"/>
      <c r="C324" s="19"/>
      <c r="D324" s="18" t="s">
        <v>8</v>
      </c>
      <c r="E324" s="45"/>
      <c r="F324" s="45"/>
      <c r="G324" s="45"/>
      <c r="H324" s="25"/>
    </row>
    <row r="325" spans="1:8" s="22" customFormat="1" ht="42.75" customHeight="1" x14ac:dyDescent="0.25">
      <c r="A325" s="55"/>
      <c r="B325" s="58" t="s">
        <v>9</v>
      </c>
      <c r="C325" s="61" t="s">
        <v>208</v>
      </c>
      <c r="D325" s="16" t="s">
        <v>169</v>
      </c>
      <c r="E325" s="62">
        <v>240967</v>
      </c>
      <c r="F325" s="62">
        <v>251568.4</v>
      </c>
      <c r="G325" s="62">
        <v>248700.61</v>
      </c>
      <c r="H325" s="68">
        <f>G325/F325*100</f>
        <v>98.860035680156969</v>
      </c>
    </row>
    <row r="326" spans="1:8" s="22" customFormat="1" ht="18" customHeight="1" x14ac:dyDescent="0.25">
      <c r="A326" s="55"/>
      <c r="B326" s="58"/>
      <c r="C326" s="61"/>
      <c r="D326" s="24" t="s">
        <v>43</v>
      </c>
      <c r="E326" s="62"/>
      <c r="F326" s="62"/>
      <c r="G326" s="62"/>
      <c r="H326" s="68"/>
    </row>
    <row r="327" spans="1:8" s="22" customFormat="1" ht="51" customHeight="1" x14ac:dyDescent="0.25">
      <c r="A327" s="55"/>
      <c r="B327" s="58"/>
      <c r="C327" s="61"/>
      <c r="D327" s="16" t="s">
        <v>84</v>
      </c>
      <c r="E327" s="62"/>
      <c r="F327" s="62"/>
      <c r="G327" s="62"/>
      <c r="H327" s="68"/>
    </row>
    <row r="328" spans="1:8" s="22" customFormat="1" ht="18" customHeight="1" x14ac:dyDescent="0.25">
      <c r="A328" s="55"/>
      <c r="B328" s="58"/>
      <c r="C328" s="61"/>
      <c r="D328" s="24" t="s">
        <v>13</v>
      </c>
      <c r="E328" s="62"/>
      <c r="F328" s="62"/>
      <c r="G328" s="62"/>
      <c r="H328" s="68"/>
    </row>
    <row r="329" spans="1:8" s="22" customFormat="1" ht="39.75" customHeight="1" x14ac:dyDescent="0.25">
      <c r="A329" s="55"/>
      <c r="B329" s="58"/>
      <c r="C329" s="61"/>
      <c r="D329" s="16" t="s">
        <v>87</v>
      </c>
      <c r="E329" s="62"/>
      <c r="F329" s="62"/>
      <c r="G329" s="62"/>
      <c r="H329" s="68"/>
    </row>
    <row r="331" spans="1:8" x14ac:dyDescent="0.25">
      <c r="E331" s="5"/>
      <c r="F331" s="5"/>
      <c r="G331" s="5"/>
    </row>
    <row r="332" spans="1:8" x14ac:dyDescent="0.25">
      <c r="F332" s="5"/>
      <c r="G332" s="5"/>
    </row>
    <row r="333" spans="1:8" x14ac:dyDescent="0.25">
      <c r="E333" s="5"/>
      <c r="F333" s="5"/>
      <c r="G333" s="5"/>
    </row>
    <row r="334" spans="1:8" x14ac:dyDescent="0.25">
      <c r="F334" s="5"/>
      <c r="G334" s="5"/>
    </row>
    <row r="335" spans="1:8" x14ac:dyDescent="0.25">
      <c r="F335" s="5"/>
      <c r="G335" s="5"/>
    </row>
    <row r="336" spans="1:8" x14ac:dyDescent="0.25">
      <c r="F336" s="5"/>
      <c r="G336" s="5"/>
    </row>
    <row r="337" spans="6:7" x14ac:dyDescent="0.25">
      <c r="F337" s="5"/>
      <c r="G337" s="5"/>
    </row>
    <row r="338" spans="6:7" x14ac:dyDescent="0.25">
      <c r="F338" s="5"/>
      <c r="G338" s="5"/>
    </row>
    <row r="339" spans="6:7" x14ac:dyDescent="0.25">
      <c r="F339" s="5"/>
      <c r="G339" s="5"/>
    </row>
    <row r="340" spans="6:7" x14ac:dyDescent="0.25">
      <c r="F340" s="5"/>
      <c r="G340" s="5"/>
    </row>
    <row r="341" spans="6:7" x14ac:dyDescent="0.25">
      <c r="F341" s="5"/>
      <c r="G341" s="5"/>
    </row>
    <row r="342" spans="6:7" x14ac:dyDescent="0.25">
      <c r="F342" s="5"/>
      <c r="G342" s="5"/>
    </row>
    <row r="343" spans="6:7" x14ac:dyDescent="0.25">
      <c r="F343" s="5"/>
      <c r="G343" s="5"/>
    </row>
    <row r="344" spans="6:7" x14ac:dyDescent="0.25">
      <c r="F344" s="5"/>
      <c r="G344" s="5"/>
    </row>
    <row r="345" spans="6:7" x14ac:dyDescent="0.25">
      <c r="F345" s="5"/>
      <c r="G345" s="5"/>
    </row>
    <row r="346" spans="6:7" x14ac:dyDescent="0.25">
      <c r="F346" s="5"/>
      <c r="G346" s="5"/>
    </row>
    <row r="347" spans="6:7" x14ac:dyDescent="0.25">
      <c r="F347" s="5"/>
      <c r="G347" s="5"/>
    </row>
    <row r="348" spans="6:7" x14ac:dyDescent="0.25">
      <c r="F348" s="5"/>
      <c r="G348" s="5"/>
    </row>
    <row r="349" spans="6:7" x14ac:dyDescent="0.25">
      <c r="F349" s="5"/>
      <c r="G349" s="5"/>
    </row>
    <row r="350" spans="6:7" x14ac:dyDescent="0.25">
      <c r="F350" s="5"/>
      <c r="G350" s="5"/>
    </row>
    <row r="351" spans="6:7" x14ac:dyDescent="0.25">
      <c r="F351" s="5"/>
      <c r="G351" s="5"/>
    </row>
    <row r="352" spans="6:7" x14ac:dyDescent="0.25">
      <c r="F352" s="5"/>
      <c r="G352" s="5"/>
    </row>
    <row r="353" spans="6:7" x14ac:dyDescent="0.25">
      <c r="F353" s="5"/>
      <c r="G353" s="5"/>
    </row>
    <row r="354" spans="6:7" x14ac:dyDescent="0.25">
      <c r="F354" s="5"/>
      <c r="G354" s="5"/>
    </row>
    <row r="355" spans="6:7" x14ac:dyDescent="0.25">
      <c r="F355" s="5"/>
      <c r="G355" s="5"/>
    </row>
    <row r="356" spans="6:7" x14ac:dyDescent="0.25">
      <c r="F356" s="5"/>
      <c r="G356" s="5"/>
    </row>
    <row r="357" spans="6:7" x14ac:dyDescent="0.25">
      <c r="F357" s="5"/>
      <c r="G357" s="5"/>
    </row>
    <row r="358" spans="6:7" x14ac:dyDescent="0.25">
      <c r="F358" s="5"/>
      <c r="G358" s="5"/>
    </row>
    <row r="359" spans="6:7" x14ac:dyDescent="0.25">
      <c r="F359" s="5"/>
      <c r="G359" s="5"/>
    </row>
    <row r="360" spans="6:7" x14ac:dyDescent="0.25">
      <c r="F360" s="5"/>
      <c r="G360" s="5"/>
    </row>
    <row r="361" spans="6:7" x14ac:dyDescent="0.25">
      <c r="F361" s="5"/>
      <c r="G361" s="5"/>
    </row>
    <row r="362" spans="6:7" x14ac:dyDescent="0.25">
      <c r="F362" s="5"/>
      <c r="G362" s="5"/>
    </row>
    <row r="363" spans="6:7" x14ac:dyDescent="0.25">
      <c r="F363" s="5"/>
      <c r="G363" s="5"/>
    </row>
    <row r="364" spans="6:7" x14ac:dyDescent="0.25">
      <c r="F364" s="5"/>
      <c r="G364" s="5"/>
    </row>
    <row r="365" spans="6:7" x14ac:dyDescent="0.25">
      <c r="F365" s="5"/>
      <c r="G365" s="5"/>
    </row>
    <row r="366" spans="6:7" x14ac:dyDescent="0.25">
      <c r="F366" s="5"/>
      <c r="G366" s="5"/>
    </row>
    <row r="367" spans="6:7" x14ac:dyDescent="0.25">
      <c r="F367" s="5"/>
      <c r="G367" s="5"/>
    </row>
    <row r="368" spans="6:7" x14ac:dyDescent="0.25">
      <c r="F368" s="5"/>
      <c r="G368" s="5"/>
    </row>
    <row r="369" spans="6:7" x14ac:dyDescent="0.25">
      <c r="F369" s="5"/>
      <c r="G369" s="5"/>
    </row>
    <row r="370" spans="6:7" x14ac:dyDescent="0.25">
      <c r="F370" s="5"/>
      <c r="G370" s="5"/>
    </row>
    <row r="371" spans="6:7" x14ac:dyDescent="0.25">
      <c r="F371" s="5"/>
      <c r="G371" s="5"/>
    </row>
    <row r="372" spans="6:7" x14ac:dyDescent="0.25">
      <c r="F372" s="5"/>
      <c r="G372" s="5"/>
    </row>
    <row r="373" spans="6:7" x14ac:dyDescent="0.25">
      <c r="F373" s="5"/>
      <c r="G373" s="5"/>
    </row>
    <row r="374" spans="6:7" x14ac:dyDescent="0.25">
      <c r="F374" s="5"/>
      <c r="G374" s="5"/>
    </row>
    <row r="375" spans="6:7" x14ac:dyDescent="0.25">
      <c r="F375" s="5"/>
      <c r="G375" s="5"/>
    </row>
    <row r="376" spans="6:7" x14ac:dyDescent="0.25">
      <c r="F376" s="5"/>
      <c r="G376" s="5"/>
    </row>
    <row r="377" spans="6:7" x14ac:dyDescent="0.25">
      <c r="F377" s="5"/>
      <c r="G377" s="5"/>
    </row>
    <row r="378" spans="6:7" x14ac:dyDescent="0.25">
      <c r="F378" s="5"/>
      <c r="G378" s="5"/>
    </row>
    <row r="379" spans="6:7" x14ac:dyDescent="0.25">
      <c r="F379" s="5"/>
      <c r="G379" s="5"/>
    </row>
    <row r="380" spans="6:7" x14ac:dyDescent="0.25">
      <c r="F380" s="5"/>
      <c r="G380" s="5"/>
    </row>
    <row r="381" spans="6:7" x14ac:dyDescent="0.25">
      <c r="F381" s="5"/>
      <c r="G381" s="5"/>
    </row>
    <row r="382" spans="6:7" x14ac:dyDescent="0.25">
      <c r="F382" s="5"/>
      <c r="G382" s="5"/>
    </row>
    <row r="383" spans="6:7" x14ac:dyDescent="0.25">
      <c r="F383" s="5"/>
      <c r="G383" s="5"/>
    </row>
    <row r="384" spans="6:7" x14ac:dyDescent="0.25">
      <c r="F384" s="5"/>
      <c r="G384" s="5"/>
    </row>
    <row r="385" spans="6:7" x14ac:dyDescent="0.25">
      <c r="F385" s="5"/>
      <c r="G385" s="5"/>
    </row>
    <row r="386" spans="6:7" x14ac:dyDescent="0.25">
      <c r="F386" s="5"/>
      <c r="G386" s="5"/>
    </row>
    <row r="387" spans="6:7" x14ac:dyDescent="0.25">
      <c r="F387" s="5"/>
      <c r="G387" s="5"/>
    </row>
    <row r="388" spans="6:7" x14ac:dyDescent="0.25">
      <c r="F388" s="5"/>
      <c r="G388" s="5"/>
    </row>
    <row r="389" spans="6:7" x14ac:dyDescent="0.25">
      <c r="F389" s="5"/>
      <c r="G389" s="5"/>
    </row>
    <row r="390" spans="6:7" x14ac:dyDescent="0.25">
      <c r="F390" s="5"/>
      <c r="G390" s="5"/>
    </row>
    <row r="391" spans="6:7" x14ac:dyDescent="0.25">
      <c r="F391" s="5"/>
      <c r="G391" s="5"/>
    </row>
    <row r="392" spans="6:7" x14ac:dyDescent="0.25">
      <c r="F392" s="5"/>
      <c r="G392" s="5"/>
    </row>
    <row r="393" spans="6:7" x14ac:dyDescent="0.25">
      <c r="F393" s="5"/>
      <c r="G393" s="5"/>
    </row>
    <row r="394" spans="6:7" x14ac:dyDescent="0.25">
      <c r="F394" s="5"/>
      <c r="G394" s="5"/>
    </row>
    <row r="395" spans="6:7" x14ac:dyDescent="0.25">
      <c r="F395" s="5"/>
      <c r="G395" s="5"/>
    </row>
    <row r="396" spans="6:7" x14ac:dyDescent="0.25">
      <c r="F396" s="5"/>
      <c r="G396" s="5"/>
    </row>
    <row r="397" spans="6:7" x14ac:dyDescent="0.25">
      <c r="F397" s="5"/>
      <c r="G397" s="5"/>
    </row>
    <row r="398" spans="6:7" x14ac:dyDescent="0.25">
      <c r="F398" s="5"/>
      <c r="G398" s="5"/>
    </row>
  </sheetData>
  <mergeCells count="380">
    <mergeCell ref="A189:A317"/>
    <mergeCell ref="C252:C258"/>
    <mergeCell ref="B252:B258"/>
    <mergeCell ref="C231:C237"/>
    <mergeCell ref="B231:B237"/>
    <mergeCell ref="B267:B269"/>
    <mergeCell ref="C259:C265"/>
    <mergeCell ref="B259:B265"/>
    <mergeCell ref="C276:C278"/>
    <mergeCell ref="B276:B278"/>
    <mergeCell ref="C267:C269"/>
    <mergeCell ref="H189:H193"/>
    <mergeCell ref="G189:G193"/>
    <mergeCell ref="F189:F193"/>
    <mergeCell ref="E189:E193"/>
    <mergeCell ref="G252:G258"/>
    <mergeCell ref="H252:H258"/>
    <mergeCell ref="E267:E269"/>
    <mergeCell ref="E259:E265"/>
    <mergeCell ref="F259:F265"/>
    <mergeCell ref="B273:B275"/>
    <mergeCell ref="H270:H272"/>
    <mergeCell ref="G270:G272"/>
    <mergeCell ref="F270:F272"/>
    <mergeCell ref="C270:C272"/>
    <mergeCell ref="B270:B272"/>
    <mergeCell ref="E270:E272"/>
    <mergeCell ref="H276:H278"/>
    <mergeCell ref="G276:G278"/>
    <mergeCell ref="F276:F278"/>
    <mergeCell ref="E276:E278"/>
    <mergeCell ref="E273:E275"/>
    <mergeCell ref="C273:C275"/>
    <mergeCell ref="H279:H281"/>
    <mergeCell ref="G279:G281"/>
    <mergeCell ref="F279:F281"/>
    <mergeCell ref="E279:E281"/>
    <mergeCell ref="F282:F284"/>
    <mergeCell ref="E282:E284"/>
    <mergeCell ref="H308:H312"/>
    <mergeCell ref="E303:E307"/>
    <mergeCell ref="F303:F307"/>
    <mergeCell ref="G303:G307"/>
    <mergeCell ref="H303:H307"/>
    <mergeCell ref="C297:C299"/>
    <mergeCell ref="B313:B317"/>
    <mergeCell ref="C313:C317"/>
    <mergeCell ref="E313:E317"/>
    <mergeCell ref="C279:C281"/>
    <mergeCell ref="B279:B281"/>
    <mergeCell ref="G308:G312"/>
    <mergeCell ref="B297:B299"/>
    <mergeCell ref="C282:C284"/>
    <mergeCell ref="B282:B284"/>
    <mergeCell ref="G313:G317"/>
    <mergeCell ref="H313:H317"/>
    <mergeCell ref="B300:B302"/>
    <mergeCell ref="C300:C302"/>
    <mergeCell ref="B308:B312"/>
    <mergeCell ref="C308:C312"/>
    <mergeCell ref="E308:E312"/>
    <mergeCell ref="F308:F312"/>
    <mergeCell ref="B303:B307"/>
    <mergeCell ref="C303:C307"/>
    <mergeCell ref="H129:H131"/>
    <mergeCell ref="G129:G131"/>
    <mergeCell ref="G117:G121"/>
    <mergeCell ref="C123:C127"/>
    <mergeCell ref="B112:B116"/>
    <mergeCell ref="C112:C116"/>
    <mergeCell ref="E112:E116"/>
    <mergeCell ref="F112:F116"/>
    <mergeCell ref="B129:B131"/>
    <mergeCell ref="H297:H299"/>
    <mergeCell ref="G297:G299"/>
    <mergeCell ref="F297:F299"/>
    <mergeCell ref="E297:E299"/>
    <mergeCell ref="H300:H302"/>
    <mergeCell ref="C105:C111"/>
    <mergeCell ref="E105:E111"/>
    <mergeCell ref="F105:F111"/>
    <mergeCell ref="G112:G116"/>
    <mergeCell ref="H123:H127"/>
    <mergeCell ref="E294:E296"/>
    <mergeCell ref="H105:H111"/>
    <mergeCell ref="H112:H116"/>
    <mergeCell ref="E145:E149"/>
    <mergeCell ref="F145:F149"/>
    <mergeCell ref="G145:G149"/>
    <mergeCell ref="H145:H149"/>
    <mergeCell ref="G123:G127"/>
    <mergeCell ref="F117:F121"/>
    <mergeCell ref="H133:H137"/>
    <mergeCell ref="G285:G287"/>
    <mergeCell ref="H294:H296"/>
    <mergeCell ref="B291:B293"/>
    <mergeCell ref="C291:C293"/>
    <mergeCell ref="E291:E293"/>
    <mergeCell ref="F291:F293"/>
    <mergeCell ref="G291:G293"/>
    <mergeCell ref="H291:H293"/>
    <mergeCell ref="B294:B296"/>
    <mergeCell ref="C294:C296"/>
    <mergeCell ref="B288:B290"/>
    <mergeCell ref="C288:C290"/>
    <mergeCell ref="E288:E290"/>
    <mergeCell ref="F288:F290"/>
    <mergeCell ref="C285:C287"/>
    <mergeCell ref="E285:E287"/>
    <mergeCell ref="F285:F287"/>
    <mergeCell ref="F313:F317"/>
    <mergeCell ref="H325:H329"/>
    <mergeCell ref="E36:E40"/>
    <mergeCell ref="H46:H50"/>
    <mergeCell ref="E51:E55"/>
    <mergeCell ref="F51:F55"/>
    <mergeCell ref="G51:G55"/>
    <mergeCell ref="G36:G40"/>
    <mergeCell ref="H36:H40"/>
    <mergeCell ref="H51:H55"/>
    <mergeCell ref="E238:E244"/>
    <mergeCell ref="F238:F244"/>
    <mergeCell ref="E325:E329"/>
    <mergeCell ref="F325:F329"/>
    <mergeCell ref="G325:G329"/>
    <mergeCell ref="G294:G296"/>
    <mergeCell ref="F294:F296"/>
    <mergeCell ref="E300:E302"/>
    <mergeCell ref="F300:F302"/>
    <mergeCell ref="G300:G302"/>
    <mergeCell ref="G288:G290"/>
    <mergeCell ref="H288:H290"/>
    <mergeCell ref="E319:E323"/>
    <mergeCell ref="E123:E127"/>
    <mergeCell ref="E129:E131"/>
    <mergeCell ref="F123:F127"/>
    <mergeCell ref="F129:F131"/>
    <mergeCell ref="F319:F323"/>
    <mergeCell ref="E252:E258"/>
    <mergeCell ref="F252:F258"/>
    <mergeCell ref="H267:H269"/>
    <mergeCell ref="G267:G269"/>
    <mergeCell ref="G319:G323"/>
    <mergeCell ref="H319:H323"/>
    <mergeCell ref="F273:F275"/>
    <mergeCell ref="G273:G275"/>
    <mergeCell ref="H273:H275"/>
    <mergeCell ref="G282:G284"/>
    <mergeCell ref="H282:H284"/>
    <mergeCell ref="H285:H287"/>
    <mergeCell ref="H225:H229"/>
    <mergeCell ref="F267:F269"/>
    <mergeCell ref="G238:G244"/>
    <mergeCell ref="H238:H244"/>
    <mergeCell ref="E245:E251"/>
    <mergeCell ref="F245:F251"/>
    <mergeCell ref="G245:G251"/>
    <mergeCell ref="H245:H251"/>
    <mergeCell ref="G259:G265"/>
    <mergeCell ref="H259:H265"/>
    <mergeCell ref="F215:F219"/>
    <mergeCell ref="G215:G219"/>
    <mergeCell ref="H215:H219"/>
    <mergeCell ref="E231:E237"/>
    <mergeCell ref="F231:F237"/>
    <mergeCell ref="G231:G237"/>
    <mergeCell ref="H231:H237"/>
    <mergeCell ref="E225:E229"/>
    <mergeCell ref="F225:F229"/>
    <mergeCell ref="G225:G229"/>
    <mergeCell ref="H210:H214"/>
    <mergeCell ref="E205:E209"/>
    <mergeCell ref="F205:F209"/>
    <mergeCell ref="G205:G209"/>
    <mergeCell ref="H205:H209"/>
    <mergeCell ref="E220:E224"/>
    <mergeCell ref="F220:F224"/>
    <mergeCell ref="G220:G224"/>
    <mergeCell ref="H220:H224"/>
    <mergeCell ref="E215:E219"/>
    <mergeCell ref="F185:F187"/>
    <mergeCell ref="E200:E204"/>
    <mergeCell ref="F195:F199"/>
    <mergeCell ref="G195:G199"/>
    <mergeCell ref="E210:E214"/>
    <mergeCell ref="F210:F214"/>
    <mergeCell ref="G210:G214"/>
    <mergeCell ref="F200:F204"/>
    <mergeCell ref="G200:G204"/>
    <mergeCell ref="H173:H177"/>
    <mergeCell ref="H195:H199"/>
    <mergeCell ref="E195:E199"/>
    <mergeCell ref="E185:E187"/>
    <mergeCell ref="H179:H183"/>
    <mergeCell ref="H200:H204"/>
    <mergeCell ref="F179:F183"/>
    <mergeCell ref="G179:G183"/>
    <mergeCell ref="H185:H187"/>
    <mergeCell ref="G185:G187"/>
    <mergeCell ref="G167:G171"/>
    <mergeCell ref="H167:H171"/>
    <mergeCell ref="E167:E171"/>
    <mergeCell ref="F162:F166"/>
    <mergeCell ref="G162:G166"/>
    <mergeCell ref="E162:E166"/>
    <mergeCell ref="E156:E160"/>
    <mergeCell ref="F156:F160"/>
    <mergeCell ref="G156:G160"/>
    <mergeCell ref="G150:G154"/>
    <mergeCell ref="H156:H160"/>
    <mergeCell ref="E173:E177"/>
    <mergeCell ref="F173:F177"/>
    <mergeCell ref="G173:G177"/>
    <mergeCell ref="H162:H166"/>
    <mergeCell ref="F167:F171"/>
    <mergeCell ref="F139:F143"/>
    <mergeCell ref="G139:G143"/>
    <mergeCell ref="H139:H143"/>
    <mergeCell ref="E133:E137"/>
    <mergeCell ref="F133:F137"/>
    <mergeCell ref="G133:G137"/>
    <mergeCell ref="E139:E143"/>
    <mergeCell ref="E117:E121"/>
    <mergeCell ref="G105:G111"/>
    <mergeCell ref="H91:H97"/>
    <mergeCell ref="E98:E104"/>
    <mergeCell ref="F98:F104"/>
    <mergeCell ref="G98:G104"/>
    <mergeCell ref="H98:H104"/>
    <mergeCell ref="H117:H121"/>
    <mergeCell ref="H56:H60"/>
    <mergeCell ref="G66:G70"/>
    <mergeCell ref="H72:H78"/>
    <mergeCell ref="G91:G97"/>
    <mergeCell ref="G61:G65"/>
    <mergeCell ref="H61:H65"/>
    <mergeCell ref="G84:G90"/>
    <mergeCell ref="H84:H90"/>
    <mergeCell ref="H66:H70"/>
    <mergeCell ref="G72:G78"/>
    <mergeCell ref="H31:H35"/>
    <mergeCell ref="F41:F45"/>
    <mergeCell ref="H41:H45"/>
    <mergeCell ref="F26:F30"/>
    <mergeCell ref="G26:G30"/>
    <mergeCell ref="H26:H30"/>
    <mergeCell ref="G31:G35"/>
    <mergeCell ref="G41:G45"/>
    <mergeCell ref="H10:H14"/>
    <mergeCell ref="E16:E20"/>
    <mergeCell ref="F16:F20"/>
    <mergeCell ref="G16:G20"/>
    <mergeCell ref="H16:H20"/>
    <mergeCell ref="G21:G25"/>
    <mergeCell ref="H21:H25"/>
    <mergeCell ref="F21:F25"/>
    <mergeCell ref="B105:B111"/>
    <mergeCell ref="E21:E25"/>
    <mergeCell ref="E26:E30"/>
    <mergeCell ref="E91:E97"/>
    <mergeCell ref="E56:E60"/>
    <mergeCell ref="E41:E45"/>
    <mergeCell ref="E46:E50"/>
    <mergeCell ref="E61:E65"/>
    <mergeCell ref="E72:E78"/>
    <mergeCell ref="E66:E70"/>
    <mergeCell ref="B56:B60"/>
    <mergeCell ref="C56:C60"/>
    <mergeCell ref="B61:B65"/>
    <mergeCell ref="A319:A329"/>
    <mergeCell ref="B319:B323"/>
    <mergeCell ref="C319:C323"/>
    <mergeCell ref="B325:B329"/>
    <mergeCell ref="C325:C329"/>
    <mergeCell ref="B238:B244"/>
    <mergeCell ref="C238:C244"/>
    <mergeCell ref="B245:B251"/>
    <mergeCell ref="C245:C251"/>
    <mergeCell ref="B285:B287"/>
    <mergeCell ref="C210:C214"/>
    <mergeCell ref="B215:B219"/>
    <mergeCell ref="C215:C219"/>
    <mergeCell ref="B220:B224"/>
    <mergeCell ref="C220:C224"/>
    <mergeCell ref="B225:B229"/>
    <mergeCell ref="C225:C229"/>
    <mergeCell ref="B200:B204"/>
    <mergeCell ref="C200:C204"/>
    <mergeCell ref="B205:B209"/>
    <mergeCell ref="C205:C209"/>
    <mergeCell ref="B189:B193"/>
    <mergeCell ref="C189:C193"/>
    <mergeCell ref="B195:B199"/>
    <mergeCell ref="C195:C199"/>
    <mergeCell ref="B210:B214"/>
    <mergeCell ref="A156:A177"/>
    <mergeCell ref="B156:B160"/>
    <mergeCell ref="C156:C160"/>
    <mergeCell ref="B162:B166"/>
    <mergeCell ref="C162:C166"/>
    <mergeCell ref="B167:B171"/>
    <mergeCell ref="C167:C171"/>
    <mergeCell ref="B173:B177"/>
    <mergeCell ref="A179:A187"/>
    <mergeCell ref="B98:B104"/>
    <mergeCell ref="B117:B121"/>
    <mergeCell ref="B145:B149"/>
    <mergeCell ref="C145:C149"/>
    <mergeCell ref="A133:A154"/>
    <mergeCell ref="B133:B137"/>
    <mergeCell ref="C133:C137"/>
    <mergeCell ref="B139:B143"/>
    <mergeCell ref="C139:C143"/>
    <mergeCell ref="B150:B154"/>
    <mergeCell ref="C66:C70"/>
    <mergeCell ref="B72:B78"/>
    <mergeCell ref="C72:C78"/>
    <mergeCell ref="B79:B83"/>
    <mergeCell ref="C79:C83"/>
    <mergeCell ref="A123:A131"/>
    <mergeCell ref="B123:B127"/>
    <mergeCell ref="C129:C131"/>
    <mergeCell ref="B84:B90"/>
    <mergeCell ref="B91:B97"/>
    <mergeCell ref="H79:H83"/>
    <mergeCell ref="C84:C90"/>
    <mergeCell ref="F72:F78"/>
    <mergeCell ref="C117:C121"/>
    <mergeCell ref="E79:E83"/>
    <mergeCell ref="F79:F83"/>
    <mergeCell ref="G79:G83"/>
    <mergeCell ref="C98:C104"/>
    <mergeCell ref="C91:C97"/>
    <mergeCell ref="F91:F97"/>
    <mergeCell ref="C185:C187"/>
    <mergeCell ref="B185:B187"/>
    <mergeCell ref="C21:C25"/>
    <mergeCell ref="B26:B30"/>
    <mergeCell ref="B41:B45"/>
    <mergeCell ref="C41:C45"/>
    <mergeCell ref="C26:C30"/>
    <mergeCell ref="B36:B40"/>
    <mergeCell ref="B31:B35"/>
    <mergeCell ref="C31:C35"/>
    <mergeCell ref="F56:F60"/>
    <mergeCell ref="G56:G60"/>
    <mergeCell ref="F61:F65"/>
    <mergeCell ref="F66:F70"/>
    <mergeCell ref="B179:B183"/>
    <mergeCell ref="C179:C183"/>
    <mergeCell ref="C61:C65"/>
    <mergeCell ref="C173:C177"/>
    <mergeCell ref="E179:E183"/>
    <mergeCell ref="B66:B70"/>
    <mergeCell ref="B51:B55"/>
    <mergeCell ref="C51:C55"/>
    <mergeCell ref="E31:E35"/>
    <mergeCell ref="F31:F35"/>
    <mergeCell ref="B46:B50"/>
    <mergeCell ref="C46:C50"/>
    <mergeCell ref="H150:H154"/>
    <mergeCell ref="C36:C40"/>
    <mergeCell ref="F46:F50"/>
    <mergeCell ref="G46:G50"/>
    <mergeCell ref="F36:F40"/>
    <mergeCell ref="C150:C154"/>
    <mergeCell ref="E150:E154"/>
    <mergeCell ref="F150:F154"/>
    <mergeCell ref="E84:E90"/>
    <mergeCell ref="F84:F90"/>
    <mergeCell ref="A3:H3"/>
    <mergeCell ref="E10:E14"/>
    <mergeCell ref="F10:F14"/>
    <mergeCell ref="G10:G14"/>
    <mergeCell ref="A10:A121"/>
    <mergeCell ref="B10:B14"/>
    <mergeCell ref="C10:C14"/>
    <mergeCell ref="C16:C20"/>
    <mergeCell ref="B16:B20"/>
    <mergeCell ref="B21:B25"/>
  </mergeCells>
  <phoneticPr fontId="0" type="noConversion"/>
  <pageMargins left="0.28000000000000003" right="0.2" top="0.38" bottom="0.37" header="0.2" footer="0.19"/>
  <pageSetup paperSize="9" scale="75" firstPageNumber="3239" orientation="portrait" useFirstPageNumber="1" r:id="rId1"/>
  <headerFooter>
    <oddFooter>&amp;L&amp;"GHEA Grapalat,Regular"&amp;8Հայաստանի Հանրապետության ֆինանսների նախարարություն&amp;R&amp;"GHEA Grapalat,Regular"&amp;9&amp;F  &amp;Pէջ</oddFooter>
  </headerFooter>
  <rowBreaks count="10" manualBreakCount="10">
    <brk id="40" max="7" man="1"/>
    <brk id="74" max="7" man="1"/>
    <brk id="116" max="7" man="1"/>
    <brk id="151" max="7" man="1"/>
    <brk id="186" max="7" man="1"/>
    <brk id="214" max="7" man="1"/>
    <brk id="243" max="7" man="1"/>
    <brk id="260" max="7" man="1"/>
    <brk id="277" max="7" man="1"/>
    <brk id="29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axyusak 12</vt:lpstr>
      <vt:lpstr>'axyusak 12'!Print_Area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2016-04-19T12:08:09Z</cp:lastPrinted>
  <dcterms:created xsi:type="dcterms:W3CDTF">2015-03-06T11:53:05Z</dcterms:created>
  <dcterms:modified xsi:type="dcterms:W3CDTF">2016-06-23T10:53:59Z</dcterms:modified>
</cp:coreProperties>
</file>