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255" windowWidth="11850" windowHeight="6015"/>
  </bookViews>
  <sheets>
    <sheet name="Report" sheetId="6" r:id="rId1"/>
  </sheets>
  <definedNames>
    <definedName name="_xlnm.Print_Area" localSheetId="0">Report!$A$1:$J$153</definedName>
    <definedName name="_xlnm.Print_Titles" localSheetId="0">Report!$A:$E,Report!$5:$6</definedName>
  </definedNames>
  <calcPr calcId="145621" fullCalcOnLoad="1"/>
</workbook>
</file>

<file path=xl/calcChain.xml><?xml version="1.0" encoding="utf-8"?>
<calcChain xmlns="http://schemas.openxmlformats.org/spreadsheetml/2006/main">
  <c r="F90" i="6" l="1"/>
  <c r="I8" i="6"/>
  <c r="I31" i="6"/>
  <c r="J31" i="6" s="1"/>
  <c r="I41" i="6"/>
  <c r="I55" i="6"/>
  <c r="I71" i="6"/>
  <c r="I90" i="6"/>
  <c r="I129" i="6"/>
  <c r="J129" i="6" s="1"/>
  <c r="H14" i="6"/>
  <c r="H21" i="6"/>
  <c r="H24" i="6"/>
  <c r="H8" i="6" s="1"/>
  <c r="J8" i="6" s="1"/>
  <c r="H27" i="6"/>
  <c r="J27" i="6" s="1"/>
  <c r="H37" i="6"/>
  <c r="H31" i="6"/>
  <c r="H45" i="6"/>
  <c r="J45" i="6" s="1"/>
  <c r="H51" i="6"/>
  <c r="H61" i="6"/>
  <c r="H55" i="6" s="1"/>
  <c r="J55" i="6" s="1"/>
  <c r="H67" i="6"/>
  <c r="J67" i="6" s="1"/>
  <c r="H77" i="6"/>
  <c r="H83" i="6"/>
  <c r="H71" i="6" s="1"/>
  <c r="J71" i="6" s="1"/>
  <c r="H86" i="6"/>
  <c r="J86" i="6" s="1"/>
  <c r="H96" i="6"/>
  <c r="H109" i="6"/>
  <c r="H90" i="6" s="1"/>
  <c r="H112" i="6"/>
  <c r="H115" i="6"/>
  <c r="H118" i="6"/>
  <c r="H121" i="6"/>
  <c r="J121" i="6" s="1"/>
  <c r="H125" i="6"/>
  <c r="H135" i="6"/>
  <c r="H141" i="6"/>
  <c r="J141" i="6" s="1"/>
  <c r="H129" i="6"/>
  <c r="J14" i="6"/>
  <c r="J103" i="6"/>
  <c r="G8" i="6"/>
  <c r="F8" i="6"/>
  <c r="F31" i="6"/>
  <c r="F41" i="6"/>
  <c r="F55" i="6"/>
  <c r="F71" i="6"/>
  <c r="F129" i="6"/>
  <c r="G31" i="6"/>
  <c r="G55" i="6"/>
  <c r="G71" i="6"/>
  <c r="G90" i="6"/>
  <c r="G41" i="6"/>
  <c r="G129" i="6"/>
  <c r="J125" i="6"/>
  <c r="J118" i="6"/>
  <c r="J115" i="6"/>
  <c r="J112" i="6"/>
  <c r="J96" i="6"/>
  <c r="J83" i="6"/>
  <c r="J77" i="6"/>
  <c r="J61" i="6"/>
  <c r="J51" i="6"/>
  <c r="J37" i="6"/>
  <c r="J24" i="6"/>
  <c r="J21" i="6"/>
  <c r="J90" i="6" l="1"/>
  <c r="H41" i="6"/>
  <c r="J41" i="6" s="1"/>
  <c r="J109" i="6"/>
</calcChain>
</file>

<file path=xl/sharedStrings.xml><?xml version="1.0" encoding="utf-8"?>
<sst xmlns="http://schemas.openxmlformats.org/spreadsheetml/2006/main" count="214" uniqueCount="111">
  <si>
    <t>ԱԾ</t>
  </si>
  <si>
    <t>ԾՏ</t>
  </si>
  <si>
    <t>Ծրագրի դասիչը</t>
  </si>
  <si>
    <t>Ժամանակավոր անաշխատունակության թերթիկների տպագրություն</t>
  </si>
  <si>
    <t>Շարքային զինծառայողների և ընտանիքների անդամների կենսաթոշակային ապահովում</t>
  </si>
  <si>
    <t>Աշխատանքային կենսաթոշակներ</t>
  </si>
  <si>
    <t>Ժամանակավոր անաշխատունակության դեպքում նպաստի վճարում</t>
  </si>
  <si>
    <t>Հղիության և ծննդաբերության նպաստ</t>
  </si>
  <si>
    <t>Վետերանների պատվովճար</t>
  </si>
  <si>
    <t>&lt;&lt;Ժողովրդական&gt;&gt; պատվավոր կոչման արժանացած անձանց պատվովճար</t>
  </si>
  <si>
    <t>Պետական հիմնարկների և կազմակերպությունների աշխատողների սոցիալական փաթեթի ապահովում</t>
  </si>
  <si>
    <t>01</t>
  </si>
  <si>
    <t>02</t>
  </si>
  <si>
    <t>03</t>
  </si>
  <si>
    <t>04</t>
  </si>
  <si>
    <t>05</t>
  </si>
  <si>
    <t>07</t>
  </si>
  <si>
    <t>Երեխայի ծննդյան միանվագ նպաստի  վճարման հետ կապված ծառայություններ</t>
  </si>
  <si>
    <t>Երեխայի ծննդյան միանվագ նպաստ</t>
  </si>
  <si>
    <t>ՀՄ մասնակիցներին, ՀՄՊ և այլ պետություններում մարտական գործողությունների  ընթացքում զոհված զինծառայողների ընտանիքներին տրվող և 25.11.1998թ. ՀՕ-258-Ն օրենքի 34.1 հոդված 1-ին մասով սահմանված  պարգևավճարների տրամադրում</t>
  </si>
  <si>
    <t xml:space="preserve">ՀՀ օրենքով նշանակված կենսաթոշակներ </t>
  </si>
  <si>
    <t>Կենսաթոշակառուի, Ծերության, հաշմանդամության, կերակրողին կորցնելու դեպքում սոցիալական նպաստառուի մահվան դեպքում տրվող թաղման նպաստ</t>
  </si>
  <si>
    <t>Ծերության, հաշմանդամության, կերակրողին կորցնելու դեպքում սոցիալական նպաստներ</t>
  </si>
  <si>
    <t>Ծրագիրը</t>
  </si>
  <si>
    <t>Միջոցառումը</t>
  </si>
  <si>
    <t>Գործառնական դասիչը</t>
  </si>
  <si>
    <t>(Բաժին/Խումբ /Դաս)</t>
  </si>
  <si>
    <t>Ծրագիր/Քաղաքականության միջոցառում</t>
  </si>
  <si>
    <t>ԾՐԱԳԻՐ</t>
  </si>
  <si>
    <t>Ծրագրի նկարագրությունը</t>
  </si>
  <si>
    <t>(հազար դրամ)</t>
  </si>
  <si>
    <t>Քաղաքականության միջոցառումներ. Տրանսֆերտներ</t>
  </si>
  <si>
    <t>ՀՄՊ մասնակիցներին, ՀՄՊ և այլ պետություններում մարտական գործողությունների ընթացքում զոհված զինծառայողների ընտանիքներին տրվող 25.11.1998թ. ՀՕ-258 օրենքի 34.1 հոդվածով սահմանված պարգգևավճար</t>
  </si>
  <si>
    <t>ՀՄ պատերազմի վետերաններին պատվովճարի տրամադրում</t>
  </si>
  <si>
    <t>Համընդհանուր ճանաչում ունենալու, արվեuտի զարգացման գործում ունեցած մեծ և բացառիկ վաuտակի համար Ժողովրդական  պատվավոր կոչման արժանացած անձանց ամենամսյա պատվովճարի տրամադրում</t>
  </si>
  <si>
    <t>Պատերազմների մասնակիցներին և նրանց ընտանիքներին աջակցության ծրագիր</t>
  </si>
  <si>
    <t>Ֆինանսավորման ծախսի նկարագրությունը</t>
  </si>
  <si>
    <t>Զոհված՝ հետմահու Հայաստանի ազգային հերոսների և  Մարտական խաչ շքանշանով պարգևատրված անձի ընտանիքի  անդամներին տրվող պարգևավճարի միջոցառման իրականացման ապահովում</t>
  </si>
  <si>
    <t>Քաղաքականության միջոցառումներ. Ծառայություններ</t>
  </si>
  <si>
    <t>Մատուցվող ծառայության նկարագրությունը</t>
  </si>
  <si>
    <t>Զոհված՝ հետմահու Հայաստանի ազգային հերոսների և  Մարտական խաչ շքանշանով պարգևատրված անձի ընտանիքի  անդամներին տրվող պարգևավճարի տրամադրում</t>
  </si>
  <si>
    <t>Ծառայություն մատուցողի անվանումը</t>
  </si>
  <si>
    <t>&lt;&lt;Գնումների մասին ՀՀ օրենքի համաձայն ընտրված կազմակերպություններ</t>
  </si>
  <si>
    <t>Ժողովրդագրական վիճակի բարելավման ծրագիր</t>
  </si>
  <si>
    <t>Ժողովրդագրական վիճակի բարելավմանն ուղղված միջոցառումների իրականացում</t>
  </si>
  <si>
    <t>Վերջնական արդյունքի նկարագրությունը</t>
  </si>
  <si>
    <t>Ժողովրդագրական վիճակի բարելավում</t>
  </si>
  <si>
    <t>Երեխայի ծննդյան միանվագ նպաստների  վճարման  ծառայություններ</t>
  </si>
  <si>
    <t>Երեխայի ծննդյան կապակցությամբ լրացուցիչ ծախսերի մասնակի հատուցում</t>
  </si>
  <si>
    <t>Սոցիալական ապահովագրության ծրագրեր</t>
  </si>
  <si>
    <t xml:space="preserve"> ժամանակավոր անաշխատունակության  նպաստերի  ծրագրերի  (Ժամանակավոր անաշխատունակության դեպքում նպաստի, հղիության և ծննդաբերության նպաստի) իրականացում</t>
  </si>
  <si>
    <t>Բնակչության կենսամակարդակի բարձրացում</t>
  </si>
  <si>
    <t xml:space="preserve">Ժամանակավոր անաշխատունակության դեպքում նպաստի, հղիության և ծննդաբերության նպաստների  նշանակման համար բժշկական  հաuտատության կողմից տրվող ժամանակավոր անաշխատունակության թերթիկների ձևաթղթերի  տպագրում </t>
  </si>
  <si>
    <t>ՀՀ ԱՍՀՆ սոցիալական ապահովության պետական ծառայություն</t>
  </si>
  <si>
    <t>Կենսաթոշակային ապահովության ծրագիր</t>
  </si>
  <si>
    <t>Պետական (պարտադիր) կենսաթոշակային ապահովագրության բնագավառում քաղաքականության իրականացում</t>
  </si>
  <si>
    <t>Կենսաթոշակառուների կենսամակարդակի բարձրացումը</t>
  </si>
  <si>
    <t>Պետական կենսաթոշակների ծրագրերի  իրականացման ապահովում</t>
  </si>
  <si>
    <t xml:space="preserve">Գործադիր իշխանության, պետական կառավարման հանրապետական և տարածքային  կառավարման մարմինների պահպանում                                      </t>
  </si>
  <si>
    <t xml:space="preserve"> ՀՀ աշխատանքի և սոցիալական հարցերի նախարարության սոցիալական ապահովության պետական ծառայություն                   </t>
  </si>
  <si>
    <t>Բանկեր, վճարահաշվարկային կազմակերպություններ և &lt;&lt;Գնումների մասին &gt;&gt;  ՀՀ օրենքով ընտրված կազմակերպություններ</t>
  </si>
  <si>
    <t>Սպայական անձնակազմի և նրանց ընտանիքների անդամների կենսաթոշակներ</t>
  </si>
  <si>
    <t>Շարքային զինծառայողներին  և նրանց ընտանիքների անդամներին հաշմանդամության և կերակրողին կորցնելու դեպքում տրվող կենսաթոշակների տրամադրում</t>
  </si>
  <si>
    <t>Սպայական անձնակազմի  և նրանց ընտանիքների անդամներին երկարամյա ծառայության,  հաշմանդամության և կերակրողին կորցնելու դեպքում տրվող կենսաթոշակների տրամադրում</t>
  </si>
  <si>
    <t xml:space="preserve">Բյուջեի միջոցների հաշվին պարտադիր սոցիալական ապահովության վճարներ կատարող քաղաքացիներին ապահովագրական (ներառյալ ոչ ապահովագրական ժամանակահատվածները)` տարիքային, հաշմանդամության, կերակրողին կորցնելու դեպքում տրվող, երկարամյա ծառայության, արտոնյալ, մասնակի կենսաթոշակների տրամադրում, </t>
  </si>
  <si>
    <t>Քաղաքացիների ծերության, հաշմանդամության, կերակրողին կորցնելու դեպքում սոցիալական նպաստների տրամադրում</t>
  </si>
  <si>
    <t>Կենսաթոշակառուի, ծերության, հաշմանդամության, կերակրողին կորցնելու դեպքում սոցիալական նպաստառուի  մահվան դեպքում տրվող թաղման նպաստ</t>
  </si>
  <si>
    <t>Աշխատողների աշխատանքային պարտականությունների կատարման հետ կապված խեղման, մասնագիտական հիվանդության և առողջության այլ վնասման հետևանքով պատճառված վնասի փոխհատուցման ծրագիր</t>
  </si>
  <si>
    <t>Աշխատողների աշխատանքային պարտականությունների կատարման հետ կապված խեղման, մասնագիտական հիվանդության և առողջության այլ վնասման հետևանքով պատճառված վնասի փոխհատուցում</t>
  </si>
  <si>
    <t xml:space="preserve">Աշխատողների աշխատանքային պարտականությունների կատարման հետ կապված խեղման, մասնագիտական հիվանդության և առողջության այլ վնասման հետևանքով պատճառված վնասի փոխհատուցման վճարման հետ կապված  ծառայություններ </t>
  </si>
  <si>
    <t>Պետական կենսաթոշակների տրամադրման և տեղեկատվական միասնական համակարգի  սպասարկման ծառայություններ</t>
  </si>
  <si>
    <t>Առանձին կատեգորիայի քաղաքացիներին պարգևավճարների և պատվովճարների տրամադրում</t>
  </si>
  <si>
    <t xml:space="preserve">Առանձին կատեգորիայի քաղաքացիներին պարգևավճարի և պատվովճարների վճարման հետ կապված  ծառայությունների իրականացման ապահովում  </t>
  </si>
  <si>
    <t xml:space="preserve">Բանկեր, վճարահաշվարկային կազմակերպություններ </t>
  </si>
  <si>
    <t>31</t>
  </si>
  <si>
    <t>Սոցիալական ապահովության վճարներ կատարող քաղաքացիների (վարձու աշխատողներ և ինքնուրույնաբար իրենց աշխատանքով ապահովված անձանց) կորցրած եկամտի փոխհատուցում` հիվանդության, ընտանիքի հիվանդ անդամի խնամքի և օրենքով սահմանված այլ պատճառներով առաջացած ժամանակավոր անաշխատունակության դեպքում</t>
  </si>
  <si>
    <t>Սոցիալական ապավության վճարներ կատարող քաղաքացիների (վարձու աշխատողներ և ինքնուրույնաբար իրենց աշխատանքով ապահովված անձանց) կորցրած եկամտի փոխհատուցում` հղիության և ծննդաբերության պատճառներով առաջացած ժամանակավոր անաշխատունակության դեպքում</t>
  </si>
  <si>
    <t>Տրանսֆերտի նկարագրությունը</t>
  </si>
  <si>
    <t>Տրանսֆերտի  նկարագրությունը</t>
  </si>
  <si>
    <t>կենսաթոշակառու դատավորներին, դատախազներին, Սահմանադր.դատարանի անդամներին և նախկին պատգամավորներին կենսաթոշակի տրամադրում</t>
  </si>
  <si>
    <t>Բանկեր և վճարահաշվարկային կազմակերպություններ</t>
  </si>
  <si>
    <t xml:space="preserve">Պաշտոնական պարտականությունները կատարելիս կամ դրանք կատարելու առնչությամբ զոհված պատգամավորների ընտանիքների անդամներին նշանակված կենսաթոշակի, ՀՀ նախկին նախագահներին նշանակված հատուկ կենսաթոշակի, </t>
  </si>
  <si>
    <t>Աշխատողների աշխատանքային պարտականությունների կատարման հետ կապված խեղման, մասնագիտական հիվանդության և առողջության այլ վնասման հետևանքով պատճառված վնասի փոխհատուցման տրամադրում</t>
  </si>
  <si>
    <t xml:space="preserve">Աշխատողների աշխատանքային պարտականությունների կատարման հետ կապված  առողջության  վնասման հետևանքով պատճառված վնասի փոխհատուցման </t>
  </si>
  <si>
    <t xml:space="preserve">Աշխատողների աշխատանքային պարտականությունների կատարման հետ կապված խեղման, մասնագիտական հիվանդության և առողջության այլ վնասման հետևանքով պատճառված վնասի փոխհատուցման վճարման հետ կապված  ծառայությունների ապահովում </t>
  </si>
  <si>
    <t>Աշխատողների աշխատանքային պարտականությունների կատարման հետ կապված խեղման, մասնագիտական հիվանդության և առողջության այլ վնասման հետևանքով պատճառված վնասի հատուցման տրամադրում</t>
  </si>
  <si>
    <t xml:space="preserve">Առանձին կատեգորիայի քաղաքացիների (ՀՄ պատերազմի վետերաններ և հաշմանդամներ,  ծառայողական պարտականությունների կատարման ժամանակ զոհված (մահացած) զինծառայողների ընտանիքներ, հայրենիքի առջև հատուկ վաստակ ունեվող անձինք) փոխհատուցման, պարգևավճարի կամ հատուկ վճարի պատվովճարի տրամադրում </t>
  </si>
  <si>
    <t>Սոցիալական փաթեթների ապահովման ծրագիր</t>
  </si>
  <si>
    <t>Սոցիալական փաթեթներով ապահովում պետական հիմնարկների և կազմակերպությունների աշխատողներին</t>
  </si>
  <si>
    <t>Քաղաքականության միջոցառումներ. Տրասֆերտներ</t>
  </si>
  <si>
    <t>Պետական հիմնարկների և կազմակերպությունների աշխատողների հիպոթեքային վարկի ուսման վճարի և հանգստի ապահովման գծով ծախսերի փոխհատուցում</t>
  </si>
  <si>
    <t>Կատարման %</t>
  </si>
  <si>
    <t>Ծանոթություն</t>
  </si>
  <si>
    <t>Սպայական անձնակազմի, շարքային զինծառայողների և նրանց ընտանիքների անդամների  կենսաթոշակների, աշխատանքային, ՀՀ օրենքով նշանակված կենսաթոշակների,   ծերության հաշմանդամության կերակրողին կորցնելու դեպքում  նպաստների տրամադրման  տեղեկատվական  սպասարկում և շահագործում, վճարման ծառայությունների ձեռք բերում և համապատասխան ձևերի և ձևաթղթերի տպագրում</t>
  </si>
  <si>
    <t xml:space="preserve"> </t>
  </si>
  <si>
    <t>10.07.01</t>
  </si>
  <si>
    <t>08.02.05.</t>
  </si>
  <si>
    <t>10.09.02.</t>
  </si>
  <si>
    <t>10.03.01.</t>
  </si>
  <si>
    <t>10.04.01.</t>
  </si>
  <si>
    <t>10.09.01.</t>
  </si>
  <si>
    <t>10.02.01.</t>
  </si>
  <si>
    <t>10.01.01.</t>
  </si>
  <si>
    <t>ՀՄՊ մասնակիցներին, ՀՄՊ և այլ պետություններում մարտական գործողությունների  ընթացքում զոհված զինծառայողների ընտանիքներին տրվող և 25.11.1998թ. ՀՕ-258-Ն օրենքի 34.1 հոդված 1-ին մասով սահմանված  պարգևավճարի և պատվովճարների վճարման հետ կապված  ծառայություններ</t>
  </si>
  <si>
    <t xml:space="preserve">ՀՀ կառավարության 2014 թվականի դեկտեմբերի 18-ի «Հայաստանի Հանրապետության 2015 թվականի պետական բյուջեի կատարումն ապահովող միջոցառումների մասին» N 1515-Ն որոշման 11-րդ հավելվածի 12-րդ աղյուսակի՝ ԱԾ 1005, 1102, 1121 ծրագրերի գծով, վճարման հետ կապված ծառայությունների ֆինանսավորումը Ծառայության կողմից կատարվել են08.02.05.11 և 10.09.02.06 ծրագրերով, ըստ տնտեսագիտական դասակարգման (Գործառնական և բանկային ծառայությունների ծախսեր և Կապի ծառայություններ) հոդվածներով, առանց  համապատասխան ծախսերի ծրագրերի տարանջատման,  որն էլ հանդիսանում է փաստացի դրամարկղային ծախսերի տարբերության  պատճառը: </t>
  </si>
  <si>
    <t xml:space="preserve"> ՀՀ աշխատանքի և սոցիալական հարցերի նախարարության սոցիալական ապահովության պետական ծառայություն </t>
  </si>
  <si>
    <t>Բյուջե</t>
  </si>
  <si>
    <t>Ճշտված բյուջե</t>
  </si>
  <si>
    <t>Փաստ</t>
  </si>
  <si>
    <t>Զոհված՝ հետմահու Հայաստանի ազգային հերոսների և  Մարտական խաչ շքանշանով պարգևատրված անձի ընտանիքի  անդամներին տրվող պարգևավճար</t>
  </si>
  <si>
    <r>
      <t xml:space="preserve">Զոհված՝ հետմահու Հայաստանի ազգային հերոսների և  Մարտական խաչ շքանշանով պարգևատրված անձի ընտանիքի  անդամներին տրվող պարգևավճարի </t>
    </r>
    <r>
      <rPr>
        <u/>
        <sz val="10"/>
        <color indexed="8"/>
        <rFont val="GHEA Grapalat"/>
        <family val="3"/>
      </rPr>
      <t>վճարման հետ կապված ծառայություններ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</si>
</sst>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_-* #,##0.00_-;\-* #,##0.00_-;_-* &quot;-&quot;??_-;_-@_-"/>
    <numFmt numFmtId="199" formatCode="00"/>
    <numFmt numFmtId="201" formatCode="#,##0.00;[Red]#,##0.00"/>
    <numFmt numFmtId="211" formatCode="#,##0.0_);\(#,##0.0\)"/>
    <numFmt numFmtId="213" formatCode="0.0%"/>
  </numFmts>
  <fonts count="9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charset val="204"/>
    </font>
    <font>
      <sz val="8"/>
      <name val="Arial Armenian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i/>
      <sz val="10"/>
      <color indexed="8"/>
      <name val="GHEA Grapalat"/>
      <family val="3"/>
    </font>
    <font>
      <u/>
      <sz val="10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" fillId="0" borderId="0"/>
  </cellStyleXfs>
  <cellXfs count="207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Fill="1"/>
    <xf numFmtId="0" fontId="5" fillId="0" borderId="0" xfId="0" applyFont="1" applyProtection="1"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wrapText="1"/>
    </xf>
    <xf numFmtId="0" fontId="5" fillId="0" borderId="3" xfId="2" applyFont="1" applyFill="1" applyBorder="1" applyAlignment="1"/>
    <xf numFmtId="0" fontId="5" fillId="0" borderId="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201" fontId="5" fillId="0" borderId="0" xfId="0" applyNumberFormat="1" applyFont="1" applyFill="1"/>
    <xf numFmtId="0" fontId="5" fillId="0" borderId="0" xfId="0" applyFont="1" applyFill="1" applyProtection="1">
      <protection hidden="1"/>
    </xf>
    <xf numFmtId="0" fontId="5" fillId="2" borderId="5" xfId="2" applyFont="1" applyFill="1" applyBorder="1" applyAlignment="1">
      <alignment horizontal="center" vertical="top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top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211" fontId="5" fillId="2" borderId="2" xfId="2" applyNumberFormat="1" applyFont="1" applyFill="1" applyBorder="1" applyAlignment="1">
      <alignment horizontal="center" vertical="center" wrapText="1"/>
    </xf>
    <xf numFmtId="211" fontId="5" fillId="2" borderId="2" xfId="2" applyNumberFormat="1" applyFont="1" applyFill="1" applyBorder="1" applyAlignment="1">
      <alignment horizontal="center" vertical="top" wrapText="1"/>
    </xf>
    <xf numFmtId="0" fontId="5" fillId="2" borderId="8" xfId="2" applyFont="1" applyFill="1" applyBorder="1" applyAlignment="1">
      <alignment horizontal="center" vertical="top" wrapText="1"/>
    </xf>
    <xf numFmtId="0" fontId="5" fillId="0" borderId="9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left" vertical="center" wrapText="1"/>
    </xf>
    <xf numFmtId="211" fontId="5" fillId="0" borderId="2" xfId="2" applyNumberFormat="1" applyFont="1" applyFill="1" applyBorder="1" applyAlignment="1">
      <alignment horizontal="right" vertical="center" wrapText="1"/>
    </xf>
    <xf numFmtId="201" fontId="5" fillId="0" borderId="2" xfId="2" applyNumberFormat="1" applyFont="1" applyFill="1" applyBorder="1" applyAlignment="1">
      <alignment horizontal="right" vertical="center" wrapText="1"/>
    </xf>
    <xf numFmtId="211" fontId="5" fillId="0" borderId="4" xfId="2" applyNumberFormat="1" applyFont="1" applyFill="1" applyBorder="1" applyAlignment="1">
      <alignment horizontal="right" vertical="center" wrapText="1"/>
    </xf>
    <xf numFmtId="211" fontId="5" fillId="0" borderId="8" xfId="2" applyNumberFormat="1" applyFont="1" applyFill="1" applyBorder="1" applyAlignment="1">
      <alignment horizontal="right" vertical="center" wrapText="1"/>
    </xf>
    <xf numFmtId="201" fontId="5" fillId="0" borderId="8" xfId="2" applyNumberFormat="1" applyFont="1" applyFill="1" applyBorder="1" applyAlignment="1">
      <alignment horizontal="right" vertical="center" wrapText="1"/>
    </xf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211" fontId="5" fillId="3" borderId="8" xfId="2" applyNumberFormat="1" applyFont="1" applyFill="1" applyBorder="1" applyAlignment="1">
      <alignment horizontal="right" vertical="center" wrapText="1"/>
    </xf>
    <xf numFmtId="201" fontId="5" fillId="3" borderId="8" xfId="2" applyNumberFormat="1" applyFont="1" applyFill="1" applyBorder="1" applyAlignment="1">
      <alignment horizontal="right" vertical="center" wrapText="1"/>
    </xf>
    <xf numFmtId="211" fontId="5" fillId="0" borderId="8" xfId="0" applyNumberFormat="1" applyFont="1" applyFill="1" applyBorder="1" applyAlignment="1">
      <alignment horizontal="right" vertical="center"/>
    </xf>
    <xf numFmtId="201" fontId="5" fillId="0" borderId="12" xfId="2" applyNumberFormat="1" applyFont="1" applyFill="1" applyBorder="1" applyAlignment="1">
      <alignment horizontal="right" vertical="center" wrapText="1"/>
    </xf>
    <xf numFmtId="211" fontId="5" fillId="2" borderId="8" xfId="2" applyNumberFormat="1" applyFont="1" applyFill="1" applyBorder="1" applyAlignment="1">
      <alignment horizontal="right" vertical="center" wrapText="1"/>
    </xf>
    <xf numFmtId="201" fontId="5" fillId="2" borderId="4" xfId="2" applyNumberFormat="1" applyFont="1" applyFill="1" applyBorder="1" applyAlignment="1">
      <alignment horizontal="right" vertic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vertical="center" wrapText="1"/>
    </xf>
    <xf numFmtId="211" fontId="5" fillId="0" borderId="2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vertical="center" wrapText="1"/>
    </xf>
    <xf numFmtId="201" fontId="5" fillId="0" borderId="8" xfId="0" applyNumberFormat="1" applyFont="1" applyFill="1" applyBorder="1" applyAlignment="1">
      <alignment horizontal="right" vertical="center"/>
    </xf>
    <xf numFmtId="211" fontId="5" fillId="2" borderId="2" xfId="0" applyNumberFormat="1" applyFont="1" applyFill="1" applyBorder="1" applyAlignment="1">
      <alignment horizontal="right"/>
    </xf>
    <xf numFmtId="201" fontId="5" fillId="2" borderId="2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211" fontId="5" fillId="0" borderId="8" xfId="0" applyNumberFormat="1" applyFont="1" applyFill="1" applyBorder="1" applyAlignment="1">
      <alignment horizontal="right"/>
    </xf>
    <xf numFmtId="201" fontId="5" fillId="0" borderId="8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vertical="center" wrapText="1"/>
    </xf>
    <xf numFmtId="211" fontId="5" fillId="0" borderId="3" xfId="0" applyNumberFormat="1" applyFont="1" applyFill="1" applyBorder="1" applyAlignment="1">
      <alignment horizontal="right" vertical="center"/>
    </xf>
    <xf numFmtId="49" fontId="8" fillId="0" borderId="13" xfId="0" applyNumberFormat="1" applyFont="1" applyFill="1" applyBorder="1" applyAlignment="1">
      <alignment vertical="center" wrapText="1"/>
    </xf>
    <xf numFmtId="211" fontId="5" fillId="0" borderId="12" xfId="0" applyNumberFormat="1" applyFont="1" applyFill="1" applyBorder="1" applyAlignment="1">
      <alignment horizontal="right"/>
    </xf>
    <xf numFmtId="201" fontId="5" fillId="0" borderId="12" xfId="0" applyNumberFormat="1" applyFont="1" applyFill="1" applyBorder="1" applyAlignment="1">
      <alignment horizontal="right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hidden="1"/>
    </xf>
    <xf numFmtId="0" fontId="5" fillId="0" borderId="13" xfId="0" applyFont="1" applyBorder="1" applyProtection="1">
      <protection hidden="1"/>
    </xf>
    <xf numFmtId="211" fontId="5" fillId="0" borderId="4" xfId="0" applyNumberFormat="1" applyFont="1" applyFill="1" applyBorder="1" applyAlignment="1">
      <alignment horizontal="right" vertical="center"/>
    </xf>
    <xf numFmtId="201" fontId="5" fillId="0" borderId="4" xfId="0" applyNumberFormat="1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center" vertical="top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top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/>
    </xf>
    <xf numFmtId="211" fontId="5" fillId="2" borderId="2" xfId="2" applyNumberFormat="1" applyFont="1" applyFill="1" applyBorder="1" applyAlignment="1">
      <alignment horizontal="right" vertical="center" wrapText="1"/>
    </xf>
    <xf numFmtId="211" fontId="5" fillId="2" borderId="2" xfId="2" applyNumberFormat="1" applyFont="1" applyFill="1" applyBorder="1" applyAlignment="1">
      <alignment horizontal="right" vertical="top" wrapText="1"/>
    </xf>
    <xf numFmtId="201" fontId="5" fillId="2" borderId="4" xfId="2" applyNumberFormat="1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left" vertical="center" wrapText="1"/>
    </xf>
    <xf numFmtId="211" fontId="5" fillId="0" borderId="2" xfId="2" applyNumberFormat="1" applyFont="1" applyFill="1" applyBorder="1" applyAlignment="1">
      <alignment horizontal="right" vertical="top" wrapText="1"/>
    </xf>
    <xf numFmtId="201" fontId="5" fillId="0" borderId="8" xfId="2" applyNumberFormat="1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vertical="center" wrapText="1"/>
    </xf>
    <xf numFmtId="201" fontId="5" fillId="2" borderId="2" xfId="2" applyNumberFormat="1" applyFont="1" applyFill="1" applyBorder="1" applyAlignment="1">
      <alignment horizontal="right" vertical="center" wrapText="1"/>
    </xf>
    <xf numFmtId="201" fontId="5" fillId="2" borderId="2" xfId="2" applyNumberFormat="1" applyFont="1" applyFill="1" applyBorder="1" applyAlignment="1">
      <alignment horizontal="right" vertical="top" wrapText="1"/>
    </xf>
    <xf numFmtId="211" fontId="5" fillId="0" borderId="4" xfId="2" applyNumberFormat="1" applyFont="1" applyFill="1" applyBorder="1" applyAlignment="1" applyProtection="1">
      <alignment horizontal="right" vertical="center"/>
      <protection locked="0"/>
    </xf>
    <xf numFmtId="211" fontId="5" fillId="0" borderId="2" xfId="1" applyNumberFormat="1" applyFont="1" applyFill="1" applyBorder="1" applyAlignment="1" applyProtection="1">
      <alignment horizontal="right" vertical="center"/>
      <protection locked="0"/>
    </xf>
    <xf numFmtId="201" fontId="5" fillId="0" borderId="2" xfId="2" applyNumberFormat="1" applyFont="1" applyFill="1" applyBorder="1" applyAlignment="1">
      <alignment horizontal="right" vertical="top" wrapText="1"/>
    </xf>
    <xf numFmtId="0" fontId="5" fillId="0" borderId="9" xfId="0" applyFont="1" applyBorder="1" applyAlignment="1">
      <alignment horizontal="center"/>
    </xf>
    <xf numFmtId="0" fontId="5" fillId="0" borderId="0" xfId="0" applyFont="1" applyBorder="1"/>
    <xf numFmtId="49" fontId="5" fillId="0" borderId="10" xfId="0" applyNumberFormat="1" applyFont="1" applyBorder="1"/>
    <xf numFmtId="0" fontId="5" fillId="0" borderId="3" xfId="0" applyFont="1" applyBorder="1" applyAlignment="1">
      <alignment vertical="center" wrapText="1"/>
    </xf>
    <xf numFmtId="211" fontId="5" fillId="0" borderId="2" xfId="0" applyNumberFormat="1" applyFont="1" applyFill="1" applyBorder="1" applyAlignment="1">
      <alignment horizontal="right"/>
    </xf>
    <xf numFmtId="211" fontId="5" fillId="0" borderId="8" xfId="1" applyNumberFormat="1" applyFont="1" applyFill="1" applyBorder="1" applyAlignment="1" applyProtection="1">
      <alignment horizontal="right" vertical="center"/>
      <protection locked="0"/>
    </xf>
    <xf numFmtId="201" fontId="5" fillId="0" borderId="8" xfId="1" applyNumberFormat="1" applyFont="1" applyFill="1" applyBorder="1" applyAlignment="1" applyProtection="1">
      <alignment horizontal="right" vertical="center"/>
      <protection locked="0"/>
    </xf>
    <xf numFmtId="211" fontId="5" fillId="0" borderId="8" xfId="2" applyNumberFormat="1" applyFont="1" applyFill="1" applyBorder="1" applyAlignment="1">
      <alignment horizontal="right" vertical="top" wrapText="1"/>
    </xf>
    <xf numFmtId="211" fontId="5" fillId="0" borderId="2" xfId="2" applyNumberFormat="1" applyFont="1" applyFill="1" applyBorder="1" applyAlignment="1" applyProtection="1">
      <alignment horizontal="right" vertical="center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1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Border="1" applyProtection="1">
      <protection hidden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211" fontId="5" fillId="0" borderId="4" xfId="0" applyNumberFormat="1" applyFont="1" applyFill="1" applyBorder="1" applyAlignment="1">
      <alignment horizontal="right"/>
    </xf>
    <xf numFmtId="211" fontId="5" fillId="2" borderId="4" xfId="2" applyNumberFormat="1" applyFont="1" applyFill="1" applyBorder="1" applyAlignment="1">
      <alignment horizontal="right" vertical="center" wrapText="1"/>
    </xf>
    <xf numFmtId="211" fontId="5" fillId="0" borderId="15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8" fillId="0" borderId="7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8" fillId="0" borderId="11" xfId="0" applyNumberFormat="1" applyFont="1" applyFill="1" applyBorder="1" applyAlignment="1">
      <alignment vertical="center" wrapText="1"/>
    </xf>
    <xf numFmtId="211" fontId="5" fillId="0" borderId="10" xfId="0" applyNumberFormat="1" applyFont="1" applyFill="1" applyBorder="1" applyAlignment="1">
      <alignment horizontal="right" vertical="center"/>
    </xf>
    <xf numFmtId="211" fontId="5" fillId="2" borderId="12" xfId="0" applyNumberFormat="1" applyFont="1" applyFill="1" applyBorder="1" applyAlignment="1">
      <alignment horizontal="right" vertical="center"/>
    </xf>
    <xf numFmtId="211" fontId="5" fillId="2" borderId="2" xfId="0" applyNumberFormat="1" applyFont="1" applyFill="1" applyBorder="1" applyAlignment="1">
      <alignment horizontal="right" vertical="center"/>
    </xf>
    <xf numFmtId="201" fontId="5" fillId="2" borderId="12" xfId="0" applyNumberFormat="1" applyFont="1" applyFill="1" applyBorder="1" applyAlignment="1">
      <alignment horizontal="right" vertical="center"/>
    </xf>
    <xf numFmtId="211" fontId="5" fillId="0" borderId="12" xfId="0" applyNumberFormat="1" applyFont="1" applyFill="1" applyBorder="1" applyAlignment="1">
      <alignment horizontal="right" vertical="center"/>
    </xf>
    <xf numFmtId="211" fontId="5" fillId="0" borderId="5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211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Border="1" applyProtection="1">
      <protection hidden="1"/>
    </xf>
    <xf numFmtId="201" fontId="5" fillId="2" borderId="4" xfId="0" applyNumberFormat="1" applyFont="1" applyFill="1" applyBorder="1" applyAlignment="1">
      <alignment horizontal="right" vertical="center"/>
    </xf>
    <xf numFmtId="201" fontId="5" fillId="0" borderId="10" xfId="0" applyNumberFormat="1" applyFont="1" applyFill="1" applyBorder="1" applyAlignment="1">
      <alignment horizontal="right" vertical="center"/>
    </xf>
    <xf numFmtId="201" fontId="5" fillId="0" borderId="2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201" fontId="5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199" fontId="5" fillId="0" borderId="0" xfId="0" applyNumberFormat="1" applyFont="1" applyBorder="1"/>
    <xf numFmtId="49" fontId="5" fillId="0" borderId="0" xfId="0" applyNumberFormat="1" applyFont="1" applyBorder="1"/>
    <xf numFmtId="49" fontId="5" fillId="0" borderId="2" xfId="2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211" fontId="5" fillId="0" borderId="3" xfId="0" applyNumberFormat="1" applyFont="1" applyFill="1" applyBorder="1" applyAlignment="1">
      <alignment horizontal="right"/>
    </xf>
    <xf numFmtId="211" fontId="5" fillId="0" borderId="2" xfId="1" applyNumberFormat="1" applyFont="1" applyFill="1" applyBorder="1" applyAlignment="1">
      <alignment horizontal="right" vertical="center" wrapText="1"/>
    </xf>
    <xf numFmtId="211" fontId="5" fillId="0" borderId="4" xfId="2" applyNumberFormat="1" applyFont="1" applyFill="1" applyBorder="1" applyAlignment="1">
      <alignment horizontal="right" vertical="center"/>
    </xf>
    <xf numFmtId="0" fontId="5" fillId="0" borderId="0" xfId="0" applyFont="1" applyAlignment="1" applyProtection="1">
      <alignment vertical="center"/>
      <protection hidden="1"/>
    </xf>
    <xf numFmtId="0" fontId="8" fillId="0" borderId="1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0" borderId="13" xfId="0" applyFont="1" applyBorder="1" applyAlignment="1" applyProtection="1">
      <alignment vertical="center" wrapText="1"/>
      <protection hidden="1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8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201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211" fontId="5" fillId="0" borderId="9" xfId="2" applyNumberFormat="1" applyFont="1" applyFill="1" applyBorder="1" applyAlignment="1">
      <alignment horizontal="right" vertical="center" wrapText="1"/>
    </xf>
    <xf numFmtId="211" fontId="5" fillId="3" borderId="9" xfId="2" applyNumberFormat="1" applyFont="1" applyFill="1" applyBorder="1" applyAlignment="1">
      <alignment horizontal="right" vertical="center" wrapText="1"/>
    </xf>
    <xf numFmtId="211" fontId="5" fillId="2" borderId="9" xfId="2" applyNumberFormat="1" applyFont="1" applyFill="1" applyBorder="1" applyAlignment="1">
      <alignment horizontal="right" vertical="center" wrapText="1"/>
    </xf>
    <xf numFmtId="213" fontId="5" fillId="0" borderId="2" xfId="3" applyNumberFormat="1" applyFont="1" applyFill="1" applyBorder="1" applyAlignment="1" applyProtection="1">
      <alignment horizontal="right" vertical="center"/>
      <protection locked="0"/>
    </xf>
    <xf numFmtId="213" fontId="5" fillId="0" borderId="8" xfId="3" applyNumberFormat="1" applyFont="1" applyFill="1" applyBorder="1" applyAlignment="1" applyProtection="1">
      <alignment horizontal="right" vertical="center"/>
      <protection locked="0"/>
    </xf>
    <xf numFmtId="213" fontId="5" fillId="0" borderId="4" xfId="3" applyNumberFormat="1" applyFont="1" applyFill="1" applyBorder="1" applyAlignment="1" applyProtection="1">
      <alignment horizontal="right" vertical="center"/>
      <protection locked="0"/>
    </xf>
    <xf numFmtId="213" fontId="5" fillId="0" borderId="12" xfId="3" applyNumberFormat="1" applyFont="1" applyFill="1" applyBorder="1" applyAlignment="1" applyProtection="1">
      <alignment horizontal="right" vertical="center"/>
      <protection locked="0"/>
    </xf>
    <xf numFmtId="211" fontId="5" fillId="0" borderId="2" xfId="2" applyNumberFormat="1" applyFont="1" applyFill="1" applyBorder="1" applyAlignment="1">
      <alignment horizontal="right" vertical="center"/>
    </xf>
    <xf numFmtId="211" fontId="5" fillId="0" borderId="8" xfId="2" applyNumberFormat="1" applyFont="1" applyFill="1" applyBorder="1" applyAlignment="1">
      <alignment horizontal="right" vertical="center"/>
    </xf>
    <xf numFmtId="211" fontId="5" fillId="3" borderId="8" xfId="2" applyNumberFormat="1" applyFont="1" applyFill="1" applyBorder="1" applyAlignment="1">
      <alignment horizontal="right" vertical="center"/>
    </xf>
    <xf numFmtId="211" fontId="5" fillId="2" borderId="8" xfId="2" applyNumberFormat="1" applyFont="1" applyFill="1" applyBorder="1" applyAlignment="1">
      <alignment horizontal="right" vertical="center"/>
    </xf>
    <xf numFmtId="211" fontId="5" fillId="0" borderId="2" xfId="1" applyNumberFormat="1" applyFont="1" applyFill="1" applyBorder="1" applyAlignment="1">
      <alignment horizontal="right" vertical="center"/>
    </xf>
    <xf numFmtId="211" fontId="5" fillId="2" borderId="2" xfId="2" applyNumberFormat="1" applyFont="1" applyFill="1" applyBorder="1" applyAlignment="1">
      <alignment horizontal="right" vertical="top"/>
    </xf>
    <xf numFmtId="211" fontId="5" fillId="0" borderId="2" xfId="2" applyNumberFormat="1" applyFont="1" applyFill="1" applyBorder="1" applyAlignment="1">
      <alignment horizontal="right" vertical="top"/>
    </xf>
    <xf numFmtId="211" fontId="5" fillId="0" borderId="13" xfId="1" applyNumberFormat="1" applyFont="1" applyFill="1" applyBorder="1" applyAlignment="1">
      <alignment horizontal="right" vertical="center"/>
    </xf>
    <xf numFmtId="211" fontId="5" fillId="0" borderId="13" xfId="0" applyNumberFormat="1" applyFont="1" applyFill="1" applyBorder="1" applyAlignment="1">
      <alignment horizontal="right" vertical="center"/>
    </xf>
    <xf numFmtId="211" fontId="5" fillId="2" borderId="2" xfId="1" applyNumberFormat="1" applyFont="1" applyFill="1" applyBorder="1" applyAlignment="1">
      <alignment horizontal="right" vertical="top"/>
    </xf>
    <xf numFmtId="211" fontId="5" fillId="0" borderId="16" xfId="0" applyNumberFormat="1" applyFont="1" applyFill="1" applyBorder="1" applyAlignment="1">
      <alignment horizontal="right" vertical="center"/>
    </xf>
    <xf numFmtId="211" fontId="5" fillId="0" borderId="17" xfId="0" applyNumberFormat="1" applyFont="1" applyFill="1" applyBorder="1" applyAlignment="1">
      <alignment horizontal="right" vertical="center"/>
    </xf>
    <xf numFmtId="211" fontId="5" fillId="2" borderId="7" xfId="0" applyNumberFormat="1" applyFont="1" applyFill="1" applyBorder="1" applyAlignment="1">
      <alignment horizontal="right" vertical="center"/>
    </xf>
    <xf numFmtId="211" fontId="5" fillId="0" borderId="6" xfId="0" applyNumberFormat="1" applyFont="1" applyFill="1" applyBorder="1" applyAlignment="1">
      <alignment horizontal="right" vertical="center"/>
    </xf>
    <xf numFmtId="211" fontId="5" fillId="0" borderId="7" xfId="0" applyNumberFormat="1" applyFont="1" applyFill="1" applyBorder="1" applyAlignment="1">
      <alignment horizontal="right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211" fontId="5" fillId="0" borderId="12" xfId="0" applyNumberFormat="1" applyFont="1" applyFill="1" applyBorder="1" applyAlignment="1">
      <alignment horizontal="center" vertical="center"/>
    </xf>
    <xf numFmtId="211" fontId="5" fillId="0" borderId="4" xfId="0" applyNumberFormat="1" applyFont="1" applyFill="1" applyBorder="1" applyAlignment="1">
      <alignment horizontal="center" vertical="center"/>
    </xf>
    <xf numFmtId="211" fontId="5" fillId="0" borderId="12" xfId="1" applyNumberFormat="1" applyFont="1" applyFill="1" applyBorder="1" applyAlignment="1">
      <alignment horizontal="center" vertical="center"/>
    </xf>
    <xf numFmtId="211" fontId="5" fillId="0" borderId="4" xfId="1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wrapText="1"/>
    </xf>
    <xf numFmtId="0" fontId="5" fillId="0" borderId="7" xfId="2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11" fontId="5" fillId="0" borderId="12" xfId="1" applyNumberFormat="1" applyFont="1" applyFill="1" applyBorder="1" applyAlignment="1" applyProtection="1">
      <alignment horizontal="center" vertical="center"/>
      <protection locked="0"/>
    </xf>
    <xf numFmtId="211" fontId="5" fillId="0" borderId="4" xfId="1" applyNumberFormat="1" applyFont="1" applyFill="1" applyBorder="1" applyAlignment="1" applyProtection="1">
      <alignment horizontal="center" vertical="center"/>
      <protection locked="0"/>
    </xf>
    <xf numFmtId="213" fontId="5" fillId="0" borderId="12" xfId="3" applyNumberFormat="1" applyFont="1" applyFill="1" applyBorder="1" applyAlignment="1" applyProtection="1">
      <alignment horizontal="center" vertical="center"/>
      <protection locked="0"/>
    </xf>
    <xf numFmtId="213" fontId="5" fillId="0" borderId="4" xfId="3" applyNumberFormat="1" applyFont="1" applyFill="1" applyBorder="1" applyAlignment="1" applyProtection="1">
      <alignment horizontal="center" vertical="center"/>
      <protection locked="0"/>
    </xf>
    <xf numFmtId="0" fontId="5" fillId="3" borderId="10" xfId="0" applyNumberFormat="1" applyFont="1" applyFill="1" applyBorder="1" applyAlignment="1">
      <alignment horizontal="left" vertical="center" wrapText="1"/>
    </xf>
    <xf numFmtId="0" fontId="5" fillId="3" borderId="13" xfId="0" applyNumberFormat="1" applyFont="1" applyFill="1" applyBorder="1" applyAlignment="1">
      <alignment horizontal="left" vertical="center" wrapText="1"/>
    </xf>
    <xf numFmtId="211" fontId="5" fillId="0" borderId="12" xfId="2" applyNumberFormat="1" applyFont="1" applyFill="1" applyBorder="1" applyAlignment="1" applyProtection="1">
      <alignment vertical="center"/>
      <protection locked="0"/>
    </xf>
    <xf numFmtId="211" fontId="5" fillId="0" borderId="4" xfId="2" applyNumberFormat="1" applyFont="1" applyFill="1" applyBorder="1" applyAlignment="1" applyProtection="1">
      <alignment vertical="center"/>
      <protection locked="0"/>
    </xf>
  </cellXfs>
  <cellStyles count="5">
    <cellStyle name="Comma" xfId="1" builtinId="3"/>
    <cellStyle name="Normal" xfId="0" builtinId="0"/>
    <cellStyle name="Normal_Hashvetvutjunner" xfId="2"/>
    <cellStyle name="Percent" xfId="3" builtinId="5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106</xdr:row>
      <xdr:rowOff>0</xdr:rowOff>
    </xdr:from>
    <xdr:to>
      <xdr:col>11</xdr:col>
      <xdr:colOff>0</xdr:colOff>
      <xdr:row>106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0848975" y="430815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4"/>
  <sheetViews>
    <sheetView tabSelected="1" zoomScaleNormal="100" workbookViewId="0">
      <selection activeCell="H138" sqref="H138"/>
    </sheetView>
  </sheetViews>
  <sheetFormatPr defaultColWidth="0" defaultRowHeight="13.5"/>
  <cols>
    <col min="1" max="1" width="6.85546875" style="1" customWidth="1"/>
    <col min="2" max="2" width="4.7109375" style="2" customWidth="1"/>
    <col min="3" max="3" width="4" style="2" customWidth="1"/>
    <col min="4" max="4" width="11" style="3" customWidth="1"/>
    <col min="5" max="5" width="62.140625" style="160" customWidth="1"/>
    <col min="6" max="6" width="18.140625" style="4" customWidth="1"/>
    <col min="7" max="7" width="16.42578125" style="4" hidden="1" customWidth="1"/>
    <col min="8" max="8" width="18.42578125" style="4" customWidth="1"/>
    <col min="9" max="9" width="18.7109375" style="4" customWidth="1"/>
    <col min="10" max="10" width="8.7109375" style="4" customWidth="1"/>
    <col min="11" max="11" width="10" style="4" customWidth="1"/>
    <col min="12" max="15" width="0" style="5" hidden="1"/>
    <col min="16" max="24" width="12.5703125" style="5" hidden="1"/>
    <col min="25" max="16384" width="0" style="5" hidden="1"/>
  </cols>
  <sheetData>
    <row r="1" spans="1:11" ht="33" customHeight="1">
      <c r="A1" s="196" t="s">
        <v>105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1" ht="19.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1" ht="17.25" customHeight="1">
      <c r="A3" s="5"/>
      <c r="B3" s="5"/>
      <c r="C3" s="5"/>
      <c r="D3" s="5"/>
      <c r="E3" s="139"/>
      <c r="F3" s="5"/>
      <c r="G3" s="5"/>
      <c r="H3" s="5"/>
      <c r="I3" s="5"/>
      <c r="J3" s="5"/>
    </row>
    <row r="4" spans="1:11" ht="24" customHeight="1">
      <c r="A4" s="6"/>
      <c r="B4" s="6"/>
      <c r="C4" s="6"/>
      <c r="D4" s="6"/>
      <c r="E4" s="6"/>
      <c r="F4" s="6"/>
      <c r="G4" s="6"/>
      <c r="H4" s="6"/>
      <c r="I4" s="6" t="s">
        <v>30</v>
      </c>
      <c r="J4" s="7"/>
    </row>
    <row r="5" spans="1:11" ht="39.75" customHeight="1">
      <c r="A5" s="183" t="s">
        <v>2</v>
      </c>
      <c r="B5" s="184"/>
      <c r="C5" s="185"/>
      <c r="D5" s="8" t="s">
        <v>25</v>
      </c>
      <c r="E5" s="194" t="s">
        <v>27</v>
      </c>
      <c r="F5" s="197" t="s">
        <v>106</v>
      </c>
      <c r="G5" s="133"/>
      <c r="H5" s="197" t="s">
        <v>107</v>
      </c>
      <c r="I5" s="197" t="s">
        <v>108</v>
      </c>
      <c r="J5" s="197" t="s">
        <v>91</v>
      </c>
      <c r="K5" s="9"/>
    </row>
    <row r="6" spans="1:11" ht="31.5" customHeight="1">
      <c r="A6" s="10" t="s">
        <v>23</v>
      </c>
      <c r="B6" s="186" t="s">
        <v>24</v>
      </c>
      <c r="C6" s="187"/>
      <c r="D6" s="132" t="s">
        <v>26</v>
      </c>
      <c r="E6" s="187"/>
      <c r="F6" s="198"/>
      <c r="G6" s="11"/>
      <c r="H6" s="198"/>
      <c r="I6" s="198"/>
      <c r="J6" s="198"/>
      <c r="K6" s="12"/>
    </row>
    <row r="7" spans="1:11" s="13" customFormat="1">
      <c r="A7" s="14">
        <v>1005</v>
      </c>
      <c r="B7" s="15"/>
      <c r="C7" s="16"/>
      <c r="D7" s="17"/>
      <c r="E7" s="18" t="s">
        <v>28</v>
      </c>
      <c r="F7" s="19"/>
      <c r="G7" s="20"/>
      <c r="H7" s="19"/>
      <c r="I7" s="20"/>
      <c r="J7" s="21"/>
      <c r="K7" s="12"/>
    </row>
    <row r="8" spans="1:11" s="13" customFormat="1" ht="38.25" customHeight="1">
      <c r="A8" s="22"/>
      <c r="B8" s="23"/>
      <c r="C8" s="24"/>
      <c r="D8" s="25"/>
      <c r="E8" s="26" t="s">
        <v>71</v>
      </c>
      <c r="F8" s="27">
        <f>SUM(F14,F21,F24,F27)</f>
        <v>10901379.4</v>
      </c>
      <c r="G8" s="27">
        <f>SUM(G14,G21,G24,G27)</f>
        <v>666496</v>
      </c>
      <c r="H8" s="27">
        <f>SUM(H14,H21,H24,H27)</f>
        <v>11567875.4</v>
      </c>
      <c r="I8" s="27">
        <f>SUM(I14,I21,I24,I27)</f>
        <v>11451617.459999999</v>
      </c>
      <c r="J8" s="164">
        <f>I8/H8</f>
        <v>0.98994993151464949</v>
      </c>
      <c r="K8" s="12"/>
    </row>
    <row r="9" spans="1:11" s="13" customFormat="1" ht="25.5" customHeight="1">
      <c r="A9" s="22"/>
      <c r="B9" s="23"/>
      <c r="C9" s="24"/>
      <c r="D9" s="25"/>
      <c r="E9" s="140" t="s">
        <v>29</v>
      </c>
      <c r="F9" s="27"/>
      <c r="G9" s="168"/>
      <c r="H9" s="27"/>
      <c r="I9" s="27"/>
      <c r="J9" s="28"/>
      <c r="K9" s="12"/>
    </row>
    <row r="10" spans="1:11" s="13" customFormat="1" ht="93.75" customHeight="1">
      <c r="A10" s="22"/>
      <c r="B10" s="23"/>
      <c r="C10" s="24"/>
      <c r="D10" s="25"/>
      <c r="E10" s="72" t="s">
        <v>86</v>
      </c>
      <c r="F10" s="29"/>
      <c r="G10" s="138"/>
      <c r="H10" s="29"/>
      <c r="I10" s="29"/>
      <c r="J10" s="31"/>
      <c r="K10" s="12"/>
    </row>
    <row r="11" spans="1:11" s="13" customFormat="1" ht="26.25" customHeight="1">
      <c r="A11" s="22"/>
      <c r="B11" s="23"/>
      <c r="C11" s="24"/>
      <c r="D11" s="25"/>
      <c r="E11" s="120" t="s">
        <v>45</v>
      </c>
      <c r="F11" s="30"/>
      <c r="G11" s="169"/>
      <c r="H11" s="30"/>
      <c r="I11" s="161"/>
      <c r="J11" s="37"/>
      <c r="K11" s="12"/>
    </row>
    <row r="12" spans="1:11" s="13" customFormat="1" ht="27" customHeight="1">
      <c r="A12" s="22"/>
      <c r="B12" s="23"/>
      <c r="C12" s="24"/>
      <c r="D12" s="25"/>
      <c r="E12" s="141" t="s">
        <v>51</v>
      </c>
      <c r="F12" s="30"/>
      <c r="G12" s="169"/>
      <c r="H12" s="30"/>
      <c r="I12" s="161"/>
      <c r="J12" s="31"/>
      <c r="K12" s="12"/>
    </row>
    <row r="13" spans="1:11" s="13" customFormat="1" ht="23.25" customHeight="1">
      <c r="A13" s="22"/>
      <c r="B13" s="23"/>
      <c r="C13" s="24"/>
      <c r="D13" s="25"/>
      <c r="E13" s="142" t="s">
        <v>38</v>
      </c>
      <c r="F13" s="30"/>
      <c r="G13" s="169"/>
      <c r="H13" s="30"/>
      <c r="I13" s="161"/>
      <c r="J13" s="31"/>
      <c r="K13" s="12"/>
    </row>
    <row r="14" spans="1:11" s="13" customFormat="1" ht="50.25" customHeight="1">
      <c r="A14" s="22"/>
      <c r="B14" s="32" t="s">
        <v>0</v>
      </c>
      <c r="C14" s="33" t="s">
        <v>11</v>
      </c>
      <c r="D14" s="25"/>
      <c r="E14" s="143" t="s">
        <v>72</v>
      </c>
      <c r="F14" s="30">
        <v>107934.39999999999</v>
      </c>
      <c r="G14" s="169"/>
      <c r="H14" s="30">
        <f>SUM(F14:G14)</f>
        <v>107934.39999999999</v>
      </c>
      <c r="I14" s="161">
        <v>191.6</v>
      </c>
      <c r="J14" s="165">
        <f>I14/H14</f>
        <v>1.7751523147393233E-3</v>
      </c>
      <c r="K14" s="12"/>
    </row>
    <row r="15" spans="1:11" s="13" customFormat="1" ht="21.75" customHeight="1">
      <c r="A15" s="22"/>
      <c r="B15" s="32"/>
      <c r="C15" s="33"/>
      <c r="D15" s="25"/>
      <c r="E15" s="144" t="s">
        <v>39</v>
      </c>
      <c r="F15" s="30"/>
      <c r="G15" s="169"/>
      <c r="H15" s="30"/>
      <c r="I15" s="161"/>
      <c r="J15" s="31"/>
      <c r="K15" s="12"/>
    </row>
    <row r="16" spans="1:11" s="13" customFormat="1" ht="20.25" customHeight="1">
      <c r="A16" s="22"/>
      <c r="B16" s="32"/>
      <c r="C16" s="33"/>
      <c r="D16" s="25"/>
      <c r="E16" s="203" t="s">
        <v>103</v>
      </c>
      <c r="F16" s="34"/>
      <c r="G16" s="170"/>
      <c r="H16" s="34"/>
      <c r="I16" s="162"/>
      <c r="J16" s="35"/>
      <c r="K16" s="12"/>
    </row>
    <row r="17" spans="1:11" s="13" customFormat="1" ht="57.75" customHeight="1">
      <c r="A17" s="22"/>
      <c r="B17" s="32"/>
      <c r="C17" s="33"/>
      <c r="D17" s="25"/>
      <c r="E17" s="204"/>
      <c r="F17" s="34"/>
      <c r="G17" s="170"/>
      <c r="H17" s="34"/>
      <c r="I17" s="162"/>
      <c r="J17" s="35"/>
      <c r="K17" s="12"/>
    </row>
    <row r="18" spans="1:11" s="13" customFormat="1" ht="30" customHeight="1">
      <c r="A18" s="22"/>
      <c r="B18" s="32"/>
      <c r="C18" s="33"/>
      <c r="D18" s="25"/>
      <c r="E18" s="144" t="s">
        <v>41</v>
      </c>
      <c r="F18" s="30"/>
      <c r="G18" s="169"/>
      <c r="H18" s="36"/>
      <c r="I18" s="161"/>
      <c r="J18" s="31"/>
      <c r="K18" s="12"/>
    </row>
    <row r="19" spans="1:11" s="13" customFormat="1" ht="20.25" customHeight="1">
      <c r="A19" s="22"/>
      <c r="B19" s="32"/>
      <c r="C19" s="33"/>
      <c r="D19" s="25"/>
      <c r="E19" s="143" t="s">
        <v>73</v>
      </c>
      <c r="F19" s="30"/>
      <c r="G19" s="169"/>
      <c r="H19" s="36"/>
      <c r="I19" s="161"/>
      <c r="J19" s="31"/>
      <c r="K19" s="12"/>
    </row>
    <row r="20" spans="1:11" s="13" customFormat="1" ht="25.5" customHeight="1">
      <c r="A20" s="22"/>
      <c r="B20" s="23"/>
      <c r="C20" s="24"/>
      <c r="D20" s="25"/>
      <c r="E20" s="142" t="s">
        <v>31</v>
      </c>
      <c r="F20" s="38"/>
      <c r="G20" s="171"/>
      <c r="H20" s="38"/>
      <c r="I20" s="163"/>
      <c r="J20" s="39"/>
      <c r="K20" s="12"/>
    </row>
    <row r="21" spans="1:11" ht="66.75" customHeight="1">
      <c r="A21" s="40"/>
      <c r="B21" s="32" t="s">
        <v>1</v>
      </c>
      <c r="C21" s="33" t="s">
        <v>11</v>
      </c>
      <c r="D21" s="41" t="s">
        <v>95</v>
      </c>
      <c r="E21" s="42" t="s">
        <v>19</v>
      </c>
      <c r="F21" s="43">
        <v>10409460</v>
      </c>
      <c r="G21" s="43">
        <v>501556</v>
      </c>
      <c r="H21" s="43">
        <f>SUM(F21:G21)</f>
        <v>10911016</v>
      </c>
      <c r="I21" s="43">
        <v>10910961.859999999</v>
      </c>
      <c r="J21" s="166">
        <f>I21/H21</f>
        <v>0.99999503804228673</v>
      </c>
      <c r="K21" s="12"/>
    </row>
    <row r="22" spans="1:11" ht="22.5" customHeight="1">
      <c r="A22" s="22"/>
      <c r="B22" s="23"/>
      <c r="C22" s="24"/>
      <c r="D22" s="25"/>
      <c r="E22" s="120" t="s">
        <v>77</v>
      </c>
      <c r="F22" s="27"/>
      <c r="G22" s="168"/>
      <c r="H22" s="27"/>
      <c r="I22" s="27"/>
      <c r="J22" s="31"/>
      <c r="K22" s="12"/>
    </row>
    <row r="23" spans="1:11" ht="72.75" customHeight="1">
      <c r="A23" s="22"/>
      <c r="B23" s="23"/>
      <c r="C23" s="24"/>
      <c r="D23" s="25"/>
      <c r="E23" s="141" t="s">
        <v>32</v>
      </c>
      <c r="F23" s="30"/>
      <c r="G23" s="169"/>
      <c r="H23" s="30"/>
      <c r="I23" s="30"/>
      <c r="J23" s="31"/>
      <c r="K23" s="12"/>
    </row>
    <row r="24" spans="1:11" ht="18" customHeight="1">
      <c r="A24" s="40"/>
      <c r="B24" s="32" t="s">
        <v>1</v>
      </c>
      <c r="C24" s="33" t="s">
        <v>12</v>
      </c>
      <c r="D24" s="41" t="s">
        <v>95</v>
      </c>
      <c r="E24" s="44" t="s">
        <v>8</v>
      </c>
      <c r="F24" s="43">
        <v>338385</v>
      </c>
      <c r="G24" s="172">
        <v>164940</v>
      </c>
      <c r="H24" s="43">
        <f>SUM(F24:G24)</f>
        <v>503325</v>
      </c>
      <c r="I24" s="43">
        <v>503239</v>
      </c>
      <c r="J24" s="164">
        <f>I24/H24</f>
        <v>0.99982913624397751</v>
      </c>
      <c r="K24" s="12"/>
    </row>
    <row r="25" spans="1:11" ht="24.75" customHeight="1">
      <c r="A25" s="22"/>
      <c r="B25" s="23"/>
      <c r="C25" s="24"/>
      <c r="D25" s="25"/>
      <c r="E25" s="120" t="s">
        <v>77</v>
      </c>
      <c r="F25" s="27"/>
      <c r="G25" s="168"/>
      <c r="H25" s="27"/>
      <c r="I25" s="27"/>
      <c r="J25" s="31"/>
      <c r="K25" s="12"/>
    </row>
    <row r="26" spans="1:11" ht="22.5" customHeight="1">
      <c r="A26" s="22"/>
      <c r="B26" s="23"/>
      <c r="C26" s="24"/>
      <c r="D26" s="25"/>
      <c r="E26" s="141" t="s">
        <v>33</v>
      </c>
      <c r="F26" s="30"/>
      <c r="G26" s="169"/>
      <c r="H26" s="30"/>
      <c r="I26" s="30"/>
      <c r="J26" s="31"/>
      <c r="K26" s="12"/>
    </row>
    <row r="27" spans="1:11" ht="33" customHeight="1">
      <c r="A27" s="40"/>
      <c r="B27" s="32" t="s">
        <v>1</v>
      </c>
      <c r="C27" s="33" t="s">
        <v>13</v>
      </c>
      <c r="D27" s="41" t="s">
        <v>96</v>
      </c>
      <c r="E27" s="42" t="s">
        <v>9</v>
      </c>
      <c r="F27" s="43">
        <v>45600</v>
      </c>
      <c r="G27" s="172">
        <v>0</v>
      </c>
      <c r="H27" s="43">
        <f>SUM(F27:G27)</f>
        <v>45600</v>
      </c>
      <c r="I27" s="43">
        <v>37225</v>
      </c>
      <c r="J27" s="164">
        <f>I27/H27</f>
        <v>0.81633771929824561</v>
      </c>
      <c r="K27" s="12"/>
    </row>
    <row r="28" spans="1:11" ht="25.5" customHeight="1">
      <c r="A28" s="22"/>
      <c r="B28" s="23"/>
      <c r="C28" s="24"/>
      <c r="D28" s="25"/>
      <c r="E28" s="120" t="s">
        <v>77</v>
      </c>
      <c r="F28" s="43"/>
      <c r="G28" s="43"/>
      <c r="H28" s="43"/>
      <c r="I28" s="43"/>
      <c r="J28" s="45"/>
      <c r="K28" s="12"/>
    </row>
    <row r="29" spans="1:11" ht="75.75" customHeight="1">
      <c r="A29" s="22"/>
      <c r="B29" s="23"/>
      <c r="C29" s="24"/>
      <c r="D29" s="25"/>
      <c r="E29" s="42" t="s">
        <v>34</v>
      </c>
      <c r="F29" s="43"/>
      <c r="G29" s="43"/>
      <c r="H29" s="43"/>
      <c r="I29" s="43"/>
      <c r="J29" s="45"/>
      <c r="K29" s="12"/>
    </row>
    <row r="30" spans="1:11" ht="19.5" customHeight="1">
      <c r="A30" s="14">
        <v>1015</v>
      </c>
      <c r="B30" s="15"/>
      <c r="C30" s="16"/>
      <c r="D30" s="17"/>
      <c r="E30" s="18" t="s">
        <v>28</v>
      </c>
      <c r="F30" s="46"/>
      <c r="G30" s="46"/>
      <c r="H30" s="46"/>
      <c r="I30" s="46"/>
      <c r="J30" s="47"/>
      <c r="K30" s="12"/>
    </row>
    <row r="31" spans="1:11" ht="23.25" customHeight="1">
      <c r="A31" s="22"/>
      <c r="B31" s="23"/>
      <c r="C31" s="24"/>
      <c r="D31" s="25"/>
      <c r="E31" s="48" t="s">
        <v>87</v>
      </c>
      <c r="F31" s="136">
        <f>SUM(F37)</f>
        <v>41328</v>
      </c>
      <c r="G31" s="85">
        <f>SUM(G37)</f>
        <v>-3600</v>
      </c>
      <c r="H31" s="85">
        <f>SUM(H37)</f>
        <v>37728</v>
      </c>
      <c r="I31" s="85">
        <f>SUM(I37)</f>
        <v>37644</v>
      </c>
      <c r="J31" s="164">
        <f>I31/H31</f>
        <v>0.99777353689567427</v>
      </c>
      <c r="K31" s="12"/>
    </row>
    <row r="32" spans="1:11" ht="23.25" customHeight="1">
      <c r="A32" s="22"/>
      <c r="B32" s="23"/>
      <c r="C32" s="24"/>
      <c r="D32" s="25"/>
      <c r="E32" s="49" t="s">
        <v>29</v>
      </c>
      <c r="F32" s="50"/>
      <c r="G32" s="50"/>
      <c r="H32" s="50"/>
      <c r="I32" s="50"/>
      <c r="J32" s="51"/>
      <c r="K32" s="12"/>
    </row>
    <row r="33" spans="1:11" ht="48" customHeight="1">
      <c r="A33" s="22"/>
      <c r="B33" s="23"/>
      <c r="C33" s="24"/>
      <c r="D33" s="25"/>
      <c r="E33" s="52" t="s">
        <v>88</v>
      </c>
      <c r="F33" s="50"/>
      <c r="G33" s="50"/>
      <c r="H33" s="50"/>
      <c r="I33" s="50"/>
      <c r="J33" s="51"/>
      <c r="K33" s="12"/>
    </row>
    <row r="34" spans="1:11" ht="24.75" customHeight="1">
      <c r="A34" s="22"/>
      <c r="B34" s="23"/>
      <c r="C34" s="24"/>
      <c r="D34" s="25"/>
      <c r="E34" s="53" t="s">
        <v>45</v>
      </c>
      <c r="F34" s="50"/>
      <c r="G34" s="50"/>
      <c r="H34" s="50"/>
      <c r="I34" s="50"/>
      <c r="J34" s="51"/>
      <c r="K34" s="12"/>
    </row>
    <row r="35" spans="1:11" ht="21" customHeight="1">
      <c r="A35" s="22"/>
      <c r="B35" s="23"/>
      <c r="C35" s="24"/>
      <c r="D35" s="25"/>
      <c r="E35" s="52" t="s">
        <v>51</v>
      </c>
      <c r="F35" s="50"/>
      <c r="G35" s="50"/>
      <c r="H35" s="50"/>
      <c r="I35" s="50"/>
      <c r="J35" s="51"/>
      <c r="K35" s="12"/>
    </row>
    <row r="36" spans="1:11" ht="20.25" customHeight="1">
      <c r="A36" s="22"/>
      <c r="B36" s="23"/>
      <c r="C36" s="24"/>
      <c r="D36" s="25"/>
      <c r="E36" s="145" t="s">
        <v>89</v>
      </c>
      <c r="F36" s="50"/>
      <c r="G36" s="50"/>
      <c r="H36" s="50"/>
      <c r="I36" s="50"/>
      <c r="J36" s="51"/>
      <c r="K36" s="12"/>
    </row>
    <row r="37" spans="1:11" ht="36" customHeight="1">
      <c r="A37" s="22"/>
      <c r="B37" s="32" t="s">
        <v>1</v>
      </c>
      <c r="C37" s="33" t="s">
        <v>74</v>
      </c>
      <c r="D37" s="41" t="s">
        <v>97</v>
      </c>
      <c r="E37" s="54" t="s">
        <v>10</v>
      </c>
      <c r="F37" s="55">
        <v>41328</v>
      </c>
      <c r="G37" s="43">
        <v>-3600</v>
      </c>
      <c r="H37" s="43">
        <f>SUM(F37:G37)</f>
        <v>37728</v>
      </c>
      <c r="I37" s="43">
        <v>37644</v>
      </c>
      <c r="J37" s="167">
        <f>I37/H37</f>
        <v>0.99777353689567427</v>
      </c>
      <c r="K37" s="12"/>
    </row>
    <row r="38" spans="1:11" ht="21.75" customHeight="1">
      <c r="A38" s="22"/>
      <c r="B38" s="32"/>
      <c r="C38" s="33"/>
      <c r="D38" s="41"/>
      <c r="E38" s="56" t="s">
        <v>77</v>
      </c>
      <c r="F38" s="57"/>
      <c r="G38" s="57"/>
      <c r="H38" s="57"/>
      <c r="I38" s="57"/>
      <c r="J38" s="58"/>
      <c r="K38" s="12"/>
    </row>
    <row r="39" spans="1:11" ht="50.25" customHeight="1">
      <c r="A39" s="59"/>
      <c r="B39" s="60"/>
      <c r="C39" s="60"/>
      <c r="D39" s="61"/>
      <c r="E39" s="146" t="s">
        <v>90</v>
      </c>
      <c r="F39" s="62"/>
      <c r="G39" s="62"/>
      <c r="H39" s="62"/>
      <c r="I39" s="62"/>
      <c r="J39" s="63"/>
      <c r="K39" s="12"/>
    </row>
    <row r="40" spans="1:11">
      <c r="A40" s="64">
        <v>1048</v>
      </c>
      <c r="B40" s="65"/>
      <c r="C40" s="66"/>
      <c r="D40" s="67"/>
      <c r="E40" s="68" t="s">
        <v>28</v>
      </c>
      <c r="F40" s="69"/>
      <c r="G40" s="173"/>
      <c r="H40" s="69"/>
      <c r="I40" s="70"/>
      <c r="J40" s="71"/>
      <c r="K40" s="12"/>
    </row>
    <row r="41" spans="1:11" ht="36" customHeight="1">
      <c r="A41" s="22"/>
      <c r="B41" s="23"/>
      <c r="C41" s="24"/>
      <c r="D41" s="25"/>
      <c r="E41" s="72" t="s">
        <v>35</v>
      </c>
      <c r="F41" s="137">
        <f>SUM(F42:F53)</f>
        <v>157560</v>
      </c>
      <c r="G41" s="137">
        <f>SUM(G42:G53)</f>
        <v>0</v>
      </c>
      <c r="H41" s="137">
        <f>SUM(H42:H53)</f>
        <v>157560</v>
      </c>
      <c r="I41" s="137">
        <f>SUM(I42:I53)</f>
        <v>130327.12</v>
      </c>
      <c r="J41" s="164">
        <f>I41/H41</f>
        <v>0.82715866971312513</v>
      </c>
      <c r="K41" s="12"/>
    </row>
    <row r="42" spans="1:11" ht="26.25" customHeight="1">
      <c r="A42" s="22"/>
      <c r="B42" s="23"/>
      <c r="C42" s="24"/>
      <c r="D42" s="25"/>
      <c r="E42" s="120" t="s">
        <v>29</v>
      </c>
      <c r="F42" s="27"/>
      <c r="G42" s="174"/>
      <c r="H42" s="27"/>
      <c r="I42" s="73"/>
      <c r="J42" s="74"/>
      <c r="K42" s="12"/>
    </row>
    <row r="43" spans="1:11" ht="54" customHeight="1">
      <c r="A43" s="22"/>
      <c r="B43" s="23"/>
      <c r="C43" s="24"/>
      <c r="D43" s="25"/>
      <c r="E43" s="75" t="s">
        <v>37</v>
      </c>
      <c r="F43" s="27"/>
      <c r="G43" s="174"/>
      <c r="H43" s="27"/>
      <c r="I43" s="73"/>
      <c r="J43" s="74"/>
      <c r="K43" s="12"/>
    </row>
    <row r="44" spans="1:11" ht="22.5" customHeight="1">
      <c r="A44" s="22"/>
      <c r="B44" s="23"/>
      <c r="C44" s="24"/>
      <c r="D44" s="25"/>
      <c r="E44" s="142" t="s">
        <v>38</v>
      </c>
      <c r="F44" s="38"/>
      <c r="G44" s="171"/>
      <c r="H44" s="38"/>
      <c r="I44" s="38"/>
      <c r="J44" s="76"/>
      <c r="K44" s="12"/>
    </row>
    <row r="45" spans="1:11" ht="60" customHeight="1">
      <c r="A45" s="40"/>
      <c r="B45" s="32" t="s">
        <v>0</v>
      </c>
      <c r="C45" s="33" t="s">
        <v>11</v>
      </c>
      <c r="D45" s="41" t="s">
        <v>97</v>
      </c>
      <c r="E45" s="72" t="s">
        <v>110</v>
      </c>
      <c r="F45" s="43">
        <v>1560</v>
      </c>
      <c r="G45" s="172">
        <v>0</v>
      </c>
      <c r="H45" s="43">
        <f>SUM(F45:G45)</f>
        <v>1560</v>
      </c>
      <c r="I45" s="43">
        <v>745.92</v>
      </c>
      <c r="J45" s="164">
        <f>I45/H45</f>
        <v>0.47815384615384615</v>
      </c>
      <c r="K45" s="12"/>
    </row>
    <row r="46" spans="1:11" ht="24.75" customHeight="1">
      <c r="A46" s="40"/>
      <c r="B46" s="32"/>
      <c r="C46" s="33"/>
      <c r="D46" s="41"/>
      <c r="E46" s="140" t="s">
        <v>39</v>
      </c>
      <c r="F46" s="36"/>
      <c r="G46" s="36"/>
      <c r="H46" s="36"/>
      <c r="I46" s="36"/>
      <c r="J46" s="45"/>
      <c r="K46" s="12"/>
    </row>
    <row r="47" spans="1:11" ht="47.25" customHeight="1">
      <c r="A47" s="40"/>
      <c r="B47" s="32"/>
      <c r="C47" s="33"/>
      <c r="D47" s="41"/>
      <c r="E47" s="72" t="s">
        <v>40</v>
      </c>
      <c r="F47" s="36"/>
      <c r="G47" s="36"/>
      <c r="H47" s="36"/>
      <c r="I47" s="36"/>
      <c r="J47" s="45"/>
      <c r="K47" s="12"/>
    </row>
    <row r="48" spans="1:11" ht="24" customHeight="1">
      <c r="A48" s="40"/>
      <c r="B48" s="32"/>
      <c r="C48" s="33"/>
      <c r="D48" s="41"/>
      <c r="E48" s="140" t="s">
        <v>41</v>
      </c>
      <c r="F48" s="36"/>
      <c r="G48" s="36"/>
      <c r="H48" s="36"/>
      <c r="I48" s="36"/>
      <c r="J48" s="45"/>
      <c r="K48" s="12"/>
    </row>
    <row r="49" spans="1:11" ht="39.75" customHeight="1">
      <c r="A49" s="40"/>
      <c r="B49" s="32"/>
      <c r="C49" s="33"/>
      <c r="D49" s="41"/>
      <c r="E49" s="72" t="s">
        <v>42</v>
      </c>
      <c r="F49" s="36"/>
      <c r="G49" s="36"/>
      <c r="H49" s="36"/>
      <c r="I49" s="36"/>
      <c r="J49" s="45"/>
      <c r="K49" s="12"/>
    </row>
    <row r="50" spans="1:11" ht="23.25" customHeight="1">
      <c r="A50" s="22"/>
      <c r="B50" s="23"/>
      <c r="C50" s="24"/>
      <c r="D50" s="25"/>
      <c r="E50" s="142" t="s">
        <v>31</v>
      </c>
      <c r="F50" s="69"/>
      <c r="G50" s="173"/>
      <c r="H50" s="69"/>
      <c r="I50" s="70"/>
      <c r="J50" s="77"/>
      <c r="K50" s="12"/>
    </row>
    <row r="51" spans="1:11" ht="45.75" customHeight="1">
      <c r="A51" s="40"/>
      <c r="B51" s="32" t="s">
        <v>1</v>
      </c>
      <c r="C51" s="33" t="s">
        <v>11</v>
      </c>
      <c r="D51" s="41" t="s">
        <v>98</v>
      </c>
      <c r="E51" s="110" t="s">
        <v>109</v>
      </c>
      <c r="F51" s="78">
        <v>156000</v>
      </c>
      <c r="G51" s="175">
        <v>0</v>
      </c>
      <c r="H51" s="62">
        <f>SUM(F51:G51)</f>
        <v>156000</v>
      </c>
      <c r="I51" s="79">
        <v>129581.2</v>
      </c>
      <c r="J51" s="164">
        <f>I51/H51</f>
        <v>0.83064871794871797</v>
      </c>
      <c r="K51" s="12"/>
    </row>
    <row r="52" spans="1:11" ht="27.75" customHeight="1">
      <c r="A52" s="22"/>
      <c r="B52" s="23"/>
      <c r="C52" s="24"/>
      <c r="D52" s="25"/>
      <c r="E52" s="120" t="s">
        <v>36</v>
      </c>
      <c r="F52" s="27"/>
      <c r="G52" s="174"/>
      <c r="H52" s="27"/>
      <c r="I52" s="73"/>
      <c r="J52" s="80"/>
      <c r="K52" s="12"/>
    </row>
    <row r="53" spans="1:11" ht="52.5" customHeight="1">
      <c r="A53" s="81"/>
      <c r="B53" s="82"/>
      <c r="C53" s="82"/>
      <c r="D53" s="83"/>
      <c r="E53" s="84" t="s">
        <v>40</v>
      </c>
      <c r="F53" s="85"/>
      <c r="G53" s="85"/>
      <c r="H53" s="85"/>
      <c r="I53" s="85"/>
      <c r="J53" s="51"/>
      <c r="K53" s="12"/>
    </row>
    <row r="54" spans="1:11" ht="19.5" customHeight="1">
      <c r="A54" s="64">
        <v>1068</v>
      </c>
      <c r="B54" s="65"/>
      <c r="C54" s="66"/>
      <c r="D54" s="67"/>
      <c r="E54" s="18" t="s">
        <v>28</v>
      </c>
      <c r="F54" s="69"/>
      <c r="G54" s="173"/>
      <c r="H54" s="69"/>
      <c r="I54" s="70"/>
      <c r="J54" s="77"/>
      <c r="K54" s="12"/>
    </row>
    <row r="55" spans="1:11" ht="20.25" customHeight="1">
      <c r="A55" s="40"/>
      <c r="B55" s="32"/>
      <c r="C55" s="33"/>
      <c r="D55" s="41"/>
      <c r="E55" s="110" t="s">
        <v>43</v>
      </c>
      <c r="F55" s="78">
        <f>SUM(F56:F69)</f>
        <v>8825380</v>
      </c>
      <c r="G55" s="78">
        <f>SUM(G56:G69)</f>
        <v>652500</v>
      </c>
      <c r="H55" s="78">
        <f>SUM(H56:H69)</f>
        <v>9477880</v>
      </c>
      <c r="I55" s="78">
        <f>SUM(I56:I69)</f>
        <v>9476976.75</v>
      </c>
      <c r="J55" s="164">
        <f>I55/H55</f>
        <v>0.99990469915213109</v>
      </c>
      <c r="K55" s="12"/>
    </row>
    <row r="56" spans="1:11" ht="22.5" customHeight="1">
      <c r="A56" s="40"/>
      <c r="B56" s="32"/>
      <c r="C56" s="33"/>
      <c r="D56" s="41"/>
      <c r="E56" s="120" t="s">
        <v>29</v>
      </c>
      <c r="F56" s="86"/>
      <c r="G56" s="86"/>
      <c r="H56" s="86"/>
      <c r="I56" s="86"/>
      <c r="J56" s="87"/>
      <c r="K56" s="12"/>
    </row>
    <row r="57" spans="1:11" ht="34.5" customHeight="1">
      <c r="A57" s="40"/>
      <c r="B57" s="32"/>
      <c r="C57" s="33"/>
      <c r="D57" s="41"/>
      <c r="E57" s="110" t="s">
        <v>44</v>
      </c>
      <c r="F57" s="86"/>
      <c r="G57" s="86"/>
      <c r="H57" s="86"/>
      <c r="I57" s="86"/>
      <c r="J57" s="87"/>
      <c r="K57" s="12"/>
    </row>
    <row r="58" spans="1:11" ht="27.75" customHeight="1">
      <c r="A58" s="40"/>
      <c r="B58" s="32"/>
      <c r="C58" s="33"/>
      <c r="D58" s="41"/>
      <c r="E58" s="120" t="s">
        <v>45</v>
      </c>
      <c r="F58" s="86"/>
      <c r="G58" s="86"/>
      <c r="H58" s="86"/>
      <c r="I58" s="86"/>
      <c r="J58" s="87"/>
      <c r="K58" s="12"/>
    </row>
    <row r="59" spans="1:11" ht="21" customHeight="1">
      <c r="A59" s="40"/>
      <c r="B59" s="32"/>
      <c r="C59" s="33"/>
      <c r="D59" s="41"/>
      <c r="E59" s="110" t="s">
        <v>46</v>
      </c>
      <c r="F59" s="86"/>
      <c r="G59" s="86"/>
      <c r="H59" s="86"/>
      <c r="I59" s="86"/>
      <c r="J59" s="87"/>
      <c r="K59" s="12"/>
    </row>
    <row r="60" spans="1:11" ht="21" customHeight="1">
      <c r="A60" s="22"/>
      <c r="B60" s="23"/>
      <c r="C60" s="24"/>
      <c r="D60" s="25"/>
      <c r="E60" s="142" t="s">
        <v>38</v>
      </c>
      <c r="F60" s="69"/>
      <c r="G60" s="173"/>
      <c r="H60" s="69"/>
      <c r="I60" s="70"/>
      <c r="J60" s="77"/>
      <c r="K60" s="12"/>
    </row>
    <row r="61" spans="1:11" ht="33" customHeight="1">
      <c r="A61" s="40"/>
      <c r="B61" s="32" t="s">
        <v>0</v>
      </c>
      <c r="C61" s="33" t="s">
        <v>12</v>
      </c>
      <c r="D61" s="41" t="s">
        <v>97</v>
      </c>
      <c r="E61" s="72" t="s">
        <v>17</v>
      </c>
      <c r="F61" s="43">
        <v>87380</v>
      </c>
      <c r="G61" s="43">
        <v>-32000</v>
      </c>
      <c r="H61" s="43">
        <f>SUM(F61:G61)</f>
        <v>55380</v>
      </c>
      <c r="I61" s="43">
        <v>54745.5</v>
      </c>
      <c r="J61" s="164">
        <f>I61/H61</f>
        <v>0.98854279523293609</v>
      </c>
      <c r="K61" s="12"/>
    </row>
    <row r="62" spans="1:11" ht="24.75" customHeight="1">
      <c r="A62" s="22"/>
      <c r="B62" s="23"/>
      <c r="C62" s="24"/>
      <c r="D62" s="25"/>
      <c r="E62" s="140" t="s">
        <v>39</v>
      </c>
      <c r="F62" s="88"/>
      <c r="G62" s="88"/>
      <c r="H62" s="88"/>
      <c r="I62" s="88"/>
      <c r="J62" s="74"/>
      <c r="K62" s="12"/>
    </row>
    <row r="63" spans="1:11" ht="23.25" customHeight="1">
      <c r="A63" s="22"/>
      <c r="B63" s="23"/>
      <c r="C63" s="24"/>
      <c r="D63" s="25"/>
      <c r="E63" s="72" t="s">
        <v>47</v>
      </c>
      <c r="F63" s="88"/>
      <c r="G63" s="88"/>
      <c r="H63" s="88"/>
      <c r="I63" s="88"/>
      <c r="J63" s="74"/>
      <c r="K63" s="12"/>
    </row>
    <row r="64" spans="1:11" ht="22.5" customHeight="1">
      <c r="A64" s="22"/>
      <c r="B64" s="23"/>
      <c r="C64" s="24"/>
      <c r="D64" s="25"/>
      <c r="E64" s="140" t="s">
        <v>41</v>
      </c>
      <c r="F64" s="88"/>
      <c r="G64" s="88"/>
      <c r="H64" s="88"/>
      <c r="I64" s="88"/>
      <c r="J64" s="74"/>
      <c r="K64" s="12"/>
    </row>
    <row r="65" spans="1:11" ht="20.25" customHeight="1">
      <c r="A65" s="22"/>
      <c r="B65" s="23"/>
      <c r="C65" s="24"/>
      <c r="D65" s="25"/>
      <c r="E65" s="72" t="s">
        <v>80</v>
      </c>
      <c r="F65" s="88"/>
      <c r="G65" s="88"/>
      <c r="H65" s="88"/>
      <c r="I65" s="88"/>
      <c r="J65" s="74"/>
      <c r="K65" s="12"/>
    </row>
    <row r="66" spans="1:11" ht="22.5" customHeight="1">
      <c r="A66" s="22"/>
      <c r="B66" s="23"/>
      <c r="C66" s="24"/>
      <c r="D66" s="25"/>
      <c r="E66" s="142" t="s">
        <v>31</v>
      </c>
      <c r="F66" s="69"/>
      <c r="G66" s="173"/>
      <c r="H66" s="69"/>
      <c r="I66" s="70"/>
      <c r="J66" s="77"/>
      <c r="K66" s="12"/>
    </row>
    <row r="67" spans="1:11" ht="21.75" customHeight="1">
      <c r="A67" s="40"/>
      <c r="B67" s="32" t="s">
        <v>1</v>
      </c>
      <c r="C67" s="33" t="s">
        <v>12</v>
      </c>
      <c r="D67" s="41" t="s">
        <v>99</v>
      </c>
      <c r="E67" s="75" t="s">
        <v>18</v>
      </c>
      <c r="F67" s="78">
        <v>8738000</v>
      </c>
      <c r="G67" s="176">
        <v>684500</v>
      </c>
      <c r="H67" s="62">
        <f>SUM(F67:G67)</f>
        <v>9422500</v>
      </c>
      <c r="I67" s="79">
        <v>9422231.25</v>
      </c>
      <c r="J67" s="164">
        <f>I67/H67</f>
        <v>0.99997147784558238</v>
      </c>
      <c r="K67" s="12"/>
    </row>
    <row r="68" spans="1:11" ht="25.5" customHeight="1">
      <c r="A68" s="22"/>
      <c r="B68" s="23"/>
      <c r="C68" s="24"/>
      <c r="D68" s="25"/>
      <c r="E68" s="120" t="s">
        <v>36</v>
      </c>
      <c r="F68" s="88"/>
      <c r="G68" s="88"/>
      <c r="H68" s="88"/>
      <c r="I68" s="88"/>
      <c r="J68" s="74"/>
      <c r="K68" s="12"/>
    </row>
    <row r="69" spans="1:11" ht="33" customHeight="1">
      <c r="A69" s="22"/>
      <c r="B69" s="23"/>
      <c r="C69" s="24"/>
      <c r="D69" s="25"/>
      <c r="E69" s="141" t="s">
        <v>48</v>
      </c>
      <c r="F69" s="88"/>
      <c r="G69" s="88"/>
      <c r="H69" s="88"/>
      <c r="I69" s="88"/>
      <c r="J69" s="74"/>
      <c r="K69" s="12"/>
    </row>
    <row r="70" spans="1:11" ht="19.5" customHeight="1">
      <c r="A70" s="64">
        <v>1082</v>
      </c>
      <c r="B70" s="65"/>
      <c r="C70" s="66"/>
      <c r="D70" s="67"/>
      <c r="E70" s="18" t="s">
        <v>28</v>
      </c>
      <c r="F70" s="69"/>
      <c r="G70" s="173"/>
      <c r="H70" s="69"/>
      <c r="I70" s="70"/>
      <c r="J70" s="77"/>
      <c r="K70" s="12"/>
    </row>
    <row r="71" spans="1:11" ht="18.75" customHeight="1">
      <c r="A71" s="22"/>
      <c r="B71" s="23"/>
      <c r="C71" s="24"/>
      <c r="D71" s="25"/>
      <c r="E71" s="141" t="s">
        <v>49</v>
      </c>
      <c r="F71" s="137">
        <f>SUM(F77,F83,F86)</f>
        <v>10400905.5</v>
      </c>
      <c r="G71" s="172">
        <f>SUM(G77,G83,G86)</f>
        <v>-1532151.4</v>
      </c>
      <c r="H71" s="137">
        <f>SUM(H77,H83,H86)</f>
        <v>8868754.0999999996</v>
      </c>
      <c r="I71" s="137">
        <f>SUM(I77,I83,I86)</f>
        <v>8852559.5399999991</v>
      </c>
      <c r="J71" s="164">
        <f>I71/H71</f>
        <v>0.99817397575607603</v>
      </c>
      <c r="K71" s="12"/>
    </row>
    <row r="72" spans="1:11" ht="21" customHeight="1">
      <c r="A72" s="22"/>
      <c r="B72" s="23"/>
      <c r="C72" s="24"/>
      <c r="D72" s="25"/>
      <c r="E72" s="120" t="s">
        <v>29</v>
      </c>
      <c r="F72" s="88"/>
      <c r="G72" s="88"/>
      <c r="H72" s="88"/>
      <c r="I72" s="88"/>
      <c r="J72" s="74"/>
      <c r="K72" s="12"/>
    </row>
    <row r="73" spans="1:11" ht="51.75" customHeight="1">
      <c r="A73" s="22"/>
      <c r="B73" s="23"/>
      <c r="C73" s="24"/>
      <c r="D73" s="25"/>
      <c r="E73" s="141" t="s">
        <v>50</v>
      </c>
      <c r="F73" s="88"/>
      <c r="G73" s="88"/>
      <c r="H73" s="88"/>
      <c r="I73" s="88"/>
      <c r="J73" s="74"/>
      <c r="K73" s="12"/>
    </row>
    <row r="74" spans="1:11" ht="20.25" customHeight="1">
      <c r="A74" s="22"/>
      <c r="B74" s="23"/>
      <c r="C74" s="24"/>
      <c r="D74" s="25"/>
      <c r="E74" s="120" t="s">
        <v>45</v>
      </c>
      <c r="F74" s="88"/>
      <c r="G74" s="88"/>
      <c r="H74" s="88"/>
      <c r="I74" s="88"/>
      <c r="J74" s="74"/>
      <c r="K74" s="12"/>
    </row>
    <row r="75" spans="1:11" ht="21" customHeight="1">
      <c r="A75" s="22"/>
      <c r="B75" s="23"/>
      <c r="C75" s="24"/>
      <c r="D75" s="25"/>
      <c r="E75" s="141" t="s">
        <v>51</v>
      </c>
      <c r="F75" s="88"/>
      <c r="G75" s="88"/>
      <c r="H75" s="88"/>
      <c r="I75" s="88"/>
      <c r="J75" s="74"/>
      <c r="K75" s="12"/>
    </row>
    <row r="76" spans="1:11" ht="22.5" customHeight="1">
      <c r="A76" s="22"/>
      <c r="B76" s="23"/>
      <c r="C76" s="24"/>
      <c r="D76" s="25"/>
      <c r="E76" s="142" t="s">
        <v>38</v>
      </c>
      <c r="F76" s="69"/>
      <c r="G76" s="173"/>
      <c r="H76" s="69"/>
      <c r="I76" s="70"/>
      <c r="J76" s="77"/>
      <c r="K76" s="12"/>
    </row>
    <row r="77" spans="1:11" ht="24" customHeight="1">
      <c r="A77" s="40"/>
      <c r="B77" s="32" t="s">
        <v>0</v>
      </c>
      <c r="C77" s="33" t="s">
        <v>11</v>
      </c>
      <c r="D77" s="41" t="s">
        <v>97</v>
      </c>
      <c r="E77" s="72" t="s">
        <v>3</v>
      </c>
      <c r="F77" s="89">
        <v>21600</v>
      </c>
      <c r="G77" s="43">
        <v>0</v>
      </c>
      <c r="H77" s="43">
        <f>SUM(F77:G77)</f>
        <v>21600</v>
      </c>
      <c r="I77" s="79">
        <v>5916</v>
      </c>
      <c r="J77" s="164">
        <f>I77/H77</f>
        <v>0.2738888888888889</v>
      </c>
      <c r="K77" s="12"/>
    </row>
    <row r="78" spans="1:11" ht="29.25" customHeight="1">
      <c r="A78" s="40"/>
      <c r="B78" s="32"/>
      <c r="C78" s="33"/>
      <c r="D78" s="41"/>
      <c r="E78" s="90" t="s">
        <v>39</v>
      </c>
      <c r="F78" s="86"/>
      <c r="G78" s="86"/>
      <c r="H78" s="86"/>
      <c r="I78" s="86"/>
      <c r="J78" s="87"/>
      <c r="K78" s="12"/>
    </row>
    <row r="79" spans="1:11" ht="63.75" customHeight="1">
      <c r="A79" s="40"/>
      <c r="B79" s="32"/>
      <c r="C79" s="33"/>
      <c r="D79" s="41"/>
      <c r="E79" s="91" t="s">
        <v>52</v>
      </c>
      <c r="F79" s="86"/>
      <c r="G79" s="86"/>
      <c r="H79" s="86"/>
      <c r="I79" s="86"/>
      <c r="J79" s="87"/>
      <c r="K79" s="12"/>
    </row>
    <row r="80" spans="1:11" ht="20.25" customHeight="1">
      <c r="A80" s="40"/>
      <c r="B80" s="32"/>
      <c r="C80" s="33"/>
      <c r="D80" s="41"/>
      <c r="E80" s="92" t="s">
        <v>41</v>
      </c>
      <c r="F80" s="86"/>
      <c r="G80" s="86"/>
      <c r="H80" s="86"/>
      <c r="I80" s="86"/>
      <c r="J80" s="87"/>
      <c r="K80" s="12"/>
    </row>
    <row r="81" spans="1:11" ht="23.25" customHeight="1">
      <c r="A81" s="40"/>
      <c r="B81" s="32"/>
      <c r="C81" s="33"/>
      <c r="D81" s="41"/>
      <c r="E81" s="93" t="s">
        <v>53</v>
      </c>
      <c r="F81" s="86"/>
      <c r="G81" s="86"/>
      <c r="H81" s="86"/>
      <c r="I81" s="86"/>
      <c r="J81" s="87"/>
      <c r="K81" s="12"/>
    </row>
    <row r="82" spans="1:11" ht="27" customHeight="1">
      <c r="A82" s="22"/>
      <c r="B82" s="23"/>
      <c r="C82" s="24"/>
      <c r="D82" s="25"/>
      <c r="E82" s="142" t="s">
        <v>31</v>
      </c>
      <c r="F82" s="69"/>
      <c r="G82" s="173"/>
      <c r="H82" s="69"/>
      <c r="I82" s="70"/>
      <c r="J82" s="77"/>
      <c r="K82" s="12"/>
    </row>
    <row r="83" spans="1:11" ht="27" customHeight="1">
      <c r="A83" s="40"/>
      <c r="B83" s="32" t="s">
        <v>1</v>
      </c>
      <c r="C83" s="33" t="s">
        <v>12</v>
      </c>
      <c r="D83" s="41" t="s">
        <v>97</v>
      </c>
      <c r="E83" s="42" t="s">
        <v>6</v>
      </c>
      <c r="F83" s="43">
        <v>4492017.5</v>
      </c>
      <c r="G83" s="43">
        <v>-1776800</v>
      </c>
      <c r="H83" s="43">
        <f>SUM(F83:G83)</f>
        <v>2715217.5</v>
      </c>
      <c r="I83" s="43">
        <v>2715119.36</v>
      </c>
      <c r="J83" s="164">
        <f>I83/H83</f>
        <v>0.9999638555658984</v>
      </c>
      <c r="K83" s="12"/>
    </row>
    <row r="84" spans="1:11" ht="25.5" customHeight="1">
      <c r="A84" s="40"/>
      <c r="B84" s="32"/>
      <c r="C84" s="33"/>
      <c r="D84" s="41"/>
      <c r="E84" s="92" t="s">
        <v>36</v>
      </c>
      <c r="F84" s="86"/>
      <c r="G84" s="86"/>
      <c r="H84" s="86"/>
      <c r="I84" s="86"/>
      <c r="J84" s="87"/>
      <c r="K84" s="12"/>
    </row>
    <row r="85" spans="1:11" ht="87.75" customHeight="1">
      <c r="A85" s="40"/>
      <c r="B85" s="32"/>
      <c r="C85" s="33"/>
      <c r="D85" s="41"/>
      <c r="E85" s="94" t="s">
        <v>75</v>
      </c>
      <c r="F85" s="86"/>
      <c r="G85" s="86"/>
      <c r="H85" s="86"/>
      <c r="I85" s="86"/>
      <c r="J85" s="87"/>
      <c r="K85" s="12"/>
    </row>
    <row r="86" spans="1:11" ht="19.5" customHeight="1">
      <c r="A86" s="40"/>
      <c r="B86" s="32" t="s">
        <v>1</v>
      </c>
      <c r="C86" s="33" t="s">
        <v>13</v>
      </c>
      <c r="D86" s="41" t="s">
        <v>99</v>
      </c>
      <c r="E86" s="42" t="s">
        <v>7</v>
      </c>
      <c r="F86" s="43">
        <v>5887288</v>
      </c>
      <c r="G86" s="43">
        <v>244648.6</v>
      </c>
      <c r="H86" s="43">
        <f>SUM(F86:G86)</f>
        <v>6131936.5999999996</v>
      </c>
      <c r="I86" s="43">
        <v>6131524.1799999997</v>
      </c>
      <c r="J86" s="164">
        <f>I86/H86</f>
        <v>0.99993274229221485</v>
      </c>
      <c r="K86" s="12"/>
    </row>
    <row r="87" spans="1:11" ht="22.5" customHeight="1">
      <c r="A87" s="40"/>
      <c r="B87" s="32"/>
      <c r="C87" s="33"/>
      <c r="D87" s="41"/>
      <c r="E87" s="95" t="s">
        <v>36</v>
      </c>
      <c r="F87" s="36"/>
      <c r="G87" s="36"/>
      <c r="H87" s="36"/>
      <c r="I87" s="36"/>
      <c r="J87" s="45"/>
      <c r="K87" s="12"/>
    </row>
    <row r="88" spans="1:11" ht="80.25" customHeight="1">
      <c r="A88" s="40"/>
      <c r="B88" s="32"/>
      <c r="C88" s="33"/>
      <c r="D88" s="41"/>
      <c r="E88" s="44" t="s">
        <v>76</v>
      </c>
      <c r="F88" s="36"/>
      <c r="G88" s="36"/>
      <c r="H88" s="36"/>
      <c r="I88" s="36"/>
      <c r="J88" s="45"/>
      <c r="K88" s="12"/>
    </row>
    <row r="89" spans="1:11" ht="24" customHeight="1">
      <c r="A89" s="64">
        <v>1102</v>
      </c>
      <c r="B89" s="65"/>
      <c r="C89" s="66"/>
      <c r="D89" s="67"/>
      <c r="E89" s="18" t="s">
        <v>28</v>
      </c>
      <c r="F89" s="69"/>
      <c r="G89" s="173"/>
      <c r="H89" s="69"/>
      <c r="I89" s="70"/>
      <c r="J89" s="77"/>
      <c r="K89" s="12"/>
    </row>
    <row r="90" spans="1:11" ht="22.5" customHeight="1">
      <c r="A90" s="22"/>
      <c r="B90" s="23"/>
      <c r="C90" s="24"/>
      <c r="D90" s="25"/>
      <c r="E90" s="48" t="s">
        <v>54</v>
      </c>
      <c r="F90" s="138">
        <f>SUM(F96,F103,F109,F112,F115,F118,F121,F125)</f>
        <v>272972993.10000002</v>
      </c>
      <c r="G90" s="138">
        <f>SUM(G96,G103,G109,G112,G115,G118,G121,G125)</f>
        <v>-4429444.5999999996</v>
      </c>
      <c r="H90" s="138">
        <f>SUM(H96,H103,H109,H112,H115,H118,H121,H125)</f>
        <v>268543548.5</v>
      </c>
      <c r="I90" s="138">
        <f>SUM(I96,I103,I109,I112,I115,I118,I121,I125)</f>
        <v>268560856.15999997</v>
      </c>
      <c r="J90" s="164">
        <f>I90/H90</f>
        <v>1.0000644501053801</v>
      </c>
      <c r="K90" s="12"/>
    </row>
    <row r="91" spans="1:11" ht="24" customHeight="1">
      <c r="A91" s="22"/>
      <c r="B91" s="23"/>
      <c r="C91" s="24"/>
      <c r="D91" s="25"/>
      <c r="E91" s="96" t="s">
        <v>29</v>
      </c>
      <c r="F91" s="88"/>
      <c r="G91" s="88"/>
      <c r="H91" s="88"/>
      <c r="I91" s="88"/>
      <c r="J91" s="74"/>
      <c r="K91" s="12"/>
    </row>
    <row r="92" spans="1:11" ht="36.75" customHeight="1">
      <c r="A92" s="22"/>
      <c r="B92" s="23"/>
      <c r="C92" s="24"/>
      <c r="D92" s="25"/>
      <c r="E92" s="97" t="s">
        <v>55</v>
      </c>
      <c r="F92" s="88"/>
      <c r="G92" s="88"/>
      <c r="H92" s="88"/>
      <c r="I92" s="88"/>
      <c r="J92" s="74"/>
      <c r="K92" s="12"/>
    </row>
    <row r="93" spans="1:11" ht="27" customHeight="1">
      <c r="A93" s="22"/>
      <c r="B93" s="23"/>
      <c r="C93" s="24"/>
      <c r="D93" s="25"/>
      <c r="E93" s="96" t="s">
        <v>45</v>
      </c>
      <c r="F93" s="88"/>
      <c r="G93" s="88"/>
      <c r="H93" s="88"/>
      <c r="I93" s="88"/>
      <c r="J93" s="74"/>
      <c r="K93" s="12"/>
    </row>
    <row r="94" spans="1:11" ht="24" customHeight="1">
      <c r="A94" s="22"/>
      <c r="B94" s="23"/>
      <c r="C94" s="24"/>
      <c r="D94" s="25"/>
      <c r="E94" s="98" t="s">
        <v>56</v>
      </c>
      <c r="F94" s="88"/>
      <c r="G94" s="88"/>
      <c r="H94" s="88"/>
      <c r="I94" s="88"/>
      <c r="J94" s="74"/>
      <c r="K94" s="12"/>
    </row>
    <row r="95" spans="1:11" ht="21.75" customHeight="1">
      <c r="A95" s="22"/>
      <c r="B95" s="23"/>
      <c r="C95" s="24"/>
      <c r="D95" s="25"/>
      <c r="E95" s="142" t="s">
        <v>38</v>
      </c>
      <c r="F95" s="69"/>
      <c r="G95" s="177"/>
      <c r="H95" s="69"/>
      <c r="I95" s="70"/>
      <c r="J95" s="77"/>
      <c r="K95" s="12"/>
    </row>
    <row r="96" spans="1:11" ht="27">
      <c r="A96" s="22"/>
      <c r="B96" s="32" t="s">
        <v>0</v>
      </c>
      <c r="C96" s="33" t="s">
        <v>11</v>
      </c>
      <c r="D96" s="25"/>
      <c r="E96" s="98" t="s">
        <v>57</v>
      </c>
      <c r="F96" s="205">
        <v>2007378.5</v>
      </c>
      <c r="G96" s="191">
        <v>0</v>
      </c>
      <c r="H96" s="189">
        <f>SUM(F96,G96)</f>
        <v>2007378.5</v>
      </c>
      <c r="I96" s="199">
        <v>1919575.07</v>
      </c>
      <c r="J96" s="201">
        <f>I96/H96</f>
        <v>0.95625965407121782</v>
      </c>
      <c r="K96" s="12"/>
    </row>
    <row r="97" spans="1:11" ht="40.5">
      <c r="A97" s="40"/>
      <c r="B97" s="99"/>
      <c r="C97" s="99"/>
      <c r="D97" s="25" t="s">
        <v>100</v>
      </c>
      <c r="E97" s="100" t="s">
        <v>58</v>
      </c>
      <c r="F97" s="206"/>
      <c r="G97" s="192"/>
      <c r="H97" s="190"/>
      <c r="I97" s="200"/>
      <c r="J97" s="202"/>
      <c r="K97" s="12"/>
    </row>
    <row r="98" spans="1:11" ht="24.75" customHeight="1">
      <c r="A98" s="40"/>
      <c r="B98" s="32"/>
      <c r="C98" s="33"/>
      <c r="D98" s="101"/>
      <c r="E98" s="102" t="s">
        <v>39</v>
      </c>
      <c r="F98" s="86"/>
      <c r="G98" s="86"/>
      <c r="H98" s="86"/>
      <c r="I98" s="86"/>
      <c r="J98" s="87"/>
      <c r="K98" s="12"/>
    </row>
    <row r="99" spans="1:11" ht="31.5" customHeight="1">
      <c r="A99" s="40"/>
      <c r="B99" s="32"/>
      <c r="C99" s="33"/>
      <c r="D99" s="101"/>
      <c r="E99" s="103" t="s">
        <v>55</v>
      </c>
      <c r="F99" s="86"/>
      <c r="G99" s="86"/>
      <c r="H99" s="86"/>
      <c r="I99" s="86"/>
      <c r="J99" s="87"/>
      <c r="K99" s="12"/>
    </row>
    <row r="100" spans="1:11" ht="24" customHeight="1">
      <c r="A100" s="40"/>
      <c r="B100" s="32"/>
      <c r="C100" s="33"/>
      <c r="D100" s="101"/>
      <c r="E100" s="104" t="s">
        <v>41</v>
      </c>
      <c r="F100" s="86"/>
      <c r="G100" s="86"/>
      <c r="H100" s="86"/>
      <c r="I100" s="86"/>
      <c r="J100" s="87"/>
      <c r="K100" s="12"/>
    </row>
    <row r="101" spans="1:11" ht="36" customHeight="1">
      <c r="A101" s="22"/>
      <c r="B101" s="23"/>
      <c r="C101" s="24"/>
      <c r="D101" s="25"/>
      <c r="E101" s="147" t="s">
        <v>59</v>
      </c>
      <c r="F101" s="88"/>
      <c r="G101" s="88"/>
      <c r="H101" s="88"/>
      <c r="I101" s="88"/>
      <c r="J101" s="74"/>
      <c r="K101" s="12"/>
    </row>
    <row r="102" spans="1:11" ht="24.75" customHeight="1">
      <c r="A102" s="22"/>
      <c r="B102" s="23"/>
      <c r="C102" s="24"/>
      <c r="D102" s="25"/>
      <c r="E102" s="142" t="s">
        <v>38</v>
      </c>
      <c r="F102" s="69"/>
      <c r="G102" s="173"/>
      <c r="H102" s="69"/>
      <c r="I102" s="70"/>
      <c r="J102" s="77"/>
      <c r="K102" s="12"/>
    </row>
    <row r="103" spans="1:11" ht="40.5" customHeight="1">
      <c r="A103" s="22"/>
      <c r="B103" s="32" t="s">
        <v>0</v>
      </c>
      <c r="C103" s="33" t="s">
        <v>12</v>
      </c>
      <c r="D103" s="25"/>
      <c r="E103" s="98" t="s">
        <v>70</v>
      </c>
      <c r="F103" s="27">
        <v>2751381.9</v>
      </c>
      <c r="G103" s="168">
        <v>-1082000</v>
      </c>
      <c r="H103" s="27">
        <v>1669381.9</v>
      </c>
      <c r="I103" s="27">
        <v>1776242.33</v>
      </c>
      <c r="J103" s="164">
        <f>I103/H103</f>
        <v>1.0640119735334379</v>
      </c>
      <c r="K103" s="12"/>
    </row>
    <row r="104" spans="1:11" ht="25.5" customHeight="1">
      <c r="A104" s="22"/>
      <c r="B104" s="32"/>
      <c r="C104" s="33"/>
      <c r="D104" s="25"/>
      <c r="E104" s="90" t="s">
        <v>39</v>
      </c>
      <c r="F104" s="88"/>
      <c r="G104" s="88"/>
      <c r="H104" s="88"/>
      <c r="I104" s="88"/>
      <c r="J104" s="74"/>
      <c r="K104" s="12"/>
    </row>
    <row r="105" spans="1:11" ht="107.25" customHeight="1">
      <c r="A105" s="22"/>
      <c r="B105" s="32"/>
      <c r="C105" s="33"/>
      <c r="D105" s="25"/>
      <c r="E105" s="148" t="s">
        <v>93</v>
      </c>
      <c r="F105" s="30"/>
      <c r="G105" s="30"/>
      <c r="H105" s="30"/>
      <c r="I105" s="30"/>
      <c r="J105" s="31"/>
      <c r="K105" s="12"/>
    </row>
    <row r="106" spans="1:11" ht="27.75" customHeight="1">
      <c r="A106" s="81"/>
      <c r="B106" s="82"/>
      <c r="C106" s="82"/>
      <c r="D106" s="83"/>
      <c r="E106" s="149" t="s">
        <v>41</v>
      </c>
      <c r="F106" s="57"/>
      <c r="G106" s="57"/>
      <c r="H106" s="57"/>
      <c r="I106" s="57"/>
      <c r="J106" s="51"/>
      <c r="K106" s="12"/>
    </row>
    <row r="107" spans="1:11" ht="39.75" customHeight="1">
      <c r="A107" s="81"/>
      <c r="B107" s="82"/>
      <c r="C107" s="82"/>
      <c r="D107" s="83"/>
      <c r="E107" s="150" t="s">
        <v>60</v>
      </c>
      <c r="F107" s="105"/>
      <c r="G107" s="105"/>
      <c r="H107" s="105"/>
      <c r="I107" s="105"/>
      <c r="J107" s="51"/>
      <c r="K107" s="12"/>
    </row>
    <row r="108" spans="1:11" ht="28.5" customHeight="1">
      <c r="A108" s="81"/>
      <c r="B108" s="82"/>
      <c r="C108" s="82"/>
      <c r="D108" s="83"/>
      <c r="E108" s="142" t="s">
        <v>31</v>
      </c>
      <c r="F108" s="106"/>
      <c r="G108" s="173"/>
      <c r="H108" s="69"/>
      <c r="I108" s="70"/>
      <c r="J108" s="77"/>
      <c r="K108" s="12"/>
    </row>
    <row r="109" spans="1:11" ht="32.25" customHeight="1">
      <c r="A109" s="40"/>
      <c r="B109" s="32" t="s">
        <v>1</v>
      </c>
      <c r="C109" s="33" t="s">
        <v>11</v>
      </c>
      <c r="D109" s="41" t="s">
        <v>101</v>
      </c>
      <c r="E109" s="75" t="s">
        <v>61</v>
      </c>
      <c r="F109" s="107">
        <v>20918424</v>
      </c>
      <c r="G109" s="178">
        <v>1084773.5</v>
      </c>
      <c r="H109" s="62">
        <f>SUM(F109:G109)</f>
        <v>22003197.5</v>
      </c>
      <c r="I109" s="62">
        <v>22003106.52</v>
      </c>
      <c r="J109" s="164">
        <f>I109/H109</f>
        <v>0.99999586514641792</v>
      </c>
      <c r="K109" s="12"/>
    </row>
    <row r="110" spans="1:11" ht="26.25" customHeight="1">
      <c r="A110" s="40"/>
      <c r="B110" s="32"/>
      <c r="C110" s="33"/>
      <c r="D110" s="41"/>
      <c r="E110" s="108" t="s">
        <v>77</v>
      </c>
      <c r="F110" s="36"/>
      <c r="G110" s="36"/>
      <c r="H110" s="36"/>
      <c r="I110" s="36"/>
      <c r="J110" s="45"/>
      <c r="K110" s="12"/>
    </row>
    <row r="111" spans="1:11" ht="50.25" customHeight="1">
      <c r="A111" s="40"/>
      <c r="B111" s="32"/>
      <c r="C111" s="33"/>
      <c r="D111" s="41"/>
      <c r="E111" s="75" t="s">
        <v>63</v>
      </c>
      <c r="F111" s="36"/>
      <c r="G111" s="36"/>
      <c r="H111" s="36"/>
      <c r="I111" s="36"/>
      <c r="J111" s="45"/>
      <c r="K111" s="12"/>
    </row>
    <row r="112" spans="1:11" ht="34.5" customHeight="1">
      <c r="A112" s="40"/>
      <c r="B112" s="32" t="s">
        <v>1</v>
      </c>
      <c r="C112" s="33" t="s">
        <v>12</v>
      </c>
      <c r="D112" s="41" t="s">
        <v>101</v>
      </c>
      <c r="E112" s="75" t="s">
        <v>4</v>
      </c>
      <c r="F112" s="107">
        <v>766680</v>
      </c>
      <c r="G112" s="179">
        <v>-81000</v>
      </c>
      <c r="H112" s="43">
        <f>SUM(F112:G112)</f>
        <v>685680</v>
      </c>
      <c r="I112" s="43">
        <v>685569.61</v>
      </c>
      <c r="J112" s="164">
        <f>I112/H112</f>
        <v>0.99983900653365998</v>
      </c>
      <c r="K112" s="12"/>
    </row>
    <row r="113" spans="1:11" ht="25.5" customHeight="1">
      <c r="A113" s="40"/>
      <c r="B113" s="32"/>
      <c r="C113" s="33"/>
      <c r="D113" s="41"/>
      <c r="E113" s="109" t="s">
        <v>78</v>
      </c>
      <c r="F113" s="36"/>
      <c r="G113" s="36"/>
      <c r="H113" s="36"/>
      <c r="I113" s="36"/>
      <c r="J113" s="45"/>
      <c r="K113" s="12"/>
    </row>
    <row r="114" spans="1:11" ht="52.5" customHeight="1">
      <c r="A114" s="40"/>
      <c r="B114" s="32"/>
      <c r="C114" s="33"/>
      <c r="D114" s="41"/>
      <c r="E114" s="75" t="s">
        <v>62</v>
      </c>
      <c r="F114" s="36"/>
      <c r="G114" s="36"/>
      <c r="H114" s="36"/>
      <c r="I114" s="36"/>
      <c r="J114" s="45"/>
      <c r="K114" s="12"/>
    </row>
    <row r="115" spans="1:11" ht="25.5" customHeight="1">
      <c r="A115" s="40"/>
      <c r="B115" s="32" t="s">
        <v>1</v>
      </c>
      <c r="C115" s="33" t="s">
        <v>13</v>
      </c>
      <c r="D115" s="41" t="s">
        <v>101</v>
      </c>
      <c r="E115" s="75" t="s">
        <v>5</v>
      </c>
      <c r="F115" s="107">
        <v>225626930.30000001</v>
      </c>
      <c r="G115" s="179">
        <v>-3913718.1</v>
      </c>
      <c r="H115" s="43">
        <f>SUM(F115:G115)</f>
        <v>221713212.20000002</v>
      </c>
      <c r="I115" s="43">
        <v>221712453.44</v>
      </c>
      <c r="J115" s="164">
        <f>I115/H115</f>
        <v>0.99999657774116169</v>
      </c>
      <c r="K115" s="12"/>
    </row>
    <row r="116" spans="1:11" ht="23.25" customHeight="1">
      <c r="A116" s="40"/>
      <c r="B116" s="32"/>
      <c r="C116" s="33"/>
      <c r="D116" s="41"/>
      <c r="E116" s="109" t="s">
        <v>78</v>
      </c>
      <c r="F116" s="36"/>
      <c r="G116" s="36"/>
      <c r="H116" s="36"/>
      <c r="I116" s="36"/>
      <c r="J116" s="45"/>
      <c r="K116" s="12"/>
    </row>
    <row r="117" spans="1:11" ht="101.25" customHeight="1">
      <c r="A117" s="40"/>
      <c r="B117" s="32"/>
      <c r="C117" s="33"/>
      <c r="D117" s="41"/>
      <c r="E117" s="110" t="s">
        <v>64</v>
      </c>
      <c r="F117" s="36"/>
      <c r="G117" s="36"/>
      <c r="H117" s="36"/>
      <c r="I117" s="36"/>
      <c r="J117" s="45"/>
      <c r="K117" s="12"/>
    </row>
    <row r="118" spans="1:11" ht="30.75" customHeight="1">
      <c r="A118" s="40"/>
      <c r="B118" s="32" t="s">
        <v>1</v>
      </c>
      <c r="C118" s="33" t="s">
        <v>14</v>
      </c>
      <c r="D118" s="41" t="s">
        <v>101</v>
      </c>
      <c r="E118" s="110" t="s">
        <v>22</v>
      </c>
      <c r="F118" s="107">
        <v>13376088</v>
      </c>
      <c r="G118" s="179">
        <v>-103000</v>
      </c>
      <c r="H118" s="43">
        <f>SUM(F118:G118)</f>
        <v>13273088</v>
      </c>
      <c r="I118" s="43">
        <v>13272834.65</v>
      </c>
      <c r="J118" s="164">
        <f>I118/H118</f>
        <v>0.99998091250506294</v>
      </c>
      <c r="K118" s="12"/>
    </row>
    <row r="119" spans="1:11" ht="23.25" customHeight="1">
      <c r="A119" s="40"/>
      <c r="B119" s="32"/>
      <c r="C119" s="33"/>
      <c r="D119" s="41"/>
      <c r="E119" s="109" t="s">
        <v>78</v>
      </c>
      <c r="F119" s="36"/>
      <c r="G119" s="36"/>
      <c r="H119" s="36"/>
      <c r="I119" s="36"/>
      <c r="J119" s="45"/>
      <c r="K119" s="12"/>
    </row>
    <row r="120" spans="1:11" ht="41.25" customHeight="1">
      <c r="A120" s="40"/>
      <c r="B120" s="32"/>
      <c r="C120" s="33"/>
      <c r="D120" s="41"/>
      <c r="E120" s="110" t="s">
        <v>65</v>
      </c>
      <c r="F120" s="36"/>
      <c r="G120" s="36"/>
      <c r="H120" s="36"/>
      <c r="I120" s="36"/>
      <c r="J120" s="45"/>
      <c r="K120" s="12"/>
    </row>
    <row r="121" spans="1:11" ht="22.5" customHeight="1">
      <c r="A121" s="188"/>
      <c r="B121" s="32" t="s">
        <v>1</v>
      </c>
      <c r="C121" s="33" t="s">
        <v>15</v>
      </c>
      <c r="D121" s="41" t="s">
        <v>101</v>
      </c>
      <c r="E121" s="44" t="s">
        <v>20</v>
      </c>
      <c r="F121" s="43">
        <v>2582110.4</v>
      </c>
      <c r="G121" s="43">
        <v>-197500</v>
      </c>
      <c r="H121" s="43">
        <f>SUM(F121:G123)</f>
        <v>2384610.4</v>
      </c>
      <c r="I121" s="43">
        <v>2384531.42</v>
      </c>
      <c r="J121" s="164">
        <f>I121/H121</f>
        <v>0.99996687928560579</v>
      </c>
      <c r="K121" s="12"/>
    </row>
    <row r="122" spans="1:11" ht="24" customHeight="1">
      <c r="A122" s="188"/>
      <c r="B122" s="33"/>
      <c r="C122" s="33"/>
      <c r="D122" s="41"/>
      <c r="E122" s="111" t="s">
        <v>78</v>
      </c>
      <c r="F122" s="36"/>
      <c r="G122" s="36"/>
      <c r="H122" s="36"/>
      <c r="I122" s="36"/>
      <c r="J122" s="45"/>
      <c r="K122" s="12"/>
    </row>
    <row r="123" spans="1:11" ht="63" customHeight="1">
      <c r="A123" s="188"/>
      <c r="B123" s="33"/>
      <c r="C123" s="33"/>
      <c r="D123" s="41"/>
      <c r="E123" s="151" t="s">
        <v>81</v>
      </c>
      <c r="F123" s="36"/>
      <c r="G123" s="36"/>
      <c r="H123" s="36"/>
      <c r="I123" s="36"/>
      <c r="J123" s="45"/>
      <c r="K123" s="12"/>
    </row>
    <row r="124" spans="1:11" ht="54" customHeight="1">
      <c r="A124" s="40"/>
      <c r="B124" s="33"/>
      <c r="C124" s="33"/>
      <c r="D124" s="41"/>
      <c r="E124" s="151" t="s">
        <v>79</v>
      </c>
      <c r="F124" s="36"/>
      <c r="G124" s="36"/>
      <c r="H124" s="36"/>
      <c r="I124" s="36"/>
      <c r="J124" s="45"/>
      <c r="K124" s="12"/>
    </row>
    <row r="125" spans="1:11" ht="45.75" customHeight="1">
      <c r="A125" s="40"/>
      <c r="B125" s="32" t="s">
        <v>1</v>
      </c>
      <c r="C125" s="33" t="s">
        <v>16</v>
      </c>
      <c r="D125" s="41" t="s">
        <v>98</v>
      </c>
      <c r="E125" s="112" t="s">
        <v>21</v>
      </c>
      <c r="F125" s="43">
        <v>4944000</v>
      </c>
      <c r="G125" s="55">
        <v>-137000</v>
      </c>
      <c r="H125" s="43">
        <f>SUM(F125:G125)</f>
        <v>4807000</v>
      </c>
      <c r="I125" s="43">
        <v>4806543.12</v>
      </c>
      <c r="J125" s="164">
        <f>I125/H125</f>
        <v>0.99990495527355938</v>
      </c>
      <c r="K125" s="12"/>
    </row>
    <row r="126" spans="1:11" ht="26.25" customHeight="1">
      <c r="A126" s="40"/>
      <c r="B126" s="32"/>
      <c r="C126" s="33"/>
      <c r="D126" s="41"/>
      <c r="E126" s="113" t="s">
        <v>36</v>
      </c>
      <c r="F126" s="36"/>
      <c r="G126" s="114"/>
      <c r="H126" s="36"/>
      <c r="I126" s="36"/>
      <c r="J126" s="45"/>
      <c r="K126" s="12"/>
    </row>
    <row r="127" spans="1:11" ht="60.75" customHeight="1">
      <c r="A127" s="40"/>
      <c r="B127" s="32"/>
      <c r="C127" s="33"/>
      <c r="D127" s="41"/>
      <c r="E127" s="42" t="s">
        <v>66</v>
      </c>
      <c r="F127" s="62"/>
      <c r="G127" s="114"/>
      <c r="H127" s="36"/>
      <c r="I127" s="36"/>
      <c r="J127" s="45"/>
      <c r="K127" s="12"/>
    </row>
    <row r="128" spans="1:11" ht="18" customHeight="1">
      <c r="A128" s="64">
        <v>1121</v>
      </c>
      <c r="B128" s="65"/>
      <c r="C128" s="66"/>
      <c r="D128" s="67"/>
      <c r="E128" s="18" t="s">
        <v>28</v>
      </c>
      <c r="F128" s="115"/>
      <c r="G128" s="180"/>
      <c r="H128" s="115"/>
      <c r="I128" s="116"/>
      <c r="J128" s="117"/>
      <c r="K128" s="12"/>
    </row>
    <row r="129" spans="1:11" ht="67.5" customHeight="1">
      <c r="A129" s="22"/>
      <c r="B129" s="23"/>
      <c r="C129" s="24"/>
      <c r="D129" s="25"/>
      <c r="E129" s="72" t="s">
        <v>67</v>
      </c>
      <c r="F129" s="118">
        <f>SUM(F131:F143)</f>
        <v>102088</v>
      </c>
      <c r="G129" s="118">
        <f>SUM(G131:G143)</f>
        <v>0</v>
      </c>
      <c r="H129" s="118">
        <f>SUM(H131:H143)</f>
        <v>102088</v>
      </c>
      <c r="I129" s="119">
        <f>SUM(I131:I143)</f>
        <v>98094.75</v>
      </c>
      <c r="J129" s="167">
        <f>I129/H129</f>
        <v>0.96088423712875171</v>
      </c>
      <c r="K129" s="12"/>
    </row>
    <row r="130" spans="1:11" ht="30" customHeight="1">
      <c r="A130" s="22"/>
      <c r="B130" s="23"/>
      <c r="C130" s="24"/>
      <c r="D130" s="25"/>
      <c r="E130" s="120" t="s">
        <v>29</v>
      </c>
      <c r="F130" s="36"/>
      <c r="G130" s="36"/>
      <c r="H130" s="36"/>
      <c r="I130" s="121"/>
      <c r="J130" s="45"/>
      <c r="K130" s="12"/>
    </row>
    <row r="131" spans="1:11" s="13" customFormat="1" ht="63.75" customHeight="1">
      <c r="A131" s="22"/>
      <c r="B131" s="122"/>
      <c r="C131" s="122"/>
      <c r="D131" s="25"/>
      <c r="E131" s="151" t="s">
        <v>82</v>
      </c>
      <c r="F131" s="36"/>
      <c r="G131" s="36"/>
      <c r="H131" s="36"/>
      <c r="I131" s="121"/>
      <c r="J131" s="45"/>
      <c r="K131" s="12"/>
    </row>
    <row r="132" spans="1:11" s="13" customFormat="1" ht="26.25" customHeight="1">
      <c r="A132" s="22"/>
      <c r="B132" s="32"/>
      <c r="C132" s="33"/>
      <c r="D132" s="25"/>
      <c r="E132" s="144" t="s">
        <v>45</v>
      </c>
      <c r="F132" s="36"/>
      <c r="G132" s="36"/>
      <c r="H132" s="36"/>
      <c r="I132" s="121"/>
      <c r="J132" s="45"/>
      <c r="K132" s="12"/>
    </row>
    <row r="133" spans="1:11" ht="52.5" customHeight="1">
      <c r="A133" s="22"/>
      <c r="B133" s="23"/>
      <c r="C133" s="24"/>
      <c r="D133" s="25"/>
      <c r="E133" s="72" t="s">
        <v>83</v>
      </c>
      <c r="F133" s="36"/>
      <c r="G133" s="36"/>
      <c r="H133" s="36"/>
      <c r="I133" s="121"/>
      <c r="J133" s="63"/>
      <c r="K133" s="12"/>
    </row>
    <row r="134" spans="1:11" ht="22.5" customHeight="1">
      <c r="A134" s="22"/>
      <c r="B134" s="23"/>
      <c r="C134" s="24"/>
      <c r="D134" s="25"/>
      <c r="E134" s="142" t="s">
        <v>38</v>
      </c>
      <c r="F134" s="115"/>
      <c r="G134" s="180"/>
      <c r="H134" s="115"/>
      <c r="I134" s="115"/>
      <c r="J134" s="123"/>
      <c r="K134" s="12"/>
    </row>
    <row r="135" spans="1:11" ht="63" customHeight="1">
      <c r="A135" s="22"/>
      <c r="B135" s="32" t="s">
        <v>0</v>
      </c>
      <c r="C135" s="33" t="s">
        <v>11</v>
      </c>
      <c r="D135" s="25"/>
      <c r="E135" s="151" t="s">
        <v>69</v>
      </c>
      <c r="F135" s="118">
        <v>1010.8</v>
      </c>
      <c r="G135" s="181"/>
      <c r="H135" s="118">
        <f>SUM(F135:G135)</f>
        <v>1010.8</v>
      </c>
      <c r="I135" s="118"/>
      <c r="J135" s="124"/>
      <c r="K135" s="12"/>
    </row>
    <row r="136" spans="1:11" ht="26.25" customHeight="1">
      <c r="A136" s="22"/>
      <c r="B136" s="32"/>
      <c r="C136" s="33"/>
      <c r="D136" s="25"/>
      <c r="E136" s="152" t="s">
        <v>39</v>
      </c>
      <c r="F136" s="36"/>
      <c r="G136" s="121"/>
      <c r="H136" s="36"/>
      <c r="I136" s="36"/>
      <c r="J136" s="124"/>
      <c r="K136" s="12"/>
    </row>
    <row r="137" spans="1:11" ht="81.75" customHeight="1">
      <c r="A137" s="22"/>
      <c r="B137" s="32"/>
      <c r="C137" s="33"/>
      <c r="D137" s="25"/>
      <c r="E137" s="153" t="s">
        <v>84</v>
      </c>
      <c r="F137" s="36"/>
      <c r="G137" s="121"/>
      <c r="H137" s="36"/>
      <c r="I137" s="36"/>
      <c r="J137" s="124"/>
      <c r="K137" s="12"/>
    </row>
    <row r="138" spans="1:11" ht="26.25" customHeight="1">
      <c r="A138" s="22"/>
      <c r="B138" s="32"/>
      <c r="C138" s="33"/>
      <c r="D138" s="25"/>
      <c r="E138" s="154" t="s">
        <v>41</v>
      </c>
      <c r="F138" s="36"/>
      <c r="G138" s="121"/>
      <c r="H138" s="36"/>
      <c r="I138" s="36"/>
      <c r="J138" s="124"/>
      <c r="K138" s="12"/>
    </row>
    <row r="139" spans="1:11" ht="24.75" customHeight="1">
      <c r="A139" s="22"/>
      <c r="B139" s="32"/>
      <c r="C139" s="33"/>
      <c r="D139" s="25"/>
      <c r="E139" s="153" t="s">
        <v>80</v>
      </c>
      <c r="F139" s="36"/>
      <c r="G139" s="121"/>
      <c r="H139" s="36"/>
      <c r="I139" s="36"/>
      <c r="J139" s="124"/>
      <c r="K139" s="12"/>
    </row>
    <row r="140" spans="1:11" ht="37.5" customHeight="1">
      <c r="A140" s="22"/>
      <c r="B140" s="32"/>
      <c r="C140" s="33"/>
      <c r="D140" s="25"/>
      <c r="E140" s="155" t="s">
        <v>31</v>
      </c>
      <c r="F140" s="36"/>
      <c r="G140" s="121"/>
      <c r="H140" s="62"/>
      <c r="I140" s="62"/>
      <c r="J140" s="124"/>
      <c r="K140" s="12"/>
    </row>
    <row r="141" spans="1:11" ht="67.5" customHeight="1">
      <c r="A141" s="22"/>
      <c r="B141" s="32" t="s">
        <v>1</v>
      </c>
      <c r="C141" s="33" t="s">
        <v>11</v>
      </c>
      <c r="D141" s="41" t="s">
        <v>102</v>
      </c>
      <c r="E141" s="44" t="s">
        <v>68</v>
      </c>
      <c r="F141" s="43">
        <v>101077.2</v>
      </c>
      <c r="G141" s="43">
        <v>0</v>
      </c>
      <c r="H141" s="43">
        <f>SUM(F141:G141)</f>
        <v>101077.2</v>
      </c>
      <c r="I141" s="43">
        <v>98094.75</v>
      </c>
      <c r="J141" s="164">
        <f>I141/H141</f>
        <v>0.97049334568033152</v>
      </c>
      <c r="K141" s="12"/>
    </row>
    <row r="142" spans="1:11" ht="24" customHeight="1">
      <c r="A142" s="22"/>
      <c r="B142" s="23"/>
      <c r="C142" s="24"/>
      <c r="D142" s="25"/>
      <c r="E142" s="90" t="s">
        <v>77</v>
      </c>
      <c r="F142" s="118"/>
      <c r="G142" s="182"/>
      <c r="H142" s="118"/>
      <c r="I142" s="43"/>
      <c r="J142" s="125"/>
      <c r="K142" s="12"/>
    </row>
    <row r="143" spans="1:11" ht="63" customHeight="1">
      <c r="A143" s="59"/>
      <c r="B143" s="126"/>
      <c r="C143" s="112"/>
      <c r="D143" s="127"/>
      <c r="E143" s="44" t="s">
        <v>85</v>
      </c>
      <c r="F143" s="43"/>
      <c r="G143" s="43"/>
      <c r="H143" s="43"/>
      <c r="I143" s="43"/>
      <c r="J143" s="63"/>
      <c r="K143" s="12"/>
    </row>
    <row r="144" spans="1:11" s="99" customFormat="1" ht="29.25" customHeight="1">
      <c r="A144" s="128"/>
      <c r="B144" s="128"/>
      <c r="C144" s="128"/>
      <c r="D144" s="128"/>
      <c r="E144" s="156"/>
      <c r="F144" s="128"/>
      <c r="G144" s="128"/>
      <c r="H144" s="128"/>
      <c r="I144" s="128"/>
      <c r="J144" s="128"/>
      <c r="K144" s="12"/>
    </row>
    <row r="145" spans="1:256" s="99" customFormat="1" ht="91.5" customHeight="1">
      <c r="A145" s="195" t="s">
        <v>92</v>
      </c>
      <c r="B145" s="195"/>
      <c r="C145" s="195"/>
      <c r="D145" s="195"/>
      <c r="E145" s="193" t="s">
        <v>104</v>
      </c>
      <c r="F145" s="193"/>
      <c r="G145" s="193"/>
      <c r="H145" s="193"/>
      <c r="I145" s="193"/>
      <c r="J145" s="193"/>
      <c r="K145" s="12"/>
    </row>
    <row r="146" spans="1:256" s="99" customFormat="1" ht="21" customHeight="1">
      <c r="A146" s="129"/>
      <c r="B146" s="82"/>
      <c r="C146" s="130"/>
      <c r="D146" s="131"/>
      <c r="E146" s="157"/>
      <c r="K146" s="12"/>
    </row>
    <row r="147" spans="1:256" s="99" customFormat="1">
      <c r="A147" s="129"/>
      <c r="B147" s="82"/>
      <c r="C147" s="130"/>
      <c r="D147" s="131"/>
      <c r="E147" s="158" t="s">
        <v>94</v>
      </c>
      <c r="F147" s="128"/>
      <c r="G147" s="128"/>
      <c r="H147" s="128"/>
      <c r="I147" s="128"/>
      <c r="J147" s="128"/>
      <c r="K147" s="12"/>
    </row>
    <row r="148" spans="1:256" s="99" customFormat="1">
      <c r="A148" s="129"/>
      <c r="B148" s="82"/>
      <c r="C148" s="130"/>
      <c r="D148" s="131"/>
      <c r="E148" s="158"/>
      <c r="F148" s="128"/>
      <c r="G148" s="128"/>
      <c r="H148" s="128"/>
      <c r="I148" s="128"/>
      <c r="J148" s="128"/>
      <c r="K148" s="12"/>
    </row>
    <row r="149" spans="1:256" s="99" customFormat="1">
      <c r="A149" s="134"/>
      <c r="B149" s="82"/>
      <c r="C149" s="82"/>
      <c r="D149" s="131"/>
      <c r="E149" s="159"/>
      <c r="F149" s="128"/>
      <c r="G149" s="128"/>
      <c r="H149" s="128"/>
      <c r="I149" s="128"/>
      <c r="J149" s="128"/>
      <c r="K149" s="128"/>
    </row>
    <row r="150" spans="1:256" s="99" customFormat="1">
      <c r="A150" s="134"/>
      <c r="B150" s="82"/>
      <c r="C150" s="82"/>
      <c r="D150" s="131"/>
      <c r="E150" s="159"/>
      <c r="F150" s="128"/>
      <c r="G150" s="128"/>
      <c r="H150" s="128"/>
      <c r="I150" s="128"/>
      <c r="J150" s="128"/>
      <c r="K150" s="128"/>
    </row>
    <row r="151" spans="1:256" s="99" customFormat="1">
      <c r="A151" s="134"/>
      <c r="B151" s="82"/>
      <c r="C151" s="82"/>
      <c r="D151" s="131"/>
      <c r="E151" s="159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8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  <c r="EP151" s="128"/>
      <c r="EQ151" s="128"/>
      <c r="ER151" s="128"/>
      <c r="ES151" s="128"/>
      <c r="ET151" s="128"/>
      <c r="EU151" s="128"/>
      <c r="EV151" s="128"/>
      <c r="EW151" s="128"/>
      <c r="EX151" s="128"/>
      <c r="EY151" s="128"/>
      <c r="EZ151" s="128"/>
      <c r="FA151" s="128"/>
      <c r="FB151" s="128"/>
      <c r="FC151" s="128"/>
      <c r="FD151" s="128"/>
      <c r="FE151" s="128"/>
      <c r="FF151" s="128"/>
      <c r="FG151" s="128"/>
      <c r="FH151" s="128"/>
      <c r="FI151" s="128"/>
      <c r="FJ151" s="128"/>
      <c r="FK151" s="128"/>
      <c r="FL151" s="128"/>
      <c r="FM151" s="128"/>
      <c r="FN151" s="128"/>
      <c r="FO151" s="128"/>
      <c r="FP151" s="128"/>
      <c r="FQ151" s="128"/>
      <c r="FR151" s="128"/>
      <c r="FS151" s="128"/>
      <c r="FT151" s="128"/>
      <c r="FU151" s="128"/>
      <c r="FV151" s="128"/>
      <c r="FW151" s="128"/>
      <c r="FX151" s="128"/>
      <c r="FY151" s="128"/>
      <c r="FZ151" s="128"/>
      <c r="GA151" s="128"/>
      <c r="GB151" s="128"/>
      <c r="GC151" s="128"/>
      <c r="GD151" s="128"/>
      <c r="GE151" s="128"/>
      <c r="GF151" s="128"/>
      <c r="GG151" s="128"/>
      <c r="GH151" s="128"/>
      <c r="GI151" s="128"/>
      <c r="GJ151" s="128"/>
      <c r="GK151" s="128"/>
      <c r="GL151" s="128"/>
      <c r="GM151" s="128"/>
      <c r="GN151" s="128"/>
      <c r="GO151" s="128"/>
      <c r="GP151" s="128"/>
      <c r="GQ151" s="128"/>
      <c r="GR151" s="128"/>
      <c r="GS151" s="128"/>
      <c r="GT151" s="128"/>
      <c r="GU151" s="128"/>
      <c r="GV151" s="128"/>
      <c r="GW151" s="128"/>
      <c r="GX151" s="128"/>
      <c r="GY151" s="128"/>
      <c r="GZ151" s="128"/>
      <c r="HA151" s="128"/>
      <c r="HB151" s="128"/>
      <c r="HC151" s="128"/>
      <c r="HD151" s="128"/>
      <c r="HE151" s="128"/>
      <c r="HF151" s="128"/>
      <c r="HG151" s="128"/>
      <c r="HH151" s="128"/>
      <c r="HI151" s="128"/>
      <c r="HJ151" s="128"/>
      <c r="HK151" s="128"/>
      <c r="HL151" s="128"/>
      <c r="HM151" s="128"/>
      <c r="HN151" s="128"/>
      <c r="HO151" s="128"/>
      <c r="HP151" s="128"/>
      <c r="HQ151" s="128"/>
      <c r="HR151" s="128"/>
      <c r="HS151" s="128"/>
      <c r="HT151" s="128"/>
      <c r="HU151" s="128"/>
      <c r="HV151" s="128"/>
      <c r="HW151" s="128"/>
      <c r="HX151" s="128"/>
      <c r="HY151" s="128"/>
      <c r="HZ151" s="128"/>
      <c r="IA151" s="128"/>
      <c r="IB151" s="128"/>
      <c r="IC151" s="128"/>
      <c r="ID151" s="128"/>
      <c r="IE151" s="128"/>
      <c r="IF151" s="128"/>
      <c r="IG151" s="128"/>
      <c r="IH151" s="128"/>
      <c r="II151" s="128"/>
      <c r="IJ151" s="128"/>
      <c r="IK151" s="128"/>
      <c r="IL151" s="128"/>
      <c r="IM151" s="128"/>
      <c r="IN151" s="128"/>
      <c r="IO151" s="128"/>
      <c r="IP151" s="128"/>
      <c r="IQ151" s="128"/>
      <c r="IR151" s="128"/>
      <c r="IS151" s="128"/>
      <c r="IT151" s="128"/>
      <c r="IU151" s="128"/>
      <c r="IV151" s="128"/>
    </row>
    <row r="152" spans="1:256" s="99" customFormat="1">
      <c r="A152" s="134"/>
      <c r="B152" s="82"/>
      <c r="C152" s="82"/>
      <c r="D152" s="131"/>
      <c r="E152" s="159"/>
      <c r="F152" s="128"/>
      <c r="G152" s="128"/>
      <c r="H152" s="128"/>
      <c r="I152" s="128"/>
      <c r="J152" s="128"/>
      <c r="K152" s="135"/>
    </row>
    <row r="153" spans="1:256" s="99" customFormat="1">
      <c r="A153" s="129"/>
      <c r="B153" s="82"/>
      <c r="C153" s="82"/>
      <c r="D153" s="131"/>
      <c r="E153" s="159"/>
      <c r="F153" s="135"/>
      <c r="G153" s="135"/>
      <c r="H153" s="135"/>
      <c r="I153" s="135"/>
      <c r="J153" s="135"/>
      <c r="K153" s="135"/>
    </row>
    <row r="154" spans="1:256" s="99" customFormat="1">
      <c r="A154" s="129"/>
      <c r="B154" s="82"/>
      <c r="C154" s="82"/>
      <c r="D154" s="131"/>
      <c r="E154" s="158"/>
      <c r="F154" s="135"/>
      <c r="G154" s="135"/>
      <c r="H154" s="135"/>
      <c r="I154" s="135"/>
      <c r="J154" s="135"/>
      <c r="K154" s="135"/>
    </row>
  </sheetData>
  <mergeCells count="17">
    <mergeCell ref="A1:J2"/>
    <mergeCell ref="F5:F6"/>
    <mergeCell ref="H5:H6"/>
    <mergeCell ref="I5:I6"/>
    <mergeCell ref="J5:J6"/>
    <mergeCell ref="I96:I97"/>
    <mergeCell ref="J96:J97"/>
    <mergeCell ref="E16:E17"/>
    <mergeCell ref="F96:F97"/>
    <mergeCell ref="A5:C5"/>
    <mergeCell ref="B6:C6"/>
    <mergeCell ref="A121:A123"/>
    <mergeCell ref="H96:H97"/>
    <mergeCell ref="G96:G97"/>
    <mergeCell ref="E145:J145"/>
    <mergeCell ref="E5:E6"/>
    <mergeCell ref="A145:D145"/>
  </mergeCells>
  <phoneticPr fontId="4" type="noConversion"/>
  <dataValidations count="6">
    <dataValidation type="list" allowBlank="1" showInputMessage="1" showErrorMessage="1" sqref="B146:B148 B14:B19 B109:B121 B125:B127 B135:B141 B55:B59 B98:B100 B103:B105 B21 B24 B27 B96 B83:B88 B77:B81 B45:B49 B51 B67 B61 B37:B38 B143 B132">
      <formula1>#REF!</formula1>
    </dataValidation>
    <dataValidation type="whole" allowBlank="1" showInputMessage="1" showErrorMessage="1" sqref="A146:A148">
      <formula1>1000</formula1>
      <formula2>9999</formula2>
    </dataValidation>
    <dataValidation type="whole" allowBlank="1" showInputMessage="1" showErrorMessage="1" sqref="C146:C148">
      <formula1>1</formula1>
      <formula2>999</formula2>
    </dataValidation>
    <dataValidation type="decimal" allowBlank="1" showInputMessage="1" showErrorMessage="1" sqref="J14 J141 J125 J121 J118 J115 J112 J109 J129 J103 F77:F81 I77:J81 J31 J41 G78:H81 J90 F96 F98:J100 I96:J96 F55:J59 J86 F84:J85 I67:J67 J45 J27 J24 J21 J83 J61 J37 I51:J51 F51 J71 F67 J8">
      <formula1>0</formula1>
      <formula2>9999999999</formula2>
    </dataValidation>
    <dataValidation type="whole" allowBlank="1" showInputMessage="1" showErrorMessage="1" error="Please input data between 0-9" sqref="D98:D100">
      <formula1>0</formula1>
      <formula2>9</formula2>
    </dataValidation>
    <dataValidation type="decimal" allowBlank="1" showInputMessage="1" showErrorMessage="1" sqref="G6">
      <formula1>-10000000000000000</formula1>
      <formula2>99999999999999</formula2>
    </dataValidation>
  </dataValidations>
  <pageMargins left="0.24" right="0.24" top="0" bottom="0.54" header="0" footer="0.26"/>
  <pageSetup paperSize="9" scale="65" firstPageNumber="3221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2016-04-19T12:05:13Z</cp:lastPrinted>
  <dcterms:created xsi:type="dcterms:W3CDTF">2007-06-08T11:55:52Z</dcterms:created>
  <dcterms:modified xsi:type="dcterms:W3CDTF">2016-06-23T10:18:39Z</dcterms:modified>
</cp:coreProperties>
</file>