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15480" windowHeight="9525"/>
  </bookViews>
  <sheets>
    <sheet name="axyusak 12" sheetId="1" r:id="rId1"/>
  </sheets>
  <externalReferences>
    <externalReference r:id="rId2"/>
  </externalReferences>
  <definedNames>
    <definedName name="_edn1" localSheetId="0">'axyusak 12'!#REF!</definedName>
    <definedName name="_edn10" localSheetId="0">'axyusak 12'!#REF!</definedName>
    <definedName name="_edn11" localSheetId="0">'axyusak 12'!#REF!</definedName>
    <definedName name="_edn12" localSheetId="0">'axyusak 12'!#REF!</definedName>
    <definedName name="_edn13" localSheetId="0">'axyusak 12'!#REF!</definedName>
    <definedName name="_edn14" localSheetId="0">'axyusak 12'!#REF!</definedName>
    <definedName name="_edn15" localSheetId="0">'axyusak 12'!#REF!</definedName>
    <definedName name="_edn2" localSheetId="0">'axyusak 12'!#REF!</definedName>
    <definedName name="_edn3" localSheetId="0">'axyusak 12'!#REF!</definedName>
    <definedName name="_edn4" localSheetId="0">'axyusak 12'!#REF!</definedName>
    <definedName name="_edn5" localSheetId="0">'axyusak 12'!#REF!</definedName>
    <definedName name="_edn6" localSheetId="0">'axyusak 12'!#REF!</definedName>
    <definedName name="_edn7" localSheetId="0">'axyusak 12'!#REF!</definedName>
    <definedName name="_edn8" localSheetId="0">'axyusak 12'!#REF!</definedName>
    <definedName name="_edn9" localSheetId="0">'axyusak 12'!#REF!</definedName>
    <definedName name="_ednref1" localSheetId="0">'axyusak 12'!#REF!</definedName>
    <definedName name="_ednref10" localSheetId="0">'axyusak 12'!#REF!</definedName>
    <definedName name="_ednref11" localSheetId="0">'axyusak 12'!#REF!</definedName>
    <definedName name="_ednref12" localSheetId="0">'axyusak 12'!#REF!</definedName>
    <definedName name="_ednref13" localSheetId="0">'axyusak 12'!#REF!</definedName>
    <definedName name="_ednref14" localSheetId="0">'axyusak 12'!#REF!</definedName>
    <definedName name="_ednref15" localSheetId="0">'axyusak 12'!#REF!</definedName>
    <definedName name="_ednref2" localSheetId="0">'axyusak 12'!#REF!</definedName>
    <definedName name="_ednref3" localSheetId="0">'axyusak 12'!#REF!</definedName>
    <definedName name="_ednref4" localSheetId="0">'axyusak 12'!#REF!</definedName>
    <definedName name="_ednref5" localSheetId="0">'axyusak 12'!#REF!</definedName>
    <definedName name="_ednref6" localSheetId="0">'axyusak 12'!#REF!</definedName>
    <definedName name="_ednref7" localSheetId="0">'axyusak 12'!#REF!</definedName>
    <definedName name="_ednref8" localSheetId="0">'axyusak 12'!#REF!</definedName>
    <definedName name="_ednref9" localSheetId="0">'axyusak 12'!#REF!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OLE_LINK1" localSheetId="0">'axyusak 12'!#REF!</definedName>
    <definedName name="par_count">'[1]DOC 3'!$A$14,'[1]DOC 3'!$A$35,'[1]DOC 3'!$A$58,'[1]DOC 3'!$A$79,'[1]DOC 3'!$A$104,'[1]DOC 3'!$A$126,'[1]DOC 3'!$A$195,'[1]DOC 3'!$A$215,'[1]DOC 3'!$A$235,'[1]DOC 3'!$A$255,'[1]DOC 3'!$A$272,'[1]DOC 3'!$A$299,'[1]DOC 3'!$A$315,'[1]DOC 3'!$A$331,'[1]DOC 3'!$A$365</definedName>
    <definedName name="par_qual">'[1]DOC 3'!$A$15,'[1]DOC 3'!$A$127,'[1]DOC 3'!$A$256,'[1]DOC 3'!$A$316,'[1]DOC 3'!$A$333</definedName>
    <definedName name="par_time">'[1]DOC 3'!$A$16,'[1]DOC 3'!$A$128,'[1]DOC 3'!$A$317,'[1]DOC 3'!$A$334</definedName>
    <definedName name="par2.12s">#REF!</definedName>
    <definedName name="par2.4s">'[1]DOC 3'!$A$20,'[1]DOC 3'!$A$49,'[1]DOC 3'!$A$93,'[1]DOC 3'!$A$132,'[1]DOC 3'!$A$152,'[1]DOC 3'!$A$166,'[1]DOC 3'!$A$185,'[1]DOC 3'!$A$205,'[1]DOC 3'!$A$225,'[1]DOC 3'!$A$245,'[1]DOC 3'!$A$262,'[1]DOC 3'!$A$289,'[1]DOC 3'!$A$305,'[1]DOC 3'!$A$321,'[1]DOC 3'!$A$338,'[1]DOC 3'!$A$355</definedName>
    <definedName name="par2.5s">'[1]DOC 3'!$A$22,'[1]DOC 3'!$A$134</definedName>
    <definedName name="par2.6s">'[1]DOC 3'!$A$40,'[1]DOC 3'!$A$65,'[1]DOC 3'!$A$89,'[1]DOC 3'!$A$111</definedName>
    <definedName name="par2.7s">'[1]DOC 3'!$A$178,'[1]DOC 3'!$A$349</definedName>
    <definedName name="par2.9s">'[1]DOC 3'!$A$18,'[1]DOC 3'!$A$47,'[1]DOC 3'!$A$91,'[1]DOC 3'!$A$130,'[1]DOC 3'!$A$150,'[1]DOC 3'!$A$164,'[1]DOC 3'!$A$183,'[1]DOC 3'!$A$203,'[1]DOC 3'!$A$223,'[1]DOC 3'!$A$243,'[1]DOC 3'!$A$260,'[1]DOC 3'!$A$287,'[1]DOC 3'!$A$303,'[1]DOC 3'!$A$319,'[1]DOC 3'!$A$336,'[1]DOC 3'!$A$353</definedName>
    <definedName name="par4.10s">'[1]DOC 3'!$A$42,'[1]DOC 3'!$A$84</definedName>
    <definedName name="par4.11d">'[1]DOC 3'!$A$44,'[1]DOC 3'!$A$86,'[1]DOC 3'!$A$200,'[1]DOC 3'!$A$220,'[1]DOC 3'!$A$240</definedName>
    <definedName name="par4.12d">#REF!</definedName>
    <definedName name="par4.13s">#REF!</definedName>
    <definedName name="par4.14">'[1]DOC 3'!$A$38,'[1]DOC 3'!$A$82,'[1]DOC 3'!$A$198,'[1]DOC 3'!$A$218,'[1]DOC 3'!$A$238,'[1]DOC 3'!$A$258</definedName>
    <definedName name="par4.15">'[1]DOC 3'!$A$60,'[1]DOC 3'!$A$106,'[1]DOC 3'!$A$274</definedName>
    <definedName name="par4.16">'[1]DOC 3'!$A$61,'[1]DOC 3'!$A$107,'[1]DOC 3'!$A$275</definedName>
    <definedName name="par4.17">'[1]DOC 3'!$A$59,'[1]DOC 3'!$A$105,'[1]DOC 3'!$A$273,'[1]DOC 3'!$A$370</definedName>
    <definedName name="par4.18d">'[1]DOC 3'!$A$62,'[1]DOC 3'!$A$108</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'[1]DOC 3'!$A$37,'[1]DOC 3'!$A$81,'[1]DOC 3'!$A$197,'[1]DOC 3'!$A$217,'[1]DOC 3'!$A$237</definedName>
    <definedName name="par4.9">'[1]DOC 3'!$A$39,'[1]DOC 3'!$A$83,'[1]DOC 3'!$A$199,'[1]DOC 3'!$A$219,'[1]DOC 3'!$A$239,'[1]DOC 3'!$A$259</definedName>
    <definedName name="par5.1">'[1]DOC 3'!$A$17,'[1]DOC 3'!$A$129</definedName>
    <definedName name="par5.3">'[1]DOC 3'!$A$36,'[1]DOC 3'!$A$80,'[1]DOC 3'!$A$196,'[1]DOC 3'!$A$216,'[1]DOC 3'!$A$236,'[1]DOC 3'!$A$257</definedName>
    <definedName name="par5.4">'[1]DOC 3'!$A$146,'[1]DOC 3'!$A$163,'[1]DOC 3'!$A$284,'[1]DOC 3'!$A$300,'[1]DOC 3'!$A$348</definedName>
    <definedName name="par5.5">#REF!</definedName>
    <definedName name="par5.6">'[1]DOC 3'!$A$318,'[1]DOC 3'!$A$335</definedName>
    <definedName name="_xlnm.Print_Area" localSheetId="0">'axyusak 12'!$A$1:$H$474</definedName>
    <definedName name="_xlnm.Print_Titles" localSheetId="0">'axyusak 12'!$7:$8</definedName>
    <definedName name="program">'[1]DOC 3'!$A$9,'[1]DOC 3'!$A$30,'[1]DOC 3'!$A$53,'[1]DOC 3'!$A$74,'[1]DOC 3'!$A$99,'[1]DOC 3'!$A$121,'[1]DOC 3'!$A$140,'[1]DOC 3'!$A$158,'[1]DOC 3'!$A$172,'[1]DOC 3'!$A$190,'[1]DOC 3'!$A$210,'[1]DOC 3'!$A$230,'[1]DOC 3'!$A$250,'[1]DOC 3'!$A$267,'[1]DOC 3'!$A$279,'[1]DOC 3'!$A$294,'[1]DOC 3'!$A$310,'[1]DOC 3'!$A$326,'[1]DOC 3'!$A$343,'[1]DOC 3'!$A$360</definedName>
  </definedNames>
  <calcPr calcId="145621" fullCalcOnLoad="1" calcOnSave="0"/>
</workbook>
</file>

<file path=xl/calcChain.xml><?xml version="1.0" encoding="utf-8"?>
<calcChain xmlns="http://schemas.openxmlformats.org/spreadsheetml/2006/main">
  <c r="E433" i="1" l="1"/>
  <c r="E417" i="1"/>
  <c r="E449" i="1"/>
  <c r="G449" i="1"/>
  <c r="H449" i="1" s="1"/>
  <c r="F449" i="1"/>
  <c r="E462" i="1"/>
  <c r="H62" i="1"/>
  <c r="H59" i="1"/>
  <c r="H56" i="1"/>
  <c r="H53" i="1"/>
  <c r="F32" i="1"/>
  <c r="G32" i="1"/>
  <c r="H32" i="1" s="1"/>
  <c r="F28" i="1"/>
  <c r="F433" i="1"/>
  <c r="F417" i="1"/>
  <c r="E343" i="1"/>
  <c r="E32" i="1"/>
  <c r="H28" i="1"/>
  <c r="G223" i="1"/>
  <c r="G306" i="1"/>
  <c r="H306" i="1" s="1"/>
  <c r="F306" i="1"/>
  <c r="F223" i="1"/>
  <c r="G343" i="1"/>
  <c r="H343" i="1" s="1"/>
  <c r="F343" i="1"/>
  <c r="H399" i="1"/>
  <c r="G16" i="1"/>
  <c r="H16" i="1" s="1"/>
  <c r="G193" i="1"/>
  <c r="F193" i="1"/>
  <c r="G299" i="1"/>
  <c r="F299" i="1"/>
  <c r="H299" i="1" s="1"/>
  <c r="H223" i="1"/>
  <c r="H439" i="1"/>
  <c r="H443" i="1"/>
  <c r="H228" i="1"/>
  <c r="G417" i="1"/>
  <c r="H417" i="1" s="1"/>
  <c r="H468" i="1"/>
  <c r="H472" i="1"/>
  <c r="G462" i="1"/>
  <c r="F462" i="1"/>
  <c r="H462" i="1" s="1"/>
  <c r="G22" i="1"/>
  <c r="F22" i="1"/>
  <c r="E22" i="1"/>
  <c r="F16" i="1"/>
  <c r="H22" i="1"/>
  <c r="H208" i="1"/>
  <c r="G433" i="1"/>
  <c r="H433" i="1" s="1"/>
  <c r="F405" i="1"/>
  <c r="G405" i="1"/>
  <c r="E405" i="1"/>
  <c r="G10" i="1"/>
  <c r="E10" i="1"/>
  <c r="F10" i="1" s="1"/>
  <c r="H238" i="1"/>
  <c r="H243" i="1"/>
  <c r="H233" i="1"/>
  <c r="F173" i="1"/>
  <c r="F137" i="1"/>
  <c r="G137" i="1"/>
  <c r="H137" i="1" s="1"/>
  <c r="E137" i="1"/>
  <c r="F116" i="1"/>
  <c r="G116" i="1"/>
  <c r="E116" i="1"/>
  <c r="H84" i="1"/>
  <c r="F78" i="1"/>
  <c r="G78" i="1"/>
  <c r="H78" i="1" s="1"/>
  <c r="E78" i="1"/>
  <c r="F66" i="1"/>
  <c r="G66" i="1"/>
  <c r="H66" i="1" s="1"/>
  <c r="E66" i="1"/>
  <c r="H38" i="1"/>
  <c r="H423" i="1"/>
  <c r="H456" i="1"/>
  <c r="H427" i="1"/>
  <c r="H411" i="1"/>
  <c r="H394" i="1"/>
  <c r="H389" i="1"/>
  <c r="H384" i="1"/>
  <c r="H379" i="1"/>
  <c r="H374" i="1"/>
  <c r="H369" i="1"/>
  <c r="H364" i="1"/>
  <c r="H359" i="1"/>
  <c r="H354" i="1"/>
  <c r="H349" i="1"/>
  <c r="H339" i="1"/>
  <c r="H336" i="1"/>
  <c r="H333" i="1"/>
  <c r="H330" i="1"/>
  <c r="H327" i="1"/>
  <c r="H324" i="1"/>
  <c r="H321" i="1"/>
  <c r="H293" i="1"/>
  <c r="H288" i="1"/>
  <c r="H283" i="1"/>
  <c r="H278" i="1"/>
  <c r="H273" i="1"/>
  <c r="H268" i="1"/>
  <c r="H263" i="1"/>
  <c r="H258" i="1"/>
  <c r="H253" i="1"/>
  <c r="H248" i="1"/>
  <c r="H218" i="1"/>
  <c r="H213" i="1"/>
  <c r="H203" i="1"/>
  <c r="H198" i="1"/>
  <c r="H193" i="1"/>
  <c r="H188" i="1"/>
  <c r="H183" i="1"/>
  <c r="H178" i="1"/>
  <c r="H173" i="1"/>
  <c r="H168" i="1"/>
  <c r="H163" i="1"/>
  <c r="H158" i="1"/>
  <c r="H153" i="1"/>
  <c r="H148" i="1"/>
  <c r="H143" i="1"/>
  <c r="H133" i="1"/>
  <c r="H127" i="1"/>
  <c r="H122" i="1"/>
  <c r="H112" i="1"/>
  <c r="H109" i="1"/>
  <c r="H106" i="1"/>
  <c r="H103" i="1"/>
  <c r="H100" i="1"/>
  <c r="H94" i="1"/>
  <c r="H89" i="1"/>
  <c r="H72" i="1"/>
  <c r="H44" i="1"/>
  <c r="H116" i="1"/>
  <c r="H405" i="1"/>
  <c r="H10" i="1" l="1"/>
</calcChain>
</file>

<file path=xl/sharedStrings.xml><?xml version="1.0" encoding="utf-8"?>
<sst xmlns="http://schemas.openxmlformats.org/spreadsheetml/2006/main" count="639" uniqueCount="345">
  <si>
    <t>Գործառական դասիչը</t>
  </si>
  <si>
    <t>Ծրագիր/Քաղաքականության միջոցառում</t>
  </si>
  <si>
    <t>Ծրագիրը</t>
  </si>
  <si>
    <t>Միջոցառումը</t>
  </si>
  <si>
    <t>ԾՐԱԳԻՐ</t>
  </si>
  <si>
    <t>Պետական քաղաքականության մշակման, ծրագրերի համակարգման և մոնիտորինգի ծրագիր</t>
  </si>
  <si>
    <t>Ծրագրի նկարագրությունը</t>
  </si>
  <si>
    <t>Վերջնական արդյունքի նկարագրությունը</t>
  </si>
  <si>
    <t>Ծրագիրը նպաստում է ՀՀ նախարարությունների կողմից իրականացվող ծրագրերի գծով նախատեսված արդյունքների ապահովմանը</t>
  </si>
  <si>
    <t>Քաղաքականության միջոցառումներ. Ծառայություններ</t>
  </si>
  <si>
    <t>ԱԾ20</t>
  </si>
  <si>
    <t>Կրթության և գիտության ոլորտի պետական քաղաքականության մշակման, ծրագրերի համակարգման և մոնիտորինգի ծառայություններ</t>
  </si>
  <si>
    <t>Մատուցվող ծառայության նկարագրությունը</t>
  </si>
  <si>
    <t>Ծառայություն մատուցողի անվանումը</t>
  </si>
  <si>
    <t>ՀՀ կրթության և գիտության նախարարություն</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</si>
  <si>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</si>
  <si>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</si>
  <si>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ԱԾ01</t>
  </si>
  <si>
    <t>09.06.01</t>
  </si>
  <si>
    <t>Նախնական մասնագիտական (արհեստագործական) և միջին մասնագիտական կրթության և ուսուցման (ՄԿՈՒ) բարեփոխումներ</t>
  </si>
  <si>
    <t>Նախնական մասնագիտական (արհեստագործական) և միջին մասնագիտական կրթության ոլորտում կրթական չափորոշիչների և ուսումնական ծրագրերի մշակում, համակարգի մասնագետների վերապատրաստումների իրականացում</t>
  </si>
  <si>
    <t>ԱԾ02</t>
  </si>
  <si>
    <t>09.03.01</t>
  </si>
  <si>
    <t>Պետական կազմակերպություններում ներդրումներ</t>
  </si>
  <si>
    <t>Ներդրման նկարագրությունը</t>
  </si>
  <si>
    <t>Կազմակերպության անվանումը, որտեղ կատարվում է ներդրումը</t>
  </si>
  <si>
    <t xml:space="preserve">Տվյալ ներդրման հետ կապված ծրագիրը (ծրագրերը)  </t>
  </si>
  <si>
    <t>Քաղաքականության միջոցառումներ. Տրանսֆերտներ</t>
  </si>
  <si>
    <t>ԾՏ01</t>
  </si>
  <si>
    <t>Նախնական մասնագիտական (արհեստագործական) կրթություն ստացող ուսանողների կրթաթոշակ</t>
  </si>
  <si>
    <t>Ֆինանսավորման ծախսի նկարագրությունը</t>
  </si>
  <si>
    <t>Նախնական մասնագիտական (արհեստագործական) կրթություն ստացող ուսանողներին կրթաթոշակների տրամադրում</t>
  </si>
  <si>
    <t>ԾՏ11</t>
  </si>
  <si>
    <t>09.03.02</t>
  </si>
  <si>
    <t xml:space="preserve">Միջին մասնագիտական կրթության գծով ուսանողական նպաստների տրամադրում </t>
  </si>
  <si>
    <t>Միջին մասնագիտական կրթության գծով ուսանողական նպաստների տրամադրում</t>
  </si>
  <si>
    <t>ԾՏ12</t>
  </si>
  <si>
    <t xml:space="preserve">Միջին մասնագիտական կրթություն ստացող ուսանողների
կրթաթոշակ </t>
  </si>
  <si>
    <t>Միջին մասնագիտական կրթություն ստացող ուսանողների կրթաթոշակ</t>
  </si>
  <si>
    <t>Թանգարանային առարկաների և հավաքածուների պահպանություն, համալրում, հրապարակում</t>
  </si>
  <si>
    <t>ՀՀ մշակութային ժառանգության բաղկացուցիչ մաս հանդիսացող  թանգարանային հավաքածուների անխաթար պահպանումն ու փոխանցումը սերունդներին:
Թանգարանային հավաքածուներին հանրության հաղորդակցության աճ` նպաստելով հանրապետությունում մշակութային զբոսաշրջության խթանմանը, տնտեսական զարգացմանը, ինչպես նաև ԿԶԾ-ի իրագործմանը</t>
  </si>
  <si>
    <t>ԱԾ10</t>
  </si>
  <si>
    <t>08.02.02</t>
  </si>
  <si>
    <t>Թանգարանային ծառայություններ և ցուցահանդեսներ (կրթության ոլորտ)</t>
  </si>
  <si>
    <t>Բարձրագույն և հետբուհական մասնագիտական կրթության ծրագիր</t>
  </si>
  <si>
    <t>Բարձրագույն և հետբուհական մասնագիտական կրթության ծառայությունների  մատուցում</t>
  </si>
  <si>
    <t>Գիտելիքների տնտեսության և գիտության զարգացման արդի պահանջներին համապատասխան բարձրագույն և հետբուհական մասնագիտական որակավորում ունեցող մասնագետների պատրաստում</t>
  </si>
  <si>
    <t>Ակադեմիական փոխճանաչման և շարժունության ծառայություններ</t>
  </si>
  <si>
    <t>Ավարտական փաստաթղթերի ու դիպլոմների փոխճանաչման վկայականների տրամադրում` հիմնվելով Եվրոպական կրթական չափորոշիչների վրա</t>
  </si>
  <si>
    <t>Ակադեմիական փոխճանաչման և շարժունության ազգային տեղեկատվական կենտրոն</t>
  </si>
  <si>
    <t>Բարձրագույն մասնագիտական կրթության գնահատման համակարգի բարեփոխումներ</t>
  </si>
  <si>
    <t>Բուհերում կրեդիտային համակարգի և  ուսանողների վարձավճարների տարբերակված մեխանիզմների ներդրում</t>
  </si>
  <si>
    <t>ԱԾ05</t>
  </si>
  <si>
    <t xml:space="preserve">Ուսումնական հաստատությունների վարկանիշավորում </t>
  </si>
  <si>
    <t>Հանրապետության ներսում բուհերի և դպրոցների վարկանիշավորում</t>
  </si>
  <si>
    <t>ՀՀ կրթության և գիտության նախարարության աշխատակազմ</t>
  </si>
  <si>
    <t>09.04.01</t>
  </si>
  <si>
    <t xml:space="preserve">Բարձրագույն մասնագիտական կրթության գծով ուսանողական նպաստների տրամադրում  </t>
  </si>
  <si>
    <t>Բարձրագույն մասնագիտական կրթություն ստացող ուսանողների նպաստներ</t>
  </si>
  <si>
    <t>ԾՏ02</t>
  </si>
  <si>
    <t xml:space="preserve">Բարձրագույն մասնագիտական կրթություն ստացող ուսանողների կրթաթոշակ  </t>
  </si>
  <si>
    <t>Բարձրագույն մասնագիտական կրթություն ստացող ուսանողների կրթաթոշակ</t>
  </si>
  <si>
    <t>ԾՏ03</t>
  </si>
  <si>
    <t>09.04.02</t>
  </si>
  <si>
    <t>Հետբուհական մասնագիտական կրթության գծով նպաստների տրամադրում բուհական հաստատություններում</t>
  </si>
  <si>
    <t>Հետբուհական մասնագիտական կրթության գծով նպաստների տրամադրում</t>
  </si>
  <si>
    <t>ԾՏ05</t>
  </si>
  <si>
    <t>Հետբուհական մասնագիտական կրթություն ստացող ուսանողների կրթաթոշակ բուհական հաստատություններում</t>
  </si>
  <si>
    <t>Հետբուհական մասնագիտական կրթություն ստացող ուսանողներին կրթաթոշակի տրամադրում</t>
  </si>
  <si>
    <t>ԾՏ06</t>
  </si>
  <si>
    <t>Ուսանողներին զեղչային գներով հանրակացարանային պայմանների տրամադրում</t>
  </si>
  <si>
    <t>Ուսանողներին հանրակացարանային պայմանների տրամադրում</t>
  </si>
  <si>
    <t>Սփյուռքում հայապահպանությանն ուղղված միջոցառումների իրականացում</t>
  </si>
  <si>
    <t xml:space="preserve">Սփյուռքի գաղթօջախներում հայրենիքի և հայ ինքնության վերաբերյալ իմացության մակարդակի բարձրացում և հայապահպանության ամրապնդում </t>
  </si>
  <si>
    <t>Արտասահմանյան համալսարաններում հայոց լեզվի դասավանդման կազմակերպում</t>
  </si>
  <si>
    <t>Երևանի պետական համալսարան ՊՈԱԿ</t>
  </si>
  <si>
    <t>ԱԾ06</t>
  </si>
  <si>
    <t>Սփյուռքի հայկական դպրոցների ուսուցիչների վերապատրաստում</t>
  </si>
  <si>
    <t xml:space="preserve">Սփյուռքի հայկական դպրոցների ուսուցիչների վերապատրաստում </t>
  </si>
  <si>
    <t>Աջակցություն արտերկրում հայագիտության զարգացմանը</t>
  </si>
  <si>
    <t xml:space="preserve">Աջակցություն հայագիտության զարգացմանը Զալցբուրգի համալսարանում </t>
  </si>
  <si>
    <t>Հանրակրթության ծրագիր</t>
  </si>
  <si>
    <t>Տարրական, հիմնական և միջնակարգ (լրիվ) ընդհանուր կրթության ծառայությունների մատուցում</t>
  </si>
  <si>
    <t>Հանրակրթական մակարդակում սովորողների ընդգրկվածության, գրագիտության և համակողմանի զարգացման բարձր մակարդակի ապահովում</t>
  </si>
  <si>
    <t>09.01.02</t>
  </si>
  <si>
    <t>Տարրական ընդհանուր հանրակրթություն</t>
  </si>
  <si>
    <t>Տարրական ընդհանուր կրթության ծառայությունների մատուցում</t>
  </si>
  <si>
    <t>ՀՀ ԿԳՆ ենթակայության հանրակրթական ուսումնական հաստատություններ</t>
  </si>
  <si>
    <t>ԱԾ111</t>
  </si>
  <si>
    <t>Կրթության բովանդակային և մեթոդական սպասարկում ու հանրապետության հանրակրթական դպրոցների ուսուցիչների վերապատրաստում</t>
  </si>
  <si>
    <t>Կրթության բովանդակային և մեթոդական սպասարկում, հանրակրթական դպրոցների ուսուցիչների վերապատրաստում</t>
  </si>
  <si>
    <t>ԱԾ114</t>
  </si>
  <si>
    <t>Հանրակրթական դպրոցների ուսուցիչների ատեստավորման ծառայություններ</t>
  </si>
  <si>
    <t>ԱԾ115</t>
  </si>
  <si>
    <t>Փորձարարական մանկավարժական ծրագրերի իրականացում հանրակրթությունում</t>
  </si>
  <si>
    <t>ԱԾ116</t>
  </si>
  <si>
    <t>Դպրոցականների օլիմպիադաների անցկացում</t>
  </si>
  <si>
    <t xml:space="preserve">Հանրակրթական դպրոցների աշակերտների  օլիմպիադաների անցկացում </t>
  </si>
  <si>
    <t>ԱԾ117</t>
  </si>
  <si>
    <t>Ռազմագիտության կաբինետների վերականգնում</t>
  </si>
  <si>
    <t>Ռազմագիտության կաբինետներին ուսումնական նյութերի, ցուցապաստառների և այլ պարագաների տրամադրում</t>
  </si>
  <si>
    <t>ԱԾ118</t>
  </si>
  <si>
    <t>Համակարգչային և ինտերնետային կապի ծառայություններ</t>
  </si>
  <si>
    <t>Հանրապետության դպրոցների ինտերնետային ցանցի սպասարկում և համակարգչային սարքավորումների պահպանում</t>
  </si>
  <si>
    <t>ԱԾ119</t>
  </si>
  <si>
    <t>ԱԾ121</t>
  </si>
  <si>
    <t xml:space="preserve">Երեխաների ֆիզիկական, մտավոր և (կամ) հոգեկան զարգացման առանձնահատկությունների բացահայտում և գնահատում </t>
  </si>
  <si>
    <t>Երեխաների ֆիզիկական, մտավոր և (կամ) հոգեկան զարգացման առանձնահատկությունների բացահայտում և գնահատում</t>
  </si>
  <si>
    <t>ԱԾ122</t>
  </si>
  <si>
    <t>Հատուկ դպրոցների համար նախատեսված ծրագրերի, դասագրքերի, ձեռնարկների, ուսումնական այլ նյութերի մշակում և հրատարակում</t>
  </si>
  <si>
    <t>ԱԾ123</t>
  </si>
  <si>
    <t>Համաշխարհային բանկի աջակցությամբ իրականացվող Կրթության որակի և համապատասխանության երկրորդ ծրագիր</t>
  </si>
  <si>
    <t>ՀՀ ԿԳՆ «Կրթական ծրագրերի կենտրոն ԾԻԳ</t>
  </si>
  <si>
    <t>ԱԾ124</t>
  </si>
  <si>
    <t>ԱԾ125</t>
  </si>
  <si>
    <t>Կրթական նոր տեխնոլոգիաների ներդրման ծրագրի իրականացում</t>
  </si>
  <si>
    <t>Փորձնական կրթական ծրագրերի իրականացում</t>
  </si>
  <si>
    <t>ԱԾ128</t>
  </si>
  <si>
    <t>Աուտիզմ և զարգացման խանգարումներ ունեցող երեխաների բուժման, վերականգնման և կրթության ծառայություններ</t>
  </si>
  <si>
    <t xml:space="preserve">Աուտիզմ և զարգացման խանգարումներ ունեցող երեխաների համար անհրաժեշտ պայմանների ստեղծում </t>
  </si>
  <si>
    <t>Աուտիզմ ազգային հիմնադրամ</t>
  </si>
  <si>
    <t>ԱԾ129</t>
  </si>
  <si>
    <t>09.02.01</t>
  </si>
  <si>
    <t>Նախադպրոցական կրթություն (ՀՀ կրթության և գիտության նախարարություն)</t>
  </si>
  <si>
    <t>5-6 տարեկան երեխաների նախապատրաստում հանրակրթական դպրոցներում ուսուցմանը՝ ապահովելով հավասար մեկնարկային պայմանններ</t>
  </si>
  <si>
    <t>ԱԾ13</t>
  </si>
  <si>
    <t>Հիմնական ընդհանուր հանրակրթություն</t>
  </si>
  <si>
    <t>Հիմնական ընդհանուր կրթության ծառայությունների մատուցում</t>
  </si>
  <si>
    <t>ԱԾ25</t>
  </si>
  <si>
    <t>Միջնակարգ ընդհանուր հանրակրթություն</t>
  </si>
  <si>
    <t>Միջնակարգ ընդհանուր կրթության ծառայությունների մատուցում</t>
  </si>
  <si>
    <t>ԱԾ37</t>
  </si>
  <si>
    <t>Տարրական հատուկ հանրակրթություն</t>
  </si>
  <si>
    <t>Տարրական հատուկ կրթության ծառայությունների մատուցում</t>
  </si>
  <si>
    <t>ՀՀ ԿԳՆ ենթակայության հատուկ հանրակրթական ուսումնական հաստատություններ</t>
  </si>
  <si>
    <t>ԱԾ46</t>
  </si>
  <si>
    <t>Հիմնական հատուկ հանրակրթություն</t>
  </si>
  <si>
    <t>Հիմնական հատուկ կրթության ծառայությունների մատուցում</t>
  </si>
  <si>
    <t>ԱԾ55</t>
  </si>
  <si>
    <t>09.02.02</t>
  </si>
  <si>
    <t>Միջնակարգ հատուկ հանրակրթություն</t>
  </si>
  <si>
    <t>Միջնակարգ հատուկ կրթության ծառայությունների մատուցում</t>
  </si>
  <si>
    <t>ՀՀ կրթության և գիտության նախարարության  հատուկ հանրակրթական ուսումնական հաստատություններ</t>
  </si>
  <si>
    <t>ԱԾ58</t>
  </si>
  <si>
    <t>Ներառական կրթություն տարրական դպրոցում</t>
  </si>
  <si>
    <t>Հանրակրթական հաստատություններում կրթության առանձնահատուկ պայմանների կարիք ունեցող երեխաների տարրական կրթության կազմակերպման կրթաօժանդակ ծառայություններ</t>
  </si>
  <si>
    <t>ԱԾ69</t>
  </si>
  <si>
    <t>Ներառական կրթություն միջին դպրոցում</t>
  </si>
  <si>
    <t>Հանրակրթական հաստատություններում կրթության առանձնահատուկ պայմանների կարիք ունեցող երեխաների միջին դպրոցում  կրթության կազմակերպման կրթաօժանդակ ծառայություններ</t>
  </si>
  <si>
    <t>ՀՀ ԿԳՆ ենթակայության  հանրակրթական ուսումնական հաստատություններ</t>
  </si>
  <si>
    <t>ԱԾ80</t>
  </si>
  <si>
    <t>Ներառական կրթություն ավագ դպրոցում</t>
  </si>
  <si>
    <t>Հանրակրթական հաստատություններում կրթության առանձնահատուկ պայմանների կարիք ունեցող երեխաների միջնակարգ կրթության կազմակերպման կրթաօժանդակ ծառայություններ</t>
  </si>
  <si>
    <t>ՀՀ ԿԳՆ ենթակայութան հանրակրթական ուսումնական հաստատություններ</t>
  </si>
  <si>
    <t>ԱԾ87</t>
  </si>
  <si>
    <t>Տարրական մասնագիտացված հանրակրթություն</t>
  </si>
  <si>
    <t>Մասնագիտացված հանրակրթության ծառայությունների մատուցում տարրական կրթության մակարդակում</t>
  </si>
  <si>
    <t>ՀՀ ԿԳՆ ենթակայության մասնագիտացված հանրակրթական ուսումնական հաստատություններ</t>
  </si>
  <si>
    <t>ԱԾ89</t>
  </si>
  <si>
    <t>Հիմնական մասնագիտացված հանրակրթություն</t>
  </si>
  <si>
    <t>Մասնագիտացված հանրակրթական ծառայությունների մատուցում հիմնական կրթության մակարդակում</t>
  </si>
  <si>
    <t>ՀՀ ԿԳՆ ենթակայության  մասնագիտացված հանրակրթական ուսումնական հաստատություններ</t>
  </si>
  <si>
    <t>ԱԾ93</t>
  </si>
  <si>
    <t>Միջնակարգ մասնագիտացված հանրակրթություն</t>
  </si>
  <si>
    <t>Մասնագիտացված հանրակրթական ծառայությունների մատուցում միջնակարգ կրթության մակարդակում</t>
  </si>
  <si>
    <t>ԵԿ01</t>
  </si>
  <si>
    <t>Լաբորատոր գույքի և սարքավորումների ձեռքբերում</t>
  </si>
  <si>
    <t>Հանրակրթական հաստատություններ, ՈԱԱԿ, մանկավարժական բուհեր</t>
  </si>
  <si>
    <t xml:space="preserve"> 1146 Հանրակրթության ծրագիր</t>
  </si>
  <si>
    <t>Փոխհատուցում ՀՀ հեռավոր, սահմանամերձ, լեռնային և բարձր լեռնային բնակավայրերի պետական հանրակրթական դպրոցների մանկավարժներին</t>
  </si>
  <si>
    <t>ՀՀ հեռավոր, սահմանամերձ, լեռնային և բարձր լեռնային բնակավայրերի պետական հանրակրթական դպրոցներ տեղափոխվող մանկավարժների ճանապարհածախսի փոխհատուցման, բնակարանի վարձի և կեցության ծախսերի փոխհատուցում</t>
  </si>
  <si>
    <t xml:space="preserve">Հանրակրթական դպրոցների մանկավարժներին և դպրոցահասակ երեխաներին տրանսպորտային ծախսերի փոխհատուցում </t>
  </si>
  <si>
    <t>Հանրակրթական դպրոցների մանկավարժներին և դպրոցահասակ երեխաներին տրանսպորտային միջոցներով տեղափոխման ապահովում (ՀՀ կրթության և գիտության նախարարություն)</t>
  </si>
  <si>
    <t>ԾՏ10</t>
  </si>
  <si>
    <t xml:space="preserve">Սոցիալապես անապահով ընտանիքների երեխաների դասագրքերի վարձավճարների փոխհատուցում </t>
  </si>
  <si>
    <t>Սոցիալապես անապահով ընտանիքների երեխաների դասագրքերի վարձավճարների փոխհատուցում</t>
  </si>
  <si>
    <t>Ատեստավորման միջոցով որակավորում ստացած ուսուցիչներին հավելավճարների տրամադրում</t>
  </si>
  <si>
    <t>Հանրակրթական դպրոցներին ատեստավորման արդյունքում ստացած տարակարգերին համապատասխան հավելավճարների տրամադրում</t>
  </si>
  <si>
    <t xml:space="preserve"> 09.02.01</t>
  </si>
  <si>
    <t xml:space="preserve">Մասնագիտացված հանրակրթական ուսումնական հաստատությունների երեխաների կրթաթոշակ հիմնական ընդհանուր կրթության մակարդակում </t>
  </si>
  <si>
    <t>Մասնագիտացված հիմնական հանրակրթական ուսուցում ստացող երեխաների կրթաթոշակ</t>
  </si>
  <si>
    <t>ԾՏ14</t>
  </si>
  <si>
    <t xml:space="preserve">Մասնագիտացված հանրակրթական ուսումնական հաստատությունների երեխաների կրթաթոշակ միջնակարգ (լրիվ) ընդհանուր կրթության մակարդակում </t>
  </si>
  <si>
    <t>Մասնագիտացված միջնակարգ  հանրակրթական ուսուցում ստացող երեխաների կրթաթոշակ</t>
  </si>
  <si>
    <t>ԾՏ18</t>
  </si>
  <si>
    <t>Դպրոցահասակ երեխաներին սննդով ապահովում</t>
  </si>
  <si>
    <t>Հանրակրթական դպրոցի տարրական դասարանների աշակերտներին սննդով ապահովում</t>
  </si>
  <si>
    <t>Արտաուսումնական դաստիարակության ծրագիր</t>
  </si>
  <si>
    <t>Արվեստի, սպորտի դասընթացների իրականացում ակումբներում, մարզադպրոցներում և արտադպրոցական դաստիարակության այլ կենտրոններում</t>
  </si>
  <si>
    <t>Հանրակրթական ուսուցման համակարգում ընդգրկված երեխաների ֆիզիկական, հոգևոր և գեղագիտական զարգացում, բնապահպանական և կիրառական գիտելիքների ձեռքբերում</t>
  </si>
  <si>
    <t>09.05.01</t>
  </si>
  <si>
    <t>Արտադպրոցական դաստիարակություն</t>
  </si>
  <si>
    <t>Արվեստի, երաժշտության, սպորտի դասընթացներ ակումբներում, մարզադպրոցներում և արտադպրոցական դաստիարակության այլ կենտրոններում</t>
  </si>
  <si>
    <t>Ակումբներ, մարզադպրոցներ և արտադպրոցական դաստիարակության այլ կենտրոններ</t>
  </si>
  <si>
    <t>ԱԾ27</t>
  </si>
  <si>
    <t>Մանկապատանեկան մարզական խաղեր</t>
  </si>
  <si>
    <t>ԱԾ28</t>
  </si>
  <si>
    <t>08.01.01</t>
  </si>
  <si>
    <t>Ուսանողական մարզական միջոցառումներ</t>
  </si>
  <si>
    <t xml:space="preserve">Ուսանողական մարզական խաղերի կազմակերպում </t>
  </si>
  <si>
    <t>ԱԾ29</t>
  </si>
  <si>
    <t>Նավամոդելային սպորտի զարգացում</t>
  </si>
  <si>
    <t>Մասնակցություն միջազգային մրցույթներին</t>
  </si>
  <si>
    <t>ՀՀ նավամոդելային սպորտի ֆեդերացիա</t>
  </si>
  <si>
    <t>ԱԾ30</t>
  </si>
  <si>
    <t>08.03.02</t>
  </si>
  <si>
    <t>Մանկական, մանկապատանեկան թերթերի ու ամսագրերի հրատարակում</t>
  </si>
  <si>
    <t>Մանկական և մանկապատանեկան թերթերի ու ամսագրերի հրատարակում</t>
  </si>
  <si>
    <t>Խմբագրություններ</t>
  </si>
  <si>
    <t>ԱԾ31</t>
  </si>
  <si>
    <t>08.04.01</t>
  </si>
  <si>
    <t xml:space="preserve"> Աջակցություն Հայաստանում ինտելեկտուալ խաղերի զարգացմանը</t>
  </si>
  <si>
    <t>Աջակցություն Հայաստանում ինտելեկտուալ խաղերի զարգացմանը</t>
  </si>
  <si>
    <t>ԱԾ32</t>
  </si>
  <si>
    <t xml:space="preserve">Դպրոցականների հանրապետական սպարտակիադայի անցկացում </t>
  </si>
  <si>
    <t xml:space="preserve">Հանրակրթական դպրոցների աշակերտների համար ամենամյա հանրապետական սպորտային խաղերի` սպարտակիադաների կազմակերպում և անցկացում </t>
  </si>
  <si>
    <t>ԱԾ33</t>
  </si>
  <si>
    <t xml:space="preserve">Դպրոցականների ամառային հանգստի կազմակերպում </t>
  </si>
  <si>
    <t>Դպրոցականների ամառային հանգստի կազմակերպում</t>
  </si>
  <si>
    <t>ԱԾ34</t>
  </si>
  <si>
    <t>Համաշխարհային դպրոցական խաղերին մասնակցության ապահովում</t>
  </si>
  <si>
    <t>Գիտական և գիտատեխնիկական հետազոտությունների և մշակումների ծառայություններ</t>
  </si>
  <si>
    <t>Գիտական և գիտակրթական հետազոտությունների և վերլուծությունների կատարում</t>
  </si>
  <si>
    <t>Գիտակրթական կարևոր ոլորտների և գիտական ներուժի զարգացում և կատարելագործում</t>
  </si>
  <si>
    <t xml:space="preserve">01.04.01
</t>
  </si>
  <si>
    <t>ԾՏ13</t>
  </si>
  <si>
    <t>Սոցիալական փաթեթների ապահովման ծրագիր</t>
  </si>
  <si>
    <t>Բնակչության կենսամակարդակի բարձրացում</t>
  </si>
  <si>
    <t>ԾՏ40</t>
  </si>
  <si>
    <t>Պետական հիմնարկների և կազմակերպությունների աշխատողների առողջապահական փաթեթի, հիփոթեքային վարկի, ուսման վճարի և հանգստի ապահովման գծով ծախսերի փոխհատուցում</t>
  </si>
  <si>
    <t>Պետական հիմնարկների և կազմակերպությունների աշխատողների սոցիալական փաթեթով ապահովում</t>
  </si>
  <si>
    <t>01.01.01</t>
  </si>
  <si>
    <t>09.08.01</t>
  </si>
  <si>
    <t>Քաղաքականության մշակման և դրա կատարման համակարգման, պետական ծրագրերի պլանավորման, մշակման, իրականացման և մոնիտորինգի (վերահսկման) ծառայություններ</t>
  </si>
  <si>
    <t>Ոլորտի քաղաքականության խորհրդատվության, մոնիթորինգի և կրթության ու գիտության ծառայությունների ու ծրագրերի համակարգում ծառայություններ</t>
  </si>
  <si>
    <t>Սոցիալական փաթեթներով ապահովում պետական հիմնարկների և կազմակերպությունների աշխատողներին</t>
  </si>
  <si>
    <t>Նախնական մասնագիտական (արհեստագործական) և միջին մասնագիտական կրթության ծրագիր</t>
  </si>
  <si>
    <t>Կրթության ազգային ինստիտուտ ՓԲԸ</t>
  </si>
  <si>
    <t>ԵԿ06</t>
  </si>
  <si>
    <t>Ներդրումներ նախնական մասնագիտական (արհեստագործական) ուսումնական հաստատություններում գույքի և սարքավորումների ձեռքբերման նպատակով</t>
  </si>
  <si>
    <t>Մասնագիտական կրթության և ուսուցման (ՄԿՈՒ) բարեփոխման շարունակություն և զբաղվածության հայեցակարգի մշակում ծրագրի շրջանակներում նախնական մասնագիտական (արհեստագործական ) ուսումնական հաստատությունների համար գույքի և սարքավորումների ձեռքբերում</t>
  </si>
  <si>
    <t>Նախնական մասնագիտական (արհեստագործական ) ուսումնական հաստատություններ</t>
  </si>
  <si>
    <t>1145 Նախնական մասնագիտական (արհեստագործական)  և միջին մասնագիտական կրթության ծրագիր</t>
  </si>
  <si>
    <t>Տրանսֆերտի նկարագրությունը</t>
  </si>
  <si>
    <t>Նախնական մասնագիտական (արհեստագործական) կրթության գծով ուսանողական նպաստների տրամադրում</t>
  </si>
  <si>
    <t>Թանգարանների ծրագիր</t>
  </si>
  <si>
    <t>Խ. Աբովյանի տուն-թանգարան ՊՈԱԿ</t>
  </si>
  <si>
    <t>Կրթության ազգային ինստիտուտ ՓԲԸ, Ակադեմիական փոխճանաչման և շարժունության ազգային տեղեկատվական կենտրոն</t>
  </si>
  <si>
    <t>Սփյուռքի հայապահպանության ծրագիր</t>
  </si>
  <si>
    <t>Գնումների մասին ՀՀ օրենքի համաձայն ընտրված կազմակերպություն</t>
  </si>
  <si>
    <t xml:space="preserve">Պատանի հետազոտողի և ստեղծագործողի հեռակա դպրոց ծրագրի, Հանրակրթական դպրոցներում նախապատրաստական ուսուցումծրագրի,   պետական այլընտրանքային մանկավարժության ծրագրերի իրականացում  </t>
  </si>
  <si>
    <t>Երևանի Մխիթար Սեբաստացի կրթահամալիր ՊՈԱԿ</t>
  </si>
  <si>
    <t>Երևանի պետական համալսարանին առընթեր Ա. Շահինյանի անվան ֆիզիկամաթեմատիկական հատուկ դպրոց ՊՈԱԿ</t>
  </si>
  <si>
    <t>Կրթական տեխնոլոգիաների ազգային կենտրոն ՊՈԱԿ</t>
  </si>
  <si>
    <t>Երևանի բժշկահոգեբանամանկավարժական գնահատման կենտրոն ՊՈԱԿ</t>
  </si>
  <si>
    <t>Հատուկ  դպրոցների համար նախատեսված ծրագրերի, դասագրքերի, ձեռնարկների, ուսումնական այլ նյութերի մշակում, հրատարակում և ձեռքբերում</t>
  </si>
  <si>
    <t>Համաշխարհային բանկի ֆինանսավորմամբ իրականացվող երեխաների պատրաստվածության մակարդակի բարձրացում և կրթության հավասար մեկնարկային հնարավորությունների ապահովում, կրթության որակի հետագա բարելավում` ուսուցիչների վերապատրաստման և մասնագիտական զարգացման միջոցով, ուսումնակակ գործընթացում տեղեկատվական հաղորդակցման տեխնոլոգիաների (ՏՀՏ) ներդնում, աջակցություն ավագ դպրոցի բարեփոխումներին, որակի ապահովման ազգային համակարգի ստեղծում, աջակցություն բարձրագույն կրթության կայուն ֆինանսական համակարգի ներդրմանը, ուսուցիչների մասնագիտական կրթության բարեփոխում:</t>
  </si>
  <si>
    <t xml:space="preserve">Հայաստանի երիտասարդական հիմնադրամ </t>
  </si>
  <si>
    <t>ՀՀ կրթության և գիտության նախարարության ենթակայության հանրակրթական դպրոցներ</t>
  </si>
  <si>
    <t>ԱԾ131</t>
  </si>
  <si>
    <t>ԱԾ134</t>
  </si>
  <si>
    <t>ԱԾ135</t>
  </si>
  <si>
    <t>Համաշխարհային բանկի աջակցությամբ իրականացվող Կրթության բարելավման ծրագիր</t>
  </si>
  <si>
    <t>Համաշխարհային բանկի աջակցությամբ իրականացվող Կրթության բարելավման ծրագիր ծրագրի շրջանակներում կապիտալ ներդրումներ դպրոցներում և բուհերում</t>
  </si>
  <si>
    <t>ՀՀ ԿԳՆ Կրթական ծրագրերի կենտրոն ԾԻԳ</t>
  </si>
  <si>
    <t>Հանրակրթական դպրոցներում ռոբոտատեխնիկայի զարգացման միջոցառումներ</t>
  </si>
  <si>
    <t>Դպրոցներում ռոբոտատեխնիկայի խմբակների ստեղծում</t>
  </si>
  <si>
    <t>Ինֆորմացիոն տեխնոլոգիաների ձեռնարկությունների միություն</t>
  </si>
  <si>
    <t>Հանրակրթական դպրոցներում ազգային երգ ու պար առարկայի ներդրման միջոցառումներ</t>
  </si>
  <si>
    <t>Հանրակրթական ուսումնական հաստատություններ</t>
  </si>
  <si>
    <t>ԱԾ136</t>
  </si>
  <si>
    <t>Հանրակրթական դպրոցների մանկավարժների փորձի փոխանակման միջոցառումներ</t>
  </si>
  <si>
    <t>Դպրոց-կենտրոնների միություն իրավաբանական անձանց միություն</t>
  </si>
  <si>
    <t>ԱԾ137</t>
  </si>
  <si>
    <t>Կրթության գերազանցության ազգային ծրահիր</t>
  </si>
  <si>
    <t>Այբ կրթական հիմնադրամ</t>
  </si>
  <si>
    <t xml:space="preserve">Համաշխարհային բանկի աջակցությամբ իրականացվող  Կրթության որակի և համապատասխանության երկրորդ ծրագրի շրջանակներում կապիտալ ներդրումներ դպրոցներում և բուհերում </t>
  </si>
  <si>
    <t>ԵԿ15</t>
  </si>
  <si>
    <t xml:space="preserve"> Կրթության բարելավման ծրագիր-ի շրջանակներում Հիմնական կրթական կազմակերպությունների կարողությունների զարգացում շուրջ 17 ընտրված ավագ դպրոցների կարողությունների հզորացում</t>
  </si>
  <si>
    <t>1146 Հանրակրթության ծրագիր</t>
  </si>
  <si>
    <t>ԵԿ16</t>
  </si>
  <si>
    <t>Ներդրումներ հանրակրթական դպրոցներում դպրոցահասակ երեխաներին սննդով ապահովման նպատակով</t>
  </si>
  <si>
    <t>Դպրոցահասակ երեխաներին սննդով ապահովում ծրագրի շրջանակներում գույքի և սարքավորումների ձեռքբերում</t>
  </si>
  <si>
    <t>Հանրակրթական դպրոցներ</t>
  </si>
  <si>
    <t>Աշխատանքային ռեզերվներ մարզական հասարակական կազմակերպություն</t>
  </si>
  <si>
    <t>ՀՀ ուսանողական մարզական ֆեդերացիա ՀԿ</t>
  </si>
  <si>
    <t>Քաղաքացիական ծառայության ասոցիացիա ՀԿ</t>
  </si>
  <si>
    <t xml:space="preserve">Հայ ասպետ հեռուստամրցաշարի անցկացում </t>
  </si>
  <si>
    <t>Հայ ասպետ  կրթադաստիարակչական բարեգործական հիմնադրամ</t>
  </si>
  <si>
    <t>Հայ ասպետ  հեռուստամրցաշարի անցկացում դպրոցականների շրջանում</t>
  </si>
  <si>
    <t>Ամենամյա համաշխարհային Ունիվերսիադա մրցումների մասնակցություն՝ 15-17 տարեկան դպրոցահասակ երեխաների</t>
  </si>
  <si>
    <t xml:space="preserve">Դպրոցականների հանրապետական մարզական ֆեդերացիա </t>
  </si>
  <si>
    <t>ԱԾ09</t>
  </si>
  <si>
    <t>Գիտական աստիճանաշնորհման և գիտամանկավարժական կոչումների շնորհում</t>
  </si>
  <si>
    <t>Դիսերտացիոն փաստաթղթերի ուսումնասիրում և գիտական աստիճանների ու գիտամանկավարժական կոչումների շնորհում</t>
  </si>
  <si>
    <t>ՀՀ կրթության և գիտության նախարարության աշխատակազմ, Բարձրագույն որակավորման հանձնաժողով</t>
  </si>
  <si>
    <t>ԱԾ41</t>
  </si>
  <si>
    <t xml:space="preserve">Օլիմպիական սպորտ և սպորտ բոլորի համար 19-րդ միջազգային գիտական խորհրդաժողովի կազմակերպում և անցկացում </t>
  </si>
  <si>
    <t>2015 թվականի հոկտեմբերի 5-9-ը Օլիմպիական սպորտ և սպորտ բոլորի համար խորագրով 19-րդ միջազգային գիտական խորհրդաժողովի կազմակերպում և անցկացում</t>
  </si>
  <si>
    <t>Ֆիզիկական կուլտուրայի հայկական պետական ինստիտուտ պետական ոչ առևտրային կազմակերպություն</t>
  </si>
  <si>
    <t>Տարրական, հիմնական և  միջնակարգ (լրիվ) ընդհանուր կրթության ծառայությունների մատուցում</t>
  </si>
  <si>
    <t>Հանրակրթության մակարդակում սովորողների ընդգրկվածության, գրագիտության և համակողմանի զարգացման բարձր մակարդակի ապահովում</t>
  </si>
  <si>
    <t>ԾՏ37</t>
  </si>
  <si>
    <t>Ուսուցչի օր տոնի կապակցությամբ ուսուցիչների մեծարման և արժևորման երեկոյի կազմակերպում և անցկացում</t>
  </si>
  <si>
    <t>ԵԿ18</t>
  </si>
  <si>
    <t>Ներդրումներ Ապարանի ռազմամարզական վարժարան պետական ոչ առևտրային կազմակերպությունում</t>
  </si>
  <si>
    <t xml:space="preserve"> Ապարանի ռազմամարզական վարժարան պետական ոչ առևտրային կազմակերպության շենքի ջեռուցման համակարգի տեղադրում, էլեկտրական համակարգերի մոնտաժում, գազաֆիկացում, տանիքի վերանորոգում, գույքի ու սարքավորումների ձեռքբերում</t>
  </si>
  <si>
    <t>Կազմակերպությունը, որտեղ կատարվում է ներդրումը</t>
  </si>
  <si>
    <t>Ապարանի ռազմամարզական վարժարան պետական ոչ առևտրային կազմակերպություն</t>
  </si>
  <si>
    <t>Նախնական (արհեստագործական) և միջին մասնագիտական կրթության ծրագիր</t>
  </si>
  <si>
    <t>Նախնական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</si>
  <si>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</si>
  <si>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 xml:space="preserve">Հասարակության շրջանում գիտելիքների մակարդակի բարձրացմանն ուղղված միջոցառումներ </t>
  </si>
  <si>
    <t xml:space="preserve">Հասարակության շրջանում գիտելիքների մակարդակի բարձրացմանն ուղղված միջոցառումների իրականացում </t>
  </si>
  <si>
    <t>Ներդրումներ պետական կառավրչական հիմնարկ չհանդիսացող պետական սեփականություն հանդիսացող կազմակերպություններում</t>
  </si>
  <si>
    <t xml:space="preserve">Ներդրումներ Երևանի զարդակիրառական արվեստի արհեստագործական պետական ուսումնարան պետական ոչ առևտրային կազմակերպությունում </t>
  </si>
  <si>
    <t>ԵԿ07</t>
  </si>
  <si>
    <t>Երևանի զարդակիրառական արվեստի արհեստագործական պետական ուսումնարան պետական ոչ առևտրային կազմակերպության շենքի տանիքի հիմնանորոգման աշխատանքների իրականացում</t>
  </si>
  <si>
    <t>Երևանի զարդակիրառական արվեստի արհեստագործական պետական ուսումնարան պետական ոչ առևտրային կազմակերպություն</t>
  </si>
  <si>
    <t>Բարձրագույն և հետբուհական մասնագիտական կրթության ծառայությունների մատուցում</t>
  </si>
  <si>
    <t>Բարձրագույն ուսումնական հաստատությունների ուսանողներին կրթաթոշակների հատկացում և երիտասարդ գիտաշխատողներին աջակցում</t>
  </si>
  <si>
    <t>09.01.01</t>
  </si>
  <si>
    <t xml:space="preserve"> 09.02.02</t>
  </si>
  <si>
    <t>Լեռնային Ղարաբաղի Հանրապետության հարավում, Արաքսի ցածրադիր գոտում ուսումնաարտադրական բազայի շինարարության աշխատանքների իրականացում</t>
  </si>
  <si>
    <t>Պրահայի Կարլովի և Բուխարեստի համալսարաններում հայոց լեզվի դասավանդման կազմակերպում</t>
  </si>
  <si>
    <t>Տարրական դասարանների աշակերտներին անվճար դասագրքերով և ուսումնական գրականությամբ ապահովում ու ավագ դպրոցների դասագրքերի հրատարակում:</t>
  </si>
  <si>
    <t>Ավարտական փաստաթղթերի, գովասանագրերի, դասամատյանների, մեդալների, ուսումնական ծրագրերի, ծրարների, մանկավարժական պարբերականների և ուսումնադիտողական պարագաների ձեռքբերում</t>
  </si>
  <si>
    <t>Աջակցություն արտադպրոցական դաստիարակությանը</t>
  </si>
  <si>
    <t>ԱԾ40</t>
  </si>
  <si>
    <t>Ռազմահայրենասիրական դաստիարակությանն ուղղված միջոցառումներ</t>
  </si>
  <si>
    <t>Ռազմահայրենասիրական բնույթի միջոցառումների իրականացում դպրոցականների շրջանակում</t>
  </si>
  <si>
    <t>ՀՀ երկրապահ կամավորականների միություն</t>
  </si>
  <si>
    <t>11.01.01</t>
  </si>
  <si>
    <t>Հայաստանի Հանրապետության կրթության և գիտության նախարարություն</t>
  </si>
  <si>
    <t>հազար դրամ</t>
  </si>
  <si>
    <t>Ծրագ-րային դասիչը</t>
  </si>
  <si>
    <t>Բյուջե</t>
  </si>
  <si>
    <t>Ճշտված բյուջե</t>
  </si>
  <si>
    <t>Փաստ</t>
  </si>
  <si>
    <t>Կատարման %</t>
  </si>
  <si>
    <t>Բաժին/ Խումբ/ Դաս</t>
  </si>
  <si>
    <t>10.09.02</t>
  </si>
  <si>
    <t>Դպրոցականների հանրապետական,մարզական ֆեդերացիա ՀԿ</t>
  </si>
  <si>
    <t>Կրթական հաստատությունների աշակերտներին դասագրքերով և ուսումնական գրականությամբ ապահովում ու ավագ դպրոցների դասագրքերի հրատարակում</t>
  </si>
  <si>
    <t>Կրթական հաստատություններին ուսումնամեթոդական նյութերով ապահովում</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</si>
</sst>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170" formatCode="#,##0.00_р_."/>
    <numFmt numFmtId="171" formatCode="#,##0.0"/>
    <numFmt numFmtId="172" formatCode="#,##0.0_р_."/>
    <numFmt numFmtId="173" formatCode="_-* #,##0.00_р_._-;\-* #,##0.00_р_._-;_-* &quot;-&quot;??_р_._-;_-@_-"/>
  </numFmts>
  <fonts count="36" x14ac:knownFonts="1">
    <font>
      <sz val="10"/>
      <name val="Arial"/>
      <family val="2"/>
    </font>
    <font>
      <sz val="10"/>
      <name val="Arial"/>
      <family val="2"/>
    </font>
    <font>
      <sz val="10"/>
      <name val="GHEA Grapalat"/>
      <family val="3"/>
    </font>
    <font>
      <b/>
      <sz val="10"/>
      <name val="GHEA Grapalat"/>
      <family val="3"/>
    </font>
    <font>
      <sz val="11"/>
      <color indexed="8"/>
      <name val="Calibri"/>
      <family val="2"/>
      <charset val="204"/>
    </font>
    <font>
      <sz val="10"/>
      <color indexed="8"/>
      <name val="GHEA Grapalat"/>
      <family val="3"/>
    </font>
    <font>
      <sz val="11"/>
      <color indexed="8"/>
      <name val="Times Armenian"/>
      <family val="2"/>
    </font>
    <font>
      <b/>
      <sz val="10"/>
      <color indexed="8"/>
      <name val="GHEA Grapalat"/>
      <family val="3"/>
    </font>
    <font>
      <u/>
      <sz val="10"/>
      <color indexed="8"/>
      <name val="GHEA Grapalat"/>
      <family val="3"/>
    </font>
    <font>
      <sz val="11"/>
      <name val="GHEA Grapalat"/>
      <family val="3"/>
    </font>
    <font>
      <sz val="11"/>
      <color indexed="8"/>
      <name val="Calibri"/>
      <family val="2"/>
    </font>
    <font>
      <sz val="11"/>
      <color indexed="9"/>
      <name val="Calibri"/>
      <family val="2"/>
    </font>
    <font>
      <sz val="9"/>
      <name val="Arial Armenian"/>
      <family val="2"/>
    </font>
    <font>
      <sz val="10"/>
      <color indexed="8"/>
      <name val="MS Sans Serif"/>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0"/>
      <name val="Arial"/>
      <family val="2"/>
      <charset val="204"/>
    </font>
    <font>
      <sz val="11"/>
      <color indexed="52"/>
      <name val="Calibri"/>
      <family val="2"/>
    </font>
    <font>
      <sz val="11"/>
      <color indexed="10"/>
      <name val="Calibri"/>
      <family val="2"/>
    </font>
    <font>
      <sz val="11"/>
      <color indexed="17"/>
      <name val="Calibri"/>
      <family val="2"/>
    </font>
    <font>
      <sz val="8"/>
      <name val="Arial"/>
      <family val="2"/>
    </font>
    <font>
      <sz val="9"/>
      <name val="GHEA Grapalat"/>
      <family val="3"/>
    </font>
    <font>
      <sz val="9"/>
      <color indexed="8"/>
      <name val="GHEA Grapalat"/>
      <family val="3"/>
    </font>
    <font>
      <u/>
      <sz val="10"/>
      <name val="GHEA Grapalat"/>
      <family val="3"/>
    </font>
    <font>
      <b/>
      <sz val="12"/>
      <name val="GHEA Grapalat"/>
      <family val="3"/>
    </font>
    <font>
      <b/>
      <sz val="9"/>
      <color indexed="8"/>
      <name val="GHEA Grapalat"/>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9"/>
      </top>
      <bottom/>
      <diagonal/>
    </border>
    <border>
      <left style="hair">
        <color indexed="64"/>
      </left>
      <right/>
      <top/>
      <bottom/>
      <diagonal/>
    </border>
    <border>
      <left style="hair">
        <color indexed="64"/>
      </left>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9"/>
      </bottom>
      <diagonal/>
    </border>
    <border>
      <left style="thin">
        <color indexed="64"/>
      </left>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bottom/>
      <diagonal/>
    </border>
    <border>
      <left style="hair">
        <color indexed="64"/>
      </left>
      <right/>
      <top/>
      <bottom style="thin">
        <color indexed="64"/>
      </bottom>
      <diagonal/>
    </border>
  </borders>
  <cellStyleXfs count="4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173" fontId="1" fillId="0" borderId="0" applyFont="0" applyFill="0" applyBorder="0" applyAlignment="0" applyProtection="0"/>
    <xf numFmtId="0" fontId="12" fillId="0" borderId="0"/>
    <xf numFmtId="0" fontId="4" fillId="0" borderId="0"/>
    <xf numFmtId="0" fontId="6" fillId="0" borderId="0"/>
    <xf numFmtId="0" fontId="13" fillId="0" borderId="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4" fillId="7" borderId="1" applyNumberFormat="0" applyAlignment="0" applyProtection="0"/>
    <xf numFmtId="0" fontId="15" fillId="20" borderId="8" applyNumberFormat="0" applyAlignment="0" applyProtection="0"/>
    <xf numFmtId="0" fontId="16" fillId="20" borderId="1" applyNumberFormat="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21" borderId="2" applyNumberFormat="0" applyAlignment="0" applyProtection="0"/>
    <xf numFmtId="0" fontId="22" fillId="0" borderId="0" applyNumberFormat="0" applyFill="0" applyBorder="0" applyAlignment="0" applyProtection="0"/>
    <xf numFmtId="0" fontId="23" fillId="22" borderId="0" applyNumberFormat="0" applyBorder="0" applyAlignment="0" applyProtection="0"/>
    <xf numFmtId="0" fontId="24" fillId="3" borderId="0" applyNumberFormat="0" applyBorder="0" applyAlignment="0" applyProtection="0"/>
    <xf numFmtId="0" fontId="25" fillId="0" borderId="0" applyNumberFormat="0" applyFill="0" applyBorder="0" applyAlignment="0" applyProtection="0"/>
    <xf numFmtId="0" fontId="26" fillId="23" borderId="7" applyNumberFormat="0" applyFont="0" applyAlignment="0" applyProtection="0"/>
    <xf numFmtId="0" fontId="27" fillId="0" borderId="6" applyNumberFormat="0" applyFill="0" applyAlignment="0" applyProtection="0"/>
    <xf numFmtId="0" fontId="28" fillId="0" borderId="0" applyNumberFormat="0" applyFill="0" applyBorder="0" applyAlignment="0" applyProtection="0"/>
    <xf numFmtId="0" fontId="29" fillId="4" borderId="0" applyNumberFormat="0" applyBorder="0" applyAlignment="0" applyProtection="0"/>
  </cellStyleXfs>
  <cellXfs count="298">
    <xf numFmtId="0" fontId="0" fillId="0" borderId="0" xfId="0"/>
    <xf numFmtId="0" fontId="2" fillId="0" borderId="0" xfId="0" applyFont="1"/>
    <xf numFmtId="0" fontId="3" fillId="24" borderId="10" xfId="0" applyFont="1" applyFill="1" applyBorder="1" applyAlignment="1">
      <alignment horizontal="left" vertical="center" wrapText="1"/>
    </xf>
    <xf numFmtId="0" fontId="2" fillId="0" borderId="0" xfId="0" applyFont="1" applyFill="1"/>
    <xf numFmtId="0" fontId="3" fillId="0" borderId="11" xfId="21" applyFont="1" applyFill="1" applyBorder="1" applyAlignment="1">
      <alignment horizontal="left" vertical="center" wrapText="1"/>
    </xf>
    <xf numFmtId="171" fontId="2" fillId="0" borderId="0" xfId="0" applyNumberFormat="1" applyFont="1"/>
    <xf numFmtId="0" fontId="5" fillId="0" borderId="11" xfId="21" applyFont="1" applyFill="1" applyBorder="1" applyAlignment="1">
      <alignment horizontal="left" vertical="center" wrapText="1"/>
    </xf>
    <xf numFmtId="0" fontId="5" fillId="25" borderId="11" xfId="21" applyFont="1" applyFill="1" applyBorder="1" applyAlignment="1">
      <alignment horizontal="left" vertical="center" wrapText="1"/>
    </xf>
    <xf numFmtId="0" fontId="2" fillId="0" borderId="12" xfId="21" applyFont="1" applyFill="1" applyBorder="1" applyAlignment="1">
      <alignment horizontal="center" vertical="top" wrapText="1"/>
    </xf>
    <xf numFmtId="49" fontId="2" fillId="0" borderId="12" xfId="22" applyNumberFormat="1" applyFont="1" applyFill="1" applyBorder="1" applyAlignment="1">
      <alignment horizontal="center" vertical="top" wrapText="1"/>
    </xf>
    <xf numFmtId="0" fontId="2" fillId="0" borderId="0" xfId="21" applyFont="1" applyFill="1" applyBorder="1"/>
    <xf numFmtId="0" fontId="2" fillId="0" borderId="13" xfId="21" applyFont="1" applyFill="1" applyBorder="1" applyAlignment="1">
      <alignment horizontal="center" vertical="top" wrapText="1"/>
    </xf>
    <xf numFmtId="49" fontId="2" fillId="0" borderId="13" xfId="22" applyNumberFormat="1" applyFont="1" applyFill="1" applyBorder="1" applyAlignment="1">
      <alignment horizontal="center" vertical="top" wrapText="1"/>
    </xf>
    <xf numFmtId="0" fontId="2" fillId="0" borderId="14" xfId="21" applyFont="1" applyFill="1" applyBorder="1" applyAlignment="1">
      <alignment horizontal="center" vertical="top" wrapText="1"/>
    </xf>
    <xf numFmtId="49" fontId="2" fillId="0" borderId="14" xfId="22" applyNumberFormat="1" applyFont="1" applyFill="1" applyBorder="1" applyAlignment="1">
      <alignment horizontal="center" vertical="top" wrapText="1"/>
    </xf>
    <xf numFmtId="0" fontId="5" fillId="0" borderId="10" xfId="21" applyFont="1" applyFill="1" applyBorder="1" applyAlignment="1">
      <alignment horizontal="left" vertical="center" wrapText="1"/>
    </xf>
    <xf numFmtId="0" fontId="5" fillId="0" borderId="11" xfId="21" applyNumberFormat="1" applyFont="1" applyFill="1" applyBorder="1" applyAlignment="1">
      <alignment horizontal="left" vertical="center" wrapText="1"/>
    </xf>
    <xf numFmtId="0" fontId="5" fillId="0" borderId="11" xfId="21" applyFont="1" applyBorder="1" applyAlignment="1">
      <alignment horizontal="left" vertical="center" wrapText="1"/>
    </xf>
    <xf numFmtId="0" fontId="5" fillId="0" borderId="10" xfId="21" applyFont="1" applyBorder="1" applyAlignment="1">
      <alignment horizontal="left" vertical="center" wrapText="1"/>
    </xf>
    <xf numFmtId="0" fontId="2" fillId="0" borderId="11" xfId="21" applyFont="1" applyFill="1" applyBorder="1" applyAlignment="1">
      <alignment horizontal="left" vertical="center" wrapText="1"/>
    </xf>
    <xf numFmtId="0" fontId="5" fillId="0" borderId="11" xfId="0" applyFont="1" applyBorder="1" applyAlignment="1">
      <alignment horizontal="left" vertical="center" wrapText="1"/>
    </xf>
    <xf numFmtId="0" fontId="9" fillId="0" borderId="0" xfId="21" applyFont="1" applyFill="1" applyBorder="1"/>
    <xf numFmtId="0" fontId="2" fillId="0" borderId="13" xfId="21" applyFont="1" applyFill="1" applyBorder="1" applyAlignment="1">
      <alignment horizontal="center" vertical="center" wrapText="1"/>
    </xf>
    <xf numFmtId="49" fontId="2" fillId="0" borderId="13" xfId="22" applyNumberFormat="1" applyFont="1" applyFill="1" applyBorder="1" applyAlignment="1">
      <alignment horizontal="center" vertical="center" wrapText="1"/>
    </xf>
    <xf numFmtId="0" fontId="2" fillId="0" borderId="0" xfId="21" applyFont="1" applyFill="1" applyBorder="1" applyAlignment="1">
      <alignment vertical="center"/>
    </xf>
    <xf numFmtId="0" fontId="5" fillId="0" borderId="15" xfId="21" applyFont="1" applyBorder="1" applyAlignment="1">
      <alignment horizontal="left" vertical="center" wrapText="1"/>
    </xf>
    <xf numFmtId="0" fontId="5" fillId="0" borderId="15" xfId="21" applyFont="1" applyFill="1" applyBorder="1" applyAlignment="1">
      <alignment horizontal="left" vertical="center" wrapText="1"/>
    </xf>
    <xf numFmtId="0" fontId="2" fillId="0" borderId="11" xfId="21" applyFont="1" applyBorder="1" applyAlignment="1">
      <alignment horizontal="left" vertical="center" wrapText="1"/>
    </xf>
    <xf numFmtId="0" fontId="2" fillId="25" borderId="0" xfId="0" applyFont="1" applyFill="1"/>
    <xf numFmtId="0" fontId="2" fillId="0" borderId="11" xfId="0" applyFont="1" applyBorder="1" applyAlignment="1">
      <alignment horizontal="left" vertical="center" wrapText="1"/>
    </xf>
    <xf numFmtId="0" fontId="31" fillId="0" borderId="0" xfId="0" applyFont="1" applyFill="1"/>
    <xf numFmtId="0" fontId="32" fillId="0" borderId="0" xfId="0" applyFont="1" applyFill="1"/>
    <xf numFmtId="0" fontId="5" fillId="0" borderId="0" xfId="0" applyFont="1" applyFill="1"/>
    <xf numFmtId="0" fontId="31" fillId="0" borderId="0" xfId="0" applyFont="1" applyFill="1" applyAlignment="1">
      <alignment horizontal="center" vertical="center"/>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7" fillId="0" borderId="0" xfId="0" applyFont="1" applyFill="1"/>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1" xfId="0" applyFont="1" applyFill="1" applyBorder="1"/>
    <xf numFmtId="0" fontId="2" fillId="0" borderId="11" xfId="0" applyFont="1" applyFill="1" applyBorder="1" applyAlignment="1">
      <alignment horizontal="center" vertical="center"/>
    </xf>
    <xf numFmtId="0" fontId="2" fillId="0" borderId="0" xfId="0" applyFont="1" applyFill="1" applyAlignment="1">
      <alignment horizontal="center"/>
    </xf>
    <xf numFmtId="0" fontId="5" fillId="0" borderId="0" xfId="0" applyFont="1" applyFill="1" applyAlignment="1">
      <alignment horizontal="center"/>
    </xf>
    <xf numFmtId="0" fontId="3" fillId="24" borderId="11" xfId="0" applyFont="1" applyFill="1" applyBorder="1" applyAlignment="1">
      <alignment horizontal="center" vertical="center" wrapText="1"/>
    </xf>
    <xf numFmtId="0" fontId="2" fillId="0" borderId="0" xfId="0" applyFont="1" applyAlignment="1">
      <alignment horizontal="center" wrapText="1"/>
    </xf>
    <xf numFmtId="0" fontId="2" fillId="0" borderId="16" xfId="21" applyFont="1" applyFill="1" applyBorder="1" applyAlignment="1">
      <alignment horizontal="center" vertical="top" wrapText="1"/>
    </xf>
    <xf numFmtId="49" fontId="2" fillId="0" borderId="16" xfId="22" applyNumberFormat="1" applyFont="1" applyFill="1" applyBorder="1" applyAlignment="1">
      <alignment horizontal="center" vertical="top" wrapText="1"/>
    </xf>
    <xf numFmtId="0" fontId="5" fillId="25" borderId="15" xfId="21"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5" xfId="21" applyFont="1" applyFill="1" applyBorder="1" applyAlignment="1">
      <alignment horizontal="left" vertical="center" wrapText="1"/>
    </xf>
    <xf numFmtId="49" fontId="5" fillId="0" borderId="20" xfId="22" applyNumberFormat="1" applyFont="1" applyFill="1" applyBorder="1" applyAlignment="1">
      <alignment horizontal="center" vertical="top" wrapText="1"/>
    </xf>
    <xf numFmtId="0" fontId="5" fillId="25" borderId="21" xfId="21" applyFont="1" applyFill="1" applyBorder="1" applyAlignment="1">
      <alignment horizontal="left" vertical="center" wrapText="1"/>
    </xf>
    <xf numFmtId="49" fontId="5" fillId="0" borderId="22" xfId="22" applyNumberFormat="1" applyFont="1" applyFill="1" applyBorder="1" applyAlignment="1">
      <alignment horizontal="center" vertical="top" wrapText="1"/>
    </xf>
    <xf numFmtId="0" fontId="5" fillId="0" borderId="19" xfId="21" applyFont="1" applyFill="1" applyBorder="1" applyAlignment="1">
      <alignment horizontal="center" vertical="top" wrapText="1"/>
    </xf>
    <xf numFmtId="0" fontId="5" fillId="0" borderId="21" xfId="21" applyFont="1" applyFill="1" applyBorder="1" applyAlignment="1">
      <alignment horizontal="left" vertical="center" wrapText="1"/>
    </xf>
    <xf numFmtId="0" fontId="3" fillId="24" borderId="19" xfId="0" applyFont="1" applyFill="1" applyBorder="1" applyAlignment="1">
      <alignment horizontal="center" vertical="center" wrapText="1"/>
    </xf>
    <xf numFmtId="0" fontId="3" fillId="24" borderId="10" xfId="0" applyFont="1" applyFill="1" applyBorder="1" applyAlignment="1">
      <alignment horizontal="center" vertical="center" wrapText="1"/>
    </xf>
    <xf numFmtId="171" fontId="2" fillId="0" borderId="0" xfId="0" applyNumberFormat="1" applyFont="1" applyFill="1"/>
    <xf numFmtId="0" fontId="8" fillId="0" borderId="11" xfId="21" applyFont="1" applyFill="1" applyBorder="1" applyAlignment="1">
      <alignment horizontal="left" vertical="center" wrapText="1"/>
    </xf>
    <xf numFmtId="0" fontId="2" fillId="0" borderId="23" xfId="21" applyFont="1" applyFill="1" applyBorder="1" applyAlignment="1">
      <alignment horizontal="left" vertical="center" wrapText="1"/>
    </xf>
    <xf numFmtId="0" fontId="5" fillId="0" borderId="19" xfId="21" applyFont="1" applyFill="1" applyBorder="1" applyAlignment="1">
      <alignment horizontal="left" vertical="center" wrapText="1"/>
    </xf>
    <xf numFmtId="0" fontId="2" fillId="0" borderId="20" xfId="0" applyFont="1" applyFill="1" applyBorder="1" applyAlignment="1">
      <alignment horizontal="center" vertical="top" wrapText="1"/>
    </xf>
    <xf numFmtId="0" fontId="5" fillId="0" borderId="24" xfId="21" applyFont="1" applyFill="1" applyBorder="1" applyAlignment="1">
      <alignment horizontal="center" vertical="top" wrapText="1"/>
    </xf>
    <xf numFmtId="0" fontId="3" fillId="24" borderId="11" xfId="0" applyFont="1" applyFill="1" applyBorder="1" applyAlignment="1">
      <alignment horizontal="left" vertical="center" wrapText="1"/>
    </xf>
    <xf numFmtId="0" fontId="2" fillId="24" borderId="11" xfId="0" applyFont="1" applyFill="1" applyBorder="1" applyAlignment="1">
      <alignment horizontal="center" vertical="center"/>
    </xf>
    <xf numFmtId="0" fontId="2" fillId="24" borderId="24" xfId="0" applyFont="1" applyFill="1" applyBorder="1" applyAlignment="1">
      <alignment horizontal="center" vertical="center" wrapText="1"/>
    </xf>
    <xf numFmtId="0" fontId="2" fillId="24" borderId="19" xfId="0" applyFont="1" applyFill="1" applyBorder="1" applyAlignment="1">
      <alignment horizontal="center" vertical="center" wrapText="1"/>
    </xf>
    <xf numFmtId="4" fontId="2" fillId="0" borderId="12" xfId="21" applyNumberFormat="1"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 fillId="0" borderId="13" xfId="21" applyFont="1" applyFill="1" applyBorder="1" applyAlignment="1">
      <alignment horizontal="center"/>
    </xf>
    <xf numFmtId="0" fontId="2" fillId="24" borderId="20" xfId="0" applyFont="1" applyFill="1" applyBorder="1" applyAlignment="1">
      <alignment horizontal="center" vertical="center" wrapText="1"/>
    </xf>
    <xf numFmtId="0" fontId="2" fillId="0" borderId="0" xfId="0" applyFont="1" applyAlignment="1">
      <alignment horizontal="center"/>
    </xf>
    <xf numFmtId="4" fontId="2" fillId="0" borderId="25" xfId="21" applyNumberFormat="1" applyFont="1" applyFill="1" applyBorder="1" applyAlignment="1">
      <alignment horizontal="center" vertical="center" wrapText="1"/>
    </xf>
    <xf numFmtId="4" fontId="2" fillId="0" borderId="23" xfId="21"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24" borderId="20" xfId="0" applyFont="1" applyFill="1" applyBorder="1" applyAlignment="1">
      <alignment horizontal="center" vertical="center"/>
    </xf>
    <xf numFmtId="4" fontId="2" fillId="0" borderId="26" xfId="0" applyNumberFormat="1" applyFont="1" applyFill="1" applyBorder="1" applyAlignment="1">
      <alignment horizontal="center" vertical="center"/>
    </xf>
    <xf numFmtId="49" fontId="5" fillId="0" borderId="23" xfId="22" applyNumberFormat="1" applyFont="1" applyFill="1" applyBorder="1" applyAlignment="1">
      <alignment horizontal="center" vertical="center" wrapText="1"/>
    </xf>
    <xf numFmtId="0" fontId="2" fillId="0" borderId="21" xfId="21" applyFont="1" applyFill="1" applyBorder="1" applyAlignment="1">
      <alignment horizontal="left" vertical="center" wrapText="1"/>
    </xf>
    <xf numFmtId="0" fontId="2" fillId="0" borderId="0" xfId="0" applyFont="1" applyFill="1" applyBorder="1" applyAlignment="1">
      <alignment horizontal="left" vertical="center" wrapText="1"/>
    </xf>
    <xf numFmtId="4" fontId="5" fillId="25" borderId="22" xfId="21" applyNumberFormat="1" applyFont="1" applyFill="1" applyBorder="1" applyAlignment="1">
      <alignment horizontal="right" vertical="center"/>
    </xf>
    <xf numFmtId="4" fontId="5" fillId="25" borderId="24" xfId="21" applyNumberFormat="1" applyFont="1" applyFill="1" applyBorder="1" applyAlignment="1">
      <alignment horizontal="right" vertical="center"/>
    </xf>
    <xf numFmtId="0" fontId="2" fillId="0" borderId="10" xfId="0" applyFont="1" applyFill="1" applyBorder="1" applyAlignment="1">
      <alignment horizontal="left" vertical="center" wrapText="1"/>
    </xf>
    <xf numFmtId="0" fontId="5" fillId="0" borderId="21" xfId="21" applyNumberFormat="1" applyFont="1" applyFill="1" applyBorder="1" applyAlignment="1">
      <alignment horizontal="left" vertical="center" wrapText="1"/>
    </xf>
    <xf numFmtId="4" fontId="5" fillId="25" borderId="20" xfId="21" applyNumberFormat="1" applyFont="1" applyFill="1" applyBorder="1" applyAlignment="1">
      <alignment horizontal="right" vertical="center"/>
    </xf>
    <xf numFmtId="4" fontId="5" fillId="25" borderId="19" xfId="21" applyNumberFormat="1" applyFont="1" applyFill="1" applyBorder="1" applyAlignment="1">
      <alignment horizontal="right" vertical="center"/>
    </xf>
    <xf numFmtId="4" fontId="5" fillId="25" borderId="26" xfId="21" applyNumberFormat="1" applyFont="1" applyFill="1" applyBorder="1" applyAlignment="1">
      <alignment horizontal="center" vertical="center"/>
    </xf>
    <xf numFmtId="4" fontId="5" fillId="25" borderId="23" xfId="21" applyNumberFormat="1" applyFont="1" applyFill="1" applyBorder="1" applyAlignment="1">
      <alignment horizontal="center" vertical="center"/>
    </xf>
    <xf numFmtId="4" fontId="5" fillId="25" borderId="24" xfId="21" applyNumberFormat="1" applyFont="1" applyFill="1" applyBorder="1" applyAlignment="1">
      <alignment horizontal="center" vertical="center"/>
    </xf>
    <xf numFmtId="4" fontId="5" fillId="25" borderId="22" xfId="21" applyNumberFormat="1" applyFont="1" applyFill="1" applyBorder="1" applyAlignment="1">
      <alignment horizontal="center" vertical="center"/>
    </xf>
    <xf numFmtId="4" fontId="5" fillId="25" borderId="23" xfId="21" applyNumberFormat="1" applyFont="1" applyFill="1" applyBorder="1" applyAlignment="1">
      <alignment horizontal="center" vertical="center"/>
    </xf>
    <xf numFmtId="0" fontId="2" fillId="24" borderId="15" xfId="0" applyFont="1" applyFill="1" applyBorder="1" applyAlignment="1">
      <alignment horizontal="center" vertical="center"/>
    </xf>
    <xf numFmtId="0" fontId="2" fillId="24" borderId="10" xfId="0" applyFont="1" applyFill="1" applyBorder="1" applyAlignment="1">
      <alignment horizontal="center" vertical="center" wrapText="1"/>
    </xf>
    <xf numFmtId="0" fontId="2" fillId="25" borderId="23" xfId="0" applyFont="1" applyFill="1" applyBorder="1" applyAlignment="1">
      <alignment horizontal="center" vertical="top" wrapText="1"/>
    </xf>
    <xf numFmtId="0" fontId="2" fillId="25" borderId="22" xfId="0" applyFont="1" applyFill="1" applyBorder="1" applyAlignment="1">
      <alignment horizontal="center" vertical="top" wrapText="1"/>
    </xf>
    <xf numFmtId="0" fontId="2" fillId="0" borderId="22" xfId="0" applyFont="1" applyFill="1" applyBorder="1" applyAlignment="1">
      <alignment horizontal="center" vertical="top" wrapText="1"/>
    </xf>
    <xf numFmtId="0" fontId="5" fillId="0" borderId="21" xfId="21" applyFont="1" applyBorder="1" applyAlignment="1">
      <alignment horizontal="left" vertical="center" wrapText="1"/>
    </xf>
    <xf numFmtId="0" fontId="2" fillId="0" borderId="11" xfId="0" applyFont="1" applyFill="1" applyBorder="1" applyAlignment="1">
      <alignment horizontal="center" vertical="top" wrapText="1"/>
    </xf>
    <xf numFmtId="0" fontId="2" fillId="24" borderId="23" xfId="0" applyFont="1" applyFill="1" applyBorder="1" applyAlignment="1">
      <alignment horizontal="center" vertical="top" wrapText="1"/>
    </xf>
    <xf numFmtId="0" fontId="2" fillId="24" borderId="11" xfId="0" applyFont="1" applyFill="1" applyBorder="1" applyAlignment="1">
      <alignment horizontal="left" vertical="center" wrapText="1"/>
    </xf>
    <xf numFmtId="0" fontId="2" fillId="24" borderId="20" xfId="0" applyFont="1" applyFill="1" applyBorder="1" applyAlignment="1">
      <alignment horizontal="center" vertical="top" wrapText="1"/>
    </xf>
    <xf numFmtId="0" fontId="2" fillId="24" borderId="11" xfId="0" applyFont="1" applyFill="1" applyBorder="1" applyAlignment="1">
      <alignment horizontal="center" vertical="top" wrapText="1"/>
    </xf>
    <xf numFmtId="0" fontId="33" fillId="0" borderId="15" xfId="21" applyFont="1" applyFill="1" applyBorder="1" applyAlignment="1">
      <alignment horizontal="left" vertical="center" wrapText="1"/>
    </xf>
    <xf numFmtId="0" fontId="8" fillId="0" borderId="15" xfId="21" applyFont="1" applyFill="1" applyBorder="1" applyAlignment="1">
      <alignment horizontal="left" vertical="center" wrapText="1"/>
    </xf>
    <xf numFmtId="0" fontId="8" fillId="0" borderId="21" xfId="21" applyFont="1" applyFill="1" applyBorder="1" applyAlignment="1">
      <alignment horizontal="left" vertical="center" wrapText="1"/>
    </xf>
    <xf numFmtId="0" fontId="33" fillId="0" borderId="11" xfId="21" applyFont="1" applyFill="1" applyBorder="1" applyAlignment="1">
      <alignment horizontal="left" vertical="center" wrapText="1"/>
    </xf>
    <xf numFmtId="0" fontId="8" fillId="0" borderId="10" xfId="21" applyFont="1" applyFill="1" applyBorder="1" applyAlignment="1">
      <alignment horizontal="left" vertical="center" wrapText="1"/>
    </xf>
    <xf numFmtId="0" fontId="2" fillId="24" borderId="27" xfId="0" applyFont="1" applyFill="1" applyBorder="1" applyAlignment="1">
      <alignment horizontal="center" vertical="top" wrapText="1"/>
    </xf>
    <xf numFmtId="0" fontId="2" fillId="24" borderId="22" xfId="0" applyFont="1" applyFill="1" applyBorder="1" applyAlignment="1">
      <alignment horizontal="center" vertical="top" wrapText="1"/>
    </xf>
    <xf numFmtId="0" fontId="8" fillId="0" borderId="28" xfId="21" applyFont="1" applyFill="1" applyBorder="1" applyAlignment="1">
      <alignment horizontal="left" vertical="center" wrapText="1"/>
    </xf>
    <xf numFmtId="0" fontId="5" fillId="24" borderId="11" xfId="21" applyFont="1" applyFill="1" applyBorder="1" applyAlignment="1">
      <alignment horizontal="center" vertical="top" wrapText="1"/>
    </xf>
    <xf numFmtId="49" fontId="5" fillId="24" borderId="15" xfId="22" applyNumberFormat="1" applyFont="1" applyFill="1" applyBorder="1" applyAlignment="1">
      <alignment horizontal="center" vertical="top" wrapText="1"/>
    </xf>
    <xf numFmtId="0" fontId="2" fillId="24" borderId="11" xfId="0" applyFont="1" applyFill="1" applyBorder="1" applyAlignment="1">
      <alignment horizontal="left" vertical="center" wrapText="1"/>
    </xf>
    <xf numFmtId="0" fontId="33" fillId="0" borderId="21" xfId="21" applyFont="1" applyFill="1" applyBorder="1" applyAlignment="1">
      <alignment horizontal="left" vertical="center" wrapText="1"/>
    </xf>
    <xf numFmtId="0" fontId="8" fillId="0" borderId="27" xfId="21" applyFont="1" applyFill="1" applyBorder="1" applyAlignment="1">
      <alignment horizontal="left" vertical="center" wrapText="1"/>
    </xf>
    <xf numFmtId="0" fontId="2" fillId="0" borderId="29" xfId="21" applyFont="1" applyFill="1" applyBorder="1" applyAlignment="1">
      <alignment horizontal="left" vertical="center" wrapText="1"/>
    </xf>
    <xf numFmtId="0" fontId="31" fillId="0" borderId="0" xfId="0" applyFont="1" applyFill="1" applyAlignment="1">
      <alignment horizontal="center"/>
    </xf>
    <xf numFmtId="0" fontId="32" fillId="0" borderId="0" xfId="0" applyFont="1" applyFill="1" applyAlignment="1">
      <alignment horizontal="center"/>
    </xf>
    <xf numFmtId="0" fontId="2" fillId="0" borderId="0" xfId="0" applyFont="1" applyFill="1" applyAlignment="1">
      <alignment horizontal="center"/>
    </xf>
    <xf numFmtId="0" fontId="2" fillId="0" borderId="11" xfId="0" applyFont="1" applyFill="1" applyBorder="1" applyAlignment="1">
      <alignment horizontal="center"/>
    </xf>
    <xf numFmtId="170" fontId="2" fillId="24" borderId="11" xfId="0" applyNumberFormat="1" applyFont="1" applyFill="1" applyBorder="1" applyAlignment="1">
      <alignment horizontal="center" vertical="center" wrapText="1"/>
    </xf>
    <xf numFmtId="4" fontId="3" fillId="0" borderId="12" xfId="0" applyNumberFormat="1" applyFont="1" applyFill="1" applyBorder="1" applyAlignment="1">
      <alignment horizontal="center" vertical="center"/>
    </xf>
    <xf numFmtId="10" fontId="7" fillId="25" borderId="23" xfId="21" applyNumberFormat="1" applyFont="1" applyFill="1" applyBorder="1" applyAlignment="1">
      <alignment horizontal="center" vertical="center"/>
    </xf>
    <xf numFmtId="4" fontId="2" fillId="0" borderId="13" xfId="0" applyNumberFormat="1" applyFont="1" applyBorder="1" applyAlignment="1">
      <alignment horizontal="center" vertical="center"/>
    </xf>
    <xf numFmtId="171"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171" fontId="2" fillId="0" borderId="14" xfId="0" applyNumberFormat="1" applyFont="1" applyBorder="1" applyAlignment="1">
      <alignment horizontal="center" vertical="center"/>
    </xf>
    <xf numFmtId="4" fontId="2" fillId="24" borderId="11" xfId="0" applyNumberFormat="1" applyFont="1" applyFill="1" applyBorder="1" applyAlignment="1">
      <alignment horizontal="center" vertical="center" wrapText="1"/>
    </xf>
    <xf numFmtId="4" fontId="2" fillId="0" borderId="12" xfId="0" applyNumberFormat="1" applyFont="1" applyFill="1" applyBorder="1" applyAlignment="1">
      <alignment horizontal="center" vertical="center"/>
    </xf>
    <xf numFmtId="10" fontId="5" fillId="25" borderId="23" xfId="21" applyNumberFormat="1" applyFont="1" applyFill="1" applyBorder="1" applyAlignment="1">
      <alignment horizontal="center" vertical="center"/>
    </xf>
    <xf numFmtId="4" fontId="2" fillId="0" borderId="25" xfId="0" applyNumberFormat="1" applyFont="1" applyFill="1" applyBorder="1" applyAlignment="1">
      <alignment horizontal="center" vertical="center"/>
    </xf>
    <xf numFmtId="10" fontId="5" fillId="25" borderId="22" xfId="21" applyNumberFormat="1" applyFont="1" applyFill="1" applyBorder="1" applyAlignment="1">
      <alignment horizontal="center" vertical="center"/>
    </xf>
    <xf numFmtId="4" fontId="2" fillId="24" borderId="22" xfId="0" applyNumberFormat="1" applyFont="1" applyFill="1" applyBorder="1" applyAlignment="1">
      <alignment horizontal="center" vertical="center" wrapText="1"/>
    </xf>
    <xf numFmtId="4" fontId="5" fillId="25" borderId="22" xfId="21" applyNumberFormat="1" applyFont="1" applyFill="1" applyBorder="1" applyAlignment="1">
      <alignment horizontal="center" vertical="center"/>
    </xf>
    <xf numFmtId="172" fontId="5" fillId="25" borderId="22" xfId="21" applyNumberFormat="1" applyFont="1" applyFill="1" applyBorder="1" applyAlignment="1">
      <alignment horizontal="center" vertical="center"/>
    </xf>
    <xf numFmtId="4" fontId="5" fillId="25" borderId="20" xfId="21" applyNumberFormat="1" applyFont="1" applyFill="1" applyBorder="1" applyAlignment="1">
      <alignment horizontal="center" vertical="center"/>
    </xf>
    <xf numFmtId="172" fontId="5" fillId="25" borderId="20" xfId="21" applyNumberFormat="1" applyFont="1" applyFill="1" applyBorder="1" applyAlignment="1">
      <alignment horizontal="center" vertical="center"/>
    </xf>
    <xf numFmtId="4" fontId="3" fillId="0" borderId="12" xfId="21" applyNumberFormat="1" applyFont="1" applyFill="1" applyBorder="1" applyAlignment="1">
      <alignment horizontal="center" vertical="center" wrapText="1"/>
    </xf>
    <xf numFmtId="4" fontId="2" fillId="0" borderId="13" xfId="21" applyNumberFormat="1" applyFont="1" applyFill="1" applyBorder="1" applyAlignment="1">
      <alignment horizontal="center" vertical="center" wrapText="1"/>
    </xf>
    <xf numFmtId="171" fontId="2" fillId="0" borderId="13" xfId="21" applyNumberFormat="1" applyFont="1" applyFill="1" applyBorder="1" applyAlignment="1">
      <alignment horizontal="center" vertical="center" wrapText="1"/>
    </xf>
    <xf numFmtId="4" fontId="2" fillId="0" borderId="16" xfId="21" applyNumberFormat="1" applyFont="1" applyFill="1" applyBorder="1" applyAlignment="1">
      <alignment horizontal="center" vertical="center" wrapText="1"/>
    </xf>
    <xf numFmtId="171" fontId="2" fillId="0" borderId="16" xfId="21" applyNumberFormat="1" applyFont="1" applyFill="1" applyBorder="1" applyAlignment="1">
      <alignment horizontal="center" vertical="center" wrapText="1"/>
    </xf>
    <xf numFmtId="10" fontId="5" fillId="25" borderId="23" xfId="21" applyNumberFormat="1" applyFont="1" applyFill="1" applyBorder="1" applyAlignment="1">
      <alignment horizontal="center" vertical="center"/>
    </xf>
    <xf numFmtId="171" fontId="2" fillId="25" borderId="22" xfId="21" applyNumberFormat="1" applyFont="1" applyFill="1" applyBorder="1" applyAlignment="1">
      <alignment horizontal="center" vertical="center" wrapText="1"/>
    </xf>
    <xf numFmtId="4" fontId="2" fillId="0" borderId="19" xfId="0" applyNumberFormat="1" applyFont="1" applyFill="1" applyBorder="1" applyAlignment="1">
      <alignment horizontal="center" vertical="center" wrapText="1"/>
    </xf>
    <xf numFmtId="4" fontId="2" fillId="0" borderId="20" xfId="0" applyNumberFormat="1" applyFont="1" applyFill="1" applyBorder="1" applyAlignment="1">
      <alignment horizontal="center" vertical="center" wrapText="1"/>
    </xf>
    <xf numFmtId="4" fontId="2" fillId="0" borderId="29"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4" fontId="5" fillId="25" borderId="0" xfId="21" applyNumberFormat="1" applyFont="1" applyFill="1" applyBorder="1" applyAlignment="1">
      <alignment horizontal="center" vertical="center"/>
    </xf>
    <xf numFmtId="10" fontId="5" fillId="25" borderId="22" xfId="21" applyNumberFormat="1" applyFont="1" applyFill="1" applyBorder="1" applyAlignment="1">
      <alignment horizontal="center" vertical="center"/>
    </xf>
    <xf numFmtId="4" fontId="5" fillId="25" borderId="22" xfId="21" applyNumberFormat="1" applyFont="1" applyFill="1" applyBorder="1" applyAlignment="1">
      <alignment horizontal="center" vertical="center"/>
    </xf>
    <xf numFmtId="4" fontId="5" fillId="25" borderId="22" xfId="21" applyNumberFormat="1" applyFont="1" applyFill="1" applyBorder="1" applyAlignment="1">
      <alignment horizontal="center" vertical="center" wrapText="1"/>
    </xf>
    <xf numFmtId="4" fontId="5" fillId="25" borderId="22" xfId="21" applyNumberFormat="1" applyFont="1" applyFill="1" applyBorder="1" applyAlignment="1">
      <alignment horizontal="center" vertical="center" wrapText="1"/>
    </xf>
    <xf numFmtId="4" fontId="5" fillId="25" borderId="20" xfId="21" applyNumberFormat="1" applyFont="1" applyFill="1" applyBorder="1" applyAlignment="1">
      <alignment horizontal="center" vertical="center" wrapText="1"/>
    </xf>
    <xf numFmtId="10" fontId="7" fillId="25" borderId="22" xfId="21" applyNumberFormat="1" applyFont="1" applyFill="1" applyBorder="1" applyAlignment="1">
      <alignment horizontal="center" vertical="center"/>
    </xf>
    <xf numFmtId="4" fontId="5" fillId="0" borderId="12" xfId="19" applyNumberFormat="1" applyFont="1" applyFill="1" applyBorder="1" applyAlignment="1">
      <alignment horizontal="center" vertical="center"/>
    </xf>
    <xf numFmtId="4" fontId="5" fillId="0" borderId="30" xfId="19" applyNumberFormat="1" applyFont="1" applyFill="1" applyBorder="1" applyAlignment="1">
      <alignment horizontal="center" vertical="center"/>
    </xf>
    <xf numFmtId="4" fontId="5" fillId="0" borderId="13" xfId="19" applyNumberFormat="1" applyFont="1" applyFill="1" applyBorder="1" applyAlignment="1">
      <alignment horizontal="center" vertical="center"/>
    </xf>
    <xf numFmtId="4" fontId="5" fillId="0" borderId="31" xfId="19" applyNumberFormat="1" applyFont="1" applyFill="1" applyBorder="1" applyAlignment="1">
      <alignment horizontal="center" vertical="center"/>
    </xf>
    <xf numFmtId="172" fontId="5" fillId="25" borderId="22" xfId="19" applyNumberFormat="1" applyFont="1" applyFill="1" applyBorder="1" applyAlignment="1">
      <alignment horizontal="center" vertical="center"/>
    </xf>
    <xf numFmtId="4" fontId="5" fillId="0" borderId="14" xfId="19" applyNumberFormat="1" applyFont="1" applyFill="1" applyBorder="1" applyAlignment="1">
      <alignment horizontal="center" vertical="center"/>
    </xf>
    <xf numFmtId="4" fontId="5" fillId="0" borderId="32" xfId="19" applyNumberFormat="1" applyFont="1" applyFill="1" applyBorder="1" applyAlignment="1">
      <alignment horizontal="center" vertical="center"/>
    </xf>
    <xf numFmtId="172" fontId="5" fillId="25" borderId="20" xfId="19" applyNumberFormat="1" applyFont="1" applyFill="1" applyBorder="1" applyAlignment="1">
      <alignment horizontal="center" vertical="center"/>
    </xf>
    <xf numFmtId="4" fontId="2" fillId="0" borderId="14" xfId="21" applyNumberFormat="1" applyFont="1" applyFill="1" applyBorder="1" applyAlignment="1">
      <alignment horizontal="center" vertical="center" wrapText="1"/>
    </xf>
    <xf numFmtId="171" fontId="2" fillId="0" borderId="14" xfId="21" applyNumberFormat="1" applyFont="1" applyFill="1" applyBorder="1" applyAlignment="1">
      <alignment horizontal="center" vertical="center" wrapText="1"/>
    </xf>
    <xf numFmtId="4" fontId="5" fillId="25" borderId="22" xfId="21" applyNumberFormat="1" applyFont="1" applyFill="1" applyBorder="1" applyAlignment="1">
      <alignment horizontal="center" vertical="center"/>
    </xf>
    <xf numFmtId="172" fontId="5" fillId="25" borderId="22" xfId="21" applyNumberFormat="1" applyFont="1" applyFill="1" applyBorder="1" applyAlignment="1">
      <alignment horizontal="center" vertical="center"/>
    </xf>
    <xf numFmtId="4" fontId="5" fillId="25" borderId="28" xfId="21" applyNumberFormat="1" applyFont="1" applyFill="1" applyBorder="1" applyAlignment="1">
      <alignment horizontal="center" vertical="center"/>
    </xf>
    <xf numFmtId="172" fontId="5" fillId="25" borderId="22" xfId="21" applyNumberFormat="1" applyFont="1" applyFill="1" applyBorder="1" applyAlignment="1">
      <alignment horizontal="center" vertical="center"/>
    </xf>
    <xf numFmtId="10" fontId="5" fillId="25" borderId="22" xfId="21"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171" fontId="2" fillId="0" borderId="13" xfId="0" applyNumberFormat="1" applyFont="1" applyFill="1" applyBorder="1" applyAlignment="1">
      <alignment horizontal="center" vertical="center"/>
    </xf>
    <xf numFmtId="4" fontId="2" fillId="25" borderId="12" xfId="0" applyNumberFormat="1" applyFont="1" applyFill="1" applyBorder="1" applyAlignment="1">
      <alignment horizontal="center" vertical="center"/>
    </xf>
    <xf numFmtId="4" fontId="2" fillId="0" borderId="16" xfId="0" applyNumberFormat="1" applyFont="1" applyBorder="1" applyAlignment="1">
      <alignment horizontal="center" vertical="center"/>
    </xf>
    <xf numFmtId="171" fontId="2" fillId="0" borderId="16" xfId="0" applyNumberFormat="1" applyFont="1" applyBorder="1" applyAlignment="1">
      <alignment horizontal="center" vertical="center"/>
    </xf>
    <xf numFmtId="4" fontId="5" fillId="0" borderId="25" xfId="21" applyNumberFormat="1" applyFont="1" applyFill="1" applyBorder="1" applyAlignment="1">
      <alignment horizontal="center" vertical="center"/>
    </xf>
    <xf numFmtId="4" fontId="5" fillId="0" borderId="13" xfId="21" applyNumberFormat="1" applyFont="1" applyFill="1" applyBorder="1" applyAlignment="1">
      <alignment horizontal="center" vertical="center"/>
    </xf>
    <xf numFmtId="172" fontId="5" fillId="0" borderId="13" xfId="21" applyNumberFormat="1" applyFont="1" applyFill="1" applyBorder="1" applyAlignment="1">
      <alignment horizontal="center" vertical="center"/>
    </xf>
    <xf numFmtId="4" fontId="5" fillId="0" borderId="12" xfId="21" applyNumberFormat="1" applyFont="1" applyFill="1" applyBorder="1" applyAlignment="1">
      <alignment horizontal="center" vertical="center"/>
    </xf>
    <xf numFmtId="4" fontId="5" fillId="0" borderId="16" xfId="21" applyNumberFormat="1" applyFont="1" applyFill="1" applyBorder="1" applyAlignment="1">
      <alignment horizontal="center" vertical="center"/>
    </xf>
    <xf numFmtId="172" fontId="5" fillId="0" borderId="16" xfId="21" applyNumberFormat="1" applyFont="1" applyFill="1" applyBorder="1" applyAlignment="1">
      <alignment horizontal="center" vertical="center"/>
    </xf>
    <xf numFmtId="4" fontId="2" fillId="0" borderId="12" xfId="0" applyNumberFormat="1" applyFont="1" applyFill="1" applyBorder="1" applyAlignment="1">
      <alignment horizontal="center" vertical="center"/>
    </xf>
    <xf numFmtId="10" fontId="2" fillId="0" borderId="23" xfId="21" applyNumberFormat="1" applyFont="1" applyFill="1" applyBorder="1" applyAlignment="1">
      <alignment horizontal="center" vertical="center"/>
    </xf>
    <xf numFmtId="4" fontId="2" fillId="0" borderId="14" xfId="0" applyNumberFormat="1" applyFont="1" applyFill="1" applyBorder="1" applyAlignment="1">
      <alignment horizontal="center" vertical="center"/>
    </xf>
    <xf numFmtId="171" fontId="2" fillId="0" borderId="14" xfId="0" applyNumberFormat="1" applyFont="1" applyFill="1" applyBorder="1" applyAlignment="1">
      <alignment horizontal="center" vertical="center"/>
    </xf>
    <xf numFmtId="4" fontId="2" fillId="0" borderId="12" xfId="21" applyNumberFormat="1" applyFont="1" applyFill="1" applyBorder="1" applyAlignment="1">
      <alignment horizontal="center" vertical="center"/>
    </xf>
    <xf numFmtId="10" fontId="2" fillId="25" borderId="23" xfId="21" applyNumberFormat="1" applyFont="1" applyFill="1" applyBorder="1" applyAlignment="1">
      <alignment horizontal="center" vertical="center"/>
    </xf>
    <xf numFmtId="4" fontId="2" fillId="0" borderId="13" xfId="21" applyNumberFormat="1" applyFont="1" applyFill="1" applyBorder="1" applyAlignment="1">
      <alignment horizontal="center" vertical="center"/>
    </xf>
    <xf numFmtId="172" fontId="2" fillId="0" borderId="13" xfId="21" applyNumberFormat="1" applyFont="1" applyFill="1" applyBorder="1" applyAlignment="1">
      <alignment horizontal="center" vertical="center"/>
    </xf>
    <xf numFmtId="4" fontId="5" fillId="0" borderId="12" xfId="0" applyNumberFormat="1" applyFont="1" applyFill="1" applyBorder="1" applyAlignment="1">
      <alignment horizontal="center" vertical="center"/>
    </xf>
    <xf numFmtId="4" fontId="5" fillId="0" borderId="13" xfId="0" applyNumberFormat="1" applyFont="1" applyFill="1" applyBorder="1" applyAlignment="1">
      <alignment horizontal="center" vertical="center"/>
    </xf>
    <xf numFmtId="171" fontId="5" fillId="0" borderId="13" xfId="0" applyNumberFormat="1" applyFont="1" applyFill="1" applyBorder="1" applyAlignment="1">
      <alignment horizontal="center" vertical="center"/>
    </xf>
    <xf numFmtId="4" fontId="5" fillId="0" borderId="16" xfId="0" applyNumberFormat="1" applyFont="1" applyFill="1" applyBorder="1" applyAlignment="1">
      <alignment horizontal="center" vertical="center"/>
    </xf>
    <xf numFmtId="171" fontId="5" fillId="0" borderId="16" xfId="0" applyNumberFormat="1" applyFont="1" applyFill="1" applyBorder="1" applyAlignment="1">
      <alignment horizontal="center" vertical="center"/>
    </xf>
    <xf numFmtId="4" fontId="5" fillId="0" borderId="14" xfId="0" applyNumberFormat="1" applyFont="1" applyFill="1" applyBorder="1" applyAlignment="1">
      <alignment horizontal="center" vertical="center"/>
    </xf>
    <xf numFmtId="171" fontId="5" fillId="0" borderId="14" xfId="0" applyNumberFormat="1" applyFont="1" applyFill="1" applyBorder="1" applyAlignment="1">
      <alignment horizontal="center" vertical="center"/>
    </xf>
    <xf numFmtId="4" fontId="2" fillId="0" borderId="14" xfId="21" applyNumberFormat="1" applyFont="1" applyFill="1" applyBorder="1" applyAlignment="1">
      <alignment horizontal="center" vertical="center"/>
    </xf>
    <xf numFmtId="172" fontId="2" fillId="0" borderId="14" xfId="21" applyNumberFormat="1" applyFont="1" applyFill="1" applyBorder="1" applyAlignment="1">
      <alignment horizontal="center" vertical="center"/>
    </xf>
    <xf numFmtId="4" fontId="5" fillId="0" borderId="14" xfId="21" applyNumberFormat="1" applyFont="1" applyFill="1" applyBorder="1" applyAlignment="1">
      <alignment horizontal="center" vertical="center"/>
    </xf>
    <xf numFmtId="172" fontId="5" fillId="0" borderId="14" xfId="21" applyNumberFormat="1" applyFont="1" applyFill="1" applyBorder="1" applyAlignment="1">
      <alignment horizontal="center" vertical="center"/>
    </xf>
    <xf numFmtId="4" fontId="2" fillId="0" borderId="11" xfId="0" applyNumberFormat="1" applyFont="1" applyFill="1" applyBorder="1" applyAlignment="1">
      <alignment horizontal="center" vertical="center" wrapText="1"/>
    </xf>
    <xf numFmtId="4" fontId="2" fillId="25" borderId="23" xfId="21" applyNumberFormat="1" applyFont="1" applyFill="1" applyBorder="1" applyAlignment="1">
      <alignment horizontal="center" vertical="center" wrapText="1"/>
    </xf>
    <xf numFmtId="4" fontId="2" fillId="25" borderId="22" xfId="21" applyNumberFormat="1" applyFont="1" applyFill="1" applyBorder="1" applyAlignment="1">
      <alignment horizontal="center" vertical="center" wrapText="1"/>
    </xf>
    <xf numFmtId="171" fontId="2" fillId="25" borderId="22" xfId="21" applyNumberFormat="1" applyFont="1" applyFill="1" applyBorder="1" applyAlignment="1">
      <alignment horizontal="center" vertical="center" wrapText="1"/>
    </xf>
    <xf numFmtId="4" fontId="2" fillId="25" borderId="20" xfId="21" applyNumberFormat="1" applyFont="1" applyFill="1" applyBorder="1" applyAlignment="1">
      <alignment horizontal="center" vertical="center" wrapText="1"/>
    </xf>
    <xf numFmtId="171" fontId="2" fillId="25" borderId="20" xfId="21" applyNumberFormat="1" applyFont="1" applyFill="1" applyBorder="1" applyAlignment="1">
      <alignment horizontal="center" vertical="center" wrapText="1"/>
    </xf>
    <xf numFmtId="41" fontId="2" fillId="25" borderId="22" xfId="21" applyNumberFormat="1" applyFont="1" applyFill="1" applyBorder="1" applyAlignment="1">
      <alignment horizontal="center" vertical="center" wrapText="1"/>
    </xf>
    <xf numFmtId="4" fontId="2" fillId="25" borderId="22" xfId="21" applyNumberFormat="1" applyFont="1" applyFill="1" applyBorder="1" applyAlignment="1">
      <alignment horizontal="center" vertical="center" wrapText="1"/>
    </xf>
    <xf numFmtId="4" fontId="5" fillId="0" borderId="23" xfId="21" applyNumberFormat="1" applyFont="1" applyFill="1" applyBorder="1" applyAlignment="1">
      <alignment horizontal="center" vertical="center"/>
    </xf>
    <xf numFmtId="4" fontId="3" fillId="0" borderId="12" xfId="19" applyNumberFormat="1" applyFont="1" applyFill="1" applyBorder="1" applyAlignment="1">
      <alignment horizontal="center" vertical="center" wrapText="1"/>
    </xf>
    <xf numFmtId="4" fontId="2" fillId="0" borderId="13" xfId="19" applyNumberFormat="1" applyFont="1" applyFill="1" applyBorder="1" applyAlignment="1">
      <alignment horizontal="center" vertical="center" wrapText="1"/>
    </xf>
    <xf numFmtId="171" fontId="2" fillId="0" borderId="13" xfId="19" applyNumberFormat="1" applyFont="1" applyFill="1" applyBorder="1" applyAlignment="1">
      <alignment horizontal="center" vertical="center" wrapText="1"/>
    </xf>
    <xf numFmtId="4" fontId="2" fillId="0" borderId="14" xfId="19" applyNumberFormat="1" applyFont="1" applyFill="1" applyBorder="1" applyAlignment="1">
      <alignment horizontal="center" vertical="center" wrapText="1"/>
    </xf>
    <xf numFmtId="171" fontId="2" fillId="0" borderId="14" xfId="19" applyNumberFormat="1" applyFont="1" applyFill="1" applyBorder="1" applyAlignment="1">
      <alignment horizontal="center" vertical="center" wrapText="1"/>
    </xf>
    <xf numFmtId="172" fontId="5" fillId="0" borderId="13" xfId="19" applyNumberFormat="1" applyFont="1" applyFill="1" applyBorder="1" applyAlignment="1">
      <alignment horizontal="center" vertical="center"/>
    </xf>
    <xf numFmtId="172" fontId="5" fillId="0" borderId="14" xfId="19" applyNumberFormat="1" applyFont="1" applyFill="1" applyBorder="1" applyAlignment="1">
      <alignment horizontal="center" vertical="center"/>
    </xf>
    <xf numFmtId="4" fontId="3" fillId="0" borderId="30" xfId="0" applyNumberFormat="1" applyFont="1" applyBorder="1" applyAlignment="1">
      <alignment horizontal="center" vertical="center"/>
    </xf>
    <xf numFmtId="4" fontId="3" fillId="0" borderId="12" xfId="0" applyNumberFormat="1" applyFont="1" applyBorder="1" applyAlignment="1">
      <alignment horizontal="center" vertical="center"/>
    </xf>
    <xf numFmtId="4" fontId="2" fillId="24" borderId="23" xfId="0" applyNumberFormat="1" applyFont="1" applyFill="1" applyBorder="1" applyAlignment="1">
      <alignment horizontal="center" vertical="center" wrapText="1"/>
    </xf>
    <xf numFmtId="0" fontId="2" fillId="24" borderId="23" xfId="0" applyFont="1" applyFill="1" applyBorder="1" applyAlignment="1">
      <alignment horizontal="center" vertical="center" wrapText="1"/>
    </xf>
    <xf numFmtId="41" fontId="2" fillId="0" borderId="22" xfId="0" applyNumberFormat="1" applyFont="1" applyFill="1" applyBorder="1" applyAlignment="1">
      <alignment horizontal="center" vertical="center"/>
    </xf>
    <xf numFmtId="10" fontId="5" fillId="0" borderId="22" xfId="21" applyNumberFormat="1" applyFont="1" applyFill="1" applyBorder="1" applyAlignment="1">
      <alignment horizontal="center" vertical="center"/>
    </xf>
    <xf numFmtId="4" fontId="5" fillId="24" borderId="11" xfId="19" applyNumberFormat="1" applyFont="1" applyFill="1" applyBorder="1" applyAlignment="1">
      <alignment horizontal="center" vertical="center"/>
    </xf>
    <xf numFmtId="4" fontId="5" fillId="24" borderId="33" xfId="19" applyNumberFormat="1" applyFont="1" applyFill="1" applyBorder="1" applyAlignment="1">
      <alignment horizontal="center" vertical="center"/>
    </xf>
    <xf numFmtId="172" fontId="5" fillId="24" borderId="33" xfId="19" applyNumberFormat="1" applyFont="1" applyFill="1" applyBorder="1" applyAlignment="1">
      <alignment horizontal="center" vertical="center"/>
    </xf>
    <xf numFmtId="4" fontId="2" fillId="24" borderId="20" xfId="0" applyNumberFormat="1" applyFont="1" applyFill="1" applyBorder="1" applyAlignment="1">
      <alignment horizontal="center" vertical="center" wrapText="1"/>
    </xf>
    <xf numFmtId="4" fontId="3" fillId="0" borderId="13" xfId="0" applyNumberFormat="1" applyFont="1" applyBorder="1" applyAlignment="1">
      <alignment horizontal="center" vertical="center"/>
    </xf>
    <xf numFmtId="4" fontId="2" fillId="0" borderId="22" xfId="0" applyNumberFormat="1" applyFont="1" applyFill="1" applyBorder="1" applyAlignment="1">
      <alignment horizontal="center" vertical="center"/>
    </xf>
    <xf numFmtId="4" fontId="2" fillId="25" borderId="22" xfId="0" applyNumberFormat="1" applyFont="1" applyFill="1" applyBorder="1" applyAlignment="1">
      <alignment horizontal="center" vertical="center"/>
    </xf>
    <xf numFmtId="171" fontId="2" fillId="25" borderId="22" xfId="0" applyNumberFormat="1" applyFont="1" applyFill="1" applyBorder="1" applyAlignment="1">
      <alignment horizontal="center" vertical="center"/>
    </xf>
    <xf numFmtId="4" fontId="2" fillId="25" borderId="20" xfId="0" applyNumberFormat="1" applyFont="1" applyFill="1" applyBorder="1" applyAlignment="1">
      <alignment horizontal="center" vertical="center"/>
    </xf>
    <xf numFmtId="171" fontId="2" fillId="25" borderId="20" xfId="0" applyNumberFormat="1" applyFont="1" applyFill="1" applyBorder="1" applyAlignment="1">
      <alignment horizontal="center" vertical="center"/>
    </xf>
    <xf numFmtId="170" fontId="2" fillId="0" borderId="0" xfId="0" applyNumberFormat="1" applyFont="1" applyAlignment="1">
      <alignment horizontal="center"/>
    </xf>
    <xf numFmtId="4" fontId="2" fillId="0" borderId="12" xfId="19" applyNumberFormat="1" applyFont="1" applyFill="1" applyBorder="1" applyAlignment="1">
      <alignment horizontal="center" vertical="center" wrapText="1"/>
    </xf>
    <xf numFmtId="0" fontId="33" fillId="0" borderId="21" xfId="0" applyFont="1" applyFill="1" applyBorder="1" applyAlignment="1">
      <alignment horizontal="left" vertical="center" wrapText="1"/>
    </xf>
    <xf numFmtId="4" fontId="2" fillId="0" borderId="16" xfId="19" applyNumberFormat="1" applyFont="1" applyFill="1" applyBorder="1" applyAlignment="1">
      <alignment horizontal="center" vertical="center" wrapText="1"/>
    </xf>
    <xf numFmtId="41" fontId="2" fillId="0" borderId="23" xfId="0" applyNumberFormat="1" applyFont="1" applyFill="1" applyBorder="1" applyAlignment="1">
      <alignment horizontal="center" vertical="center"/>
    </xf>
    <xf numFmtId="41" fontId="3" fillId="0" borderId="22" xfId="0" applyNumberFormat="1" applyFont="1" applyFill="1" applyBorder="1" applyAlignment="1">
      <alignment horizontal="center" vertical="center"/>
    </xf>
    <xf numFmtId="4" fontId="5" fillId="25" borderId="20" xfId="21" applyNumberFormat="1" applyFont="1" applyFill="1" applyBorder="1" applyAlignment="1">
      <alignment horizontal="center" vertical="center"/>
    </xf>
    <xf numFmtId="0" fontId="5" fillId="0" borderId="28" xfId="21" applyFont="1" applyFill="1" applyBorder="1" applyAlignment="1">
      <alignment horizontal="left" vertical="center" wrapText="1"/>
    </xf>
    <xf numFmtId="4" fontId="2" fillId="25" borderId="11" xfId="0" applyNumberFormat="1" applyFont="1" applyFill="1" applyBorder="1" applyAlignment="1">
      <alignment horizontal="center" vertical="center"/>
    </xf>
    <xf numFmtId="4" fontId="2" fillId="0" borderId="21" xfId="0" applyNumberFormat="1" applyFont="1" applyFill="1" applyBorder="1" applyAlignment="1">
      <alignment horizontal="center" vertical="center" wrapText="1"/>
    </xf>
    <xf numFmtId="0" fontId="2" fillId="0" borderId="10" xfId="0" applyFont="1" applyFill="1" applyBorder="1" applyAlignment="1">
      <alignment horizontal="center" vertical="top" wrapText="1"/>
    </xf>
    <xf numFmtId="41" fontId="2" fillId="0" borderId="23" xfId="0" applyNumberFormat="1" applyFont="1" applyFill="1" applyBorder="1" applyAlignment="1">
      <alignment horizontal="center" vertical="center"/>
    </xf>
    <xf numFmtId="41" fontId="3" fillId="0" borderId="23" xfId="0" applyNumberFormat="1" applyFont="1" applyFill="1" applyBorder="1" applyAlignment="1">
      <alignment horizontal="center" vertical="center"/>
    </xf>
    <xf numFmtId="4" fontId="2" fillId="24" borderId="11" xfId="19" applyNumberFormat="1" applyFont="1" applyFill="1" applyBorder="1" applyAlignment="1">
      <alignment horizontal="center" vertical="center" wrapText="1"/>
    </xf>
    <xf numFmtId="0" fontId="2" fillId="24" borderId="23" xfId="0" applyFont="1" applyFill="1" applyBorder="1" applyAlignment="1">
      <alignment horizontal="left" vertical="center" wrapText="1"/>
    </xf>
    <xf numFmtId="0" fontId="2" fillId="0" borderId="34" xfId="0" applyFont="1" applyFill="1" applyBorder="1" applyAlignment="1">
      <alignment horizontal="left" vertical="center" wrapText="1"/>
    </xf>
    <xf numFmtId="4" fontId="5" fillId="0" borderId="16" xfId="19" applyNumberFormat="1" applyFont="1" applyFill="1" applyBorder="1" applyAlignment="1">
      <alignment horizontal="center" vertical="center"/>
    </xf>
    <xf numFmtId="4" fontId="2" fillId="25" borderId="22" xfId="21" applyNumberFormat="1" applyFont="1" applyFill="1" applyBorder="1" applyAlignment="1">
      <alignment horizontal="center" vertical="center" wrapText="1"/>
    </xf>
    <xf numFmtId="4" fontId="2" fillId="0" borderId="30" xfId="21" applyNumberFormat="1" applyFont="1" applyFill="1" applyBorder="1" applyAlignment="1">
      <alignment horizontal="center" vertical="center" wrapText="1"/>
    </xf>
    <xf numFmtId="4" fontId="2" fillId="25" borderId="24" xfId="21" applyNumberFormat="1" applyFont="1" applyFill="1" applyBorder="1" applyAlignment="1">
      <alignment horizontal="center" vertical="center" wrapText="1"/>
    </xf>
    <xf numFmtId="4" fontId="2" fillId="25" borderId="19" xfId="21" applyNumberFormat="1" applyFont="1" applyFill="1" applyBorder="1" applyAlignment="1">
      <alignment horizontal="center" vertical="center" wrapText="1"/>
    </xf>
    <xf numFmtId="10" fontId="2" fillId="25" borderId="22" xfId="21" applyNumberFormat="1" applyFont="1" applyFill="1" applyBorder="1" applyAlignment="1">
      <alignment horizontal="center" vertical="center"/>
    </xf>
    <xf numFmtId="10" fontId="2" fillId="25" borderId="22" xfId="21" applyNumberFormat="1" applyFont="1" applyFill="1" applyBorder="1" applyAlignment="1">
      <alignment horizontal="center" vertical="center"/>
    </xf>
    <xf numFmtId="4" fontId="2" fillId="25" borderId="22" xfId="21" applyNumberFormat="1" applyFont="1" applyFill="1" applyBorder="1" applyAlignment="1">
      <alignment horizontal="center" vertical="center" wrapText="1"/>
    </xf>
    <xf numFmtId="4" fontId="2" fillId="25" borderId="20" xfId="21" applyNumberFormat="1" applyFont="1" applyFill="1" applyBorder="1" applyAlignment="1">
      <alignment horizontal="center" vertical="center" wrapText="1"/>
    </xf>
    <xf numFmtId="0" fontId="5" fillId="25" borderId="10" xfId="21" applyFont="1" applyFill="1" applyBorder="1" applyAlignment="1">
      <alignment horizontal="left" vertical="center" wrapText="1"/>
    </xf>
    <xf numFmtId="4" fontId="2" fillId="0" borderId="23" xfId="0" applyNumberFormat="1" applyFont="1" applyFill="1" applyBorder="1" applyAlignment="1">
      <alignment horizontal="center" vertical="center" wrapText="1"/>
    </xf>
    <xf numFmtId="4" fontId="2" fillId="0" borderId="26" xfId="0" applyNumberFormat="1" applyFont="1" applyFill="1" applyBorder="1" applyAlignment="1">
      <alignment horizontal="center" vertical="center" wrapText="1"/>
    </xf>
    <xf numFmtId="4" fontId="5" fillId="25" borderId="19" xfId="21" applyNumberFormat="1" applyFont="1" applyFill="1" applyBorder="1" applyAlignment="1">
      <alignment horizontal="center" vertical="center"/>
    </xf>
    <xf numFmtId="171" fontId="2" fillId="25" borderId="22" xfId="21"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172" fontId="5" fillId="25" borderId="20" xfId="21" applyNumberFormat="1" applyFont="1" applyFill="1" applyBorder="1" applyAlignment="1">
      <alignment horizontal="center" vertical="center"/>
    </xf>
    <xf numFmtId="4" fontId="2" fillId="0" borderId="12" xfId="0" applyNumberFormat="1" applyFont="1" applyBorder="1" applyAlignment="1">
      <alignment horizontal="center" vertical="center"/>
    </xf>
    <xf numFmtId="10" fontId="5" fillId="0" borderId="23" xfId="21" applyNumberFormat="1" applyFont="1" applyFill="1" applyBorder="1" applyAlignment="1">
      <alignment horizontal="center" vertical="center"/>
    </xf>
    <xf numFmtId="10" fontId="5" fillId="0" borderId="20" xfId="2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33" fillId="0" borderId="23" xfId="21" applyFont="1" applyFill="1" applyBorder="1" applyAlignment="1">
      <alignment horizontal="left" vertical="center" wrapText="1"/>
    </xf>
    <xf numFmtId="4" fontId="2" fillId="0" borderId="16" xfId="0" applyNumberFormat="1" applyFont="1" applyFill="1" applyBorder="1" applyAlignment="1">
      <alignment horizontal="center" vertical="center"/>
    </xf>
    <xf numFmtId="171" fontId="2" fillId="0" borderId="16" xfId="0" applyNumberFormat="1" applyFont="1" applyFill="1" applyBorder="1" applyAlignment="1">
      <alignment horizontal="center" vertical="center"/>
    </xf>
    <xf numFmtId="171" fontId="2" fillId="0" borderId="12" xfId="0" applyNumberFormat="1" applyFont="1" applyFill="1" applyBorder="1" applyAlignment="1">
      <alignment horizontal="center" vertical="center"/>
    </xf>
    <xf numFmtId="0" fontId="35" fillId="0" borderId="0" xfId="0" applyFont="1" applyFill="1"/>
    <xf numFmtId="0" fontId="34" fillId="0" borderId="0" xfId="0" applyFont="1" applyFill="1" applyAlignment="1">
      <alignment horizontal="center"/>
    </xf>
    <xf numFmtId="0" fontId="2" fillId="0" borderId="23"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26"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23" xfId="21" applyFont="1" applyFill="1" applyBorder="1" applyAlignment="1">
      <alignment horizontal="center"/>
    </xf>
    <xf numFmtId="0" fontId="3" fillId="0" borderId="22" xfId="21" applyFont="1" applyFill="1" applyBorder="1" applyAlignment="1">
      <alignment horizontal="center"/>
    </xf>
    <xf numFmtId="0" fontId="3" fillId="0" borderId="20" xfId="21" applyFont="1" applyFill="1" applyBorder="1" applyAlignment="1">
      <alignment horizontal="center"/>
    </xf>
    <xf numFmtId="0" fontId="2" fillId="0" borderId="19" xfId="0" applyFont="1" applyFill="1" applyBorder="1" applyAlignment="1">
      <alignment horizontal="center" vertical="top" wrapText="1"/>
    </xf>
    <xf numFmtId="0" fontId="3" fillId="0" borderId="23" xfId="21" applyFont="1" applyFill="1" applyBorder="1" applyAlignment="1">
      <alignment horizontal="center" vertical="top" wrapText="1"/>
    </xf>
    <xf numFmtId="0" fontId="3" fillId="0" borderId="22" xfId="21" applyFont="1" applyFill="1" applyBorder="1" applyAlignment="1">
      <alignment horizontal="center" vertical="top" wrapText="1"/>
    </xf>
    <xf numFmtId="0" fontId="3" fillId="0" borderId="20" xfId="21" applyFont="1" applyFill="1" applyBorder="1" applyAlignment="1">
      <alignment horizontal="center" vertical="top" wrapText="1"/>
    </xf>
    <xf numFmtId="0" fontId="2" fillId="0" borderId="23" xfId="0" applyFont="1" applyFill="1" applyBorder="1" applyAlignment="1">
      <alignment horizontal="center" vertical="top"/>
    </xf>
    <xf numFmtId="0" fontId="2" fillId="0" borderId="22" xfId="0" applyFont="1" applyFill="1" applyBorder="1" applyAlignment="1">
      <alignment horizontal="center" vertical="top"/>
    </xf>
    <xf numFmtId="0" fontId="2" fillId="0" borderId="20" xfId="0" applyFont="1" applyFill="1" applyBorder="1" applyAlignment="1">
      <alignment horizontal="center" vertical="top"/>
    </xf>
    <xf numFmtId="0" fontId="2" fillId="0" borderId="23" xfId="0" applyFont="1" applyBorder="1" applyAlignment="1">
      <alignment horizontal="center" wrapText="1"/>
    </xf>
    <xf numFmtId="0" fontId="2" fillId="0" borderId="22" xfId="0" applyFont="1" applyBorder="1" applyAlignment="1">
      <alignment horizontal="center" wrapText="1"/>
    </xf>
    <xf numFmtId="0" fontId="2" fillId="0" borderId="20" xfId="0" applyFont="1" applyBorder="1" applyAlignment="1">
      <alignment horizontal="center" wrapText="1"/>
    </xf>
  </cellXfs>
  <cellStyles count="4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Comma" xfId="19" builtinId="3"/>
    <cellStyle name="Normal" xfId="0" builtinId="0"/>
    <cellStyle name="Normal 2" xfId="20"/>
    <cellStyle name="Normal_Fin_nax_havelvac_9" xfId="21"/>
    <cellStyle name="Normal_MTEF_MoES_29.03.2011" xfId="22"/>
    <cellStyle name="Style 1" xfId="23"/>
    <cellStyle name="Акцент1" xfId="24"/>
    <cellStyle name="Акцент2" xfId="25"/>
    <cellStyle name="Акцент3" xfId="26"/>
    <cellStyle name="Акцент4" xfId="27"/>
    <cellStyle name="Акцент5" xfId="28"/>
    <cellStyle name="Акцент6" xfId="29"/>
    <cellStyle name="Ввод " xfId="30"/>
    <cellStyle name="Вывод" xfId="31"/>
    <cellStyle name="Вычисление" xfId="32"/>
    <cellStyle name="Заголовок 1" xfId="33"/>
    <cellStyle name="Заголовок 2" xfId="34"/>
    <cellStyle name="Заголовок 3" xfId="35"/>
    <cellStyle name="Заголовок 4" xfId="36"/>
    <cellStyle name="Итог" xfId="37"/>
    <cellStyle name="Контрольная ячейка" xfId="38"/>
    <cellStyle name="Название" xfId="39"/>
    <cellStyle name="Нейтральный" xfId="40"/>
    <cellStyle name="Плохой" xfId="41"/>
    <cellStyle name="Пояснение" xfId="42"/>
    <cellStyle name="Примечание" xfId="43"/>
    <cellStyle name="Связанная ячейка" xfId="44"/>
    <cellStyle name="Текст предупреждения" xfId="45"/>
    <cellStyle name="Хороший" xfId="46"/>
  </cellStyles>
  <dxfs count="1">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hool/Downloads/Uxerc_2015/&#1342;&#1360;&#1329;&#1331;&#1360;&#1329;&#1349;&#1339;&#1350;%20&#1330;&#1349;&#1352;&#1362;&#1355;&#1333;/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3">
          <cell r="A183" t="str">
            <v>Ìñ³·ÇñÁ (Íñ³·ñ»ñÁ), áñÇ (áñáÝó) ßñç³Ý³ÏÝ»ñáõÙ Çñ³Ï³Ý³óíáõÙ ¿ ù³Õ³ù³Ï³ÝáõÃÛ³Ý ÙÇçáó³éáõÙÁ</v>
          </cell>
        </row>
        <row r="185">
          <cell r="A185" t="str">
            <v>ì»ñçÝ³Ï³Ý ³ñ¹ÛáõÝùÇ ÝÏ³ñ³·ñáõÃÛáõÝÁ</v>
          </cell>
        </row>
        <row r="190">
          <cell r="A190" t="str">
            <v>Ìñ³·ñ³ÛÇÝ ¹³ëÇãÁ</v>
          </cell>
        </row>
        <row r="195">
          <cell r="A195" t="str">
            <v>ø³Ý³Ï³Ï³Ý</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3">
          <cell r="A203" t="str">
            <v xml:space="preserve">Ìñ³·ÇñÁ (Íñ³·ñ»ñÁ), áñÇ (áñáÝó) ßñç³Ý³ÏÝ»ñáõÙ Çñ³Ï³Ý³óíáõÙ ¿ ù³Õ³ù³Ï³ÝáõÃÛ³Ý ÙÇçáó³éáõÙÁ </v>
          </cell>
        </row>
        <row r="205">
          <cell r="A205" t="str">
            <v>ì»ñçÝ³Ï³Ý ³ñ¹ÛáõÝùÇ ÝÏ³ñ³·ñáõÃÛáõÝÁ</v>
          </cell>
        </row>
        <row r="210">
          <cell r="A210" t="str">
            <v>Ìñ³·ñ³ÛÇÝ ¹³ëÇãÁ</v>
          </cell>
        </row>
        <row r="215">
          <cell r="A215" t="str">
            <v>ø³Ý³Ï³Ï³Ý</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3">
          <cell r="A223" t="str">
            <v xml:space="preserve">Ìñ³·ÇñÁ (Íñ³·ñ»ñÁ), áñÇ (áñáÝó) ßñç³Ý³ÏÝ»ñáõÙ Çñ³Ï³Ý³óíáõÙ ¿ ù³Õ³ù³Ï³ÝáõÃÛ³Ý ÙÇçáó³éáõÙÁ </v>
          </cell>
        </row>
        <row r="225">
          <cell r="A225" t="str">
            <v>ì»ñçÝ³Ï³Ý ³ñ¹ÛáõÝùÇ ÝÏ³ñ³·ñáõÃÛáõÝÁ</v>
          </cell>
        </row>
        <row r="230">
          <cell r="A230" t="str">
            <v>Ìñ³·ñ³ÛÇÝ ¹³ëÇãÁ</v>
          </cell>
        </row>
        <row r="235">
          <cell r="A235" t="str">
            <v>ø³Ý³Ï³Ï³Ý</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3">
          <cell r="A243" t="str">
            <v xml:space="preserve">Ìñ³·ÇñÁ (Íñ³·ñ»ñÁ), áñÇ (áñáÝó) ßñç³Ý³ÏÝ»ñáõÙ Çñ³Ï³Ý³óíáõÙ ¿ ù³Õ³ù³Ï³ÝáõÃÛ³Ý ÙÇçáó³éáõÙÁ </v>
          </cell>
        </row>
        <row r="245">
          <cell r="A245" t="str">
            <v>ì»ñçÝ³Ï³Ý ³ñ¹ÛáõÝùÇ ÝÏ³ñ³·ñáõÃÛáõÝÁ</v>
          </cell>
        </row>
        <row r="250">
          <cell r="A250" t="str">
            <v>Ìñ³·ñ³ÛÇÝ ¹³ëÇãÁ</v>
          </cell>
        </row>
        <row r="255">
          <cell r="A255" t="str">
            <v>ø³Ý³Ï³Ï³Ý</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2">
          <cell r="A262" t="str">
            <v>ì»ñçÝ³Ï³Ý ³ñ¹ÛáõÝùÇ ÝÏ³ñ³·ñáõÃÛáõÝÁ</v>
          </cell>
        </row>
        <row r="267">
          <cell r="A267" t="str">
            <v>Ìñ³·ñ³ÛÇÝ ¹³ëÇãÁ</v>
          </cell>
        </row>
        <row r="272">
          <cell r="A272" t="str">
            <v>ø³Ý³Ï³Ï³Ý</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79">
          <cell r="A279" t="str">
            <v>Ìñ³·ñ³ÛÇÝ ¹³ëÇãÁ</v>
          </cell>
        </row>
        <row r="284">
          <cell r="A284" t="str">
            <v>¶áõÙ³ñÁ (Ñ³½³ñ ¹ñ³Ù)</v>
          </cell>
        </row>
        <row r="287">
          <cell r="A287" t="str">
            <v xml:space="preserve">Ìñ³·ÇñÁ (Íñ³·ñ»ñÁ), áñÇ (áñáÝó) ßñç³Ý³ÏÝ»ñáõÙ Çñ³Ï³Ý³óíáõÙ ¿ ù³Õ³ù³Ï³ÝáõÃÛ³Ý ÙÇçáó³éáõÙÁ </v>
          </cell>
        </row>
        <row r="289">
          <cell r="A289" t="str">
            <v>ì»ñçÝ³Ï³Ý ³ñ¹ÛáõÝùÇ ÝÏ³ñ³·ñáõÃÛáõÝÁ</v>
          </cell>
        </row>
        <row r="294">
          <cell r="A294" t="str">
            <v>Ìñ³·ñ³ÛÇÝ ¹³ëÇãÁ</v>
          </cell>
        </row>
        <row r="299">
          <cell r="A299" t="str">
            <v>ø³Ý³Ï³Ï³Ý</v>
          </cell>
        </row>
        <row r="300">
          <cell r="A300" t="str">
            <v>¶áõÙ³ñÁ (Ñ³½³ñ ¹ñ³Ù)</v>
          </cell>
        </row>
        <row r="303">
          <cell r="A303" t="str">
            <v xml:space="preserve">Ìñ³·ÇñÁ (Íñ³·ñ»ñÁ), áñÇ (áñáÝó) ßñç³Ý³ÏÝ»ñáõÙ Çñ³Ï³Ý³óíáõÙ ¿ ù³Õ³ù³Ï³ÝáõÃÛ³Ý ÙÇçáó³éáõÙÁ </v>
          </cell>
        </row>
        <row r="305">
          <cell r="A305" t="str">
            <v>ì»ñçÝ³Ï³Ý ³ñ¹ÛáõÝùÇ ÝÏ³ñ³·ñáõÃÛáõÝÁ</v>
          </cell>
        </row>
        <row r="310">
          <cell r="A310" t="str">
            <v>Ìñ³·ñ³ÛÇÝ ¹³ëÇãÁ</v>
          </cell>
        </row>
        <row r="315">
          <cell r="A315" t="str">
            <v>ø³Ý³Ï³Ï³Ý</v>
          </cell>
        </row>
        <row r="316">
          <cell r="A316" t="str">
            <v>àñ³Ï³Ï³Ý</v>
          </cell>
        </row>
        <row r="317">
          <cell r="A317" t="str">
            <v>Ä³ÙÏ»ï³ÛÝáõÃÛáõÝ</v>
          </cell>
        </row>
        <row r="318">
          <cell r="A318" t="str">
            <v>îíÛ³É ï³ñí³ ÁÝÃ³óùáõÙ Ý³Ë³ï»ëíáÕ (ÑÇÙÝ³Ï³Ý ·áõÙ³ñÇ) Ù³ñÙ³Ý/»ï ·ÝÙ³Ý ·áõÙ³ñÁ (Ñ³½³ñ ¹ñ³Ù)</v>
          </cell>
        </row>
        <row r="319">
          <cell r="A319" t="str">
            <v xml:space="preserve">Ìñ³·ÇñÁ (Íñ³·ñ»ñÁ), áñÇ (áñáÝó) ßñç³Ý³ÏÝ»ñáõÙ Çñ³Ï³Ý³óíáõÙ ¿ ù³Õ³ù³Ï³ÝáõÃÛ³Ý ÙÇçáó³éáõÙÁ </v>
          </cell>
        </row>
        <row r="321">
          <cell r="A321" t="str">
            <v>ì»ñçÝ³Ï³Ý ³ñ¹ÛáõÝùÇ ÝÏ³ñ³·ñáõÃÛáõÝÁ</v>
          </cell>
        </row>
        <row r="326">
          <cell r="A326" t="str">
            <v>Ìñ³·ñ³ÛÇÝ ¹³ëÇãÁ</v>
          </cell>
        </row>
        <row r="331">
          <cell r="A331" t="str">
            <v>ø³Ý³Ï³Ï³Ý</v>
          </cell>
        </row>
        <row r="333">
          <cell r="A333" t="str">
            <v>àñ³Ï³Ï³Ý</v>
          </cell>
        </row>
        <row r="334">
          <cell r="A334" t="str">
            <v>Ä³ÙÏ»ï³ÛÝáõÃÛáõÝ</v>
          </cell>
        </row>
        <row r="335">
          <cell r="A335" t="str">
            <v>îíÛ³É ï³ñí³ ÁÝÃ³óùáõÙ Ý³Ë³ï»ëíáÕ (ÑÇÙÝ³Ï³Ý ·áõÙ³ñÇ) Ù³ñÙ³Ý/»ï ·ÝÙ³Ý ·áõÙ³ñÁ (Ñ³½³ñ ¹ñ³Ù)</v>
          </cell>
        </row>
        <row r="336">
          <cell r="A336" t="str">
            <v xml:space="preserve">Ìñ³·ÇñÁ (Íñ³·ñ»ñÁ), áñÇ (áñáÝó) ßñç³Ý³ÏÝ»ñáõÙ Çñ³Ï³Ý³óíáõÙ ¿ ù³Õ³ù³Ï³ÝáõÃÛ³Ý ÙÇçáó³éáõÙÁ </v>
          </cell>
        </row>
        <row r="338">
          <cell r="A338" t="str">
            <v>ì»ñçÝ³Ï³Ý ³ñ¹ÛáõÝùÇ ÝÏ³ñ³·ñáõÃÛáõÝÁ</v>
          </cell>
        </row>
        <row r="343">
          <cell r="A343" t="str">
            <v>Ìñ³·ñ³ÛÇÝ ¹³ëÇãÁ</v>
          </cell>
        </row>
        <row r="348">
          <cell r="A348" t="str">
            <v>¶áõÙ³ñÁ (Ñ³½³ñ ¹ñ³Ù)</v>
          </cell>
        </row>
        <row r="349">
          <cell r="A349" t="str">
            <v>Î³½Ù³Ï»ñåáõÃÛáõÝÁ, áñï»Õ Ï³ï³ñíáõÙ ¿ Ý»ñ¹ñáõÙÁ</v>
          </cell>
        </row>
        <row r="353">
          <cell r="A353" t="str">
            <v>Ìñ³·ÇñÁ (Íñ³·ñ»ñÁ), áñÇ (áñáÝó) ßñç³Ý³ÏÝ»ñáõÙ Çñ³Ï³Ý³óíáõÙ ¿ ù³Õ³ù³Ï³ÝáõÃÛ³Ý ÙÇçáó³éáõÙÁ</v>
          </cell>
        </row>
        <row r="355">
          <cell r="A355" t="str">
            <v>ì»ñçÝ³Ï³Ý ³ñ¹ÛáõÝùÇ ÝÏ³ñ³·ñáõÃÛáõÝÁ</v>
          </cell>
        </row>
        <row r="360">
          <cell r="A360" t="str">
            <v>Ìñ³·ñ³ÛÇÝ ¹³ëÇãÁ</v>
          </cell>
        </row>
        <row r="365">
          <cell r="A365" t="str">
            <v>ø³Ý³Ï³Ï³Ý</v>
          </cell>
        </row>
        <row r="370">
          <cell r="A370" t="str">
            <v>ì³×³éùÇó Ï³ÝË³ï»ëíáÕ Ùáõïù»ñÁ (Ñ³½³ñ ¹ñ³Ù)</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4"/>
  <sheetViews>
    <sheetView tabSelected="1" zoomScaleNormal="96" workbookViewId="0">
      <selection activeCell="D62" sqref="D62"/>
    </sheetView>
  </sheetViews>
  <sheetFormatPr defaultRowHeight="13.5" x14ac:dyDescent="0.25"/>
  <cols>
    <col min="1" max="1" width="7.7109375" style="44" customWidth="1"/>
    <col min="2" max="2" width="7.85546875" style="74" customWidth="1"/>
    <col min="3" max="3" width="9.42578125" style="74" customWidth="1"/>
    <col min="4" max="4" width="56.140625" style="1" customWidth="1"/>
    <col min="5" max="5" width="14" style="74" customWidth="1"/>
    <col min="6" max="6" width="13.85546875" style="74" customWidth="1"/>
    <col min="7" max="7" width="14.7109375" style="235" customWidth="1"/>
    <col min="8" max="8" width="8.5703125" style="74" customWidth="1"/>
    <col min="9" max="9" width="9.140625" style="1"/>
    <col min="10" max="10" width="17.42578125" style="1" bestFit="1" customWidth="1"/>
    <col min="11" max="11" width="19.7109375" style="1" customWidth="1"/>
    <col min="12" max="16384" width="9.140625" style="1"/>
  </cols>
  <sheetData>
    <row r="1" spans="1:10" s="31" customFormat="1" x14ac:dyDescent="0.25">
      <c r="A1" s="41"/>
      <c r="B1" s="41"/>
      <c r="C1" s="41"/>
      <c r="D1" s="30"/>
      <c r="E1" s="119"/>
      <c r="F1" s="119"/>
      <c r="G1" s="120"/>
      <c r="H1" s="121"/>
    </row>
    <row r="2" spans="1:10" s="31" customFormat="1" ht="15" customHeight="1" x14ac:dyDescent="0.25">
      <c r="A2" s="41"/>
      <c r="B2" s="41"/>
      <c r="C2" s="41"/>
      <c r="D2" s="30"/>
      <c r="E2" s="119"/>
      <c r="F2" s="119"/>
      <c r="G2" s="120"/>
      <c r="H2" s="121"/>
    </row>
    <row r="3" spans="1:10" s="275" customFormat="1" ht="18.75" customHeight="1" x14ac:dyDescent="0.3">
      <c r="A3" s="276" t="s">
        <v>333</v>
      </c>
      <c r="B3" s="276"/>
      <c r="C3" s="276"/>
      <c r="D3" s="276"/>
      <c r="E3" s="276"/>
      <c r="F3" s="276"/>
      <c r="G3" s="276"/>
      <c r="H3" s="276"/>
    </row>
    <row r="4" spans="1:10" s="31" customFormat="1" x14ac:dyDescent="0.25">
      <c r="A4" s="42"/>
      <c r="B4" s="42"/>
      <c r="C4" s="42"/>
      <c r="E4" s="120"/>
      <c r="F4" s="120"/>
      <c r="G4" s="120"/>
      <c r="H4" s="120"/>
    </row>
    <row r="5" spans="1:10" s="31" customFormat="1" x14ac:dyDescent="0.25">
      <c r="A5" s="41"/>
      <c r="B5" s="41"/>
      <c r="C5" s="41"/>
      <c r="D5" s="30"/>
      <c r="E5" s="119"/>
      <c r="F5" s="119"/>
      <c r="G5" s="119"/>
      <c r="H5" s="33"/>
    </row>
    <row r="6" spans="1:10" s="31" customFormat="1" x14ac:dyDescent="0.25">
      <c r="A6" s="41"/>
      <c r="B6" s="41"/>
      <c r="C6" s="41"/>
      <c r="D6" s="30"/>
      <c r="E6" s="119"/>
      <c r="F6" s="119"/>
      <c r="G6" s="119" t="s">
        <v>334</v>
      </c>
      <c r="H6" s="33"/>
    </row>
    <row r="7" spans="1:10" s="36" customFormat="1" ht="55.5" customHeight="1" x14ac:dyDescent="0.25">
      <c r="A7" s="34" t="s">
        <v>335</v>
      </c>
      <c r="B7" s="35"/>
      <c r="C7" s="34" t="s">
        <v>0</v>
      </c>
      <c r="D7" s="34" t="s">
        <v>1</v>
      </c>
      <c r="E7" s="34" t="s">
        <v>336</v>
      </c>
      <c r="F7" s="34" t="s">
        <v>337</v>
      </c>
      <c r="G7" s="34" t="s">
        <v>338</v>
      </c>
      <c r="H7" s="34" t="s">
        <v>339</v>
      </c>
    </row>
    <row r="8" spans="1:10" s="32" customFormat="1" ht="44.25" customHeight="1" x14ac:dyDescent="0.25">
      <c r="A8" s="37" t="s">
        <v>2</v>
      </c>
      <c r="B8" s="38" t="s">
        <v>3</v>
      </c>
      <c r="C8" s="37" t="s">
        <v>340</v>
      </c>
      <c r="D8" s="39"/>
      <c r="E8" s="122"/>
      <c r="F8" s="122"/>
      <c r="G8" s="122"/>
      <c r="H8" s="40"/>
    </row>
    <row r="9" spans="1:10" s="3" customFormat="1" ht="23.25" customHeight="1" x14ac:dyDescent="0.25">
      <c r="A9" s="58">
        <v>1001</v>
      </c>
      <c r="B9" s="67"/>
      <c r="C9" s="68"/>
      <c r="D9" s="2" t="s">
        <v>4</v>
      </c>
      <c r="E9" s="71"/>
      <c r="F9" s="71"/>
      <c r="G9" s="123"/>
      <c r="H9" s="71"/>
    </row>
    <row r="10" spans="1:10" ht="33" customHeight="1" x14ac:dyDescent="0.25">
      <c r="A10" s="282"/>
      <c r="B10" s="277"/>
      <c r="C10" s="277"/>
      <c r="D10" s="52" t="s">
        <v>5</v>
      </c>
      <c r="E10" s="124">
        <f>E16</f>
        <v>910600.6</v>
      </c>
      <c r="F10" s="124">
        <f>E10</f>
        <v>910600.6</v>
      </c>
      <c r="G10" s="124">
        <f>G16</f>
        <v>901123.15989999997</v>
      </c>
      <c r="H10" s="125">
        <f>G10/F10</f>
        <v>0.98959209987342422</v>
      </c>
      <c r="J10" s="5"/>
    </row>
    <row r="11" spans="1:10" ht="18" customHeight="1" x14ac:dyDescent="0.25">
      <c r="A11" s="283"/>
      <c r="B11" s="278"/>
      <c r="C11" s="278"/>
      <c r="D11" s="105" t="s">
        <v>6</v>
      </c>
      <c r="E11" s="126"/>
      <c r="F11" s="126"/>
      <c r="G11" s="126"/>
      <c r="H11" s="127"/>
      <c r="J11" s="5"/>
    </row>
    <row r="12" spans="1:10" ht="59.25" customHeight="1" x14ac:dyDescent="0.25">
      <c r="A12" s="283"/>
      <c r="B12" s="278"/>
      <c r="C12" s="278"/>
      <c r="D12" s="26" t="s">
        <v>233</v>
      </c>
      <c r="E12" s="126"/>
      <c r="F12" s="126"/>
      <c r="G12" s="126"/>
      <c r="H12" s="127"/>
      <c r="J12" s="5"/>
    </row>
    <row r="13" spans="1:10" ht="18" customHeight="1" x14ac:dyDescent="0.25">
      <c r="A13" s="283"/>
      <c r="B13" s="278"/>
      <c r="C13" s="278"/>
      <c r="D13" s="106" t="s">
        <v>7</v>
      </c>
      <c r="E13" s="126"/>
      <c r="F13" s="126"/>
      <c r="G13" s="126"/>
      <c r="H13" s="127"/>
      <c r="J13" s="5"/>
    </row>
    <row r="14" spans="1:10" ht="42.75" customHeight="1" x14ac:dyDescent="0.25">
      <c r="A14" s="283"/>
      <c r="B14" s="278"/>
      <c r="C14" s="278"/>
      <c r="D14" s="47" t="s">
        <v>8</v>
      </c>
      <c r="E14" s="128"/>
      <c r="F14" s="128"/>
      <c r="G14" s="128"/>
      <c r="H14" s="129"/>
      <c r="J14" s="5"/>
    </row>
    <row r="15" spans="1:10" s="3" customFormat="1" ht="18" customHeight="1" x14ac:dyDescent="0.25">
      <c r="A15" s="283"/>
      <c r="B15" s="101"/>
      <c r="C15" s="101"/>
      <c r="D15" s="102" t="s">
        <v>27</v>
      </c>
      <c r="E15" s="130"/>
      <c r="F15" s="130"/>
      <c r="G15" s="130"/>
      <c r="H15" s="71"/>
      <c r="J15" s="60"/>
    </row>
    <row r="16" spans="1:10" ht="54.75" customHeight="1" x14ac:dyDescent="0.25">
      <c r="A16" s="283"/>
      <c r="B16" s="89" t="s">
        <v>10</v>
      </c>
      <c r="C16" s="90" t="s">
        <v>231</v>
      </c>
      <c r="D16" s="52" t="s">
        <v>11</v>
      </c>
      <c r="E16" s="131">
        <v>910600.6</v>
      </c>
      <c r="F16" s="131">
        <f>E16</f>
        <v>910600.6</v>
      </c>
      <c r="G16" s="131">
        <f>825261.7289+75861.421+0.01</f>
        <v>901123.15989999997</v>
      </c>
      <c r="H16" s="132">
        <f>G16/F16</f>
        <v>0.98959209987342422</v>
      </c>
      <c r="J16" s="5"/>
    </row>
    <row r="17" spans="1:10" ht="21" customHeight="1" x14ac:dyDescent="0.25">
      <c r="A17" s="283"/>
      <c r="B17" s="91"/>
      <c r="C17" s="92" t="s">
        <v>232</v>
      </c>
      <c r="D17" s="105" t="s">
        <v>12</v>
      </c>
      <c r="E17" s="126"/>
      <c r="F17" s="126"/>
      <c r="G17" s="126"/>
      <c r="H17" s="127"/>
      <c r="J17" s="5"/>
    </row>
    <row r="18" spans="1:10" ht="56.25" customHeight="1" x14ac:dyDescent="0.25">
      <c r="A18" s="283"/>
      <c r="B18" s="84"/>
      <c r="C18" s="83"/>
      <c r="D18" s="26" t="s">
        <v>234</v>
      </c>
      <c r="E18" s="126"/>
      <c r="F18" s="126"/>
      <c r="G18" s="126"/>
      <c r="H18" s="127"/>
      <c r="J18" s="5"/>
    </row>
    <row r="19" spans="1:10" ht="20.25" customHeight="1" x14ac:dyDescent="0.25">
      <c r="A19" s="283"/>
      <c r="B19" s="84"/>
      <c r="C19" s="83"/>
      <c r="D19" s="106" t="s">
        <v>13</v>
      </c>
      <c r="E19" s="126"/>
      <c r="F19" s="126"/>
      <c r="G19" s="126"/>
      <c r="H19" s="127"/>
      <c r="J19" s="5"/>
    </row>
    <row r="20" spans="1:10" ht="19.5" customHeight="1" x14ac:dyDescent="0.25">
      <c r="A20" s="284"/>
      <c r="B20" s="88"/>
      <c r="C20" s="87"/>
      <c r="D20" s="47" t="s">
        <v>14</v>
      </c>
      <c r="E20" s="128"/>
      <c r="F20" s="128"/>
      <c r="G20" s="128"/>
      <c r="H20" s="129"/>
      <c r="J20" s="5"/>
    </row>
    <row r="21" spans="1:10" s="3" customFormat="1" ht="23.25" customHeight="1" x14ac:dyDescent="0.25">
      <c r="A21" s="58">
        <v>1015</v>
      </c>
      <c r="B21" s="78"/>
      <c r="C21" s="69"/>
      <c r="D21" s="2" t="s">
        <v>4</v>
      </c>
      <c r="E21" s="130"/>
      <c r="F21" s="130"/>
      <c r="G21" s="130"/>
      <c r="H21" s="71"/>
    </row>
    <row r="22" spans="1:10" ht="27.75" customHeight="1" x14ac:dyDescent="0.25">
      <c r="A22" s="277"/>
      <c r="B22" s="277"/>
      <c r="C22" s="277"/>
      <c r="D22" s="26" t="s">
        <v>226</v>
      </c>
      <c r="E22" s="124">
        <f>E28</f>
        <v>730152</v>
      </c>
      <c r="F22" s="124">
        <f>F28</f>
        <v>541752</v>
      </c>
      <c r="G22" s="124">
        <f>G28</f>
        <v>541619.21</v>
      </c>
      <c r="H22" s="125">
        <f>G22/F22</f>
        <v>0.99975488784536093</v>
      </c>
      <c r="J22" s="5"/>
    </row>
    <row r="23" spans="1:10" ht="18" customHeight="1" x14ac:dyDescent="0.25">
      <c r="A23" s="278"/>
      <c r="B23" s="278"/>
      <c r="C23" s="278"/>
      <c r="D23" s="106" t="s">
        <v>6</v>
      </c>
      <c r="E23" s="133"/>
      <c r="F23" s="133"/>
      <c r="G23" s="133"/>
      <c r="H23" s="134"/>
      <c r="J23" s="5"/>
    </row>
    <row r="24" spans="1:10" ht="39.75" customHeight="1" x14ac:dyDescent="0.25">
      <c r="A24" s="278"/>
      <c r="B24" s="278"/>
      <c r="C24" s="278"/>
      <c r="D24" s="26" t="s">
        <v>235</v>
      </c>
      <c r="E24" s="133"/>
      <c r="F24" s="133"/>
      <c r="G24" s="133"/>
      <c r="H24" s="134"/>
      <c r="J24" s="5"/>
    </row>
    <row r="25" spans="1:10" ht="20.25" customHeight="1" x14ac:dyDescent="0.25">
      <c r="A25" s="278"/>
      <c r="B25" s="278"/>
      <c r="C25" s="278"/>
      <c r="D25" s="106" t="s">
        <v>7</v>
      </c>
      <c r="E25" s="126"/>
      <c r="F25" s="126"/>
      <c r="G25" s="126"/>
      <c r="H25" s="127"/>
      <c r="J25" s="5"/>
    </row>
    <row r="26" spans="1:10" ht="25.5" customHeight="1" x14ac:dyDescent="0.25">
      <c r="A26" s="278"/>
      <c r="B26" s="279"/>
      <c r="C26" s="279"/>
      <c r="D26" s="26" t="s">
        <v>227</v>
      </c>
      <c r="E26" s="128"/>
      <c r="F26" s="128"/>
      <c r="G26" s="128"/>
      <c r="H26" s="129"/>
      <c r="J26" s="5"/>
    </row>
    <row r="27" spans="1:10" s="3" customFormat="1" ht="15.75" customHeight="1" x14ac:dyDescent="0.25">
      <c r="A27" s="278"/>
      <c r="B27" s="103"/>
      <c r="C27" s="103"/>
      <c r="D27" s="102" t="s">
        <v>27</v>
      </c>
      <c r="E27" s="135"/>
      <c r="F27" s="130"/>
      <c r="G27" s="130"/>
      <c r="H27" s="71"/>
      <c r="J27" s="60"/>
    </row>
    <row r="28" spans="1:10" ht="47.25" customHeight="1" x14ac:dyDescent="0.25">
      <c r="A28" s="278"/>
      <c r="B28" s="93" t="s">
        <v>228</v>
      </c>
      <c r="C28" s="93" t="s">
        <v>341</v>
      </c>
      <c r="D28" s="54" t="s">
        <v>230</v>
      </c>
      <c r="E28" s="93">
        <v>730152</v>
      </c>
      <c r="F28" s="93">
        <f>E28-188400</f>
        <v>541752</v>
      </c>
      <c r="G28" s="131">
        <v>541619.21</v>
      </c>
      <c r="H28" s="132">
        <f>G28/F28</f>
        <v>0.99975488784536093</v>
      </c>
      <c r="J28" s="5"/>
    </row>
    <row r="29" spans="1:10" ht="18.75" customHeight="1" x14ac:dyDescent="0.25">
      <c r="A29" s="278"/>
      <c r="B29" s="136"/>
      <c r="C29" s="136"/>
      <c r="D29" s="107" t="s">
        <v>30</v>
      </c>
      <c r="E29" s="136"/>
      <c r="F29" s="136"/>
      <c r="G29" s="136"/>
      <c r="H29" s="137"/>
      <c r="J29" s="5"/>
    </row>
    <row r="30" spans="1:10" ht="72.75" customHeight="1" x14ac:dyDescent="0.25">
      <c r="A30" s="279"/>
      <c r="B30" s="138"/>
      <c r="C30" s="138"/>
      <c r="D30" s="54" t="s">
        <v>229</v>
      </c>
      <c r="E30" s="138"/>
      <c r="F30" s="138"/>
      <c r="G30" s="138"/>
      <c r="H30" s="139"/>
      <c r="J30" s="5"/>
    </row>
    <row r="31" spans="1:10" s="3" customFormat="1" ht="27.75" customHeight="1" x14ac:dyDescent="0.25">
      <c r="A31" s="58">
        <v>1045</v>
      </c>
      <c r="B31" s="67"/>
      <c r="C31" s="69"/>
      <c r="D31" s="2" t="s">
        <v>4</v>
      </c>
      <c r="E31" s="130"/>
      <c r="F31" s="130"/>
      <c r="G31" s="130"/>
      <c r="H31" s="71"/>
    </row>
    <row r="32" spans="1:10" s="10" customFormat="1" ht="37.5" customHeight="1" x14ac:dyDescent="0.25">
      <c r="A32" s="285"/>
      <c r="B32" s="8"/>
      <c r="C32" s="9"/>
      <c r="D32" s="19" t="s">
        <v>236</v>
      </c>
      <c r="E32" s="140">
        <f>E38+E44+E53+E56+E59+E62</f>
        <v>10157365.200000001</v>
      </c>
      <c r="F32" s="140">
        <f>F38+F44+F53+F56+F59+F62</f>
        <v>7785201.8000000007</v>
      </c>
      <c r="G32" s="140">
        <f>G38+G44+G53+G56+G59+G62</f>
        <v>7612662.1500000004</v>
      </c>
      <c r="H32" s="125">
        <f>G32/F32</f>
        <v>0.97783748521457714</v>
      </c>
      <c r="J32" s="5"/>
    </row>
    <row r="33" spans="1:10" s="24" customFormat="1" ht="16.5" customHeight="1" x14ac:dyDescent="0.25">
      <c r="A33" s="286"/>
      <c r="B33" s="22"/>
      <c r="C33" s="23"/>
      <c r="D33" s="108" t="s">
        <v>6</v>
      </c>
      <c r="E33" s="141"/>
      <c r="F33" s="141"/>
      <c r="G33" s="141"/>
      <c r="H33" s="142"/>
      <c r="J33" s="5"/>
    </row>
    <row r="34" spans="1:10" s="10" customFormat="1" ht="36" customHeight="1" x14ac:dyDescent="0.25">
      <c r="A34" s="286"/>
      <c r="B34" s="11"/>
      <c r="C34" s="12"/>
      <c r="D34" s="19" t="s">
        <v>15</v>
      </c>
      <c r="E34" s="141"/>
      <c r="F34" s="141"/>
      <c r="G34" s="141"/>
      <c r="H34" s="142"/>
      <c r="J34" s="5"/>
    </row>
    <row r="35" spans="1:10" s="10" customFormat="1" ht="18" customHeight="1" x14ac:dyDescent="0.25">
      <c r="A35" s="286"/>
      <c r="B35" s="11"/>
      <c r="C35" s="12"/>
      <c r="D35" s="108" t="s">
        <v>7</v>
      </c>
      <c r="E35" s="141"/>
      <c r="F35" s="141"/>
      <c r="G35" s="141"/>
      <c r="H35" s="142"/>
      <c r="J35" s="5"/>
    </row>
    <row r="36" spans="1:10" s="10" customFormat="1" ht="64.5" customHeight="1" x14ac:dyDescent="0.25">
      <c r="A36" s="286"/>
      <c r="B36" s="45"/>
      <c r="C36" s="46"/>
      <c r="D36" s="62" t="s">
        <v>16</v>
      </c>
      <c r="E36" s="143"/>
      <c r="F36" s="143"/>
      <c r="G36" s="143"/>
      <c r="H36" s="144"/>
      <c r="J36" s="5"/>
    </row>
    <row r="37" spans="1:10" s="3" customFormat="1" ht="19.5" customHeight="1" x14ac:dyDescent="0.25">
      <c r="A37" s="286"/>
      <c r="B37" s="104"/>
      <c r="C37" s="104"/>
      <c r="D37" s="102" t="s">
        <v>9</v>
      </c>
      <c r="E37" s="130"/>
      <c r="F37" s="130"/>
      <c r="G37" s="130"/>
      <c r="H37" s="71"/>
      <c r="J37" s="60"/>
    </row>
    <row r="38" spans="1:10" ht="46.5" customHeight="1" x14ac:dyDescent="0.25">
      <c r="A38" s="286"/>
      <c r="B38" s="90" t="s">
        <v>17</v>
      </c>
      <c r="C38" s="90" t="s">
        <v>18</v>
      </c>
      <c r="D38" s="57" t="s">
        <v>19</v>
      </c>
      <c r="E38" s="90">
        <v>166171.20000000001</v>
      </c>
      <c r="F38" s="90">
        <v>166171.20000000001</v>
      </c>
      <c r="G38" s="90">
        <v>162963.6</v>
      </c>
      <c r="H38" s="145">
        <f>G38/F38</f>
        <v>0.98069701608943061</v>
      </c>
      <c r="J38" s="5"/>
    </row>
    <row r="39" spans="1:10" ht="17.25" customHeight="1" x14ac:dyDescent="0.25">
      <c r="A39" s="286"/>
      <c r="B39" s="92"/>
      <c r="C39" s="92"/>
      <c r="D39" s="107" t="s">
        <v>12</v>
      </c>
      <c r="E39" s="92"/>
      <c r="F39" s="92"/>
      <c r="G39" s="92"/>
      <c r="H39" s="146"/>
      <c r="J39" s="5"/>
    </row>
    <row r="40" spans="1:10" ht="76.5" customHeight="1" x14ac:dyDescent="0.25">
      <c r="A40" s="286"/>
      <c r="B40" s="92"/>
      <c r="C40" s="92"/>
      <c r="D40" s="57" t="s">
        <v>20</v>
      </c>
      <c r="E40" s="92"/>
      <c r="F40" s="92"/>
      <c r="G40" s="92"/>
      <c r="H40" s="146"/>
      <c r="J40" s="5"/>
    </row>
    <row r="41" spans="1:10" ht="18.75" customHeight="1" x14ac:dyDescent="0.25">
      <c r="A41" s="286"/>
      <c r="B41" s="92"/>
      <c r="C41" s="92"/>
      <c r="D41" s="107" t="s">
        <v>13</v>
      </c>
      <c r="E41" s="92"/>
      <c r="F41" s="92"/>
      <c r="G41" s="92"/>
      <c r="H41" s="146"/>
      <c r="J41" s="5"/>
    </row>
    <row r="42" spans="1:10" ht="18.75" customHeight="1" x14ac:dyDescent="0.25">
      <c r="A42" s="286"/>
      <c r="B42" s="92"/>
      <c r="C42" s="92"/>
      <c r="D42" s="57" t="s">
        <v>237</v>
      </c>
      <c r="E42" s="92"/>
      <c r="F42" s="92"/>
      <c r="G42" s="92"/>
      <c r="H42" s="146"/>
      <c r="J42" s="5"/>
    </row>
    <row r="43" spans="1:10" s="3" customFormat="1" ht="20.25" customHeight="1" x14ac:dyDescent="0.25">
      <c r="A43" s="286"/>
      <c r="B43" s="241"/>
      <c r="C43" s="241"/>
      <c r="D43" s="77" t="s">
        <v>23</v>
      </c>
      <c r="E43" s="241"/>
      <c r="F43" s="241"/>
      <c r="G43" s="241"/>
      <c r="H43" s="150"/>
      <c r="J43" s="60"/>
    </row>
    <row r="44" spans="1:10" ht="48" customHeight="1" x14ac:dyDescent="0.25">
      <c r="A44" s="286"/>
      <c r="B44" s="91" t="s">
        <v>238</v>
      </c>
      <c r="C44" s="90" t="s">
        <v>18</v>
      </c>
      <c r="D44" s="57" t="s">
        <v>239</v>
      </c>
      <c r="E44" s="91">
        <v>200000</v>
      </c>
      <c r="F44" s="92">
        <v>200000</v>
      </c>
      <c r="G44" s="151">
        <v>102461.95</v>
      </c>
      <c r="H44" s="152">
        <f>G44/F44</f>
        <v>0.51230975000000001</v>
      </c>
      <c r="J44" s="5"/>
    </row>
    <row r="45" spans="1:10" ht="19.5" customHeight="1" x14ac:dyDescent="0.25">
      <c r="A45" s="286"/>
      <c r="B45" s="91"/>
      <c r="C45" s="92"/>
      <c r="D45" s="107" t="s">
        <v>24</v>
      </c>
      <c r="E45" s="91"/>
      <c r="F45" s="92"/>
      <c r="G45" s="151"/>
      <c r="H45" s="146"/>
      <c r="J45" s="5"/>
    </row>
    <row r="46" spans="1:10" ht="90" customHeight="1" x14ac:dyDescent="0.25">
      <c r="A46" s="286"/>
      <c r="B46" s="91"/>
      <c r="C46" s="92"/>
      <c r="D46" s="57" t="s">
        <v>240</v>
      </c>
      <c r="E46" s="91"/>
      <c r="F46" s="92"/>
      <c r="G46" s="151"/>
      <c r="H46" s="146"/>
      <c r="J46" s="5"/>
    </row>
    <row r="47" spans="1:10" ht="27" x14ac:dyDescent="0.25">
      <c r="A47" s="286"/>
      <c r="B47" s="91"/>
      <c r="C47" s="92"/>
      <c r="D47" s="107" t="s">
        <v>25</v>
      </c>
      <c r="E47" s="91"/>
      <c r="F47" s="92"/>
      <c r="G47" s="151"/>
      <c r="H47" s="146"/>
      <c r="J47" s="5"/>
    </row>
    <row r="48" spans="1:10" ht="33" customHeight="1" x14ac:dyDescent="0.25">
      <c r="A48" s="286"/>
      <c r="B48" s="91"/>
      <c r="C48" s="92"/>
      <c r="D48" s="57" t="s">
        <v>241</v>
      </c>
      <c r="E48" s="91"/>
      <c r="F48" s="92"/>
      <c r="G48" s="151"/>
      <c r="H48" s="146"/>
      <c r="J48" s="5"/>
    </row>
    <row r="49" spans="1:10" ht="18" customHeight="1" x14ac:dyDescent="0.25">
      <c r="A49" s="286"/>
      <c r="B49" s="91"/>
      <c r="C49" s="92"/>
      <c r="D49" s="107" t="s">
        <v>26</v>
      </c>
      <c r="E49" s="91"/>
      <c r="F49" s="92"/>
      <c r="G49" s="151"/>
      <c r="H49" s="152"/>
      <c r="J49" s="5"/>
    </row>
    <row r="50" spans="1:10" ht="22.5" customHeight="1" x14ac:dyDescent="0.25">
      <c r="A50" s="286"/>
      <c r="B50" s="91"/>
      <c r="C50" s="92"/>
      <c r="D50" s="57" t="s">
        <v>26</v>
      </c>
      <c r="E50" s="91"/>
      <c r="F50" s="92"/>
      <c r="G50" s="151"/>
      <c r="H50" s="146"/>
      <c r="J50" s="5"/>
    </row>
    <row r="51" spans="1:10" ht="39" customHeight="1" x14ac:dyDescent="0.25">
      <c r="A51" s="286"/>
      <c r="B51" s="91"/>
      <c r="C51" s="92"/>
      <c r="D51" s="57" t="s">
        <v>242</v>
      </c>
      <c r="E51" s="91"/>
      <c r="F51" s="92"/>
      <c r="G51" s="151"/>
      <c r="H51" s="146"/>
      <c r="J51" s="5"/>
    </row>
    <row r="52" spans="1:10" s="3" customFormat="1" ht="19.5" customHeight="1" x14ac:dyDescent="0.25">
      <c r="A52" s="286"/>
      <c r="B52" s="147"/>
      <c r="C52" s="148"/>
      <c r="D52" s="77" t="s">
        <v>27</v>
      </c>
      <c r="E52" s="147"/>
      <c r="F52" s="148"/>
      <c r="G52" s="149"/>
      <c r="H52" s="150"/>
      <c r="J52" s="60"/>
    </row>
    <row r="53" spans="1:10" ht="39" customHeight="1" x14ac:dyDescent="0.25">
      <c r="A53" s="286"/>
      <c r="B53" s="153" t="s">
        <v>28</v>
      </c>
      <c r="C53" s="153" t="s">
        <v>22</v>
      </c>
      <c r="D53" s="15" t="s">
        <v>29</v>
      </c>
      <c r="E53" s="153">
        <v>430441.2</v>
      </c>
      <c r="F53" s="153">
        <v>393166.8</v>
      </c>
      <c r="G53" s="153">
        <v>380426.6</v>
      </c>
      <c r="H53" s="152">
        <f>G53/F53</f>
        <v>0.96759594146809946</v>
      </c>
      <c r="J53" s="5"/>
    </row>
    <row r="54" spans="1:10" ht="18" customHeight="1" x14ac:dyDescent="0.25">
      <c r="A54" s="286"/>
      <c r="B54" s="136"/>
      <c r="C54" s="136"/>
      <c r="D54" s="109" t="s">
        <v>243</v>
      </c>
      <c r="E54" s="136"/>
      <c r="F54" s="136"/>
      <c r="G54" s="136"/>
      <c r="H54" s="137"/>
      <c r="J54" s="5"/>
    </row>
    <row r="55" spans="1:10" ht="44.25" customHeight="1" x14ac:dyDescent="0.25">
      <c r="A55" s="286"/>
      <c r="B55" s="138"/>
      <c r="C55" s="138"/>
      <c r="D55" s="15" t="s">
        <v>31</v>
      </c>
      <c r="E55" s="138"/>
      <c r="F55" s="138"/>
      <c r="G55" s="138"/>
      <c r="H55" s="139"/>
      <c r="J55" s="5"/>
    </row>
    <row r="56" spans="1:10" ht="34.5" customHeight="1" x14ac:dyDescent="0.25">
      <c r="A56" s="286"/>
      <c r="B56" s="93" t="s">
        <v>32</v>
      </c>
      <c r="C56" s="93" t="s">
        <v>33</v>
      </c>
      <c r="D56" s="6" t="s">
        <v>34</v>
      </c>
      <c r="E56" s="93">
        <v>6438206.4000000004</v>
      </c>
      <c r="F56" s="93">
        <v>4442248.4000000004</v>
      </c>
      <c r="G56" s="93">
        <v>4433100</v>
      </c>
      <c r="H56" s="152">
        <f>G56/F56</f>
        <v>0.99794059242612354</v>
      </c>
      <c r="J56" s="5"/>
    </row>
    <row r="57" spans="1:10" ht="18" customHeight="1" x14ac:dyDescent="0.25">
      <c r="A57" s="286"/>
      <c r="B57" s="136"/>
      <c r="C57" s="136"/>
      <c r="D57" s="61" t="s">
        <v>243</v>
      </c>
      <c r="E57" s="136"/>
      <c r="F57" s="136"/>
      <c r="G57" s="136"/>
      <c r="H57" s="137"/>
      <c r="J57" s="5"/>
    </row>
    <row r="58" spans="1:10" ht="32.25" customHeight="1" x14ac:dyDescent="0.25">
      <c r="A58" s="286"/>
      <c r="B58" s="138"/>
      <c r="C58" s="138"/>
      <c r="D58" s="6" t="s">
        <v>35</v>
      </c>
      <c r="E58" s="138"/>
      <c r="F58" s="138"/>
      <c r="G58" s="138"/>
      <c r="H58" s="139"/>
      <c r="J58" s="5"/>
    </row>
    <row r="59" spans="1:10" ht="32.25" customHeight="1" x14ac:dyDescent="0.25">
      <c r="A59" s="286"/>
      <c r="B59" s="93" t="s">
        <v>36</v>
      </c>
      <c r="C59" s="93" t="s">
        <v>33</v>
      </c>
      <c r="D59" s="6" t="s">
        <v>37</v>
      </c>
      <c r="E59" s="93">
        <v>613149</v>
      </c>
      <c r="F59" s="93">
        <v>474217.2</v>
      </c>
      <c r="G59" s="93">
        <v>473499</v>
      </c>
      <c r="H59" s="152">
        <f>G59/F59</f>
        <v>0.99848550411077452</v>
      </c>
      <c r="J59" s="5"/>
    </row>
    <row r="60" spans="1:10" ht="18.75" customHeight="1" x14ac:dyDescent="0.25">
      <c r="A60" s="286"/>
      <c r="B60" s="136"/>
      <c r="C60" s="136"/>
      <c r="D60" s="61" t="s">
        <v>243</v>
      </c>
      <c r="E60" s="136"/>
      <c r="F60" s="136"/>
      <c r="G60" s="136"/>
      <c r="H60" s="137"/>
      <c r="J60" s="5"/>
    </row>
    <row r="61" spans="1:10" ht="30.75" customHeight="1" x14ac:dyDescent="0.25">
      <c r="A61" s="286"/>
      <c r="B61" s="138"/>
      <c r="C61" s="138"/>
      <c r="D61" s="6" t="s">
        <v>38</v>
      </c>
      <c r="E61" s="138"/>
      <c r="F61" s="138"/>
      <c r="G61" s="138"/>
      <c r="H61" s="139"/>
      <c r="J61" s="5"/>
    </row>
    <row r="62" spans="1:10" ht="33.75" customHeight="1" x14ac:dyDescent="0.25">
      <c r="A62" s="286"/>
      <c r="B62" s="93" t="s">
        <v>225</v>
      </c>
      <c r="C62" s="93" t="s">
        <v>22</v>
      </c>
      <c r="D62" s="63" t="s">
        <v>244</v>
      </c>
      <c r="E62" s="154">
        <v>2309397.4</v>
      </c>
      <c r="F62" s="154">
        <v>2109398.2000000002</v>
      </c>
      <c r="G62" s="153">
        <v>2060211</v>
      </c>
      <c r="H62" s="152">
        <f>G62/F62</f>
        <v>0.97668188016847635</v>
      </c>
      <c r="J62" s="5"/>
    </row>
    <row r="63" spans="1:10" ht="18.75" customHeight="1" x14ac:dyDescent="0.25">
      <c r="A63" s="286"/>
      <c r="B63" s="136"/>
      <c r="C63" s="136"/>
      <c r="D63" s="61" t="s">
        <v>243</v>
      </c>
      <c r="E63" s="155"/>
      <c r="F63" s="155"/>
      <c r="G63" s="136"/>
      <c r="H63" s="137"/>
      <c r="J63" s="5"/>
    </row>
    <row r="64" spans="1:10" ht="39.75" customHeight="1" x14ac:dyDescent="0.25">
      <c r="A64" s="287"/>
      <c r="B64" s="138"/>
      <c r="C64" s="138"/>
      <c r="D64" s="15" t="s">
        <v>244</v>
      </c>
      <c r="E64" s="156"/>
      <c r="F64" s="156"/>
      <c r="G64" s="138"/>
      <c r="H64" s="139"/>
      <c r="J64" s="5"/>
    </row>
    <row r="65" spans="1:10" s="3" customFormat="1" ht="23.25" customHeight="1" x14ac:dyDescent="0.25">
      <c r="A65" s="43">
        <v>1046</v>
      </c>
      <c r="B65" s="67"/>
      <c r="C65" s="71"/>
      <c r="D65" s="2" t="s">
        <v>4</v>
      </c>
      <c r="E65" s="130"/>
      <c r="F65" s="130"/>
      <c r="G65" s="130"/>
      <c r="H65" s="71"/>
    </row>
    <row r="66" spans="1:10" ht="27" customHeight="1" x14ac:dyDescent="0.25">
      <c r="A66" s="277"/>
      <c r="B66" s="277"/>
      <c r="C66" s="280"/>
      <c r="D66" s="6" t="s">
        <v>245</v>
      </c>
      <c r="E66" s="124">
        <f>E72</f>
        <v>31636.799999999999</v>
      </c>
      <c r="F66" s="124">
        <f>F72</f>
        <v>13536</v>
      </c>
      <c r="G66" s="124">
        <f>G72</f>
        <v>13536</v>
      </c>
      <c r="H66" s="157">
        <f>G66/F66</f>
        <v>1</v>
      </c>
      <c r="J66" s="5"/>
    </row>
    <row r="67" spans="1:10" ht="18" customHeight="1" x14ac:dyDescent="0.25">
      <c r="A67" s="278"/>
      <c r="B67" s="278"/>
      <c r="C67" s="280"/>
      <c r="D67" s="61" t="s">
        <v>6</v>
      </c>
      <c r="E67" s="126"/>
      <c r="F67" s="126"/>
      <c r="G67" s="126"/>
      <c r="H67" s="127"/>
      <c r="J67" s="5"/>
    </row>
    <row r="68" spans="1:10" ht="35.25" customHeight="1" x14ac:dyDescent="0.25">
      <c r="A68" s="278"/>
      <c r="B68" s="278"/>
      <c r="C68" s="280"/>
      <c r="D68" s="6" t="s">
        <v>39</v>
      </c>
      <c r="E68" s="126"/>
      <c r="F68" s="126"/>
      <c r="G68" s="126"/>
      <c r="H68" s="127"/>
      <c r="J68" s="5"/>
    </row>
    <row r="69" spans="1:10" ht="19.5" customHeight="1" x14ac:dyDescent="0.25">
      <c r="A69" s="278"/>
      <c r="B69" s="278"/>
      <c r="C69" s="280"/>
      <c r="D69" s="61" t="s">
        <v>7</v>
      </c>
      <c r="E69" s="126"/>
      <c r="F69" s="126"/>
      <c r="G69" s="126"/>
      <c r="H69" s="127"/>
      <c r="J69" s="5"/>
    </row>
    <row r="70" spans="1:10" ht="109.5" customHeight="1" x14ac:dyDescent="0.25">
      <c r="A70" s="278"/>
      <c r="B70" s="279"/>
      <c r="C70" s="280"/>
      <c r="D70" s="16" t="s">
        <v>40</v>
      </c>
      <c r="E70" s="128"/>
      <c r="F70" s="128"/>
      <c r="G70" s="128"/>
      <c r="H70" s="129"/>
      <c r="J70" s="5"/>
    </row>
    <row r="71" spans="1:10" s="3" customFormat="1" ht="17.25" customHeight="1" x14ac:dyDescent="0.25">
      <c r="A71" s="278"/>
      <c r="B71" s="104"/>
      <c r="C71" s="104"/>
      <c r="D71" s="102" t="s">
        <v>9</v>
      </c>
      <c r="E71" s="130"/>
      <c r="F71" s="130"/>
      <c r="G71" s="130"/>
      <c r="H71" s="222"/>
      <c r="J71" s="60"/>
    </row>
    <row r="72" spans="1:10" ht="36" customHeight="1" x14ac:dyDescent="0.25">
      <c r="A72" s="278"/>
      <c r="B72" s="158" t="s">
        <v>41</v>
      </c>
      <c r="C72" s="158" t="s">
        <v>42</v>
      </c>
      <c r="D72" s="6" t="s">
        <v>43</v>
      </c>
      <c r="E72" s="158">
        <v>31636.799999999999</v>
      </c>
      <c r="F72" s="158">
        <v>13536</v>
      </c>
      <c r="G72" s="159">
        <v>13536</v>
      </c>
      <c r="H72" s="145">
        <f>G72/F72</f>
        <v>1</v>
      </c>
      <c r="J72" s="5"/>
    </row>
    <row r="73" spans="1:10" ht="21.75" customHeight="1" x14ac:dyDescent="0.25">
      <c r="A73" s="278"/>
      <c r="B73" s="160"/>
      <c r="C73" s="160"/>
      <c r="D73" s="61" t="s">
        <v>12</v>
      </c>
      <c r="E73" s="160"/>
      <c r="F73" s="160"/>
      <c r="G73" s="161"/>
      <c r="H73" s="162"/>
      <c r="J73" s="5"/>
    </row>
    <row r="74" spans="1:10" ht="30.75" customHeight="1" x14ac:dyDescent="0.25">
      <c r="A74" s="278"/>
      <c r="B74" s="160"/>
      <c r="C74" s="160"/>
      <c r="D74" s="6" t="s">
        <v>39</v>
      </c>
      <c r="E74" s="160"/>
      <c r="F74" s="160"/>
      <c r="G74" s="161"/>
      <c r="H74" s="162"/>
      <c r="J74" s="5"/>
    </row>
    <row r="75" spans="1:10" ht="18.75" customHeight="1" x14ac:dyDescent="0.25">
      <c r="A75" s="278"/>
      <c r="B75" s="160"/>
      <c r="C75" s="160"/>
      <c r="D75" s="61" t="s">
        <v>13</v>
      </c>
      <c r="E75" s="160"/>
      <c r="F75" s="160"/>
      <c r="G75" s="161"/>
      <c r="H75" s="162"/>
      <c r="J75" s="5"/>
    </row>
    <row r="76" spans="1:10" ht="23.25" customHeight="1" x14ac:dyDescent="0.25">
      <c r="A76" s="278"/>
      <c r="B76" s="163"/>
      <c r="C76" s="163"/>
      <c r="D76" s="6" t="s">
        <v>246</v>
      </c>
      <c r="E76" s="163"/>
      <c r="F76" s="163"/>
      <c r="G76" s="164"/>
      <c r="H76" s="165"/>
      <c r="J76" s="5"/>
    </row>
    <row r="77" spans="1:10" s="3" customFormat="1" ht="23.25" customHeight="1" x14ac:dyDescent="0.25">
      <c r="A77" s="43">
        <v>1111</v>
      </c>
      <c r="B77" s="67"/>
      <c r="C77" s="71"/>
      <c r="D77" s="2" t="s">
        <v>4</v>
      </c>
      <c r="E77" s="130"/>
      <c r="F77" s="130"/>
      <c r="G77" s="130"/>
      <c r="H77" s="71"/>
    </row>
    <row r="78" spans="1:10" s="10" customFormat="1" ht="30.75" customHeight="1" x14ac:dyDescent="0.25">
      <c r="A78" s="278"/>
      <c r="B78" s="8"/>
      <c r="C78" s="9"/>
      <c r="D78" s="4" t="s">
        <v>44</v>
      </c>
      <c r="E78" s="140">
        <f>E84+E89+E94+E100+E103+E106+E109+E112</f>
        <v>9316099.5</v>
      </c>
      <c r="F78" s="140">
        <f>F84+F89+F94+F100+F103+F106+F109+F112</f>
        <v>9016199.9000000004</v>
      </c>
      <c r="G78" s="140">
        <f>G84+G89+G94+G100+G103+G106+G109+G112</f>
        <v>8911736.2400000002</v>
      </c>
      <c r="H78" s="125">
        <f>G78/F78</f>
        <v>0.9884137817308154</v>
      </c>
      <c r="J78" s="5"/>
    </row>
    <row r="79" spans="1:10" s="10" customFormat="1" ht="18" customHeight="1" x14ac:dyDescent="0.25">
      <c r="A79" s="278"/>
      <c r="B79" s="11"/>
      <c r="C79" s="12"/>
      <c r="D79" s="108" t="s">
        <v>6</v>
      </c>
      <c r="E79" s="141"/>
      <c r="F79" s="141"/>
      <c r="G79" s="141"/>
      <c r="H79" s="142"/>
      <c r="J79" s="5"/>
    </row>
    <row r="80" spans="1:10" s="10" customFormat="1" ht="27" x14ac:dyDescent="0.25">
      <c r="A80" s="278"/>
      <c r="B80" s="11"/>
      <c r="C80" s="12"/>
      <c r="D80" s="19" t="s">
        <v>45</v>
      </c>
      <c r="E80" s="141"/>
      <c r="F80" s="141"/>
      <c r="G80" s="141"/>
      <c r="H80" s="142"/>
      <c r="J80" s="5"/>
    </row>
    <row r="81" spans="1:10" s="10" customFormat="1" ht="18.75" customHeight="1" x14ac:dyDescent="0.25">
      <c r="A81" s="278"/>
      <c r="B81" s="11"/>
      <c r="C81" s="12"/>
      <c r="D81" s="108" t="s">
        <v>7</v>
      </c>
      <c r="E81" s="141"/>
      <c r="F81" s="141"/>
      <c r="G81" s="141"/>
      <c r="H81" s="142"/>
      <c r="J81" s="5"/>
    </row>
    <row r="82" spans="1:10" s="10" customFormat="1" ht="67.5" customHeight="1" x14ac:dyDescent="0.25">
      <c r="A82" s="278"/>
      <c r="B82" s="13"/>
      <c r="C82" s="14"/>
      <c r="D82" s="19" t="s">
        <v>46</v>
      </c>
      <c r="E82" s="166"/>
      <c r="F82" s="166"/>
      <c r="G82" s="166"/>
      <c r="H82" s="167"/>
      <c r="J82" s="5"/>
    </row>
    <row r="83" spans="1:10" s="3" customFormat="1" ht="18.75" customHeight="1" x14ac:dyDescent="0.25">
      <c r="A83" s="278"/>
      <c r="B83" s="104"/>
      <c r="C83" s="104"/>
      <c r="D83" s="102" t="s">
        <v>9</v>
      </c>
      <c r="E83" s="130"/>
      <c r="F83" s="130"/>
      <c r="G83" s="130"/>
      <c r="H83" s="71"/>
      <c r="J83" s="60"/>
    </row>
    <row r="84" spans="1:10" ht="36.75" customHeight="1" x14ac:dyDescent="0.25">
      <c r="A84" s="278"/>
      <c r="B84" s="158" t="s">
        <v>17</v>
      </c>
      <c r="C84" s="158" t="s">
        <v>18</v>
      </c>
      <c r="D84" s="17" t="s">
        <v>47</v>
      </c>
      <c r="E84" s="70">
        <v>42223.7</v>
      </c>
      <c r="F84" s="70">
        <v>42223.7</v>
      </c>
      <c r="G84" s="70">
        <v>42223.7</v>
      </c>
      <c r="H84" s="132">
        <f>G84/F84</f>
        <v>1</v>
      </c>
      <c r="J84" s="5"/>
    </row>
    <row r="85" spans="1:10" ht="19.5" customHeight="1" x14ac:dyDescent="0.25">
      <c r="A85" s="278"/>
      <c r="B85" s="160"/>
      <c r="C85" s="160"/>
      <c r="D85" s="61" t="s">
        <v>12</v>
      </c>
      <c r="E85" s="141"/>
      <c r="F85" s="141"/>
      <c r="G85" s="141"/>
      <c r="H85" s="142"/>
      <c r="J85" s="5"/>
    </row>
    <row r="86" spans="1:10" ht="49.5" customHeight="1" x14ac:dyDescent="0.25">
      <c r="A86" s="278"/>
      <c r="B86" s="160"/>
      <c r="C86" s="160"/>
      <c r="D86" s="17" t="s">
        <v>48</v>
      </c>
      <c r="E86" s="141"/>
      <c r="F86" s="141"/>
      <c r="G86" s="141"/>
      <c r="H86" s="142"/>
      <c r="J86" s="5"/>
    </row>
    <row r="87" spans="1:10" ht="17.25" customHeight="1" x14ac:dyDescent="0.25">
      <c r="A87" s="278"/>
      <c r="B87" s="160"/>
      <c r="C87" s="160"/>
      <c r="D87" s="61" t="s">
        <v>13</v>
      </c>
      <c r="E87" s="141"/>
      <c r="F87" s="141"/>
      <c r="G87" s="141"/>
      <c r="H87" s="142"/>
      <c r="J87" s="5"/>
    </row>
    <row r="88" spans="1:10" ht="35.25" customHeight="1" x14ac:dyDescent="0.25">
      <c r="A88" s="278"/>
      <c r="B88" s="163"/>
      <c r="C88" s="163"/>
      <c r="D88" s="6" t="s">
        <v>49</v>
      </c>
      <c r="E88" s="143"/>
      <c r="F88" s="166"/>
      <c r="G88" s="166"/>
      <c r="H88" s="167"/>
      <c r="J88" s="5"/>
    </row>
    <row r="89" spans="1:10" ht="38.25" customHeight="1" x14ac:dyDescent="0.25">
      <c r="A89" s="278"/>
      <c r="B89" s="158" t="s">
        <v>21</v>
      </c>
      <c r="C89" s="158" t="s">
        <v>18</v>
      </c>
      <c r="D89" s="18" t="s">
        <v>50</v>
      </c>
      <c r="E89" s="93">
        <v>140000</v>
      </c>
      <c r="F89" s="93">
        <v>140000</v>
      </c>
      <c r="G89" s="93">
        <v>137075.84</v>
      </c>
      <c r="H89" s="132">
        <f>G89/F89</f>
        <v>0.97911314285714279</v>
      </c>
      <c r="J89" s="5"/>
    </row>
    <row r="90" spans="1:10" ht="15" customHeight="1" x14ac:dyDescent="0.25">
      <c r="A90" s="278"/>
      <c r="B90" s="160"/>
      <c r="C90" s="160"/>
      <c r="D90" s="109" t="s">
        <v>12</v>
      </c>
      <c r="E90" s="136"/>
      <c r="F90" s="136"/>
      <c r="G90" s="136"/>
      <c r="H90" s="137"/>
      <c r="J90" s="5"/>
    </row>
    <row r="91" spans="1:10" ht="41.25" customHeight="1" x14ac:dyDescent="0.25">
      <c r="A91" s="278"/>
      <c r="B91" s="160"/>
      <c r="C91" s="160"/>
      <c r="D91" s="18" t="s">
        <v>51</v>
      </c>
      <c r="E91" s="136"/>
      <c r="F91" s="136"/>
      <c r="G91" s="136"/>
      <c r="H91" s="137"/>
      <c r="J91" s="5"/>
    </row>
    <row r="92" spans="1:10" ht="18" customHeight="1" x14ac:dyDescent="0.25">
      <c r="A92" s="278"/>
      <c r="B92" s="160"/>
      <c r="C92" s="160"/>
      <c r="D92" s="109" t="s">
        <v>13</v>
      </c>
      <c r="E92" s="136"/>
      <c r="F92" s="136"/>
      <c r="G92" s="136"/>
      <c r="H92" s="137"/>
      <c r="J92" s="5"/>
    </row>
    <row r="93" spans="1:10" ht="50.25" customHeight="1" x14ac:dyDescent="0.25">
      <c r="A93" s="278"/>
      <c r="B93" s="251"/>
      <c r="C93" s="163"/>
      <c r="D93" s="18" t="s">
        <v>247</v>
      </c>
      <c r="E93" s="168"/>
      <c r="F93" s="168"/>
      <c r="G93" s="168"/>
      <c r="H93" s="169"/>
      <c r="J93" s="5"/>
    </row>
    <row r="94" spans="1:10" ht="29.25" customHeight="1" x14ac:dyDescent="0.25">
      <c r="A94" s="281"/>
      <c r="B94" s="90" t="s">
        <v>52</v>
      </c>
      <c r="C94" s="90" t="s">
        <v>18</v>
      </c>
      <c r="D94" s="57" t="s">
        <v>53</v>
      </c>
      <c r="E94" s="89">
        <v>60000</v>
      </c>
      <c r="F94" s="90">
        <v>60000</v>
      </c>
      <c r="G94" s="170">
        <v>60000</v>
      </c>
      <c r="H94" s="145">
        <f>G94/F94</f>
        <v>1</v>
      </c>
      <c r="J94" s="5"/>
    </row>
    <row r="95" spans="1:10" ht="18" customHeight="1" x14ac:dyDescent="0.25">
      <c r="A95" s="281"/>
      <c r="B95" s="92"/>
      <c r="C95" s="92"/>
      <c r="D95" s="107" t="s">
        <v>12</v>
      </c>
      <c r="E95" s="91"/>
      <c r="F95" s="92"/>
      <c r="G95" s="151"/>
      <c r="H95" s="171"/>
      <c r="J95" s="5"/>
    </row>
    <row r="96" spans="1:10" ht="33.75" customHeight="1" x14ac:dyDescent="0.25">
      <c r="A96" s="281"/>
      <c r="B96" s="92"/>
      <c r="C96" s="92"/>
      <c r="D96" s="86" t="s">
        <v>54</v>
      </c>
      <c r="E96" s="91"/>
      <c r="F96" s="92"/>
      <c r="G96" s="151"/>
      <c r="H96" s="171"/>
      <c r="J96" s="5"/>
    </row>
    <row r="97" spans="1:10" ht="17.25" customHeight="1" x14ac:dyDescent="0.25">
      <c r="A97" s="281"/>
      <c r="B97" s="92"/>
      <c r="C97" s="92"/>
      <c r="D97" s="107" t="s">
        <v>13</v>
      </c>
      <c r="E97" s="91"/>
      <c r="F97" s="92"/>
      <c r="G97" s="151"/>
      <c r="H97" s="171"/>
      <c r="J97" s="5"/>
    </row>
    <row r="98" spans="1:10" ht="20.25" customHeight="1" x14ac:dyDescent="0.25">
      <c r="A98" s="281"/>
      <c r="B98" s="92"/>
      <c r="C98" s="92"/>
      <c r="D98" s="81" t="s">
        <v>55</v>
      </c>
      <c r="E98" s="91"/>
      <c r="F98" s="92"/>
      <c r="G98" s="151"/>
      <c r="H98" s="171"/>
      <c r="J98" s="5"/>
    </row>
    <row r="99" spans="1:10" s="3" customFormat="1" ht="21" customHeight="1" x14ac:dyDescent="0.25">
      <c r="A99" s="281"/>
      <c r="B99" s="148"/>
      <c r="C99" s="148"/>
      <c r="D99" s="77" t="s">
        <v>27</v>
      </c>
      <c r="E99" s="147"/>
      <c r="F99" s="148"/>
      <c r="G99" s="149"/>
      <c r="H99" s="150"/>
      <c r="J99" s="60"/>
    </row>
    <row r="100" spans="1:10" ht="35.25" customHeight="1" x14ac:dyDescent="0.25">
      <c r="A100" s="278"/>
      <c r="B100" s="153" t="s">
        <v>28</v>
      </c>
      <c r="C100" s="153" t="s">
        <v>56</v>
      </c>
      <c r="D100" s="18" t="s">
        <v>57</v>
      </c>
      <c r="E100" s="153">
        <v>7723315.5999999996</v>
      </c>
      <c r="F100" s="153">
        <v>7423416</v>
      </c>
      <c r="G100" s="153">
        <v>7351334.4000000004</v>
      </c>
      <c r="H100" s="172">
        <f>G100/F100</f>
        <v>0.99028996893074572</v>
      </c>
      <c r="J100" s="5"/>
    </row>
    <row r="101" spans="1:10" ht="19.5" customHeight="1" x14ac:dyDescent="0.25">
      <c r="A101" s="278"/>
      <c r="B101" s="136"/>
      <c r="C101" s="136"/>
      <c r="D101" s="109" t="s">
        <v>243</v>
      </c>
      <c r="E101" s="136"/>
      <c r="F101" s="136"/>
      <c r="G101" s="136"/>
      <c r="H101" s="137"/>
      <c r="J101" s="5"/>
    </row>
    <row r="102" spans="1:10" ht="33" customHeight="1" x14ac:dyDescent="0.25">
      <c r="A102" s="278"/>
      <c r="B102" s="138"/>
      <c r="C102" s="138"/>
      <c r="D102" s="18" t="s">
        <v>58</v>
      </c>
      <c r="E102" s="138"/>
      <c r="F102" s="138"/>
      <c r="G102" s="138"/>
      <c r="H102" s="139"/>
      <c r="J102" s="5"/>
    </row>
    <row r="103" spans="1:10" ht="33.75" customHeight="1" x14ac:dyDescent="0.25">
      <c r="A103" s="278"/>
      <c r="B103" s="93" t="s">
        <v>59</v>
      </c>
      <c r="C103" s="93" t="s">
        <v>56</v>
      </c>
      <c r="D103" s="17" t="s">
        <v>60</v>
      </c>
      <c r="E103" s="93">
        <v>624811.19999999995</v>
      </c>
      <c r="F103" s="93">
        <v>624811.19999999995</v>
      </c>
      <c r="G103" s="93">
        <v>623187.4</v>
      </c>
      <c r="H103" s="132">
        <f>G103/F103</f>
        <v>0.99740113493484128</v>
      </c>
      <c r="J103" s="5"/>
    </row>
    <row r="104" spans="1:10" ht="18.75" customHeight="1" x14ac:dyDescent="0.25">
      <c r="A104" s="278"/>
      <c r="B104" s="136"/>
      <c r="C104" s="136"/>
      <c r="D104" s="109" t="s">
        <v>243</v>
      </c>
      <c r="E104" s="136"/>
      <c r="F104" s="136"/>
      <c r="G104" s="136"/>
      <c r="H104" s="137"/>
      <c r="J104" s="5"/>
    </row>
    <row r="105" spans="1:10" ht="36" customHeight="1" x14ac:dyDescent="0.25">
      <c r="A105" s="278"/>
      <c r="B105" s="138"/>
      <c r="C105" s="138"/>
      <c r="D105" s="17" t="s">
        <v>61</v>
      </c>
      <c r="E105" s="138"/>
      <c r="F105" s="138"/>
      <c r="G105" s="138"/>
      <c r="H105" s="139"/>
      <c r="J105" s="5"/>
    </row>
    <row r="106" spans="1:10" ht="36.75" customHeight="1" x14ac:dyDescent="0.25">
      <c r="A106" s="278"/>
      <c r="B106" s="93" t="s">
        <v>62</v>
      </c>
      <c r="C106" s="93" t="s">
        <v>63</v>
      </c>
      <c r="D106" s="17" t="s">
        <v>64</v>
      </c>
      <c r="E106" s="93">
        <v>478513</v>
      </c>
      <c r="F106" s="93">
        <v>478513</v>
      </c>
      <c r="G106" s="93">
        <v>468690.2</v>
      </c>
      <c r="H106" s="132">
        <f>G106/F106</f>
        <v>0.9794722400436352</v>
      </c>
      <c r="J106" s="5"/>
    </row>
    <row r="107" spans="1:10" ht="15.75" customHeight="1" x14ac:dyDescent="0.25">
      <c r="A107" s="278"/>
      <c r="B107" s="136"/>
      <c r="C107" s="136"/>
      <c r="D107" s="109" t="s">
        <v>243</v>
      </c>
      <c r="E107" s="136"/>
      <c r="F107" s="136"/>
      <c r="G107" s="136"/>
      <c r="H107" s="137"/>
      <c r="J107" s="5"/>
    </row>
    <row r="108" spans="1:10" ht="32.25" customHeight="1" x14ac:dyDescent="0.25">
      <c r="A108" s="278"/>
      <c r="B108" s="138"/>
      <c r="C108" s="138"/>
      <c r="D108" s="17" t="s">
        <v>65</v>
      </c>
      <c r="E108" s="138"/>
      <c r="F108" s="138"/>
      <c r="G108" s="138"/>
      <c r="H108" s="139"/>
      <c r="J108" s="5"/>
    </row>
    <row r="109" spans="1:10" ht="33.75" customHeight="1" x14ac:dyDescent="0.25">
      <c r="A109" s="278"/>
      <c r="B109" s="93" t="s">
        <v>66</v>
      </c>
      <c r="C109" s="93" t="s">
        <v>63</v>
      </c>
      <c r="D109" s="17" t="s">
        <v>67</v>
      </c>
      <c r="E109" s="93">
        <v>200250</v>
      </c>
      <c r="F109" s="93">
        <v>200250</v>
      </c>
      <c r="G109" s="93">
        <v>200250</v>
      </c>
      <c r="H109" s="132">
        <f>G109/F109</f>
        <v>1</v>
      </c>
      <c r="J109" s="5"/>
    </row>
    <row r="110" spans="1:10" ht="15.75" customHeight="1" x14ac:dyDescent="0.25">
      <c r="A110" s="278"/>
      <c r="B110" s="136"/>
      <c r="C110" s="136"/>
      <c r="D110" s="109" t="s">
        <v>243</v>
      </c>
      <c r="E110" s="136"/>
      <c r="F110" s="136"/>
      <c r="G110" s="136"/>
      <c r="H110" s="137"/>
      <c r="J110" s="5"/>
    </row>
    <row r="111" spans="1:10" ht="33" customHeight="1" x14ac:dyDescent="0.25">
      <c r="A111" s="278"/>
      <c r="B111" s="138"/>
      <c r="C111" s="138"/>
      <c r="D111" s="17" t="s">
        <v>68</v>
      </c>
      <c r="E111" s="138"/>
      <c r="F111" s="138"/>
      <c r="G111" s="138"/>
      <c r="H111" s="139"/>
      <c r="J111" s="5"/>
    </row>
    <row r="112" spans="1:10" ht="35.25" customHeight="1" x14ac:dyDescent="0.25">
      <c r="A112" s="278"/>
      <c r="B112" s="93" t="s">
        <v>69</v>
      </c>
      <c r="C112" s="93" t="s">
        <v>18</v>
      </c>
      <c r="D112" s="17" t="s">
        <v>70</v>
      </c>
      <c r="E112" s="93">
        <v>46986</v>
      </c>
      <c r="F112" s="93">
        <v>46986</v>
      </c>
      <c r="G112" s="93">
        <v>28974.7</v>
      </c>
      <c r="H112" s="132">
        <f>G112/F112</f>
        <v>0.6166666666666667</v>
      </c>
      <c r="J112" s="5"/>
    </row>
    <row r="113" spans="1:10" ht="15.75" customHeight="1" x14ac:dyDescent="0.25">
      <c r="A113" s="278"/>
      <c r="B113" s="136"/>
      <c r="C113" s="136"/>
      <c r="D113" s="109" t="s">
        <v>243</v>
      </c>
      <c r="E113" s="136"/>
      <c r="F113" s="136"/>
      <c r="G113" s="136"/>
      <c r="H113" s="137"/>
      <c r="J113" s="5"/>
    </row>
    <row r="114" spans="1:10" ht="34.5" customHeight="1" x14ac:dyDescent="0.25">
      <c r="A114" s="278"/>
      <c r="B114" s="138"/>
      <c r="C114" s="138"/>
      <c r="D114" s="17" t="s">
        <v>71</v>
      </c>
      <c r="E114" s="138"/>
      <c r="F114" s="138"/>
      <c r="G114" s="138"/>
      <c r="H114" s="139"/>
      <c r="J114" s="5"/>
    </row>
    <row r="115" spans="1:10" s="3" customFormat="1" ht="23.25" customHeight="1" x14ac:dyDescent="0.25">
      <c r="A115" s="43">
        <v>1114</v>
      </c>
      <c r="B115" s="67"/>
      <c r="C115" s="71"/>
      <c r="D115" s="2" t="s">
        <v>4</v>
      </c>
      <c r="E115" s="130"/>
      <c r="F115" s="130"/>
      <c r="G115" s="130"/>
      <c r="H115" s="71"/>
    </row>
    <row r="116" spans="1:10" ht="25.5" customHeight="1" x14ac:dyDescent="0.25">
      <c r="A116" s="277"/>
      <c r="B116" s="277"/>
      <c r="C116" s="277"/>
      <c r="D116" s="17" t="s">
        <v>248</v>
      </c>
      <c r="E116" s="124">
        <f>E122+E127+E133</f>
        <v>48349.4</v>
      </c>
      <c r="F116" s="124">
        <f>F122+F127+F133</f>
        <v>48349.4</v>
      </c>
      <c r="G116" s="124">
        <f>G122+G127+G133</f>
        <v>42254.9</v>
      </c>
      <c r="H116" s="125">
        <f>G116/F116</f>
        <v>0.87394879771000256</v>
      </c>
      <c r="J116" s="5"/>
    </row>
    <row r="117" spans="1:10" s="3" customFormat="1" ht="17.25" customHeight="1" x14ac:dyDescent="0.25">
      <c r="A117" s="278"/>
      <c r="B117" s="278"/>
      <c r="C117" s="278"/>
      <c r="D117" s="61" t="s">
        <v>6</v>
      </c>
      <c r="E117" s="173"/>
      <c r="F117" s="173"/>
      <c r="G117" s="173"/>
      <c r="H117" s="174"/>
      <c r="J117" s="60"/>
    </row>
    <row r="118" spans="1:10" s="3" customFormat="1" ht="33" customHeight="1" x14ac:dyDescent="0.25">
      <c r="A118" s="278"/>
      <c r="B118" s="278"/>
      <c r="C118" s="278"/>
      <c r="D118" s="6" t="s">
        <v>72</v>
      </c>
      <c r="E118" s="173"/>
      <c r="F118" s="173"/>
      <c r="G118" s="173"/>
      <c r="H118" s="174"/>
      <c r="J118" s="60"/>
    </row>
    <row r="119" spans="1:10" s="3" customFormat="1" ht="17.25" customHeight="1" x14ac:dyDescent="0.25">
      <c r="A119" s="278"/>
      <c r="B119" s="278"/>
      <c r="C119" s="278"/>
      <c r="D119" s="61" t="s">
        <v>7</v>
      </c>
      <c r="E119" s="173"/>
      <c r="F119" s="173"/>
      <c r="G119" s="173"/>
      <c r="H119" s="174"/>
      <c r="J119" s="60"/>
    </row>
    <row r="120" spans="1:10" ht="47.25" customHeight="1" x14ac:dyDescent="0.25">
      <c r="A120" s="278"/>
      <c r="B120" s="279"/>
      <c r="C120" s="279"/>
      <c r="D120" s="7" t="s">
        <v>73</v>
      </c>
      <c r="E120" s="128"/>
      <c r="F120" s="128"/>
      <c r="G120" s="128"/>
      <c r="H120" s="129"/>
      <c r="J120" s="5"/>
    </row>
    <row r="121" spans="1:10" s="3" customFormat="1" ht="21" customHeight="1" x14ac:dyDescent="0.25">
      <c r="A121" s="278"/>
      <c r="B121" s="101"/>
      <c r="C121" s="101"/>
      <c r="D121" s="249" t="s">
        <v>9</v>
      </c>
      <c r="E121" s="221"/>
      <c r="F121" s="221"/>
      <c r="G121" s="221"/>
      <c r="H121" s="222"/>
      <c r="J121" s="60"/>
    </row>
    <row r="122" spans="1:10" ht="36.75" customHeight="1" x14ac:dyDescent="0.25">
      <c r="A122" s="278"/>
      <c r="B122" s="175" t="s">
        <v>52</v>
      </c>
      <c r="C122" s="175" t="s">
        <v>18</v>
      </c>
      <c r="D122" s="19" t="s">
        <v>74</v>
      </c>
      <c r="E122" s="175">
        <v>8535.1</v>
      </c>
      <c r="F122" s="175">
        <v>8535.1</v>
      </c>
      <c r="G122" s="175">
        <v>8535.1</v>
      </c>
      <c r="H122" s="132">
        <f>G122/F122</f>
        <v>1</v>
      </c>
      <c r="J122" s="5"/>
    </row>
    <row r="123" spans="1:10" ht="17.25" customHeight="1" x14ac:dyDescent="0.25">
      <c r="A123" s="278"/>
      <c r="B123" s="126"/>
      <c r="C123" s="126"/>
      <c r="D123" s="61" t="s">
        <v>12</v>
      </c>
      <c r="E123" s="126"/>
      <c r="F123" s="126"/>
      <c r="G123" s="126"/>
      <c r="H123" s="127"/>
      <c r="J123" s="5"/>
    </row>
    <row r="124" spans="1:10" ht="35.25" customHeight="1" x14ac:dyDescent="0.25">
      <c r="A124" s="278"/>
      <c r="B124" s="126"/>
      <c r="C124" s="126"/>
      <c r="D124" s="48" t="s">
        <v>324</v>
      </c>
      <c r="E124" s="126"/>
      <c r="F124" s="126"/>
      <c r="G124" s="126"/>
      <c r="H124" s="127"/>
      <c r="J124" s="5"/>
    </row>
    <row r="125" spans="1:10" ht="19.5" customHeight="1" x14ac:dyDescent="0.25">
      <c r="A125" s="278"/>
      <c r="B125" s="126"/>
      <c r="C125" s="126"/>
      <c r="D125" s="61" t="s">
        <v>13</v>
      </c>
      <c r="E125" s="126"/>
      <c r="F125" s="126"/>
      <c r="G125" s="126"/>
      <c r="H125" s="127"/>
      <c r="J125" s="5"/>
    </row>
    <row r="126" spans="1:10" ht="21.75" customHeight="1" x14ac:dyDescent="0.25">
      <c r="A126" s="278"/>
      <c r="B126" s="176"/>
      <c r="C126" s="176"/>
      <c r="D126" s="19" t="s">
        <v>75</v>
      </c>
      <c r="E126" s="176"/>
      <c r="F126" s="176"/>
      <c r="G126" s="176"/>
      <c r="H126" s="177"/>
      <c r="J126" s="5"/>
    </row>
    <row r="127" spans="1:10" ht="33.75" customHeight="1" x14ac:dyDescent="0.25">
      <c r="A127" s="278"/>
      <c r="B127" s="175" t="s">
        <v>76</v>
      </c>
      <c r="C127" s="175" t="s">
        <v>18</v>
      </c>
      <c r="D127" s="57" t="s">
        <v>77</v>
      </c>
      <c r="E127" s="175">
        <v>36214.300000000003</v>
      </c>
      <c r="F127" s="175">
        <v>36214.300000000003</v>
      </c>
      <c r="G127" s="175">
        <v>30119.8</v>
      </c>
      <c r="H127" s="132">
        <f>G127/F127</f>
        <v>0.83171012555813584</v>
      </c>
      <c r="J127" s="5"/>
    </row>
    <row r="128" spans="1:10" ht="21" customHeight="1" x14ac:dyDescent="0.25">
      <c r="A128" s="278"/>
      <c r="B128" s="126"/>
      <c r="C128" s="126"/>
      <c r="D128" s="107" t="s">
        <v>12</v>
      </c>
      <c r="E128" s="126"/>
      <c r="F128" s="126"/>
      <c r="G128" s="126"/>
      <c r="H128" s="127"/>
      <c r="J128" s="5"/>
    </row>
    <row r="129" spans="1:10" ht="34.5" customHeight="1" x14ac:dyDescent="0.25">
      <c r="A129" s="278"/>
      <c r="B129" s="126"/>
      <c r="C129" s="126"/>
      <c r="D129" s="57" t="s">
        <v>78</v>
      </c>
      <c r="E129" s="126"/>
      <c r="F129" s="126"/>
      <c r="G129" s="126"/>
      <c r="H129" s="127"/>
      <c r="J129" s="5"/>
    </row>
    <row r="130" spans="1:10" ht="18.75" customHeight="1" x14ac:dyDescent="0.25">
      <c r="A130" s="278"/>
      <c r="B130" s="126"/>
      <c r="C130" s="126"/>
      <c r="D130" s="107" t="s">
        <v>13</v>
      </c>
      <c r="E130" s="126"/>
      <c r="F130" s="126"/>
      <c r="G130" s="126"/>
      <c r="H130" s="127"/>
      <c r="J130" s="5"/>
    </row>
    <row r="131" spans="1:10" ht="21.75" customHeight="1" x14ac:dyDescent="0.25">
      <c r="A131" s="278"/>
      <c r="B131" s="128"/>
      <c r="C131" s="128"/>
      <c r="D131" s="242" t="s">
        <v>237</v>
      </c>
      <c r="E131" s="128"/>
      <c r="F131" s="128"/>
      <c r="G131" s="128"/>
      <c r="H131" s="177"/>
      <c r="J131" s="5"/>
    </row>
    <row r="132" spans="1:10" s="3" customFormat="1" ht="16.5" customHeight="1" x14ac:dyDescent="0.25">
      <c r="A132" s="278"/>
      <c r="B132" s="245"/>
      <c r="C132" s="100"/>
      <c r="D132" s="85" t="s">
        <v>27</v>
      </c>
      <c r="E132" s="243"/>
      <c r="F132" s="244"/>
      <c r="G132" s="203"/>
      <c r="H132" s="38"/>
      <c r="J132" s="60"/>
    </row>
    <row r="133" spans="1:10" ht="21.75" customHeight="1" x14ac:dyDescent="0.25">
      <c r="A133" s="278"/>
      <c r="B133" s="75" t="s">
        <v>62</v>
      </c>
      <c r="C133" s="75" t="s">
        <v>18</v>
      </c>
      <c r="D133" s="19" t="s">
        <v>79</v>
      </c>
      <c r="E133" s="178">
        <v>3600</v>
      </c>
      <c r="F133" s="178">
        <v>3600</v>
      </c>
      <c r="G133" s="178">
        <v>3600</v>
      </c>
      <c r="H133" s="172">
        <f>G133/F133</f>
        <v>1</v>
      </c>
      <c r="J133" s="5"/>
    </row>
    <row r="134" spans="1:10" ht="21.75" customHeight="1" x14ac:dyDescent="0.25">
      <c r="A134" s="278"/>
      <c r="B134" s="11"/>
      <c r="C134" s="11"/>
      <c r="D134" s="61" t="s">
        <v>243</v>
      </c>
      <c r="E134" s="179"/>
      <c r="F134" s="179"/>
      <c r="G134" s="179"/>
      <c r="H134" s="180"/>
      <c r="J134" s="5"/>
    </row>
    <row r="135" spans="1:10" ht="38.25" customHeight="1" x14ac:dyDescent="0.25">
      <c r="A135" s="279"/>
      <c r="B135" s="13"/>
      <c r="C135" s="13"/>
      <c r="D135" s="250" t="s">
        <v>80</v>
      </c>
      <c r="E135" s="201"/>
      <c r="F135" s="201"/>
      <c r="G135" s="201"/>
      <c r="H135" s="202"/>
      <c r="J135" s="5"/>
    </row>
    <row r="136" spans="1:10" s="3" customFormat="1" ht="23.25" customHeight="1" x14ac:dyDescent="0.25">
      <c r="A136" s="43">
        <v>1146</v>
      </c>
      <c r="B136" s="94"/>
      <c r="C136" s="95"/>
      <c r="D136" s="2" t="s">
        <v>4</v>
      </c>
      <c r="E136" s="130"/>
      <c r="F136" s="130"/>
      <c r="G136" s="130"/>
      <c r="H136" s="71"/>
    </row>
    <row r="137" spans="1:10" ht="29.25" customHeight="1" x14ac:dyDescent="0.25">
      <c r="A137" s="277"/>
      <c r="B137" s="280"/>
      <c r="C137" s="280"/>
      <c r="D137" s="19" t="s">
        <v>81</v>
      </c>
      <c r="E137" s="124">
        <f>E143+E148+E153+E158+E163+E168+E173+E178+E183+E188+E193+E198+E203+E208+E213+E218+E223+E228+E233+E238+E243+E248+E253+E258+E263+E268+E273+E278+E283+E288+E293+E299+E306+E313+E321+E324+E327+E330+E333+E336+E339</f>
        <v>19571461.000000004</v>
      </c>
      <c r="F137" s="124">
        <f>F143+F148+F153+F158+F163+F168+F173+F178+F183+F188+F193+F198+F203+F208+F213+F218+F223+F228+F233+F238+F243+F248+F253+F258+F263+F268+F273+F278+F283+F288+F293+F299+F306+F313+F321+F324+F327+F330+F333+F336+F339</f>
        <v>19543427.800000004</v>
      </c>
      <c r="G137" s="124">
        <f>G143+G148+G153+G158+G163+G168+G173+G178+G183+G188+G193+G198+G203+G208+G213+G218+G223+G228+G233+G238+G243+G248+G253+G258+G263+G268+G273+G278+G283+G288+G293+G299+G306+G313+G321+G324+G327+G330+G333+G336+G339</f>
        <v>20589990.500000011</v>
      </c>
      <c r="H137" s="125">
        <f>G137/F137</f>
        <v>1.0535506212477224</v>
      </c>
      <c r="J137" s="5"/>
    </row>
    <row r="138" spans="1:10" ht="17.25" customHeight="1" x14ac:dyDescent="0.25">
      <c r="A138" s="278"/>
      <c r="B138" s="280"/>
      <c r="C138" s="280"/>
      <c r="D138" s="108" t="s">
        <v>6</v>
      </c>
      <c r="E138" s="126"/>
      <c r="F138" s="126"/>
      <c r="G138" s="126"/>
      <c r="H138" s="127"/>
      <c r="J138" s="5"/>
    </row>
    <row r="139" spans="1:10" ht="36.75" customHeight="1" x14ac:dyDescent="0.25">
      <c r="A139" s="278"/>
      <c r="B139" s="280"/>
      <c r="C139" s="280"/>
      <c r="D139" s="6" t="s">
        <v>82</v>
      </c>
      <c r="E139" s="126"/>
      <c r="F139" s="126"/>
      <c r="G139" s="126"/>
      <c r="H139" s="127"/>
      <c r="J139" s="5"/>
    </row>
    <row r="140" spans="1:10" ht="18.75" customHeight="1" x14ac:dyDescent="0.25">
      <c r="A140" s="278"/>
      <c r="B140" s="280"/>
      <c r="C140" s="280"/>
      <c r="D140" s="61" t="s">
        <v>7</v>
      </c>
      <c r="E140" s="126"/>
      <c r="F140" s="126"/>
      <c r="G140" s="126"/>
      <c r="H140" s="127"/>
      <c r="J140" s="5"/>
    </row>
    <row r="141" spans="1:10" ht="58.5" customHeight="1" x14ac:dyDescent="0.25">
      <c r="A141" s="278"/>
      <c r="B141" s="280"/>
      <c r="C141" s="280"/>
      <c r="D141" s="7" t="s">
        <v>83</v>
      </c>
      <c r="E141" s="128"/>
      <c r="F141" s="128"/>
      <c r="G141" s="128"/>
      <c r="H141" s="129"/>
      <c r="J141" s="5"/>
    </row>
    <row r="142" spans="1:10" s="3" customFormat="1" ht="21" customHeight="1" x14ac:dyDescent="0.25">
      <c r="A142" s="278"/>
      <c r="B142" s="104"/>
      <c r="C142" s="104"/>
      <c r="D142" s="102" t="s">
        <v>9</v>
      </c>
      <c r="E142" s="130"/>
      <c r="F142" s="130"/>
      <c r="G142" s="130"/>
      <c r="H142" s="71"/>
      <c r="J142" s="60"/>
    </row>
    <row r="143" spans="1:10" s="10" customFormat="1" ht="23.25" customHeight="1" x14ac:dyDescent="0.25">
      <c r="A143" s="278"/>
      <c r="B143" s="70" t="s">
        <v>17</v>
      </c>
      <c r="C143" s="70" t="s">
        <v>84</v>
      </c>
      <c r="D143" s="19" t="s">
        <v>85</v>
      </c>
      <c r="E143" s="70">
        <v>269179.8</v>
      </c>
      <c r="F143" s="70">
        <v>266640.8</v>
      </c>
      <c r="G143" s="70">
        <v>266640.8</v>
      </c>
      <c r="H143" s="132">
        <f>G143/F143</f>
        <v>1</v>
      </c>
      <c r="J143" s="5"/>
    </row>
    <row r="144" spans="1:10" s="10" customFormat="1" ht="23.25" customHeight="1" x14ac:dyDescent="0.25">
      <c r="A144" s="278"/>
      <c r="B144" s="11"/>
      <c r="C144" s="11"/>
      <c r="D144" s="108" t="s">
        <v>12</v>
      </c>
      <c r="E144" s="141"/>
      <c r="F144" s="141"/>
      <c r="G144" s="141"/>
      <c r="H144" s="142"/>
      <c r="J144" s="5"/>
    </row>
    <row r="145" spans="1:10" s="10" customFormat="1" ht="26.25" customHeight="1" x14ac:dyDescent="0.25">
      <c r="A145" s="278"/>
      <c r="B145" s="11"/>
      <c r="C145" s="11"/>
      <c r="D145" s="19" t="s">
        <v>86</v>
      </c>
      <c r="E145" s="141"/>
      <c r="F145" s="141"/>
      <c r="G145" s="141"/>
      <c r="H145" s="142"/>
      <c r="J145" s="5"/>
    </row>
    <row r="146" spans="1:10" s="10" customFormat="1" ht="18.75" customHeight="1" x14ac:dyDescent="0.25">
      <c r="A146" s="278"/>
      <c r="B146" s="11"/>
      <c r="C146" s="11"/>
      <c r="D146" s="108" t="s">
        <v>13</v>
      </c>
      <c r="E146" s="141"/>
      <c r="F146" s="141"/>
      <c r="G146" s="141"/>
      <c r="H146" s="142"/>
      <c r="J146" s="5"/>
    </row>
    <row r="147" spans="1:10" s="10" customFormat="1" ht="36.75" customHeight="1" x14ac:dyDescent="0.25">
      <c r="A147" s="278"/>
      <c r="B147" s="13"/>
      <c r="C147" s="13"/>
      <c r="D147" s="19" t="s">
        <v>87</v>
      </c>
      <c r="E147" s="166"/>
      <c r="F147" s="166"/>
      <c r="G147" s="166"/>
      <c r="H147" s="167"/>
      <c r="J147" s="5"/>
    </row>
    <row r="148" spans="1:10" ht="52.5" customHeight="1" x14ac:dyDescent="0.25">
      <c r="A148" s="278"/>
      <c r="B148" s="70" t="s">
        <v>88</v>
      </c>
      <c r="C148" s="70" t="s">
        <v>18</v>
      </c>
      <c r="D148" s="6" t="s">
        <v>89</v>
      </c>
      <c r="E148" s="181">
        <v>505826.8</v>
      </c>
      <c r="F148" s="181">
        <v>505826.8</v>
      </c>
      <c r="G148" s="181">
        <v>505826.8</v>
      </c>
      <c r="H148" s="132">
        <f>G148/F148</f>
        <v>1</v>
      </c>
      <c r="J148" s="5"/>
    </row>
    <row r="149" spans="1:10" ht="18" customHeight="1" x14ac:dyDescent="0.25">
      <c r="A149" s="278"/>
      <c r="B149" s="11"/>
      <c r="C149" s="11"/>
      <c r="D149" s="61" t="s">
        <v>12</v>
      </c>
      <c r="E149" s="179"/>
      <c r="F149" s="179"/>
      <c r="G149" s="179"/>
      <c r="H149" s="180"/>
      <c r="J149" s="5"/>
    </row>
    <row r="150" spans="1:10" ht="32.25" customHeight="1" x14ac:dyDescent="0.25">
      <c r="A150" s="278"/>
      <c r="B150" s="11"/>
      <c r="C150" s="11"/>
      <c r="D150" s="6" t="s">
        <v>90</v>
      </c>
      <c r="E150" s="179"/>
      <c r="F150" s="179"/>
      <c r="G150" s="179"/>
      <c r="H150" s="180"/>
      <c r="J150" s="5"/>
    </row>
    <row r="151" spans="1:10" ht="16.5" customHeight="1" x14ac:dyDescent="0.25">
      <c r="A151" s="278"/>
      <c r="B151" s="11"/>
      <c r="C151" s="11"/>
      <c r="D151" s="61" t="s">
        <v>13</v>
      </c>
      <c r="E151" s="179"/>
      <c r="F151" s="179"/>
      <c r="G151" s="179"/>
      <c r="H151" s="180"/>
      <c r="J151" s="5"/>
    </row>
    <row r="152" spans="1:10" ht="21" customHeight="1" x14ac:dyDescent="0.25">
      <c r="A152" s="278"/>
      <c r="B152" s="13"/>
      <c r="C152" s="13"/>
      <c r="D152" s="6" t="s">
        <v>237</v>
      </c>
      <c r="E152" s="182"/>
      <c r="F152" s="182"/>
      <c r="G152" s="182"/>
      <c r="H152" s="183"/>
      <c r="J152" s="5"/>
    </row>
    <row r="153" spans="1:10" ht="37.5" customHeight="1" x14ac:dyDescent="0.25">
      <c r="A153" s="278"/>
      <c r="B153" s="70" t="s">
        <v>91</v>
      </c>
      <c r="C153" s="70" t="s">
        <v>18</v>
      </c>
      <c r="D153" s="6" t="s">
        <v>92</v>
      </c>
      <c r="E153" s="181">
        <v>4304.5</v>
      </c>
      <c r="F153" s="181">
        <v>4304.5</v>
      </c>
      <c r="G153" s="181">
        <v>3678.49</v>
      </c>
      <c r="H153" s="132">
        <f>G153/F153</f>
        <v>0.85456847485189913</v>
      </c>
      <c r="J153" s="5"/>
    </row>
    <row r="154" spans="1:10" ht="18" customHeight="1" x14ac:dyDescent="0.25">
      <c r="A154" s="278"/>
      <c r="B154" s="11"/>
      <c r="C154" s="11"/>
      <c r="D154" s="61" t="s">
        <v>12</v>
      </c>
      <c r="E154" s="179"/>
      <c r="F154" s="179"/>
      <c r="G154" s="179"/>
      <c r="H154" s="180"/>
      <c r="J154" s="5"/>
    </row>
    <row r="155" spans="1:10" ht="34.5" customHeight="1" x14ac:dyDescent="0.25">
      <c r="A155" s="278"/>
      <c r="B155" s="11"/>
      <c r="C155" s="11"/>
      <c r="D155" s="6" t="s">
        <v>92</v>
      </c>
      <c r="E155" s="179"/>
      <c r="F155" s="179"/>
      <c r="G155" s="179"/>
      <c r="H155" s="180"/>
      <c r="J155" s="5"/>
    </row>
    <row r="156" spans="1:10" ht="16.5" customHeight="1" x14ac:dyDescent="0.25">
      <c r="A156" s="278"/>
      <c r="B156" s="11"/>
      <c r="C156" s="11"/>
      <c r="D156" s="61" t="s">
        <v>13</v>
      </c>
      <c r="E156" s="179"/>
      <c r="F156" s="179"/>
      <c r="G156" s="179"/>
      <c r="H156" s="180"/>
      <c r="J156" s="5"/>
    </row>
    <row r="157" spans="1:10" ht="32.25" customHeight="1" x14ac:dyDescent="0.25">
      <c r="A157" s="278"/>
      <c r="B157" s="13"/>
      <c r="C157" s="13"/>
      <c r="D157" s="6" t="s">
        <v>249</v>
      </c>
      <c r="E157" s="182"/>
      <c r="F157" s="182"/>
      <c r="G157" s="182"/>
      <c r="H157" s="183"/>
      <c r="J157" s="5"/>
    </row>
    <row r="158" spans="1:10" ht="37.5" customHeight="1" x14ac:dyDescent="0.25">
      <c r="A158" s="278"/>
      <c r="B158" s="70" t="s">
        <v>93</v>
      </c>
      <c r="C158" s="70" t="s">
        <v>18</v>
      </c>
      <c r="D158" s="6" t="s">
        <v>94</v>
      </c>
      <c r="E158" s="181">
        <v>125182.7</v>
      </c>
      <c r="F158" s="181">
        <v>125182.7</v>
      </c>
      <c r="G158" s="181">
        <v>125182.7</v>
      </c>
      <c r="H158" s="132">
        <f>G158/F158</f>
        <v>1</v>
      </c>
      <c r="J158" s="5"/>
    </row>
    <row r="159" spans="1:10" ht="17.25" customHeight="1" x14ac:dyDescent="0.25">
      <c r="A159" s="278"/>
      <c r="B159" s="11"/>
      <c r="C159" s="11"/>
      <c r="D159" s="61" t="s">
        <v>12</v>
      </c>
      <c r="E159" s="179"/>
      <c r="F159" s="179"/>
      <c r="G159" s="179"/>
      <c r="H159" s="180"/>
      <c r="J159" s="5"/>
    </row>
    <row r="160" spans="1:10" ht="67.5" customHeight="1" x14ac:dyDescent="0.25">
      <c r="A160" s="278"/>
      <c r="B160" s="11"/>
      <c r="C160" s="11"/>
      <c r="D160" s="6" t="s">
        <v>250</v>
      </c>
      <c r="E160" s="179"/>
      <c r="F160" s="179"/>
      <c r="G160" s="179"/>
      <c r="H160" s="180"/>
      <c r="J160" s="5"/>
    </row>
    <row r="161" spans="1:10" ht="16.5" customHeight="1" x14ac:dyDescent="0.25">
      <c r="A161" s="278"/>
      <c r="B161" s="11"/>
      <c r="C161" s="11"/>
      <c r="D161" s="61" t="s">
        <v>13</v>
      </c>
      <c r="E161" s="179"/>
      <c r="F161" s="179"/>
      <c r="G161" s="179"/>
      <c r="H161" s="180"/>
      <c r="J161" s="5"/>
    </row>
    <row r="162" spans="1:10" ht="23.25" customHeight="1" x14ac:dyDescent="0.25">
      <c r="A162" s="278"/>
      <c r="B162" s="13"/>
      <c r="C162" s="13"/>
      <c r="D162" s="6" t="s">
        <v>251</v>
      </c>
      <c r="E162" s="182"/>
      <c r="F162" s="182"/>
      <c r="G162" s="182"/>
      <c r="H162" s="183"/>
      <c r="J162" s="5"/>
    </row>
    <row r="163" spans="1:10" ht="27.75" customHeight="1" x14ac:dyDescent="0.25">
      <c r="A163" s="278"/>
      <c r="B163" s="70" t="s">
        <v>95</v>
      </c>
      <c r="C163" s="70" t="s">
        <v>18</v>
      </c>
      <c r="D163" s="6" t="s">
        <v>96</v>
      </c>
      <c r="E163" s="181">
        <v>64688</v>
      </c>
      <c r="F163" s="181">
        <v>64688</v>
      </c>
      <c r="G163" s="181">
        <v>64688</v>
      </c>
      <c r="H163" s="132">
        <f>G163/F163</f>
        <v>1</v>
      </c>
      <c r="J163" s="5"/>
    </row>
    <row r="164" spans="1:10" ht="17.25" customHeight="1" x14ac:dyDescent="0.25">
      <c r="A164" s="278"/>
      <c r="B164" s="11"/>
      <c r="C164" s="11"/>
      <c r="D164" s="61" t="s">
        <v>12</v>
      </c>
      <c r="E164" s="179"/>
      <c r="F164" s="179"/>
      <c r="G164" s="179"/>
      <c r="H164" s="180"/>
      <c r="J164" s="5"/>
    </row>
    <row r="165" spans="1:10" ht="33.75" customHeight="1" x14ac:dyDescent="0.25">
      <c r="A165" s="278"/>
      <c r="B165" s="11"/>
      <c r="C165" s="11"/>
      <c r="D165" s="6" t="s">
        <v>97</v>
      </c>
      <c r="E165" s="179"/>
      <c r="F165" s="179"/>
      <c r="G165" s="179"/>
      <c r="H165" s="180"/>
      <c r="J165" s="5"/>
    </row>
    <row r="166" spans="1:10" ht="18" customHeight="1" x14ac:dyDescent="0.25">
      <c r="A166" s="278"/>
      <c r="B166" s="11"/>
      <c r="C166" s="11"/>
      <c r="D166" s="61" t="s">
        <v>13</v>
      </c>
      <c r="E166" s="179"/>
      <c r="F166" s="179"/>
      <c r="G166" s="179"/>
      <c r="H166" s="180"/>
      <c r="J166" s="5"/>
    </row>
    <row r="167" spans="1:10" ht="38.25" customHeight="1" x14ac:dyDescent="0.25">
      <c r="A167" s="278"/>
      <c r="B167" s="13"/>
      <c r="C167" s="13"/>
      <c r="D167" s="6" t="s">
        <v>252</v>
      </c>
      <c r="E167" s="182"/>
      <c r="F167" s="182"/>
      <c r="G167" s="182"/>
      <c r="H167" s="183"/>
      <c r="J167" s="5"/>
    </row>
    <row r="168" spans="1:10" ht="25.5" customHeight="1" x14ac:dyDescent="0.25">
      <c r="A168" s="278"/>
      <c r="B168" s="70" t="s">
        <v>98</v>
      </c>
      <c r="C168" s="70" t="s">
        <v>18</v>
      </c>
      <c r="D168" s="6" t="s">
        <v>99</v>
      </c>
      <c r="E168" s="181">
        <v>15304.5</v>
      </c>
      <c r="F168" s="181">
        <v>15304.5</v>
      </c>
      <c r="G168" s="181">
        <v>15304.34</v>
      </c>
      <c r="H168" s="132">
        <f>G168/F168</f>
        <v>0.99998954555849584</v>
      </c>
      <c r="J168" s="5"/>
    </row>
    <row r="169" spans="1:10" ht="19.5" customHeight="1" x14ac:dyDescent="0.25">
      <c r="A169" s="278"/>
      <c r="B169" s="11"/>
      <c r="C169" s="11"/>
      <c r="D169" s="61" t="s">
        <v>12</v>
      </c>
      <c r="E169" s="179"/>
      <c r="F169" s="179"/>
      <c r="G169" s="179"/>
      <c r="H169" s="180"/>
      <c r="J169" s="5"/>
    </row>
    <row r="170" spans="1:10" ht="38.25" customHeight="1" x14ac:dyDescent="0.25">
      <c r="A170" s="278"/>
      <c r="B170" s="11"/>
      <c r="C170" s="11"/>
      <c r="D170" s="6" t="s">
        <v>100</v>
      </c>
      <c r="E170" s="179"/>
      <c r="F170" s="179"/>
      <c r="G170" s="179"/>
      <c r="H170" s="180"/>
      <c r="J170" s="5"/>
    </row>
    <row r="171" spans="1:10" ht="19.5" customHeight="1" x14ac:dyDescent="0.25">
      <c r="A171" s="278"/>
      <c r="B171" s="11"/>
      <c r="C171" s="11"/>
      <c r="D171" s="61" t="s">
        <v>13</v>
      </c>
      <c r="E171" s="179"/>
      <c r="F171" s="179"/>
      <c r="G171" s="179"/>
      <c r="H171" s="180"/>
      <c r="J171" s="5"/>
    </row>
    <row r="172" spans="1:10" ht="32.25" customHeight="1" x14ac:dyDescent="0.25">
      <c r="A172" s="278"/>
      <c r="B172" s="13"/>
      <c r="C172" s="13"/>
      <c r="D172" s="6" t="s">
        <v>249</v>
      </c>
      <c r="E172" s="182"/>
      <c r="F172" s="182"/>
      <c r="G172" s="182"/>
      <c r="H172" s="183"/>
      <c r="J172" s="5"/>
    </row>
    <row r="173" spans="1:10" ht="26.25" customHeight="1" x14ac:dyDescent="0.25">
      <c r="A173" s="278"/>
      <c r="B173" s="70" t="s">
        <v>101</v>
      </c>
      <c r="C173" s="70" t="s">
        <v>18</v>
      </c>
      <c r="D173" s="6" t="s">
        <v>102</v>
      </c>
      <c r="E173" s="181">
        <v>861403.1</v>
      </c>
      <c r="F173" s="181">
        <f>842403.1+19000</f>
        <v>861403.1</v>
      </c>
      <c r="G173" s="181">
        <v>861403.1</v>
      </c>
      <c r="H173" s="132">
        <f>G173/F173</f>
        <v>1</v>
      </c>
      <c r="J173" s="5"/>
    </row>
    <row r="174" spans="1:10" ht="18" customHeight="1" x14ac:dyDescent="0.25">
      <c r="A174" s="278"/>
      <c r="B174" s="11"/>
      <c r="C174" s="11"/>
      <c r="D174" s="61" t="s">
        <v>12</v>
      </c>
      <c r="E174" s="179"/>
      <c r="F174" s="179"/>
      <c r="G174" s="179"/>
      <c r="H174" s="180"/>
      <c r="J174" s="5"/>
    </row>
    <row r="175" spans="1:10" ht="47.25" customHeight="1" x14ac:dyDescent="0.25">
      <c r="A175" s="278"/>
      <c r="B175" s="11"/>
      <c r="C175" s="11"/>
      <c r="D175" s="6" t="s">
        <v>103</v>
      </c>
      <c r="E175" s="179"/>
      <c r="F175" s="179"/>
      <c r="G175" s="179"/>
      <c r="H175" s="180"/>
      <c r="J175" s="5"/>
    </row>
    <row r="176" spans="1:10" ht="19.5" customHeight="1" x14ac:dyDescent="0.25">
      <c r="A176" s="278"/>
      <c r="B176" s="11"/>
      <c r="C176" s="11"/>
      <c r="D176" s="61" t="s">
        <v>13</v>
      </c>
      <c r="E176" s="179"/>
      <c r="F176" s="179"/>
      <c r="G176" s="179"/>
      <c r="H176" s="180"/>
      <c r="J176" s="5"/>
    </row>
    <row r="177" spans="1:10" ht="25.5" customHeight="1" x14ac:dyDescent="0.25">
      <c r="A177" s="278"/>
      <c r="B177" s="13"/>
      <c r="C177" s="13"/>
      <c r="D177" s="6" t="s">
        <v>253</v>
      </c>
      <c r="E177" s="182"/>
      <c r="F177" s="182"/>
      <c r="G177" s="182"/>
      <c r="H177" s="183"/>
      <c r="J177" s="5"/>
    </row>
    <row r="178" spans="1:10" ht="53.25" customHeight="1" x14ac:dyDescent="0.25">
      <c r="A178" s="278"/>
      <c r="B178" s="70" t="s">
        <v>104</v>
      </c>
      <c r="C178" s="70" t="s">
        <v>18</v>
      </c>
      <c r="D178" s="29" t="s">
        <v>343</v>
      </c>
      <c r="E178" s="181">
        <v>969056</v>
      </c>
      <c r="F178" s="181">
        <v>969056</v>
      </c>
      <c r="G178" s="181">
        <v>965503.05</v>
      </c>
      <c r="H178" s="132">
        <f>G178/F178</f>
        <v>0.99633359681999811</v>
      </c>
      <c r="J178" s="5"/>
    </row>
    <row r="179" spans="1:10" ht="20.25" customHeight="1" x14ac:dyDescent="0.25">
      <c r="A179" s="278"/>
      <c r="B179" s="11"/>
      <c r="C179" s="11"/>
      <c r="D179" s="61" t="s">
        <v>12</v>
      </c>
      <c r="E179" s="179"/>
      <c r="F179" s="179"/>
      <c r="G179" s="179"/>
      <c r="H179" s="180"/>
      <c r="J179" s="5"/>
    </row>
    <row r="180" spans="1:10" ht="51" customHeight="1" x14ac:dyDescent="0.25">
      <c r="A180" s="278"/>
      <c r="B180" s="11"/>
      <c r="C180" s="11"/>
      <c r="D180" s="29" t="s">
        <v>325</v>
      </c>
      <c r="E180" s="179"/>
      <c r="F180" s="179"/>
      <c r="G180" s="179"/>
      <c r="H180" s="180"/>
      <c r="J180" s="5"/>
    </row>
    <row r="181" spans="1:10" ht="16.5" customHeight="1" x14ac:dyDescent="0.25">
      <c r="A181" s="278"/>
      <c r="B181" s="11"/>
      <c r="C181" s="11"/>
      <c r="D181" s="61" t="s">
        <v>13</v>
      </c>
      <c r="E181" s="179"/>
      <c r="F181" s="179"/>
      <c r="G181" s="179"/>
      <c r="H181" s="180"/>
      <c r="J181" s="5"/>
    </row>
    <row r="182" spans="1:10" ht="38.25" customHeight="1" x14ac:dyDescent="0.25">
      <c r="A182" s="278"/>
      <c r="B182" s="13"/>
      <c r="C182" s="13"/>
      <c r="D182" s="6" t="s">
        <v>249</v>
      </c>
      <c r="E182" s="182"/>
      <c r="F182" s="182"/>
      <c r="G182" s="182"/>
      <c r="H182" s="183"/>
      <c r="J182" s="5"/>
    </row>
    <row r="183" spans="1:10" ht="48" customHeight="1" x14ac:dyDescent="0.25">
      <c r="A183" s="278"/>
      <c r="B183" s="70" t="s">
        <v>105</v>
      </c>
      <c r="C183" s="70" t="s">
        <v>18</v>
      </c>
      <c r="D183" s="7" t="s">
        <v>106</v>
      </c>
      <c r="E183" s="181">
        <v>172049.7</v>
      </c>
      <c r="F183" s="181">
        <v>172049.7</v>
      </c>
      <c r="G183" s="181">
        <v>172049.7</v>
      </c>
      <c r="H183" s="132">
        <f>G183/F183</f>
        <v>1</v>
      </c>
      <c r="J183" s="5"/>
    </row>
    <row r="184" spans="1:10" ht="21" customHeight="1" x14ac:dyDescent="0.25">
      <c r="A184" s="278"/>
      <c r="B184" s="11"/>
      <c r="C184" s="11"/>
      <c r="D184" s="61" t="s">
        <v>12</v>
      </c>
      <c r="E184" s="179"/>
      <c r="F184" s="179"/>
      <c r="G184" s="179"/>
      <c r="H184" s="180"/>
      <c r="J184" s="5"/>
    </row>
    <row r="185" spans="1:10" ht="61.5" customHeight="1" x14ac:dyDescent="0.25">
      <c r="A185" s="278"/>
      <c r="B185" s="11"/>
      <c r="C185" s="11"/>
      <c r="D185" s="7" t="s">
        <v>107</v>
      </c>
      <c r="E185" s="179"/>
      <c r="F185" s="179"/>
      <c r="G185" s="179"/>
      <c r="H185" s="180"/>
      <c r="J185" s="5"/>
    </row>
    <row r="186" spans="1:10" ht="18" customHeight="1" x14ac:dyDescent="0.25">
      <c r="A186" s="278"/>
      <c r="B186" s="11"/>
      <c r="C186" s="11"/>
      <c r="D186" s="61" t="s">
        <v>13</v>
      </c>
      <c r="E186" s="179"/>
      <c r="F186" s="179"/>
      <c r="G186" s="179"/>
      <c r="H186" s="180"/>
      <c r="J186" s="5"/>
    </row>
    <row r="187" spans="1:10" ht="35.25" customHeight="1" x14ac:dyDescent="0.25">
      <c r="A187" s="278"/>
      <c r="B187" s="13"/>
      <c r="C187" s="13"/>
      <c r="D187" s="7" t="s">
        <v>254</v>
      </c>
      <c r="E187" s="182"/>
      <c r="F187" s="182"/>
      <c r="G187" s="182"/>
      <c r="H187" s="183"/>
      <c r="J187" s="5"/>
    </row>
    <row r="188" spans="1:10" ht="53.25" customHeight="1" x14ac:dyDescent="0.25">
      <c r="A188" s="278"/>
      <c r="B188" s="70" t="s">
        <v>108</v>
      </c>
      <c r="C188" s="70" t="s">
        <v>18</v>
      </c>
      <c r="D188" s="7" t="s">
        <v>109</v>
      </c>
      <c r="E188" s="181">
        <v>16000</v>
      </c>
      <c r="F188" s="181">
        <v>16000</v>
      </c>
      <c r="G188" s="181">
        <v>12258.4</v>
      </c>
      <c r="H188" s="132">
        <f>G188/F188</f>
        <v>0.76615</v>
      </c>
      <c r="J188" s="5"/>
    </row>
    <row r="189" spans="1:10" ht="20.25" customHeight="1" x14ac:dyDescent="0.25">
      <c r="A189" s="278"/>
      <c r="B189" s="11"/>
      <c r="C189" s="11"/>
      <c r="D189" s="61" t="s">
        <v>12</v>
      </c>
      <c r="E189" s="179"/>
      <c r="F189" s="179"/>
      <c r="G189" s="179"/>
      <c r="H189" s="180"/>
      <c r="J189" s="5"/>
    </row>
    <row r="190" spans="1:10" ht="48" customHeight="1" x14ac:dyDescent="0.25">
      <c r="A190" s="278"/>
      <c r="B190" s="11"/>
      <c r="C190" s="11"/>
      <c r="D190" s="7" t="s">
        <v>255</v>
      </c>
      <c r="E190" s="179"/>
      <c r="F190" s="179"/>
      <c r="G190" s="179"/>
      <c r="H190" s="180"/>
      <c r="J190" s="5"/>
    </row>
    <row r="191" spans="1:10" ht="18.75" customHeight="1" x14ac:dyDescent="0.25">
      <c r="A191" s="278"/>
      <c r="B191" s="11"/>
      <c r="C191" s="11"/>
      <c r="D191" s="61" t="s">
        <v>13</v>
      </c>
      <c r="E191" s="179"/>
      <c r="F191" s="179"/>
      <c r="G191" s="179"/>
      <c r="H191" s="180"/>
      <c r="J191" s="5"/>
    </row>
    <row r="192" spans="1:10" ht="36" customHeight="1" x14ac:dyDescent="0.25">
      <c r="A192" s="278"/>
      <c r="B192" s="13"/>
      <c r="C192" s="13"/>
      <c r="D192" s="6" t="s">
        <v>249</v>
      </c>
      <c r="E192" s="182"/>
      <c r="F192" s="182"/>
      <c r="G192" s="182"/>
      <c r="H192" s="183"/>
      <c r="J192" s="5"/>
    </row>
    <row r="193" spans="1:10" s="21" customFormat="1" ht="36" customHeight="1" x14ac:dyDescent="0.3">
      <c r="A193" s="278"/>
      <c r="B193" s="70" t="s">
        <v>110</v>
      </c>
      <c r="C193" s="70" t="s">
        <v>18</v>
      </c>
      <c r="D193" s="19" t="s">
        <v>111</v>
      </c>
      <c r="E193" s="184">
        <v>260611.20000000001</v>
      </c>
      <c r="F193" s="131">
        <f>168489+92122.2-46350</f>
        <v>214261.2</v>
      </c>
      <c r="G193" s="131">
        <f>45745.22+182980.86</f>
        <v>228726.08</v>
      </c>
      <c r="H193" s="185">
        <f>G193/F193</f>
        <v>1.0675104965341367</v>
      </c>
      <c r="J193" s="5"/>
    </row>
    <row r="194" spans="1:10" s="21" customFormat="1" ht="18" customHeight="1" x14ac:dyDescent="0.3">
      <c r="A194" s="278"/>
      <c r="B194" s="45"/>
      <c r="C194" s="46"/>
      <c r="D194" s="271" t="s">
        <v>12</v>
      </c>
      <c r="E194" s="272"/>
      <c r="F194" s="272"/>
      <c r="G194" s="272"/>
      <c r="H194" s="273"/>
      <c r="J194" s="5"/>
    </row>
    <row r="195" spans="1:10" s="21" customFormat="1" ht="183.75" customHeight="1" x14ac:dyDescent="0.3">
      <c r="A195" s="278"/>
      <c r="B195" s="8"/>
      <c r="C195" s="9"/>
      <c r="D195" s="19" t="s">
        <v>256</v>
      </c>
      <c r="E195" s="131"/>
      <c r="F195" s="131"/>
      <c r="G195" s="131"/>
      <c r="H195" s="274"/>
      <c r="J195" s="5"/>
    </row>
    <row r="196" spans="1:10" s="21" customFormat="1" ht="18.75" customHeight="1" x14ac:dyDescent="0.3">
      <c r="A196" s="278"/>
      <c r="B196" s="11"/>
      <c r="C196" s="12"/>
      <c r="D196" s="108" t="s">
        <v>13</v>
      </c>
      <c r="E196" s="173"/>
      <c r="F196" s="173"/>
      <c r="G196" s="173"/>
      <c r="H196" s="174"/>
      <c r="J196" s="5"/>
    </row>
    <row r="197" spans="1:10" s="21" customFormat="1" ht="24.75" customHeight="1" x14ac:dyDescent="0.3">
      <c r="A197" s="278"/>
      <c r="B197" s="13"/>
      <c r="C197" s="14"/>
      <c r="D197" s="19" t="s">
        <v>112</v>
      </c>
      <c r="E197" s="186"/>
      <c r="F197" s="186"/>
      <c r="G197" s="186"/>
      <c r="H197" s="187"/>
      <c r="J197" s="5"/>
    </row>
    <row r="198" spans="1:10" ht="34.5" customHeight="1" x14ac:dyDescent="0.25">
      <c r="A198" s="278"/>
      <c r="B198" s="70" t="s">
        <v>113</v>
      </c>
      <c r="C198" s="70" t="s">
        <v>18</v>
      </c>
      <c r="D198" s="29" t="s">
        <v>344</v>
      </c>
      <c r="E198" s="188">
        <v>287075.59999999998</v>
      </c>
      <c r="F198" s="188">
        <v>287075.59999999998</v>
      </c>
      <c r="G198" s="188">
        <v>285876.15000000002</v>
      </c>
      <c r="H198" s="189">
        <f>G198/F198</f>
        <v>0.99582183229783394</v>
      </c>
      <c r="J198" s="5"/>
    </row>
    <row r="199" spans="1:10" ht="16.5" customHeight="1" x14ac:dyDescent="0.25">
      <c r="A199" s="278"/>
      <c r="B199" s="11"/>
      <c r="C199" s="11"/>
      <c r="D199" s="61" t="s">
        <v>12</v>
      </c>
      <c r="E199" s="190"/>
      <c r="F199" s="190"/>
      <c r="G199" s="190"/>
      <c r="H199" s="191"/>
      <c r="J199" s="5"/>
    </row>
    <row r="200" spans="1:10" ht="67.5" customHeight="1" x14ac:dyDescent="0.25">
      <c r="A200" s="278"/>
      <c r="B200" s="11"/>
      <c r="C200" s="11"/>
      <c r="D200" s="20" t="s">
        <v>326</v>
      </c>
      <c r="E200" s="179"/>
      <c r="F200" s="179"/>
      <c r="G200" s="179"/>
      <c r="H200" s="180"/>
      <c r="J200" s="5"/>
    </row>
    <row r="201" spans="1:10" ht="15" customHeight="1" x14ac:dyDescent="0.25">
      <c r="A201" s="278"/>
      <c r="B201" s="11"/>
      <c r="C201" s="11"/>
      <c r="D201" s="61" t="s">
        <v>13</v>
      </c>
      <c r="E201" s="179"/>
      <c r="F201" s="179"/>
      <c r="G201" s="179"/>
      <c r="H201" s="180"/>
      <c r="J201" s="5"/>
    </row>
    <row r="202" spans="1:10" ht="34.5" customHeight="1" x14ac:dyDescent="0.25">
      <c r="A202" s="278"/>
      <c r="B202" s="13"/>
      <c r="C202" s="13"/>
      <c r="D202" s="6" t="s">
        <v>249</v>
      </c>
      <c r="E202" s="201"/>
      <c r="F202" s="201"/>
      <c r="G202" s="201"/>
      <c r="H202" s="202"/>
      <c r="J202" s="5"/>
    </row>
    <row r="203" spans="1:10" ht="38.25" customHeight="1" x14ac:dyDescent="0.25">
      <c r="A203" s="278"/>
      <c r="B203" s="70" t="s">
        <v>114</v>
      </c>
      <c r="C203" s="70" t="s">
        <v>18</v>
      </c>
      <c r="D203" s="6" t="s">
        <v>115</v>
      </c>
      <c r="E203" s="192">
        <v>10000</v>
      </c>
      <c r="F203" s="192">
        <v>10000</v>
      </c>
      <c r="G203" s="192">
        <v>10000</v>
      </c>
      <c r="H203" s="132">
        <f>G203/F203</f>
        <v>1</v>
      </c>
      <c r="J203" s="5"/>
    </row>
    <row r="204" spans="1:10" ht="18.75" customHeight="1" x14ac:dyDescent="0.25">
      <c r="A204" s="278"/>
      <c r="B204" s="11"/>
      <c r="C204" s="11"/>
      <c r="D204" s="61" t="s">
        <v>12</v>
      </c>
      <c r="E204" s="193"/>
      <c r="F204" s="193"/>
      <c r="G204" s="193"/>
      <c r="H204" s="194"/>
      <c r="J204" s="5"/>
    </row>
    <row r="205" spans="1:10" ht="20.25" customHeight="1" x14ac:dyDescent="0.25">
      <c r="A205" s="278"/>
      <c r="B205" s="11"/>
      <c r="C205" s="11"/>
      <c r="D205" s="6" t="s">
        <v>116</v>
      </c>
      <c r="E205" s="193"/>
      <c r="F205" s="193"/>
      <c r="G205" s="193"/>
      <c r="H205" s="194"/>
      <c r="J205" s="5"/>
    </row>
    <row r="206" spans="1:10" ht="16.5" customHeight="1" x14ac:dyDescent="0.25">
      <c r="A206" s="278"/>
      <c r="B206" s="11"/>
      <c r="C206" s="11"/>
      <c r="D206" s="61" t="s">
        <v>13</v>
      </c>
      <c r="E206" s="193"/>
      <c r="F206" s="193"/>
      <c r="G206" s="193"/>
      <c r="H206" s="194"/>
      <c r="J206" s="5"/>
    </row>
    <row r="207" spans="1:10" ht="19.5" customHeight="1" x14ac:dyDescent="0.25">
      <c r="A207" s="278"/>
      <c r="B207" s="13"/>
      <c r="C207" s="13"/>
      <c r="D207" s="6" t="s">
        <v>257</v>
      </c>
      <c r="E207" s="195"/>
      <c r="F207" s="195"/>
      <c r="G207" s="195"/>
      <c r="H207" s="196"/>
      <c r="J207" s="5"/>
    </row>
    <row r="208" spans="1:10" ht="44.25" customHeight="1" x14ac:dyDescent="0.25">
      <c r="A208" s="278"/>
      <c r="B208" s="70" t="s">
        <v>117</v>
      </c>
      <c r="C208" s="70" t="s">
        <v>18</v>
      </c>
      <c r="D208" s="49" t="s">
        <v>118</v>
      </c>
      <c r="E208" s="192">
        <v>81183.399999999994</v>
      </c>
      <c r="F208" s="192">
        <v>81183.399999999994</v>
      </c>
      <c r="G208" s="131">
        <v>81183.399999999994</v>
      </c>
      <c r="H208" s="132">
        <f>G208/F208</f>
        <v>1</v>
      </c>
      <c r="J208" s="5"/>
    </row>
    <row r="209" spans="1:10" x14ac:dyDescent="0.25">
      <c r="A209" s="278"/>
      <c r="B209" s="11"/>
      <c r="C209" s="11"/>
      <c r="D209" s="61" t="s">
        <v>12</v>
      </c>
      <c r="E209" s="193"/>
      <c r="F209" s="193"/>
      <c r="G209" s="193"/>
      <c r="H209" s="194"/>
      <c r="J209" s="5"/>
    </row>
    <row r="210" spans="1:10" ht="41.25" customHeight="1" x14ac:dyDescent="0.25">
      <c r="A210" s="278"/>
      <c r="B210" s="11"/>
      <c r="C210" s="11"/>
      <c r="D210" s="49" t="s">
        <v>119</v>
      </c>
      <c r="E210" s="193"/>
      <c r="F210" s="193"/>
      <c r="G210" s="193"/>
      <c r="H210" s="194"/>
      <c r="J210" s="5"/>
    </row>
    <row r="211" spans="1:10" ht="19.5" customHeight="1" x14ac:dyDescent="0.25">
      <c r="A211" s="278"/>
      <c r="B211" s="11"/>
      <c r="C211" s="11"/>
      <c r="D211" s="61" t="s">
        <v>13</v>
      </c>
      <c r="E211" s="193"/>
      <c r="F211" s="193"/>
      <c r="G211" s="193"/>
      <c r="H211" s="194"/>
      <c r="J211" s="5"/>
    </row>
    <row r="212" spans="1:10" ht="21" customHeight="1" x14ac:dyDescent="0.25">
      <c r="A212" s="278"/>
      <c r="B212" s="13"/>
      <c r="C212" s="13"/>
      <c r="D212" s="50" t="s">
        <v>120</v>
      </c>
      <c r="E212" s="197"/>
      <c r="F212" s="197"/>
      <c r="G212" s="197"/>
      <c r="H212" s="198"/>
      <c r="J212" s="5"/>
    </row>
    <row r="213" spans="1:10" ht="38.25" customHeight="1" x14ac:dyDescent="0.25">
      <c r="A213" s="278"/>
      <c r="B213" s="70" t="s">
        <v>121</v>
      </c>
      <c r="C213" s="70" t="s">
        <v>321</v>
      </c>
      <c r="D213" s="17" t="s">
        <v>123</v>
      </c>
      <c r="E213" s="188">
        <v>21207.3</v>
      </c>
      <c r="F213" s="188">
        <v>20210.099999999999</v>
      </c>
      <c r="G213" s="188">
        <v>20210.099999999999</v>
      </c>
      <c r="H213" s="132">
        <f>G213/F213</f>
        <v>1</v>
      </c>
      <c r="J213" s="5"/>
    </row>
    <row r="214" spans="1:10" ht="18.75" customHeight="1" x14ac:dyDescent="0.25">
      <c r="A214" s="278"/>
      <c r="B214" s="11"/>
      <c r="C214" s="11"/>
      <c r="D214" s="61" t="s">
        <v>12</v>
      </c>
      <c r="E214" s="190"/>
      <c r="F214" s="190"/>
      <c r="G214" s="190"/>
      <c r="H214" s="191"/>
      <c r="J214" s="5"/>
    </row>
    <row r="215" spans="1:10" ht="57" customHeight="1" x14ac:dyDescent="0.25">
      <c r="A215" s="278"/>
      <c r="B215" s="11"/>
      <c r="C215" s="11"/>
      <c r="D215" s="17" t="s">
        <v>124</v>
      </c>
      <c r="E215" s="190"/>
      <c r="F215" s="190"/>
      <c r="G215" s="190"/>
      <c r="H215" s="191"/>
      <c r="J215" s="5"/>
    </row>
    <row r="216" spans="1:10" ht="15.75" customHeight="1" x14ac:dyDescent="0.25">
      <c r="A216" s="278"/>
      <c r="B216" s="11"/>
      <c r="C216" s="11"/>
      <c r="D216" s="61" t="s">
        <v>13</v>
      </c>
      <c r="E216" s="190"/>
      <c r="F216" s="190"/>
      <c r="G216" s="190"/>
      <c r="H216" s="191"/>
      <c r="J216" s="5"/>
    </row>
    <row r="217" spans="1:10" ht="33.75" customHeight="1" x14ac:dyDescent="0.25">
      <c r="A217" s="278"/>
      <c r="B217" s="13"/>
      <c r="C217" s="13"/>
      <c r="D217" s="17" t="s">
        <v>258</v>
      </c>
      <c r="E217" s="199"/>
      <c r="F217" s="199"/>
      <c r="G217" s="199"/>
      <c r="H217" s="200"/>
      <c r="J217" s="5"/>
    </row>
    <row r="218" spans="1:10" ht="27" customHeight="1" x14ac:dyDescent="0.25">
      <c r="A218" s="278"/>
      <c r="B218" s="70" t="s">
        <v>125</v>
      </c>
      <c r="C218" s="70" t="s">
        <v>122</v>
      </c>
      <c r="D218" s="17" t="s">
        <v>126</v>
      </c>
      <c r="E218" s="188">
        <v>2222375.7000000002</v>
      </c>
      <c r="F218" s="188">
        <v>2237074.7999999998</v>
      </c>
      <c r="G218" s="188">
        <v>2236786.1</v>
      </c>
      <c r="H218" s="132">
        <f>G218/F218</f>
        <v>0.99987094754274652</v>
      </c>
      <c r="J218" s="5"/>
    </row>
    <row r="219" spans="1:10" ht="22.5" customHeight="1" x14ac:dyDescent="0.25">
      <c r="A219" s="278"/>
      <c r="B219" s="11"/>
      <c r="C219" s="11"/>
      <c r="D219" s="61" t="s">
        <v>12</v>
      </c>
      <c r="E219" s="190"/>
      <c r="F219" s="190"/>
      <c r="G219" s="190"/>
      <c r="H219" s="191"/>
      <c r="J219" s="5"/>
    </row>
    <row r="220" spans="1:10" ht="19.5" customHeight="1" x14ac:dyDescent="0.25">
      <c r="A220" s="278"/>
      <c r="B220" s="11"/>
      <c r="C220" s="11"/>
      <c r="D220" s="17" t="s">
        <v>127</v>
      </c>
      <c r="E220" s="190"/>
      <c r="F220" s="190"/>
      <c r="G220" s="190"/>
      <c r="H220" s="191"/>
      <c r="J220" s="5"/>
    </row>
    <row r="221" spans="1:10" ht="17.25" customHeight="1" x14ac:dyDescent="0.25">
      <c r="A221" s="278"/>
      <c r="B221" s="11"/>
      <c r="C221" s="11"/>
      <c r="D221" s="61" t="s">
        <v>13</v>
      </c>
      <c r="E221" s="190"/>
      <c r="F221" s="190"/>
      <c r="G221" s="190"/>
      <c r="H221" s="191"/>
      <c r="J221" s="5"/>
    </row>
    <row r="222" spans="1:10" ht="37.5" customHeight="1" x14ac:dyDescent="0.25">
      <c r="A222" s="278"/>
      <c r="B222" s="13"/>
      <c r="C222" s="13"/>
      <c r="D222" s="17" t="s">
        <v>87</v>
      </c>
      <c r="E222" s="199"/>
      <c r="F222" s="199"/>
      <c r="G222" s="199"/>
      <c r="H222" s="200"/>
      <c r="J222" s="5"/>
    </row>
    <row r="223" spans="1:10" ht="42.75" customHeight="1" x14ac:dyDescent="0.25">
      <c r="A223" s="278"/>
      <c r="B223" s="70" t="s">
        <v>259</v>
      </c>
      <c r="C223" s="70" t="s">
        <v>18</v>
      </c>
      <c r="D223" s="17" t="s">
        <v>262</v>
      </c>
      <c r="E223" s="188">
        <v>295605.2</v>
      </c>
      <c r="F223" s="188">
        <f>180000+115605.2-4200</f>
        <v>291405.2</v>
      </c>
      <c r="G223" s="188">
        <f>110950.9+454203.7-0.01</f>
        <v>565154.59</v>
      </c>
      <c r="H223" s="132">
        <f>G223/F223</f>
        <v>1.9394114792735337</v>
      </c>
      <c r="J223" s="5"/>
    </row>
    <row r="224" spans="1:10" ht="18.75" customHeight="1" x14ac:dyDescent="0.25">
      <c r="A224" s="278"/>
      <c r="B224" s="11"/>
      <c r="C224" s="11"/>
      <c r="D224" s="61" t="s">
        <v>12</v>
      </c>
      <c r="E224" s="190"/>
      <c r="F224" s="190"/>
      <c r="G224" s="190"/>
      <c r="H224" s="191"/>
      <c r="J224" s="5"/>
    </row>
    <row r="225" spans="1:10" ht="57" customHeight="1" x14ac:dyDescent="0.25">
      <c r="A225" s="278"/>
      <c r="B225" s="11"/>
      <c r="C225" s="11"/>
      <c r="D225" s="17" t="s">
        <v>263</v>
      </c>
      <c r="E225" s="190"/>
      <c r="F225" s="190"/>
      <c r="G225" s="190"/>
      <c r="H225" s="191"/>
      <c r="J225" s="5"/>
    </row>
    <row r="226" spans="1:10" ht="18" customHeight="1" x14ac:dyDescent="0.25">
      <c r="A226" s="278"/>
      <c r="B226" s="11"/>
      <c r="C226" s="11"/>
      <c r="D226" s="61" t="s">
        <v>13</v>
      </c>
      <c r="E226" s="190"/>
      <c r="F226" s="190"/>
      <c r="G226" s="190"/>
      <c r="H226" s="191"/>
      <c r="J226" s="5"/>
    </row>
    <row r="227" spans="1:10" ht="21.75" customHeight="1" x14ac:dyDescent="0.25">
      <c r="A227" s="278"/>
      <c r="B227" s="13"/>
      <c r="C227" s="13"/>
      <c r="D227" s="17" t="s">
        <v>264</v>
      </c>
      <c r="E227" s="199"/>
      <c r="F227" s="199"/>
      <c r="G227" s="199"/>
      <c r="H227" s="200"/>
      <c r="J227" s="5"/>
    </row>
    <row r="228" spans="1:10" ht="37.5" customHeight="1" x14ac:dyDescent="0.25">
      <c r="A228" s="278"/>
      <c r="B228" s="70" t="s">
        <v>260</v>
      </c>
      <c r="C228" s="70" t="s">
        <v>18</v>
      </c>
      <c r="D228" s="17" t="s">
        <v>265</v>
      </c>
      <c r="E228" s="188">
        <v>23398.400000000001</v>
      </c>
      <c r="F228" s="188">
        <v>23398.400000000001</v>
      </c>
      <c r="G228" s="188">
        <v>23398.400000000001</v>
      </c>
      <c r="H228" s="132">
        <f>G228/F228</f>
        <v>1</v>
      </c>
      <c r="J228" s="5"/>
    </row>
    <row r="229" spans="1:10" ht="18.75" customHeight="1" x14ac:dyDescent="0.25">
      <c r="A229" s="278"/>
      <c r="B229" s="11"/>
      <c r="C229" s="11"/>
      <c r="D229" s="61" t="s">
        <v>12</v>
      </c>
      <c r="E229" s="190"/>
      <c r="F229" s="190"/>
      <c r="G229" s="190"/>
      <c r="H229" s="191"/>
      <c r="J229" s="5"/>
    </row>
    <row r="230" spans="1:10" ht="21" customHeight="1" x14ac:dyDescent="0.25">
      <c r="A230" s="278"/>
      <c r="B230" s="11"/>
      <c r="C230" s="11"/>
      <c r="D230" s="17" t="s">
        <v>266</v>
      </c>
      <c r="E230" s="190"/>
      <c r="F230" s="190"/>
      <c r="G230" s="190"/>
      <c r="H230" s="191"/>
      <c r="J230" s="5"/>
    </row>
    <row r="231" spans="1:10" ht="17.25" customHeight="1" x14ac:dyDescent="0.25">
      <c r="A231" s="278"/>
      <c r="B231" s="11"/>
      <c r="C231" s="11"/>
      <c r="D231" s="61" t="s">
        <v>13</v>
      </c>
      <c r="E231" s="190"/>
      <c r="F231" s="190"/>
      <c r="G231" s="190"/>
      <c r="H231" s="191"/>
      <c r="J231" s="5"/>
    </row>
    <row r="232" spans="1:10" ht="30" customHeight="1" x14ac:dyDescent="0.25">
      <c r="A232" s="278"/>
      <c r="B232" s="13"/>
      <c r="C232" s="13"/>
      <c r="D232" s="17" t="s">
        <v>267</v>
      </c>
      <c r="E232" s="199"/>
      <c r="F232" s="199"/>
      <c r="G232" s="199"/>
      <c r="H232" s="200"/>
      <c r="J232" s="5"/>
    </row>
    <row r="233" spans="1:10" ht="33.75" customHeight="1" x14ac:dyDescent="0.25">
      <c r="A233" s="278"/>
      <c r="B233" s="70" t="s">
        <v>261</v>
      </c>
      <c r="C233" s="70" t="s">
        <v>18</v>
      </c>
      <c r="D233" s="17" t="s">
        <v>268</v>
      </c>
      <c r="E233" s="188">
        <v>7830</v>
      </c>
      <c r="F233" s="188">
        <v>7830</v>
      </c>
      <c r="G233" s="188">
        <v>7830</v>
      </c>
      <c r="H233" s="132">
        <f>G233/F233</f>
        <v>1</v>
      </c>
      <c r="J233" s="5"/>
    </row>
    <row r="234" spans="1:10" ht="15.75" customHeight="1" x14ac:dyDescent="0.25">
      <c r="A234" s="278"/>
      <c r="B234" s="11"/>
      <c r="C234" s="11"/>
      <c r="D234" s="61" t="s">
        <v>12</v>
      </c>
      <c r="E234" s="190"/>
      <c r="F234" s="190"/>
      <c r="G234" s="190"/>
      <c r="H234" s="191"/>
      <c r="J234" s="5"/>
    </row>
    <row r="235" spans="1:10" ht="40.5" customHeight="1" x14ac:dyDescent="0.25">
      <c r="A235" s="278"/>
      <c r="B235" s="11"/>
      <c r="C235" s="11"/>
      <c r="D235" s="17" t="s">
        <v>82</v>
      </c>
      <c r="E235" s="190"/>
      <c r="F235" s="190"/>
      <c r="G235" s="190"/>
      <c r="H235" s="191"/>
      <c r="J235" s="5"/>
    </row>
    <row r="236" spans="1:10" ht="17.25" customHeight="1" x14ac:dyDescent="0.25">
      <c r="A236" s="278"/>
      <c r="B236" s="11"/>
      <c r="C236" s="11"/>
      <c r="D236" s="61" t="s">
        <v>13</v>
      </c>
      <c r="E236" s="190"/>
      <c r="F236" s="190"/>
      <c r="G236" s="190"/>
      <c r="H236" s="191"/>
      <c r="J236" s="5"/>
    </row>
    <row r="237" spans="1:10" ht="24" customHeight="1" x14ac:dyDescent="0.25">
      <c r="A237" s="278"/>
      <c r="B237" s="13"/>
      <c r="C237" s="13"/>
      <c r="D237" s="17" t="s">
        <v>269</v>
      </c>
      <c r="E237" s="199"/>
      <c r="F237" s="199"/>
      <c r="G237" s="199"/>
      <c r="H237" s="200"/>
      <c r="J237" s="5"/>
    </row>
    <row r="238" spans="1:10" ht="29.25" customHeight="1" x14ac:dyDescent="0.25">
      <c r="A238" s="278"/>
      <c r="B238" s="70" t="s">
        <v>270</v>
      </c>
      <c r="C238" s="70" t="s">
        <v>18</v>
      </c>
      <c r="D238" s="27" t="s">
        <v>271</v>
      </c>
      <c r="E238" s="188">
        <v>20000</v>
      </c>
      <c r="F238" s="188">
        <v>20000</v>
      </c>
      <c r="G238" s="188">
        <v>20000</v>
      </c>
      <c r="H238" s="132">
        <f>G238/F238</f>
        <v>1</v>
      </c>
      <c r="J238" s="5"/>
    </row>
    <row r="239" spans="1:10" ht="18" customHeight="1" x14ac:dyDescent="0.25">
      <c r="A239" s="278"/>
      <c r="B239" s="11"/>
      <c r="C239" s="11"/>
      <c r="D239" s="61" t="s">
        <v>12</v>
      </c>
      <c r="E239" s="190"/>
      <c r="F239" s="190"/>
      <c r="G239" s="190"/>
      <c r="H239" s="191"/>
      <c r="J239" s="5"/>
    </row>
    <row r="240" spans="1:10" ht="33" customHeight="1" x14ac:dyDescent="0.25">
      <c r="A240" s="278"/>
      <c r="B240" s="11"/>
      <c r="C240" s="11"/>
      <c r="D240" s="17" t="s">
        <v>271</v>
      </c>
      <c r="E240" s="190"/>
      <c r="F240" s="190"/>
      <c r="G240" s="190"/>
      <c r="H240" s="191"/>
      <c r="J240" s="5"/>
    </row>
    <row r="241" spans="1:10" ht="18.75" customHeight="1" x14ac:dyDescent="0.25">
      <c r="A241" s="278"/>
      <c r="B241" s="11"/>
      <c r="C241" s="11"/>
      <c r="D241" s="61" t="s">
        <v>13</v>
      </c>
      <c r="E241" s="190"/>
      <c r="F241" s="190"/>
      <c r="G241" s="190"/>
      <c r="H241" s="191"/>
      <c r="J241" s="5"/>
    </row>
    <row r="242" spans="1:10" ht="31.5" customHeight="1" x14ac:dyDescent="0.25">
      <c r="A242" s="278"/>
      <c r="B242" s="13"/>
      <c r="C242" s="13"/>
      <c r="D242" s="17" t="s">
        <v>272</v>
      </c>
      <c r="E242" s="199"/>
      <c r="F242" s="199"/>
      <c r="G242" s="199"/>
      <c r="H242" s="200"/>
      <c r="J242" s="5"/>
    </row>
    <row r="243" spans="1:10" ht="24" customHeight="1" x14ac:dyDescent="0.25">
      <c r="A243" s="278"/>
      <c r="B243" s="70" t="s">
        <v>273</v>
      </c>
      <c r="C243" s="70" t="s">
        <v>18</v>
      </c>
      <c r="D243" s="17" t="s">
        <v>274</v>
      </c>
      <c r="E243" s="188">
        <v>450000</v>
      </c>
      <c r="F243" s="188">
        <v>587777</v>
      </c>
      <c r="G243" s="188">
        <v>587777</v>
      </c>
      <c r="H243" s="132">
        <f>G243/F243</f>
        <v>1</v>
      </c>
      <c r="J243" s="5"/>
    </row>
    <row r="244" spans="1:10" ht="17.25" customHeight="1" x14ac:dyDescent="0.25">
      <c r="A244" s="278"/>
      <c r="B244" s="11"/>
      <c r="C244" s="11"/>
      <c r="D244" s="61" t="s">
        <v>12</v>
      </c>
      <c r="E244" s="190"/>
      <c r="F244" s="190"/>
      <c r="G244" s="190"/>
      <c r="H244" s="191"/>
      <c r="J244" s="5"/>
    </row>
    <row r="245" spans="1:10" ht="21" customHeight="1" x14ac:dyDescent="0.25">
      <c r="A245" s="278"/>
      <c r="B245" s="11"/>
      <c r="C245" s="11"/>
      <c r="D245" s="17" t="s">
        <v>274</v>
      </c>
      <c r="E245" s="190"/>
      <c r="F245" s="190"/>
      <c r="G245" s="190"/>
      <c r="H245" s="191"/>
      <c r="J245" s="5"/>
    </row>
    <row r="246" spans="1:10" ht="14.25" customHeight="1" x14ac:dyDescent="0.25">
      <c r="A246" s="278"/>
      <c r="B246" s="11"/>
      <c r="C246" s="11"/>
      <c r="D246" s="61" t="s">
        <v>13</v>
      </c>
      <c r="E246" s="190"/>
      <c r="F246" s="190"/>
      <c r="G246" s="190"/>
      <c r="H246" s="191"/>
      <c r="J246" s="5"/>
    </row>
    <row r="247" spans="1:10" ht="21" customHeight="1" x14ac:dyDescent="0.25">
      <c r="A247" s="278"/>
      <c r="B247" s="13"/>
      <c r="C247" s="13"/>
      <c r="D247" s="17" t="s">
        <v>275</v>
      </c>
      <c r="E247" s="199"/>
      <c r="F247" s="199"/>
      <c r="G247" s="199"/>
      <c r="H247" s="200"/>
      <c r="J247" s="5"/>
    </row>
    <row r="248" spans="1:10" s="10" customFormat="1" ht="25.5" customHeight="1" x14ac:dyDescent="0.25">
      <c r="A248" s="278"/>
      <c r="B248" s="70" t="s">
        <v>128</v>
      </c>
      <c r="C248" s="70" t="s">
        <v>139</v>
      </c>
      <c r="D248" s="19" t="s">
        <v>129</v>
      </c>
      <c r="E248" s="70">
        <v>6611049.4000000004</v>
      </c>
      <c r="F248" s="70">
        <v>6542778.5</v>
      </c>
      <c r="G248" s="70">
        <v>6542729.7000000002</v>
      </c>
      <c r="H248" s="132">
        <f>G248/F248</f>
        <v>0.99999254139506633</v>
      </c>
      <c r="J248" s="5"/>
    </row>
    <row r="249" spans="1:10" s="10" customFormat="1" ht="16.5" customHeight="1" x14ac:dyDescent="0.25">
      <c r="A249" s="278"/>
      <c r="B249" s="11"/>
      <c r="C249" s="12"/>
      <c r="D249" s="108" t="s">
        <v>12</v>
      </c>
      <c r="E249" s="141"/>
      <c r="F249" s="141"/>
      <c r="G249" s="141"/>
      <c r="H249" s="142"/>
      <c r="J249" s="5"/>
    </row>
    <row r="250" spans="1:10" s="10" customFormat="1" ht="34.5" customHeight="1" x14ac:dyDescent="0.25">
      <c r="A250" s="278"/>
      <c r="B250" s="11"/>
      <c r="C250" s="12"/>
      <c r="D250" s="19" t="s">
        <v>130</v>
      </c>
      <c r="E250" s="141"/>
      <c r="F250" s="141"/>
      <c r="G250" s="141"/>
      <c r="H250" s="142"/>
      <c r="J250" s="5"/>
    </row>
    <row r="251" spans="1:10" s="10" customFormat="1" ht="16.5" customHeight="1" x14ac:dyDescent="0.25">
      <c r="A251" s="278"/>
      <c r="B251" s="11"/>
      <c r="C251" s="12"/>
      <c r="D251" s="108" t="s">
        <v>13</v>
      </c>
      <c r="E251" s="141"/>
      <c r="F251" s="141"/>
      <c r="G251" s="141"/>
      <c r="H251" s="142"/>
      <c r="J251" s="5"/>
    </row>
    <row r="252" spans="1:10" s="10" customFormat="1" ht="34.5" customHeight="1" x14ac:dyDescent="0.25">
      <c r="A252" s="278"/>
      <c r="B252" s="13"/>
      <c r="C252" s="14"/>
      <c r="D252" s="19" t="s">
        <v>87</v>
      </c>
      <c r="E252" s="166"/>
      <c r="F252" s="166"/>
      <c r="G252" s="166"/>
      <c r="H252" s="167"/>
      <c r="J252" s="5"/>
    </row>
    <row r="253" spans="1:10" s="21" customFormat="1" ht="24.75" customHeight="1" x14ac:dyDescent="0.3">
      <c r="A253" s="278"/>
      <c r="B253" s="70" t="s">
        <v>131</v>
      </c>
      <c r="C253" s="70" t="s">
        <v>84</v>
      </c>
      <c r="D253" s="51" t="s">
        <v>132</v>
      </c>
      <c r="E253" s="70">
        <v>562254</v>
      </c>
      <c r="F253" s="70">
        <v>562254</v>
      </c>
      <c r="G253" s="70">
        <v>551145</v>
      </c>
      <c r="H253" s="132">
        <f>G253/F253</f>
        <v>0.98024202584596998</v>
      </c>
      <c r="J253" s="5"/>
    </row>
    <row r="254" spans="1:10" s="21" customFormat="1" ht="18" customHeight="1" x14ac:dyDescent="0.3">
      <c r="A254" s="278"/>
      <c r="B254" s="11"/>
      <c r="C254" s="12"/>
      <c r="D254" s="108" t="s">
        <v>12</v>
      </c>
      <c r="E254" s="141"/>
      <c r="F254" s="141"/>
      <c r="G254" s="141"/>
      <c r="H254" s="142"/>
      <c r="J254" s="5"/>
    </row>
    <row r="255" spans="1:10" s="21" customFormat="1" ht="24.75" customHeight="1" x14ac:dyDescent="0.3">
      <c r="A255" s="278"/>
      <c r="B255" s="11"/>
      <c r="C255" s="12"/>
      <c r="D255" s="19" t="s">
        <v>133</v>
      </c>
      <c r="E255" s="141"/>
      <c r="F255" s="141"/>
      <c r="G255" s="141"/>
      <c r="H255" s="142"/>
      <c r="J255" s="5"/>
    </row>
    <row r="256" spans="1:10" s="21" customFormat="1" ht="16.5" customHeight="1" x14ac:dyDescent="0.3">
      <c r="A256" s="278"/>
      <c r="B256" s="11"/>
      <c r="C256" s="12"/>
      <c r="D256" s="108" t="s">
        <v>13</v>
      </c>
      <c r="E256" s="141"/>
      <c r="F256" s="141"/>
      <c r="G256" s="141"/>
      <c r="H256" s="142"/>
      <c r="J256" s="5"/>
    </row>
    <row r="257" spans="1:10" s="21" customFormat="1" ht="38.25" customHeight="1" x14ac:dyDescent="0.3">
      <c r="A257" s="278"/>
      <c r="B257" s="13"/>
      <c r="C257" s="14"/>
      <c r="D257" s="19" t="s">
        <v>134</v>
      </c>
      <c r="E257" s="166"/>
      <c r="F257" s="166"/>
      <c r="G257" s="166"/>
      <c r="H257" s="167"/>
      <c r="J257" s="5"/>
    </row>
    <row r="258" spans="1:10" ht="24.75" customHeight="1" x14ac:dyDescent="0.25">
      <c r="A258" s="278"/>
      <c r="B258" s="70" t="s">
        <v>135</v>
      </c>
      <c r="C258" s="70" t="s">
        <v>122</v>
      </c>
      <c r="D258" s="20" t="s">
        <v>136</v>
      </c>
      <c r="E258" s="181">
        <v>851995</v>
      </c>
      <c r="F258" s="181">
        <v>851995</v>
      </c>
      <c r="G258" s="181">
        <v>839867.6</v>
      </c>
      <c r="H258" s="132">
        <f>G258/F258</f>
        <v>0.98576587890774003</v>
      </c>
      <c r="J258" s="5"/>
    </row>
    <row r="259" spans="1:10" ht="16.5" customHeight="1" x14ac:dyDescent="0.25">
      <c r="A259" s="278"/>
      <c r="B259" s="11"/>
      <c r="C259" s="11"/>
      <c r="D259" s="61" t="s">
        <v>12</v>
      </c>
      <c r="E259" s="179"/>
      <c r="F259" s="179"/>
      <c r="G259" s="179"/>
      <c r="H259" s="180"/>
      <c r="J259" s="5"/>
    </row>
    <row r="260" spans="1:10" ht="24" customHeight="1" x14ac:dyDescent="0.25">
      <c r="A260" s="278"/>
      <c r="B260" s="11"/>
      <c r="C260" s="11"/>
      <c r="D260" s="17" t="s">
        <v>137</v>
      </c>
      <c r="E260" s="179"/>
      <c r="F260" s="179"/>
      <c r="G260" s="179"/>
      <c r="H260" s="180"/>
      <c r="J260" s="5"/>
    </row>
    <row r="261" spans="1:10" ht="19.5" customHeight="1" x14ac:dyDescent="0.25">
      <c r="A261" s="278"/>
      <c r="B261" s="11"/>
      <c r="C261" s="11"/>
      <c r="D261" s="61" t="s">
        <v>13</v>
      </c>
      <c r="E261" s="179"/>
      <c r="F261" s="179"/>
      <c r="G261" s="179"/>
      <c r="H261" s="180"/>
      <c r="J261" s="5"/>
    </row>
    <row r="262" spans="1:10" ht="33.75" customHeight="1" x14ac:dyDescent="0.25">
      <c r="A262" s="278"/>
      <c r="B262" s="13"/>
      <c r="C262" s="13"/>
      <c r="D262" s="17" t="s">
        <v>134</v>
      </c>
      <c r="E262" s="201"/>
      <c r="F262" s="201"/>
      <c r="G262" s="201"/>
      <c r="H262" s="202"/>
      <c r="J262" s="5"/>
    </row>
    <row r="263" spans="1:10" s="21" customFormat="1" ht="23.25" customHeight="1" x14ac:dyDescent="0.3">
      <c r="A263" s="278"/>
      <c r="B263" s="70" t="s">
        <v>138</v>
      </c>
      <c r="C263" s="70" t="s">
        <v>139</v>
      </c>
      <c r="D263" s="51" t="s">
        <v>140</v>
      </c>
      <c r="E263" s="70">
        <v>593577.4</v>
      </c>
      <c r="F263" s="70">
        <v>593577.4</v>
      </c>
      <c r="G263" s="70">
        <v>589813.80000000005</v>
      </c>
      <c r="H263" s="132">
        <f>G263/F263</f>
        <v>0.99365946210216227</v>
      </c>
      <c r="J263" s="5"/>
    </row>
    <row r="264" spans="1:10" s="21" customFormat="1" ht="18.75" customHeight="1" x14ac:dyDescent="0.3">
      <c r="A264" s="278"/>
      <c r="B264" s="11"/>
      <c r="C264" s="11"/>
      <c r="D264" s="108" t="s">
        <v>12</v>
      </c>
      <c r="E264" s="141"/>
      <c r="F264" s="141"/>
      <c r="G264" s="141"/>
      <c r="H264" s="142"/>
      <c r="J264" s="5"/>
    </row>
    <row r="265" spans="1:10" s="21" customFormat="1" ht="23.25" customHeight="1" x14ac:dyDescent="0.3">
      <c r="A265" s="278"/>
      <c r="B265" s="11"/>
      <c r="C265" s="11"/>
      <c r="D265" s="19" t="s">
        <v>141</v>
      </c>
      <c r="E265" s="141"/>
      <c r="F265" s="141"/>
      <c r="G265" s="141"/>
      <c r="H265" s="142"/>
      <c r="J265" s="5"/>
    </row>
    <row r="266" spans="1:10" s="21" customFormat="1" ht="21" customHeight="1" x14ac:dyDescent="0.3">
      <c r="A266" s="278"/>
      <c r="B266" s="11"/>
      <c r="C266" s="11"/>
      <c r="D266" s="108" t="s">
        <v>13</v>
      </c>
      <c r="E266" s="141"/>
      <c r="F266" s="141"/>
      <c r="G266" s="141"/>
      <c r="H266" s="142"/>
      <c r="J266" s="5"/>
    </row>
    <row r="267" spans="1:10" s="21" customFormat="1" ht="36" customHeight="1" x14ac:dyDescent="0.3">
      <c r="A267" s="278"/>
      <c r="B267" s="13"/>
      <c r="C267" s="13"/>
      <c r="D267" s="19" t="s">
        <v>142</v>
      </c>
      <c r="E267" s="166"/>
      <c r="F267" s="166"/>
      <c r="G267" s="166"/>
      <c r="H267" s="167"/>
      <c r="J267" s="5"/>
    </row>
    <row r="268" spans="1:10" ht="27" customHeight="1" x14ac:dyDescent="0.25">
      <c r="A268" s="278"/>
      <c r="B268" s="70" t="s">
        <v>143</v>
      </c>
      <c r="C268" s="70" t="s">
        <v>84</v>
      </c>
      <c r="D268" s="17" t="s">
        <v>144</v>
      </c>
      <c r="E268" s="181">
        <v>36446.699999999997</v>
      </c>
      <c r="F268" s="181">
        <v>33570</v>
      </c>
      <c r="G268" s="181">
        <v>33570</v>
      </c>
      <c r="H268" s="132">
        <f>G268/F268</f>
        <v>1</v>
      </c>
      <c r="J268" s="5"/>
    </row>
    <row r="269" spans="1:10" ht="20.25" customHeight="1" x14ac:dyDescent="0.25">
      <c r="A269" s="278"/>
      <c r="B269" s="11"/>
      <c r="C269" s="11"/>
      <c r="D269" s="61" t="s">
        <v>12</v>
      </c>
      <c r="E269" s="179"/>
      <c r="F269" s="179"/>
      <c r="G269" s="179"/>
      <c r="H269" s="180"/>
      <c r="J269" s="5"/>
    </row>
    <row r="270" spans="1:10" ht="60" customHeight="1" x14ac:dyDescent="0.25">
      <c r="A270" s="278"/>
      <c r="B270" s="11"/>
      <c r="C270" s="11"/>
      <c r="D270" s="17" t="s">
        <v>145</v>
      </c>
      <c r="E270" s="179"/>
      <c r="F270" s="179"/>
      <c r="G270" s="179"/>
      <c r="H270" s="180"/>
      <c r="J270" s="5"/>
    </row>
    <row r="271" spans="1:10" ht="20.25" customHeight="1" x14ac:dyDescent="0.25">
      <c r="A271" s="278"/>
      <c r="B271" s="11"/>
      <c r="C271" s="11"/>
      <c r="D271" s="61" t="s">
        <v>13</v>
      </c>
      <c r="E271" s="179"/>
      <c r="F271" s="179"/>
      <c r="G271" s="179"/>
      <c r="H271" s="180"/>
      <c r="J271" s="5"/>
    </row>
    <row r="272" spans="1:10" ht="33.75" customHeight="1" x14ac:dyDescent="0.25">
      <c r="A272" s="278"/>
      <c r="B272" s="13"/>
      <c r="C272" s="13"/>
      <c r="D272" s="17" t="s">
        <v>87</v>
      </c>
      <c r="E272" s="201"/>
      <c r="F272" s="201"/>
      <c r="G272" s="201"/>
      <c r="H272" s="202"/>
      <c r="J272" s="5"/>
    </row>
    <row r="273" spans="1:10" s="21" customFormat="1" ht="22.5" customHeight="1" x14ac:dyDescent="0.3">
      <c r="A273" s="278"/>
      <c r="B273" s="70" t="s">
        <v>146</v>
      </c>
      <c r="C273" s="70" t="s">
        <v>122</v>
      </c>
      <c r="D273" s="19" t="s">
        <v>147</v>
      </c>
      <c r="E273" s="70">
        <v>165456.4</v>
      </c>
      <c r="F273" s="70">
        <v>146856.4</v>
      </c>
      <c r="G273" s="70">
        <v>145014</v>
      </c>
      <c r="H273" s="132">
        <f>G273/F273</f>
        <v>0.98745441124799471</v>
      </c>
      <c r="J273" s="5"/>
    </row>
    <row r="274" spans="1:10" s="21" customFormat="1" ht="17.25" customHeight="1" x14ac:dyDescent="0.3">
      <c r="A274" s="278"/>
      <c r="B274" s="11"/>
      <c r="C274" s="12"/>
      <c r="D274" s="108" t="s">
        <v>12</v>
      </c>
      <c r="E274" s="141"/>
      <c r="F274" s="141"/>
      <c r="G274" s="141"/>
      <c r="H274" s="142"/>
      <c r="J274" s="5"/>
    </row>
    <row r="275" spans="1:10" s="21" customFormat="1" ht="63" customHeight="1" x14ac:dyDescent="0.3">
      <c r="A275" s="278"/>
      <c r="B275" s="11"/>
      <c r="C275" s="12"/>
      <c r="D275" s="51" t="s">
        <v>148</v>
      </c>
      <c r="E275" s="141"/>
      <c r="F275" s="141"/>
      <c r="G275" s="141"/>
      <c r="H275" s="142"/>
      <c r="J275" s="5"/>
    </row>
    <row r="276" spans="1:10" s="21" customFormat="1" ht="18.75" customHeight="1" x14ac:dyDescent="0.3">
      <c r="A276" s="278"/>
      <c r="B276" s="11"/>
      <c r="C276" s="12"/>
      <c r="D276" s="108" t="s">
        <v>13</v>
      </c>
      <c r="E276" s="141"/>
      <c r="F276" s="141"/>
      <c r="G276" s="141"/>
      <c r="H276" s="142"/>
      <c r="J276" s="5"/>
    </row>
    <row r="277" spans="1:10" s="21" customFormat="1" ht="33" customHeight="1" x14ac:dyDescent="0.3">
      <c r="A277" s="278"/>
      <c r="B277" s="13"/>
      <c r="C277" s="14"/>
      <c r="D277" s="19" t="s">
        <v>149</v>
      </c>
      <c r="E277" s="166"/>
      <c r="F277" s="166"/>
      <c r="G277" s="166"/>
      <c r="H277" s="167"/>
      <c r="J277" s="5"/>
    </row>
    <row r="278" spans="1:10" s="21" customFormat="1" ht="21.75" customHeight="1" x14ac:dyDescent="0.3">
      <c r="A278" s="278"/>
      <c r="B278" s="70" t="s">
        <v>150</v>
      </c>
      <c r="C278" s="70" t="s">
        <v>139</v>
      </c>
      <c r="D278" s="19" t="s">
        <v>151</v>
      </c>
      <c r="E278" s="70">
        <v>93720</v>
      </c>
      <c r="F278" s="70">
        <v>81456</v>
      </c>
      <c r="G278" s="70">
        <v>79187.600000000006</v>
      </c>
      <c r="H278" s="132">
        <f>G278/F278</f>
        <v>0.97215183657434701</v>
      </c>
      <c r="J278" s="5"/>
    </row>
    <row r="279" spans="1:10" s="21" customFormat="1" ht="18.75" customHeight="1" x14ac:dyDescent="0.3">
      <c r="A279" s="278"/>
      <c r="B279" s="11"/>
      <c r="C279" s="12"/>
      <c r="D279" s="108" t="s">
        <v>12</v>
      </c>
      <c r="E279" s="141"/>
      <c r="F279" s="141"/>
      <c r="G279" s="141"/>
      <c r="H279" s="142"/>
      <c r="J279" s="5"/>
    </row>
    <row r="280" spans="1:10" s="21" customFormat="1" ht="63.75" customHeight="1" x14ac:dyDescent="0.3">
      <c r="A280" s="278"/>
      <c r="B280" s="11"/>
      <c r="C280" s="12"/>
      <c r="D280" s="51" t="s">
        <v>152</v>
      </c>
      <c r="E280" s="141"/>
      <c r="F280" s="141"/>
      <c r="G280" s="141"/>
      <c r="H280" s="142"/>
      <c r="J280" s="5"/>
    </row>
    <row r="281" spans="1:10" s="21" customFormat="1" ht="19.5" customHeight="1" x14ac:dyDescent="0.3">
      <c r="A281" s="278"/>
      <c r="B281" s="11"/>
      <c r="C281" s="12"/>
      <c r="D281" s="108" t="s">
        <v>13</v>
      </c>
      <c r="E281" s="141"/>
      <c r="F281" s="141"/>
      <c r="G281" s="141"/>
      <c r="H281" s="142"/>
      <c r="J281" s="5"/>
    </row>
    <row r="282" spans="1:10" s="21" customFormat="1" ht="34.5" customHeight="1" x14ac:dyDescent="0.3">
      <c r="A282" s="278"/>
      <c r="B282" s="13"/>
      <c r="C282" s="14"/>
      <c r="D282" s="19" t="s">
        <v>153</v>
      </c>
      <c r="E282" s="166"/>
      <c r="F282" s="166"/>
      <c r="G282" s="166"/>
      <c r="H282" s="167"/>
      <c r="J282" s="5"/>
    </row>
    <row r="283" spans="1:10" s="21" customFormat="1" ht="27.75" customHeight="1" x14ac:dyDescent="0.3">
      <c r="A283" s="278"/>
      <c r="B283" s="70" t="s">
        <v>154</v>
      </c>
      <c r="C283" s="70" t="s">
        <v>84</v>
      </c>
      <c r="D283" s="19" t="s">
        <v>155</v>
      </c>
      <c r="E283" s="70">
        <v>112066.6</v>
      </c>
      <c r="F283" s="70">
        <v>112066.6</v>
      </c>
      <c r="G283" s="70">
        <v>112066.6</v>
      </c>
      <c r="H283" s="132">
        <f>G283/F283</f>
        <v>1</v>
      </c>
      <c r="J283" s="5"/>
    </row>
    <row r="284" spans="1:10" s="21" customFormat="1" ht="17.25" customHeight="1" x14ac:dyDescent="0.3">
      <c r="A284" s="278"/>
      <c r="B284" s="11"/>
      <c r="C284" s="12"/>
      <c r="D284" s="108" t="s">
        <v>12</v>
      </c>
      <c r="E284" s="141"/>
      <c r="F284" s="141"/>
      <c r="G284" s="141"/>
      <c r="H284" s="142"/>
      <c r="J284" s="5"/>
    </row>
    <row r="285" spans="1:10" s="21" customFormat="1" ht="39" customHeight="1" x14ac:dyDescent="0.3">
      <c r="A285" s="278"/>
      <c r="B285" s="11"/>
      <c r="C285" s="12"/>
      <c r="D285" s="51" t="s">
        <v>156</v>
      </c>
      <c r="E285" s="141"/>
      <c r="F285" s="141"/>
      <c r="G285" s="141"/>
      <c r="H285" s="142"/>
      <c r="J285" s="5"/>
    </row>
    <row r="286" spans="1:10" s="21" customFormat="1" ht="15" customHeight="1" x14ac:dyDescent="0.3">
      <c r="A286" s="278"/>
      <c r="B286" s="11"/>
      <c r="C286" s="12"/>
      <c r="D286" s="108" t="s">
        <v>13</v>
      </c>
      <c r="E286" s="141"/>
      <c r="F286" s="141"/>
      <c r="G286" s="141"/>
      <c r="H286" s="142"/>
      <c r="J286" s="5"/>
    </row>
    <row r="287" spans="1:10" s="21" customFormat="1" ht="36" customHeight="1" x14ac:dyDescent="0.3">
      <c r="A287" s="278"/>
      <c r="B287" s="13"/>
      <c r="C287" s="14"/>
      <c r="D287" s="19" t="s">
        <v>157</v>
      </c>
      <c r="E287" s="166"/>
      <c r="F287" s="166"/>
      <c r="G287" s="166"/>
      <c r="H287" s="167"/>
      <c r="J287" s="5"/>
    </row>
    <row r="288" spans="1:10" s="21" customFormat="1" ht="26.25" customHeight="1" x14ac:dyDescent="0.3">
      <c r="A288" s="278"/>
      <c r="B288" s="70" t="s">
        <v>158</v>
      </c>
      <c r="C288" s="70" t="s">
        <v>122</v>
      </c>
      <c r="D288" s="19" t="s">
        <v>159</v>
      </c>
      <c r="E288" s="70">
        <v>958694.5</v>
      </c>
      <c r="F288" s="70">
        <v>986977.9</v>
      </c>
      <c r="G288" s="70">
        <v>985977.9</v>
      </c>
      <c r="H288" s="132">
        <f>G288/F288</f>
        <v>0.99898680608755275</v>
      </c>
      <c r="J288" s="5"/>
    </row>
    <row r="289" spans="1:10" s="21" customFormat="1" ht="18.75" customHeight="1" x14ac:dyDescent="0.3">
      <c r="A289" s="278"/>
      <c r="B289" s="11"/>
      <c r="C289" s="12"/>
      <c r="D289" s="108" t="s">
        <v>12</v>
      </c>
      <c r="E289" s="141"/>
      <c r="F289" s="141"/>
      <c r="G289" s="141"/>
      <c r="H289" s="142"/>
      <c r="J289" s="5"/>
    </row>
    <row r="290" spans="1:10" s="21" customFormat="1" ht="38.25" customHeight="1" x14ac:dyDescent="0.3">
      <c r="A290" s="278"/>
      <c r="B290" s="11"/>
      <c r="C290" s="12"/>
      <c r="D290" s="51" t="s">
        <v>160</v>
      </c>
      <c r="E290" s="141"/>
      <c r="F290" s="141"/>
      <c r="G290" s="141"/>
      <c r="H290" s="142"/>
      <c r="J290" s="5"/>
    </row>
    <row r="291" spans="1:10" s="21" customFormat="1" ht="18.75" customHeight="1" x14ac:dyDescent="0.3">
      <c r="A291" s="278"/>
      <c r="B291" s="11"/>
      <c r="C291" s="12"/>
      <c r="D291" s="108" t="s">
        <v>13</v>
      </c>
      <c r="E291" s="141"/>
      <c r="F291" s="141"/>
      <c r="G291" s="141"/>
      <c r="H291" s="142"/>
      <c r="J291" s="5"/>
    </row>
    <row r="292" spans="1:10" s="21" customFormat="1" ht="34.5" customHeight="1" x14ac:dyDescent="0.3">
      <c r="A292" s="278"/>
      <c r="B292" s="45"/>
      <c r="C292" s="46"/>
      <c r="D292" s="19" t="s">
        <v>161</v>
      </c>
      <c r="E292" s="166"/>
      <c r="F292" s="166"/>
      <c r="G292" s="166"/>
      <c r="H292" s="167"/>
      <c r="J292" s="5"/>
    </row>
    <row r="293" spans="1:10" s="21" customFormat="1" ht="26.25" customHeight="1" x14ac:dyDescent="0.3">
      <c r="A293" s="278"/>
      <c r="B293" s="70" t="s">
        <v>162</v>
      </c>
      <c r="C293" s="70" t="s">
        <v>139</v>
      </c>
      <c r="D293" s="19" t="s">
        <v>163</v>
      </c>
      <c r="E293" s="70">
        <v>1164441.7</v>
      </c>
      <c r="F293" s="70">
        <v>950855.2</v>
      </c>
      <c r="G293" s="70">
        <v>929840.8</v>
      </c>
      <c r="H293" s="132">
        <f>G293/F293</f>
        <v>0.97789947407344469</v>
      </c>
      <c r="J293" s="5"/>
    </row>
    <row r="294" spans="1:10" s="21" customFormat="1" ht="21.75" customHeight="1" x14ac:dyDescent="0.3">
      <c r="A294" s="278"/>
      <c r="B294" s="141"/>
      <c r="C294" s="141"/>
      <c r="D294" s="108" t="s">
        <v>12</v>
      </c>
      <c r="E294" s="141"/>
      <c r="F294" s="141"/>
      <c r="G294" s="141"/>
      <c r="H294" s="142"/>
      <c r="J294" s="5"/>
    </row>
    <row r="295" spans="1:10" s="21" customFormat="1" ht="36.75" customHeight="1" x14ac:dyDescent="0.3">
      <c r="A295" s="278"/>
      <c r="B295" s="141"/>
      <c r="C295" s="141"/>
      <c r="D295" s="51" t="s">
        <v>164</v>
      </c>
      <c r="E295" s="141"/>
      <c r="F295" s="141"/>
      <c r="G295" s="141"/>
      <c r="H295" s="142"/>
      <c r="J295" s="5"/>
    </row>
    <row r="296" spans="1:10" s="21" customFormat="1" ht="19.5" customHeight="1" x14ac:dyDescent="0.3">
      <c r="A296" s="278"/>
      <c r="B296" s="141"/>
      <c r="C296" s="141"/>
      <c r="D296" s="108" t="s">
        <v>13</v>
      </c>
      <c r="E296" s="141"/>
      <c r="F296" s="141"/>
      <c r="G296" s="141"/>
      <c r="H296" s="142"/>
      <c r="J296" s="5"/>
    </row>
    <row r="297" spans="1:10" s="21" customFormat="1" ht="33" customHeight="1" x14ac:dyDescent="0.3">
      <c r="A297" s="278"/>
      <c r="B297" s="143"/>
      <c r="C297" s="143"/>
      <c r="D297" s="19" t="s">
        <v>161</v>
      </c>
      <c r="E297" s="143"/>
      <c r="F297" s="143"/>
      <c r="G297" s="143"/>
      <c r="H297" s="144"/>
      <c r="J297" s="5"/>
    </row>
    <row r="298" spans="1:10" s="3" customFormat="1" ht="20.25" customHeight="1" x14ac:dyDescent="0.25">
      <c r="A298" s="278"/>
      <c r="B298" s="70"/>
      <c r="C298" s="70"/>
      <c r="D298" s="77" t="s">
        <v>23</v>
      </c>
      <c r="E298" s="70"/>
      <c r="F298" s="70"/>
      <c r="G298" s="253"/>
      <c r="H298" s="76"/>
      <c r="J298" s="60"/>
    </row>
    <row r="299" spans="1:10" ht="66" customHeight="1" x14ac:dyDescent="0.25">
      <c r="A299" s="278"/>
      <c r="B299" s="205" t="s">
        <v>165</v>
      </c>
      <c r="C299" s="205" t="s">
        <v>18</v>
      </c>
      <c r="D299" s="15" t="s">
        <v>276</v>
      </c>
      <c r="E299" s="205">
        <v>1132943.3</v>
      </c>
      <c r="F299" s="205">
        <f>888778.2+244165.1+210052.3+48950</f>
        <v>1391945.6</v>
      </c>
      <c r="G299" s="254">
        <f>502854.33+2011417.29</f>
        <v>2514271.62</v>
      </c>
      <c r="H299" s="257">
        <f>G299/F299</f>
        <v>1.8063002031113859</v>
      </c>
      <c r="J299" s="5"/>
    </row>
    <row r="300" spans="1:10" ht="18" customHeight="1" x14ac:dyDescent="0.25">
      <c r="A300" s="278"/>
      <c r="B300" s="205"/>
      <c r="C300" s="205"/>
      <c r="D300" s="109" t="s">
        <v>24</v>
      </c>
      <c r="E300" s="205"/>
      <c r="F300" s="205"/>
      <c r="G300" s="254"/>
      <c r="H300" s="258"/>
      <c r="J300" s="5"/>
    </row>
    <row r="301" spans="1:10" ht="27.75" customHeight="1" x14ac:dyDescent="0.25">
      <c r="A301" s="278"/>
      <c r="B301" s="205"/>
      <c r="C301" s="205"/>
      <c r="D301" s="15" t="s">
        <v>166</v>
      </c>
      <c r="E301" s="205"/>
      <c r="F301" s="205"/>
      <c r="G301" s="254"/>
      <c r="H301" s="258"/>
      <c r="J301" s="5"/>
    </row>
    <row r="302" spans="1:10" ht="23.25" customHeight="1" x14ac:dyDescent="0.25">
      <c r="A302" s="278"/>
      <c r="B302" s="205"/>
      <c r="C302" s="205"/>
      <c r="D302" s="109" t="s">
        <v>25</v>
      </c>
      <c r="E302" s="205"/>
      <c r="F302" s="205"/>
      <c r="G302" s="254"/>
      <c r="H302" s="258"/>
      <c r="J302" s="5"/>
    </row>
    <row r="303" spans="1:10" ht="34.5" customHeight="1" x14ac:dyDescent="0.25">
      <c r="A303" s="278"/>
      <c r="B303" s="205"/>
      <c r="C303" s="205"/>
      <c r="D303" s="15" t="s">
        <v>167</v>
      </c>
      <c r="E303" s="205"/>
      <c r="F303" s="205"/>
      <c r="G303" s="254"/>
      <c r="H303" s="258"/>
      <c r="J303" s="5"/>
    </row>
    <row r="304" spans="1:10" ht="16.5" customHeight="1" x14ac:dyDescent="0.25">
      <c r="A304" s="278"/>
      <c r="B304" s="205"/>
      <c r="C304" s="205"/>
      <c r="D304" s="109" t="s">
        <v>26</v>
      </c>
      <c r="E304" s="205"/>
      <c r="F304" s="205"/>
      <c r="G304" s="254"/>
      <c r="H304" s="258"/>
      <c r="J304" s="5"/>
    </row>
    <row r="305" spans="1:10" ht="18.75" customHeight="1" x14ac:dyDescent="0.25">
      <c r="A305" s="278"/>
      <c r="B305" s="207"/>
      <c r="C305" s="207"/>
      <c r="D305" s="15" t="s">
        <v>168</v>
      </c>
      <c r="E305" s="207"/>
      <c r="F305" s="207"/>
      <c r="G305" s="255"/>
      <c r="H305" s="259"/>
      <c r="J305" s="5"/>
    </row>
    <row r="306" spans="1:10" ht="52.5" customHeight="1" x14ac:dyDescent="0.25">
      <c r="A306" s="278"/>
      <c r="B306" s="252" t="s">
        <v>277</v>
      </c>
      <c r="C306" s="252" t="s">
        <v>18</v>
      </c>
      <c r="D306" s="15" t="s">
        <v>263</v>
      </c>
      <c r="E306" s="252">
        <v>282420.7</v>
      </c>
      <c r="F306" s="204">
        <f>282420.7+1600</f>
        <v>284020.7</v>
      </c>
      <c r="G306" s="204">
        <f>6370.2+1592.55</f>
        <v>7962.75</v>
      </c>
      <c r="H306" s="256">
        <f>G306/F306</f>
        <v>2.8035808657608404E-2</v>
      </c>
      <c r="J306" s="5"/>
    </row>
    <row r="307" spans="1:10" ht="17.25" customHeight="1" x14ac:dyDescent="0.25">
      <c r="A307" s="278"/>
      <c r="B307" s="205"/>
      <c r="C307" s="205"/>
      <c r="D307" s="109" t="s">
        <v>24</v>
      </c>
      <c r="E307" s="205"/>
      <c r="F307" s="205"/>
      <c r="G307" s="205"/>
      <c r="H307" s="206"/>
      <c r="J307" s="5"/>
    </row>
    <row r="308" spans="1:10" ht="60" customHeight="1" x14ac:dyDescent="0.25">
      <c r="A308" s="278"/>
      <c r="B308" s="205"/>
      <c r="C308" s="205"/>
      <c r="D308" s="15" t="s">
        <v>278</v>
      </c>
      <c r="E308" s="205"/>
      <c r="F308" s="205"/>
      <c r="G308" s="205"/>
      <c r="H308" s="206"/>
      <c r="J308" s="5"/>
    </row>
    <row r="309" spans="1:10" ht="21.75" customHeight="1" x14ac:dyDescent="0.25">
      <c r="A309" s="278"/>
      <c r="B309" s="205"/>
      <c r="C309" s="205"/>
      <c r="D309" s="109" t="s">
        <v>25</v>
      </c>
      <c r="E309" s="205"/>
      <c r="F309" s="205"/>
      <c r="G309" s="205"/>
      <c r="H309" s="206"/>
      <c r="J309" s="5"/>
    </row>
    <row r="310" spans="1:10" ht="34.5" customHeight="1" x14ac:dyDescent="0.25">
      <c r="A310" s="278"/>
      <c r="B310" s="205"/>
      <c r="C310" s="205"/>
      <c r="D310" s="15" t="s">
        <v>167</v>
      </c>
      <c r="E310" s="205"/>
      <c r="F310" s="205"/>
      <c r="G310" s="205"/>
      <c r="H310" s="206"/>
      <c r="J310" s="5"/>
    </row>
    <row r="311" spans="1:10" ht="17.25" customHeight="1" x14ac:dyDescent="0.25">
      <c r="A311" s="278"/>
      <c r="B311" s="205"/>
      <c r="C311" s="205"/>
      <c r="D311" s="109" t="s">
        <v>26</v>
      </c>
      <c r="E311" s="205"/>
      <c r="F311" s="205"/>
      <c r="G311" s="205"/>
      <c r="H311" s="206"/>
      <c r="J311" s="5"/>
    </row>
    <row r="312" spans="1:10" ht="24.75" customHeight="1" x14ac:dyDescent="0.25">
      <c r="A312" s="278"/>
      <c r="B312" s="207"/>
      <c r="C312" s="207"/>
      <c r="D312" s="15" t="s">
        <v>279</v>
      </c>
      <c r="E312" s="207"/>
      <c r="F312" s="207"/>
      <c r="G312" s="207"/>
      <c r="H312" s="208"/>
      <c r="J312" s="5"/>
    </row>
    <row r="313" spans="1:10" ht="39" customHeight="1" x14ac:dyDescent="0.25">
      <c r="A313" s="278"/>
      <c r="B313" s="205" t="s">
        <v>280</v>
      </c>
      <c r="C313" s="205" t="s">
        <v>18</v>
      </c>
      <c r="D313" s="57" t="s">
        <v>281</v>
      </c>
      <c r="E313" s="205">
        <v>119804</v>
      </c>
      <c r="F313" s="209">
        <v>0</v>
      </c>
      <c r="G313" s="209">
        <v>0</v>
      </c>
      <c r="H313" s="189">
        <v>0</v>
      </c>
      <c r="J313" s="5"/>
    </row>
    <row r="314" spans="1:10" ht="18" customHeight="1" x14ac:dyDescent="0.25">
      <c r="A314" s="278"/>
      <c r="B314" s="205"/>
      <c r="C314" s="205"/>
      <c r="D314" s="107" t="s">
        <v>24</v>
      </c>
      <c r="E314" s="205"/>
      <c r="F314" s="205"/>
      <c r="G314" s="205"/>
      <c r="H314" s="206"/>
      <c r="J314" s="5"/>
    </row>
    <row r="315" spans="1:10" ht="38.25" customHeight="1" x14ac:dyDescent="0.25">
      <c r="A315" s="278"/>
      <c r="B315" s="205"/>
      <c r="C315" s="205"/>
      <c r="D315" s="57" t="s">
        <v>282</v>
      </c>
      <c r="E315" s="205"/>
      <c r="F315" s="205"/>
      <c r="G315" s="205"/>
      <c r="H315" s="206"/>
      <c r="J315" s="5"/>
    </row>
    <row r="316" spans="1:10" ht="21.75" customHeight="1" x14ac:dyDescent="0.25">
      <c r="A316" s="278"/>
      <c r="B316" s="205"/>
      <c r="C316" s="205"/>
      <c r="D316" s="107" t="s">
        <v>25</v>
      </c>
      <c r="E316" s="205"/>
      <c r="F316" s="205"/>
      <c r="G316" s="205"/>
      <c r="H316" s="206"/>
      <c r="J316" s="5"/>
    </row>
    <row r="317" spans="1:10" ht="21" customHeight="1" x14ac:dyDescent="0.25">
      <c r="A317" s="278"/>
      <c r="B317" s="205"/>
      <c r="C317" s="205"/>
      <c r="D317" s="57" t="s">
        <v>283</v>
      </c>
      <c r="E317" s="205"/>
      <c r="F317" s="205"/>
      <c r="G317" s="205"/>
      <c r="H317" s="206"/>
      <c r="J317" s="5"/>
    </row>
    <row r="318" spans="1:10" ht="17.25" customHeight="1" x14ac:dyDescent="0.25">
      <c r="A318" s="278"/>
      <c r="B318" s="205"/>
      <c r="C318" s="205"/>
      <c r="D318" s="107" t="s">
        <v>26</v>
      </c>
      <c r="E318" s="205"/>
      <c r="F318" s="205"/>
      <c r="G318" s="205"/>
      <c r="H318" s="206"/>
      <c r="J318" s="5"/>
    </row>
    <row r="319" spans="1:10" ht="21" customHeight="1" x14ac:dyDescent="0.25">
      <c r="A319" s="278"/>
      <c r="B319" s="210"/>
      <c r="C319" s="210"/>
      <c r="D319" s="57" t="s">
        <v>279</v>
      </c>
      <c r="E319" s="210"/>
      <c r="F319" s="205"/>
      <c r="G319" s="205"/>
      <c r="H319" s="264"/>
      <c r="J319" s="5"/>
    </row>
    <row r="320" spans="1:10" s="3" customFormat="1" ht="21.75" customHeight="1" x14ac:dyDescent="0.25">
      <c r="A320" s="278"/>
      <c r="B320" s="261"/>
      <c r="C320" s="261"/>
      <c r="D320" s="77" t="s">
        <v>27</v>
      </c>
      <c r="E320" s="261"/>
      <c r="F320" s="261"/>
      <c r="G320" s="262"/>
      <c r="H320" s="265"/>
      <c r="J320" s="60"/>
    </row>
    <row r="321" spans="1:10" ht="50.25" customHeight="1" x14ac:dyDescent="0.25">
      <c r="A321" s="278"/>
      <c r="B321" s="92" t="s">
        <v>28</v>
      </c>
      <c r="C321" s="92" t="s">
        <v>18</v>
      </c>
      <c r="D321" s="260" t="s">
        <v>169</v>
      </c>
      <c r="E321" s="92">
        <v>63200</v>
      </c>
      <c r="F321" s="92">
        <v>63200</v>
      </c>
      <c r="G321" s="91">
        <v>40348.050000000003</v>
      </c>
      <c r="H321" s="152">
        <f>G321/F321</f>
        <v>0.63841851265822791</v>
      </c>
      <c r="J321" s="5"/>
    </row>
    <row r="322" spans="1:10" ht="19.5" customHeight="1" x14ac:dyDescent="0.25">
      <c r="A322" s="278"/>
      <c r="B322" s="92"/>
      <c r="C322" s="92"/>
      <c r="D322" s="109" t="s">
        <v>243</v>
      </c>
      <c r="E322" s="92"/>
      <c r="F322" s="92"/>
      <c r="G322" s="91"/>
      <c r="H322" s="171"/>
      <c r="J322" s="5"/>
    </row>
    <row r="323" spans="1:10" ht="75.75" customHeight="1" x14ac:dyDescent="0.25">
      <c r="A323" s="278"/>
      <c r="B323" s="241"/>
      <c r="C323" s="241"/>
      <c r="D323" s="260" t="s">
        <v>170</v>
      </c>
      <c r="E323" s="241"/>
      <c r="F323" s="241"/>
      <c r="G323" s="263"/>
      <c r="H323" s="266"/>
      <c r="J323" s="5"/>
    </row>
    <row r="324" spans="1:10" ht="47.25" customHeight="1" x14ac:dyDescent="0.25">
      <c r="A324" s="278"/>
      <c r="B324" s="153" t="s">
        <v>59</v>
      </c>
      <c r="C324" s="153" t="s">
        <v>18</v>
      </c>
      <c r="D324" s="7" t="s">
        <v>171</v>
      </c>
      <c r="E324" s="153">
        <v>5672.3</v>
      </c>
      <c r="F324" s="93">
        <v>5672.3</v>
      </c>
      <c r="G324" s="93">
        <v>5205.1000000000004</v>
      </c>
      <c r="H324" s="172">
        <f>G324/F324</f>
        <v>0.91763482185356915</v>
      </c>
      <c r="J324" s="5"/>
    </row>
    <row r="325" spans="1:10" ht="20.25" customHeight="1" x14ac:dyDescent="0.25">
      <c r="A325" s="278"/>
      <c r="B325" s="136"/>
      <c r="C325" s="136"/>
      <c r="D325" s="109" t="s">
        <v>243</v>
      </c>
      <c r="E325" s="136"/>
      <c r="F325" s="136"/>
      <c r="G325" s="136"/>
      <c r="H325" s="137"/>
      <c r="J325" s="5"/>
    </row>
    <row r="326" spans="1:10" ht="61.5" customHeight="1" x14ac:dyDescent="0.25">
      <c r="A326" s="278"/>
      <c r="B326" s="138"/>
      <c r="C326" s="138"/>
      <c r="D326" s="7" t="s">
        <v>172</v>
      </c>
      <c r="E326" s="138"/>
      <c r="F326" s="138"/>
      <c r="G326" s="138"/>
      <c r="H326" s="139"/>
      <c r="J326" s="5"/>
    </row>
    <row r="327" spans="1:10" ht="34.5" customHeight="1" x14ac:dyDescent="0.25">
      <c r="A327" s="278"/>
      <c r="B327" s="153" t="s">
        <v>173</v>
      </c>
      <c r="C327" s="153" t="s">
        <v>18</v>
      </c>
      <c r="D327" s="7" t="s">
        <v>174</v>
      </c>
      <c r="E327" s="93">
        <v>20919.099999999999</v>
      </c>
      <c r="F327" s="93">
        <v>20919.099999999999</v>
      </c>
      <c r="G327" s="93">
        <v>20919.099999999999</v>
      </c>
      <c r="H327" s="132">
        <f>G327/F327</f>
        <v>1</v>
      </c>
      <c r="J327" s="5"/>
    </row>
    <row r="328" spans="1:10" ht="21" customHeight="1" x14ac:dyDescent="0.25">
      <c r="A328" s="278"/>
      <c r="B328" s="136"/>
      <c r="C328" s="136"/>
      <c r="D328" s="61" t="s">
        <v>30</v>
      </c>
      <c r="E328" s="136"/>
      <c r="F328" s="136"/>
      <c r="G328" s="136"/>
      <c r="H328" s="137"/>
      <c r="J328" s="5"/>
    </row>
    <row r="329" spans="1:10" ht="38.25" customHeight="1" x14ac:dyDescent="0.25">
      <c r="A329" s="278"/>
      <c r="B329" s="138"/>
      <c r="C329" s="138"/>
      <c r="D329" s="7" t="s">
        <v>175</v>
      </c>
      <c r="E329" s="138"/>
      <c r="F329" s="138"/>
      <c r="G329" s="138"/>
      <c r="H329" s="139"/>
      <c r="J329" s="5"/>
    </row>
    <row r="330" spans="1:10" ht="36" customHeight="1" x14ac:dyDescent="0.25">
      <c r="A330" s="278"/>
      <c r="B330" s="153" t="s">
        <v>32</v>
      </c>
      <c r="C330" s="153" t="s">
        <v>18</v>
      </c>
      <c r="D330" s="7" t="s">
        <v>176</v>
      </c>
      <c r="E330" s="93">
        <v>52024</v>
      </c>
      <c r="F330" s="93">
        <v>67924</v>
      </c>
      <c r="G330" s="93">
        <v>67851.98</v>
      </c>
      <c r="H330" s="132">
        <f>G330/F330</f>
        <v>0.99893969730875676</v>
      </c>
      <c r="I330" s="28"/>
      <c r="J330" s="5"/>
    </row>
    <row r="331" spans="1:10" ht="21" customHeight="1" x14ac:dyDescent="0.25">
      <c r="A331" s="278"/>
      <c r="B331" s="136"/>
      <c r="C331" s="136"/>
      <c r="D331" s="109" t="s">
        <v>243</v>
      </c>
      <c r="E331" s="136"/>
      <c r="F331" s="136"/>
      <c r="G331" s="136"/>
      <c r="H331" s="137"/>
      <c r="J331" s="5"/>
    </row>
    <row r="332" spans="1:10" ht="47.25" customHeight="1" x14ac:dyDescent="0.25">
      <c r="A332" s="278"/>
      <c r="B332" s="138"/>
      <c r="C332" s="138"/>
      <c r="D332" s="7" t="s">
        <v>177</v>
      </c>
      <c r="E332" s="138"/>
      <c r="F332" s="138"/>
      <c r="G332" s="138"/>
      <c r="H332" s="139"/>
      <c r="J332" s="5"/>
    </row>
    <row r="333" spans="1:10" ht="49.5" customHeight="1" x14ac:dyDescent="0.25">
      <c r="A333" s="278"/>
      <c r="B333" s="153" t="s">
        <v>36</v>
      </c>
      <c r="C333" s="153" t="s">
        <v>178</v>
      </c>
      <c r="D333" s="6" t="s">
        <v>179</v>
      </c>
      <c r="E333" s="93">
        <v>3214.1</v>
      </c>
      <c r="F333" s="93">
        <v>3214.1</v>
      </c>
      <c r="G333" s="93">
        <v>2848.8</v>
      </c>
      <c r="H333" s="132">
        <f>G333/F333</f>
        <v>0.88634454435145149</v>
      </c>
      <c r="J333" s="5"/>
    </row>
    <row r="334" spans="1:10" ht="15.75" customHeight="1" x14ac:dyDescent="0.25">
      <c r="A334" s="278"/>
      <c r="B334" s="136"/>
      <c r="C334" s="136"/>
      <c r="D334" s="109" t="s">
        <v>243</v>
      </c>
      <c r="E334" s="136"/>
      <c r="F334" s="136"/>
      <c r="G334" s="136"/>
      <c r="H334" s="137"/>
      <c r="J334" s="5"/>
    </row>
    <row r="335" spans="1:10" ht="36" customHeight="1" x14ac:dyDescent="0.25">
      <c r="A335" s="278"/>
      <c r="B335" s="138"/>
      <c r="C335" s="138"/>
      <c r="D335" s="17" t="s">
        <v>180</v>
      </c>
      <c r="E335" s="138"/>
      <c r="F335" s="138"/>
      <c r="G335" s="138"/>
      <c r="H335" s="139"/>
      <c r="J335" s="5"/>
    </row>
    <row r="336" spans="1:10" ht="49.5" customHeight="1" x14ac:dyDescent="0.25">
      <c r="A336" s="278"/>
      <c r="B336" s="153" t="s">
        <v>181</v>
      </c>
      <c r="C336" s="153" t="s">
        <v>322</v>
      </c>
      <c r="D336" s="6" t="s">
        <v>182</v>
      </c>
      <c r="E336" s="93">
        <v>10177.9</v>
      </c>
      <c r="F336" s="93">
        <v>10177.9</v>
      </c>
      <c r="G336" s="211">
        <v>8597.6</v>
      </c>
      <c r="H336" s="132">
        <f>G336/F336</f>
        <v>0.84473221391446174</v>
      </c>
      <c r="J336" s="5"/>
    </row>
    <row r="337" spans="1:10" ht="18" customHeight="1" x14ac:dyDescent="0.25">
      <c r="A337" s="278"/>
      <c r="B337" s="136"/>
      <c r="C337" s="136"/>
      <c r="D337" s="61" t="s">
        <v>30</v>
      </c>
      <c r="E337" s="136"/>
      <c r="F337" s="136"/>
      <c r="G337" s="136"/>
      <c r="H337" s="137"/>
      <c r="J337" s="5"/>
    </row>
    <row r="338" spans="1:10" ht="35.25" customHeight="1" x14ac:dyDescent="0.25">
      <c r="A338" s="278"/>
      <c r="B338" s="138"/>
      <c r="C338" s="138"/>
      <c r="D338" s="17" t="s">
        <v>183</v>
      </c>
      <c r="E338" s="138"/>
      <c r="F338" s="138"/>
      <c r="G338" s="138"/>
      <c r="H338" s="139"/>
      <c r="J338" s="5"/>
    </row>
    <row r="339" spans="1:10" ht="23.25" customHeight="1" x14ac:dyDescent="0.25">
      <c r="A339" s="278"/>
      <c r="B339" s="153" t="s">
        <v>184</v>
      </c>
      <c r="C339" s="153" t="s">
        <v>18</v>
      </c>
      <c r="D339" s="7" t="s">
        <v>185</v>
      </c>
      <c r="E339" s="93">
        <v>49102</v>
      </c>
      <c r="F339" s="93">
        <v>53295.3</v>
      </c>
      <c r="G339" s="93">
        <v>53295.3</v>
      </c>
      <c r="H339" s="132">
        <f>G339/F339</f>
        <v>1</v>
      </c>
      <c r="J339" s="5"/>
    </row>
    <row r="340" spans="1:10" ht="16.5" customHeight="1" x14ac:dyDescent="0.25">
      <c r="A340" s="278"/>
      <c r="B340" s="136"/>
      <c r="C340" s="136"/>
      <c r="D340" s="109" t="s">
        <v>243</v>
      </c>
      <c r="E340" s="136"/>
      <c r="F340" s="136"/>
      <c r="G340" s="136"/>
      <c r="H340" s="137"/>
      <c r="J340" s="5"/>
    </row>
    <row r="341" spans="1:10" ht="34.5" customHeight="1" x14ac:dyDescent="0.25">
      <c r="A341" s="279"/>
      <c r="B341" s="138"/>
      <c r="C341" s="138"/>
      <c r="D341" s="7" t="s">
        <v>186</v>
      </c>
      <c r="E341" s="138"/>
      <c r="F341" s="138"/>
      <c r="G341" s="138"/>
      <c r="H341" s="139"/>
      <c r="J341" s="5"/>
    </row>
    <row r="342" spans="1:10" s="3" customFormat="1" ht="23.25" customHeight="1" x14ac:dyDescent="0.25">
      <c r="A342" s="43">
        <v>1148</v>
      </c>
      <c r="B342" s="67"/>
      <c r="C342" s="71"/>
      <c r="D342" s="66" t="s">
        <v>4</v>
      </c>
      <c r="E342" s="130"/>
      <c r="F342" s="130"/>
      <c r="G342" s="130"/>
      <c r="H342" s="71"/>
    </row>
    <row r="343" spans="1:10" s="10" customFormat="1" ht="26.25" customHeight="1" x14ac:dyDescent="0.25">
      <c r="A343" s="289"/>
      <c r="B343" s="8"/>
      <c r="C343" s="9"/>
      <c r="D343" s="19" t="s">
        <v>187</v>
      </c>
      <c r="E343" s="212">
        <f>E349+E354+E359+E364+E369+E374+E379+E384+E389+E394+E399</f>
        <v>1879738.7000000002</v>
      </c>
      <c r="F343" s="212">
        <f>F349+F354+F359+F364+F369+F374+F379+F384+F389+F394+F399</f>
        <v>1879738.7000000002</v>
      </c>
      <c r="G343" s="212">
        <f>G349+G354+G359+G364+G369+G374+G379+G384+G389+G394+G399</f>
        <v>1872325.7000000002</v>
      </c>
      <c r="H343" s="125">
        <f>G343/F343</f>
        <v>0.99605636677055165</v>
      </c>
      <c r="J343" s="5"/>
    </row>
    <row r="344" spans="1:10" s="10" customFormat="1" ht="17.25" customHeight="1" x14ac:dyDescent="0.25">
      <c r="A344" s="290"/>
      <c r="B344" s="72"/>
      <c r="C344" s="12"/>
      <c r="D344" s="108" t="s">
        <v>6</v>
      </c>
      <c r="E344" s="213"/>
      <c r="F344" s="213"/>
      <c r="G344" s="213"/>
      <c r="H344" s="214"/>
      <c r="J344" s="5"/>
    </row>
    <row r="345" spans="1:10" s="10" customFormat="1" ht="51" customHeight="1" x14ac:dyDescent="0.25">
      <c r="A345" s="290"/>
      <c r="B345" s="11"/>
      <c r="C345" s="12"/>
      <c r="D345" s="19" t="s">
        <v>188</v>
      </c>
      <c r="E345" s="213"/>
      <c r="F345" s="213"/>
      <c r="G345" s="213"/>
      <c r="H345" s="214"/>
      <c r="J345" s="5"/>
    </row>
    <row r="346" spans="1:10" s="10" customFormat="1" ht="20.25" customHeight="1" x14ac:dyDescent="0.25">
      <c r="A346" s="290"/>
      <c r="B346" s="11"/>
      <c r="C346" s="12"/>
      <c r="D346" s="108" t="s">
        <v>7</v>
      </c>
      <c r="E346" s="213"/>
      <c r="F346" s="213"/>
      <c r="G346" s="213"/>
      <c r="H346" s="214"/>
      <c r="J346" s="5"/>
    </row>
    <row r="347" spans="1:10" s="10" customFormat="1" ht="57.75" customHeight="1" x14ac:dyDescent="0.25">
      <c r="A347" s="290"/>
      <c r="B347" s="13"/>
      <c r="C347" s="13"/>
      <c r="D347" s="19" t="s">
        <v>189</v>
      </c>
      <c r="E347" s="215"/>
      <c r="F347" s="215"/>
      <c r="G347" s="215"/>
      <c r="H347" s="216"/>
      <c r="J347" s="5"/>
    </row>
    <row r="348" spans="1:10" s="3" customFormat="1" ht="19.5" customHeight="1" x14ac:dyDescent="0.25">
      <c r="A348" s="290"/>
      <c r="B348" s="104"/>
      <c r="C348" s="104"/>
      <c r="D348" s="102" t="s">
        <v>9</v>
      </c>
      <c r="E348" s="130"/>
      <c r="F348" s="130"/>
      <c r="G348" s="130"/>
      <c r="H348" s="71"/>
      <c r="J348" s="60"/>
    </row>
    <row r="349" spans="1:10" ht="27" customHeight="1" x14ac:dyDescent="0.25">
      <c r="A349" s="290"/>
      <c r="B349" s="158" t="s">
        <v>17</v>
      </c>
      <c r="C349" s="158" t="s">
        <v>190</v>
      </c>
      <c r="D349" s="6" t="s">
        <v>191</v>
      </c>
      <c r="E349" s="158">
        <v>1101398.3</v>
      </c>
      <c r="F349" s="158">
        <v>1098398.3</v>
      </c>
      <c r="G349" s="158">
        <v>1091355.3</v>
      </c>
      <c r="H349" s="132">
        <f>G349/F349</f>
        <v>0.99358793617943508</v>
      </c>
      <c r="J349" s="5"/>
    </row>
    <row r="350" spans="1:10" ht="15.75" customHeight="1" x14ac:dyDescent="0.25">
      <c r="A350" s="290"/>
      <c r="B350" s="160"/>
      <c r="C350" s="160"/>
      <c r="D350" s="61" t="s">
        <v>12</v>
      </c>
      <c r="E350" s="160"/>
      <c r="F350" s="160"/>
      <c r="G350" s="160"/>
      <c r="H350" s="217"/>
      <c r="J350" s="5"/>
    </row>
    <row r="351" spans="1:10" ht="54.75" customHeight="1" x14ac:dyDescent="0.25">
      <c r="A351" s="290"/>
      <c r="B351" s="160"/>
      <c r="C351" s="160"/>
      <c r="D351" s="6" t="s">
        <v>192</v>
      </c>
      <c r="E351" s="160"/>
      <c r="F351" s="160"/>
      <c r="G351" s="160"/>
      <c r="H351" s="217"/>
      <c r="J351" s="5"/>
    </row>
    <row r="352" spans="1:10" ht="15" customHeight="1" x14ac:dyDescent="0.25">
      <c r="A352" s="290"/>
      <c r="B352" s="160"/>
      <c r="C352" s="160"/>
      <c r="D352" s="61" t="s">
        <v>13</v>
      </c>
      <c r="E352" s="160"/>
      <c r="F352" s="160"/>
      <c r="G352" s="160"/>
      <c r="H352" s="217"/>
      <c r="J352" s="5"/>
    </row>
    <row r="353" spans="1:10" ht="35.25" customHeight="1" x14ac:dyDescent="0.25">
      <c r="A353" s="290"/>
      <c r="B353" s="163"/>
      <c r="C353" s="163"/>
      <c r="D353" s="6" t="s">
        <v>193</v>
      </c>
      <c r="E353" s="163"/>
      <c r="F353" s="163"/>
      <c r="G353" s="163"/>
      <c r="H353" s="218"/>
      <c r="J353" s="5"/>
    </row>
    <row r="354" spans="1:10" ht="29.25" customHeight="1" x14ac:dyDescent="0.25">
      <c r="A354" s="290"/>
      <c r="B354" s="158" t="s">
        <v>194</v>
      </c>
      <c r="C354" s="158" t="s">
        <v>190</v>
      </c>
      <c r="D354" s="19" t="s">
        <v>327</v>
      </c>
      <c r="E354" s="158">
        <v>10000</v>
      </c>
      <c r="F354" s="158">
        <v>13000</v>
      </c>
      <c r="G354" s="158">
        <v>13000</v>
      </c>
      <c r="H354" s="132">
        <f>G354/F354</f>
        <v>1</v>
      </c>
      <c r="J354" s="5"/>
    </row>
    <row r="355" spans="1:10" ht="17.25" customHeight="1" x14ac:dyDescent="0.25">
      <c r="A355" s="290"/>
      <c r="B355" s="160"/>
      <c r="C355" s="160"/>
      <c r="D355" s="61" t="s">
        <v>12</v>
      </c>
      <c r="E355" s="160"/>
      <c r="F355" s="160"/>
      <c r="G355" s="160"/>
      <c r="H355" s="217"/>
      <c r="J355" s="5"/>
    </row>
    <row r="356" spans="1:10" ht="24.75" customHeight="1" x14ac:dyDescent="0.25">
      <c r="A356" s="290"/>
      <c r="B356" s="160"/>
      <c r="C356" s="160"/>
      <c r="D356" s="17" t="s">
        <v>195</v>
      </c>
      <c r="E356" s="160"/>
      <c r="F356" s="160"/>
      <c r="G356" s="160"/>
      <c r="H356" s="217"/>
      <c r="J356" s="5"/>
    </row>
    <row r="357" spans="1:10" ht="15.75" customHeight="1" x14ac:dyDescent="0.25">
      <c r="A357" s="290"/>
      <c r="B357" s="160"/>
      <c r="C357" s="160"/>
      <c r="D357" s="61" t="s">
        <v>13</v>
      </c>
      <c r="E357" s="160"/>
      <c r="F357" s="160"/>
      <c r="G357" s="160"/>
      <c r="H357" s="217"/>
      <c r="J357" s="5"/>
    </row>
    <row r="358" spans="1:10" ht="35.25" customHeight="1" x14ac:dyDescent="0.25">
      <c r="A358" s="290"/>
      <c r="B358" s="163"/>
      <c r="C358" s="163"/>
      <c r="D358" s="6" t="s">
        <v>284</v>
      </c>
      <c r="E358" s="163"/>
      <c r="F358" s="163"/>
      <c r="G358" s="163"/>
      <c r="H358" s="218"/>
      <c r="J358" s="5"/>
    </row>
    <row r="359" spans="1:10" ht="26.25" customHeight="1" x14ac:dyDescent="0.25">
      <c r="A359" s="290"/>
      <c r="B359" s="158" t="s">
        <v>196</v>
      </c>
      <c r="C359" s="158" t="s">
        <v>197</v>
      </c>
      <c r="D359" s="6" t="s">
        <v>198</v>
      </c>
      <c r="E359" s="181">
        <v>38000</v>
      </c>
      <c r="F359" s="181">
        <v>38000</v>
      </c>
      <c r="G359" s="181">
        <v>37630</v>
      </c>
      <c r="H359" s="132">
        <f>G359/F359</f>
        <v>0.99026315789473685</v>
      </c>
      <c r="J359" s="5"/>
    </row>
    <row r="360" spans="1:10" ht="15" customHeight="1" x14ac:dyDescent="0.25">
      <c r="A360" s="290"/>
      <c r="B360" s="160"/>
      <c r="C360" s="160"/>
      <c r="D360" s="61" t="s">
        <v>12</v>
      </c>
      <c r="E360" s="179"/>
      <c r="F360" s="179"/>
      <c r="G360" s="179"/>
      <c r="H360" s="180"/>
      <c r="J360" s="5"/>
    </row>
    <row r="361" spans="1:10" ht="25.5" customHeight="1" x14ac:dyDescent="0.25">
      <c r="A361" s="290"/>
      <c r="B361" s="160"/>
      <c r="C361" s="160"/>
      <c r="D361" s="6" t="s">
        <v>199</v>
      </c>
      <c r="E361" s="179"/>
      <c r="F361" s="179"/>
      <c r="G361" s="179"/>
      <c r="H361" s="180"/>
      <c r="J361" s="5"/>
    </row>
    <row r="362" spans="1:10" ht="17.25" customHeight="1" x14ac:dyDescent="0.25">
      <c r="A362" s="290"/>
      <c r="B362" s="160"/>
      <c r="C362" s="160"/>
      <c r="D362" s="61" t="s">
        <v>13</v>
      </c>
      <c r="E362" s="179"/>
      <c r="F362" s="179"/>
      <c r="G362" s="179"/>
      <c r="H362" s="180"/>
      <c r="J362" s="5"/>
    </row>
    <row r="363" spans="1:10" ht="25.5" customHeight="1" x14ac:dyDescent="0.25">
      <c r="A363" s="290"/>
      <c r="B363" s="163"/>
      <c r="C363" s="163"/>
      <c r="D363" s="6" t="s">
        <v>285</v>
      </c>
      <c r="E363" s="201"/>
      <c r="F363" s="201"/>
      <c r="G363" s="201"/>
      <c r="H363" s="202"/>
      <c r="J363" s="5"/>
    </row>
    <row r="364" spans="1:10" ht="27.75" customHeight="1" x14ac:dyDescent="0.25">
      <c r="A364" s="290"/>
      <c r="B364" s="158" t="s">
        <v>200</v>
      </c>
      <c r="C364" s="158" t="s">
        <v>197</v>
      </c>
      <c r="D364" s="6" t="s">
        <v>201</v>
      </c>
      <c r="E364" s="181">
        <v>5500</v>
      </c>
      <c r="F364" s="181">
        <v>5500</v>
      </c>
      <c r="G364" s="181">
        <v>5500</v>
      </c>
      <c r="H364" s="132">
        <f>G364/F364</f>
        <v>1</v>
      </c>
      <c r="J364" s="5"/>
    </row>
    <row r="365" spans="1:10" ht="15" customHeight="1" x14ac:dyDescent="0.25">
      <c r="A365" s="290"/>
      <c r="B365" s="160"/>
      <c r="C365" s="160"/>
      <c r="D365" s="61" t="s">
        <v>12</v>
      </c>
      <c r="E365" s="179"/>
      <c r="F365" s="179"/>
      <c r="G365" s="179"/>
      <c r="H365" s="180"/>
      <c r="J365" s="5"/>
    </row>
    <row r="366" spans="1:10" ht="25.5" customHeight="1" x14ac:dyDescent="0.25">
      <c r="A366" s="290"/>
      <c r="B366" s="160"/>
      <c r="C366" s="160"/>
      <c r="D366" s="6" t="s">
        <v>202</v>
      </c>
      <c r="E366" s="179"/>
      <c r="F366" s="179"/>
      <c r="G366" s="179"/>
      <c r="H366" s="180"/>
      <c r="J366" s="5"/>
    </row>
    <row r="367" spans="1:10" ht="17.25" customHeight="1" x14ac:dyDescent="0.25">
      <c r="A367" s="290"/>
      <c r="B367" s="160"/>
      <c r="C367" s="160"/>
      <c r="D367" s="61" t="s">
        <v>13</v>
      </c>
      <c r="E367" s="179"/>
      <c r="F367" s="179"/>
      <c r="G367" s="179"/>
      <c r="H367" s="180"/>
      <c r="J367" s="5"/>
    </row>
    <row r="368" spans="1:10" ht="25.5" customHeight="1" x14ac:dyDescent="0.25">
      <c r="A368" s="290"/>
      <c r="B368" s="163"/>
      <c r="C368" s="163"/>
      <c r="D368" s="6" t="s">
        <v>203</v>
      </c>
      <c r="E368" s="201"/>
      <c r="F368" s="201"/>
      <c r="G368" s="201"/>
      <c r="H368" s="202"/>
      <c r="J368" s="5"/>
    </row>
    <row r="369" spans="1:10" ht="36.75" customHeight="1" x14ac:dyDescent="0.25">
      <c r="A369" s="290"/>
      <c r="B369" s="158" t="s">
        <v>204</v>
      </c>
      <c r="C369" s="158" t="s">
        <v>205</v>
      </c>
      <c r="D369" s="6" t="s">
        <v>206</v>
      </c>
      <c r="E369" s="181">
        <v>45171.199999999997</v>
      </c>
      <c r="F369" s="181">
        <v>45171.199999999997</v>
      </c>
      <c r="G369" s="181">
        <v>45171.199999999997</v>
      </c>
      <c r="H369" s="132">
        <f>G369/F369</f>
        <v>1</v>
      </c>
      <c r="J369" s="5"/>
    </row>
    <row r="370" spans="1:10" ht="18.75" customHeight="1" x14ac:dyDescent="0.25">
      <c r="A370" s="290"/>
      <c r="B370" s="160"/>
      <c r="C370" s="160"/>
      <c r="D370" s="61" t="s">
        <v>12</v>
      </c>
      <c r="E370" s="179"/>
      <c r="F370" s="179"/>
      <c r="G370" s="179"/>
      <c r="H370" s="180"/>
      <c r="J370" s="5"/>
    </row>
    <row r="371" spans="1:10" ht="32.25" customHeight="1" x14ac:dyDescent="0.25">
      <c r="A371" s="290"/>
      <c r="B371" s="160"/>
      <c r="C371" s="160"/>
      <c r="D371" s="6" t="s">
        <v>207</v>
      </c>
      <c r="E371" s="179"/>
      <c r="F371" s="179"/>
      <c r="G371" s="179"/>
      <c r="H371" s="180"/>
      <c r="J371" s="5"/>
    </row>
    <row r="372" spans="1:10" ht="18.75" customHeight="1" x14ac:dyDescent="0.25">
      <c r="A372" s="290"/>
      <c r="B372" s="160"/>
      <c r="C372" s="160"/>
      <c r="D372" s="61" t="s">
        <v>13</v>
      </c>
      <c r="E372" s="179"/>
      <c r="F372" s="179"/>
      <c r="G372" s="179"/>
      <c r="H372" s="180"/>
      <c r="J372" s="5"/>
    </row>
    <row r="373" spans="1:10" ht="21" customHeight="1" x14ac:dyDescent="0.25">
      <c r="A373" s="290"/>
      <c r="B373" s="163"/>
      <c r="C373" s="163"/>
      <c r="D373" s="6" t="s">
        <v>208</v>
      </c>
      <c r="E373" s="201"/>
      <c r="F373" s="201"/>
      <c r="G373" s="201"/>
      <c r="H373" s="202"/>
      <c r="J373" s="5"/>
    </row>
    <row r="374" spans="1:10" ht="36.75" customHeight="1" x14ac:dyDescent="0.25">
      <c r="A374" s="290"/>
      <c r="B374" s="158" t="s">
        <v>209</v>
      </c>
      <c r="C374" s="158" t="s">
        <v>210</v>
      </c>
      <c r="D374" s="6" t="s">
        <v>211</v>
      </c>
      <c r="E374" s="181">
        <v>12012</v>
      </c>
      <c r="F374" s="181">
        <v>12012</v>
      </c>
      <c r="G374" s="181">
        <v>12012</v>
      </c>
      <c r="H374" s="132">
        <f>G374/F374</f>
        <v>1</v>
      </c>
      <c r="J374" s="5"/>
    </row>
    <row r="375" spans="1:10" ht="21" customHeight="1" x14ac:dyDescent="0.25">
      <c r="A375" s="290"/>
      <c r="B375" s="160"/>
      <c r="C375" s="160"/>
      <c r="D375" s="61" t="s">
        <v>12</v>
      </c>
      <c r="E375" s="179"/>
      <c r="F375" s="179"/>
      <c r="G375" s="179"/>
      <c r="H375" s="180"/>
      <c r="J375" s="5"/>
    </row>
    <row r="376" spans="1:10" ht="34.5" customHeight="1" x14ac:dyDescent="0.25">
      <c r="A376" s="290"/>
      <c r="B376" s="160"/>
      <c r="C376" s="160"/>
      <c r="D376" s="6" t="s">
        <v>212</v>
      </c>
      <c r="E376" s="179"/>
      <c r="F376" s="179"/>
      <c r="G376" s="179"/>
      <c r="H376" s="180"/>
      <c r="J376" s="5"/>
    </row>
    <row r="377" spans="1:10" ht="20.25" customHeight="1" x14ac:dyDescent="0.25">
      <c r="A377" s="290"/>
      <c r="B377" s="160"/>
      <c r="C377" s="160"/>
      <c r="D377" s="61" t="s">
        <v>13</v>
      </c>
      <c r="E377" s="179"/>
      <c r="F377" s="179"/>
      <c r="G377" s="179"/>
      <c r="H377" s="180"/>
      <c r="J377" s="5"/>
    </row>
    <row r="378" spans="1:10" ht="25.5" customHeight="1" x14ac:dyDescent="0.25">
      <c r="A378" s="290"/>
      <c r="B378" s="163"/>
      <c r="C378" s="163"/>
      <c r="D378" s="6" t="s">
        <v>286</v>
      </c>
      <c r="E378" s="201"/>
      <c r="F378" s="201"/>
      <c r="G378" s="201"/>
      <c r="H378" s="202"/>
      <c r="J378" s="5"/>
    </row>
    <row r="379" spans="1:10" ht="41.25" customHeight="1" x14ac:dyDescent="0.25">
      <c r="A379" s="290"/>
      <c r="B379" s="158" t="s">
        <v>213</v>
      </c>
      <c r="C379" s="158" t="s">
        <v>18</v>
      </c>
      <c r="D379" s="6" t="s">
        <v>214</v>
      </c>
      <c r="E379" s="181">
        <v>35000</v>
      </c>
      <c r="F379" s="181">
        <v>35000</v>
      </c>
      <c r="G379" s="181">
        <v>35000</v>
      </c>
      <c r="H379" s="132">
        <f>G379/F379</f>
        <v>1</v>
      </c>
      <c r="J379" s="5"/>
    </row>
    <row r="380" spans="1:10" ht="21" customHeight="1" x14ac:dyDescent="0.25">
      <c r="A380" s="290"/>
      <c r="B380" s="160"/>
      <c r="C380" s="160"/>
      <c r="D380" s="61" t="s">
        <v>12</v>
      </c>
      <c r="E380" s="179"/>
      <c r="F380" s="179"/>
      <c r="G380" s="179"/>
      <c r="H380" s="180"/>
      <c r="J380" s="5"/>
    </row>
    <row r="381" spans="1:10" ht="51" customHeight="1" x14ac:dyDescent="0.25">
      <c r="A381" s="290"/>
      <c r="B381" s="160"/>
      <c r="C381" s="160"/>
      <c r="D381" s="6" t="s">
        <v>215</v>
      </c>
      <c r="E381" s="179"/>
      <c r="F381" s="179"/>
      <c r="G381" s="179"/>
      <c r="H381" s="180"/>
      <c r="J381" s="5"/>
    </row>
    <row r="382" spans="1:10" ht="19.5" customHeight="1" x14ac:dyDescent="0.25">
      <c r="A382" s="290"/>
      <c r="B382" s="160"/>
      <c r="C382" s="160"/>
      <c r="D382" s="61" t="s">
        <v>13</v>
      </c>
      <c r="E382" s="179"/>
      <c r="F382" s="179"/>
      <c r="G382" s="179"/>
      <c r="H382" s="180"/>
      <c r="J382" s="5"/>
    </row>
    <row r="383" spans="1:10" ht="30" customHeight="1" x14ac:dyDescent="0.25">
      <c r="A383" s="290"/>
      <c r="B383" s="163"/>
      <c r="C383" s="163"/>
      <c r="D383" s="6" t="s">
        <v>342</v>
      </c>
      <c r="E383" s="201"/>
      <c r="F383" s="201"/>
      <c r="G383" s="201"/>
      <c r="H383" s="202"/>
      <c r="J383" s="5"/>
    </row>
    <row r="384" spans="1:10" ht="27" customHeight="1" x14ac:dyDescent="0.25">
      <c r="A384" s="290"/>
      <c r="B384" s="158" t="s">
        <v>216</v>
      </c>
      <c r="C384" s="158" t="s">
        <v>18</v>
      </c>
      <c r="D384" s="6" t="s">
        <v>217</v>
      </c>
      <c r="E384" s="181">
        <v>449730</v>
      </c>
      <c r="F384" s="181">
        <v>449730</v>
      </c>
      <c r="G384" s="181">
        <v>449730</v>
      </c>
      <c r="H384" s="132">
        <f>G384/F384</f>
        <v>1</v>
      </c>
      <c r="J384" s="5"/>
    </row>
    <row r="385" spans="1:10" ht="19.5" customHeight="1" x14ac:dyDescent="0.25">
      <c r="A385" s="290"/>
      <c r="B385" s="160"/>
      <c r="C385" s="160"/>
      <c r="D385" s="61" t="s">
        <v>12</v>
      </c>
      <c r="E385" s="179"/>
      <c r="F385" s="179"/>
      <c r="G385" s="179"/>
      <c r="H385" s="180"/>
      <c r="J385" s="5"/>
    </row>
    <row r="386" spans="1:10" ht="27" customHeight="1" x14ac:dyDescent="0.25">
      <c r="A386" s="290"/>
      <c r="B386" s="160"/>
      <c r="C386" s="160"/>
      <c r="D386" s="6" t="s">
        <v>218</v>
      </c>
      <c r="E386" s="179"/>
      <c r="F386" s="179"/>
      <c r="G386" s="179"/>
      <c r="H386" s="180"/>
      <c r="J386" s="5"/>
    </row>
    <row r="387" spans="1:10" ht="21" customHeight="1" x14ac:dyDescent="0.25">
      <c r="A387" s="290"/>
      <c r="B387" s="160"/>
      <c r="C387" s="160"/>
      <c r="D387" s="61" t="s">
        <v>13</v>
      </c>
      <c r="E387" s="179"/>
      <c r="F387" s="179"/>
      <c r="G387" s="179"/>
      <c r="H387" s="180"/>
      <c r="J387" s="5"/>
    </row>
    <row r="388" spans="1:10" ht="35.25" customHeight="1" x14ac:dyDescent="0.25">
      <c r="A388" s="290"/>
      <c r="B388" s="163"/>
      <c r="C388" s="163"/>
      <c r="D388" s="6" t="s">
        <v>249</v>
      </c>
      <c r="E388" s="201"/>
      <c r="F388" s="201"/>
      <c r="G388" s="201"/>
      <c r="H388" s="202"/>
      <c r="J388" s="5"/>
    </row>
    <row r="389" spans="1:10" ht="26.25" customHeight="1" x14ac:dyDescent="0.25">
      <c r="A389" s="290"/>
      <c r="B389" s="158" t="s">
        <v>219</v>
      </c>
      <c r="C389" s="158" t="s">
        <v>18</v>
      </c>
      <c r="D389" s="6" t="s">
        <v>287</v>
      </c>
      <c r="E389" s="181">
        <v>69141.100000000006</v>
      </c>
      <c r="F389" s="181">
        <v>69141.100000000006</v>
      </c>
      <c r="G389" s="181">
        <v>69141.100000000006</v>
      </c>
      <c r="H389" s="132">
        <f>G389/F389</f>
        <v>1</v>
      </c>
      <c r="J389" s="5"/>
    </row>
    <row r="390" spans="1:10" ht="21.75" customHeight="1" x14ac:dyDescent="0.25">
      <c r="A390" s="290"/>
      <c r="B390" s="160"/>
      <c r="C390" s="160"/>
      <c r="D390" s="61" t="s">
        <v>12</v>
      </c>
      <c r="E390" s="179"/>
      <c r="F390" s="179"/>
      <c r="G390" s="179"/>
      <c r="H390" s="180"/>
      <c r="J390" s="5"/>
    </row>
    <row r="391" spans="1:10" ht="33" customHeight="1" x14ac:dyDescent="0.25">
      <c r="A391" s="290"/>
      <c r="B391" s="160"/>
      <c r="C391" s="160"/>
      <c r="D391" s="6" t="s">
        <v>289</v>
      </c>
      <c r="E391" s="179"/>
      <c r="F391" s="179"/>
      <c r="G391" s="179"/>
      <c r="H391" s="180"/>
      <c r="J391" s="5"/>
    </row>
    <row r="392" spans="1:10" ht="17.25" customHeight="1" x14ac:dyDescent="0.25">
      <c r="A392" s="290"/>
      <c r="B392" s="160"/>
      <c r="C392" s="160"/>
      <c r="D392" s="61" t="s">
        <v>13</v>
      </c>
      <c r="E392" s="179"/>
      <c r="F392" s="179"/>
      <c r="G392" s="179"/>
      <c r="H392" s="180"/>
      <c r="J392" s="5"/>
    </row>
    <row r="393" spans="1:10" ht="38.25" customHeight="1" x14ac:dyDescent="0.25">
      <c r="A393" s="290"/>
      <c r="B393" s="163"/>
      <c r="C393" s="163"/>
      <c r="D393" s="6" t="s">
        <v>288</v>
      </c>
      <c r="E393" s="201"/>
      <c r="F393" s="201"/>
      <c r="G393" s="201"/>
      <c r="H393" s="202"/>
      <c r="J393" s="5"/>
    </row>
    <row r="394" spans="1:10" ht="36" customHeight="1" x14ac:dyDescent="0.25">
      <c r="A394" s="290"/>
      <c r="B394" s="158" t="s">
        <v>131</v>
      </c>
      <c r="C394" s="158" t="s">
        <v>190</v>
      </c>
      <c r="D394" s="6" t="s">
        <v>220</v>
      </c>
      <c r="E394" s="181">
        <v>49500</v>
      </c>
      <c r="F394" s="181">
        <v>49500</v>
      </c>
      <c r="G394" s="181">
        <v>49500</v>
      </c>
      <c r="H394" s="132">
        <f>G394/F394</f>
        <v>1</v>
      </c>
      <c r="J394" s="5"/>
    </row>
    <row r="395" spans="1:10" ht="20.25" customHeight="1" x14ac:dyDescent="0.25">
      <c r="A395" s="290"/>
      <c r="B395" s="160"/>
      <c r="C395" s="160"/>
      <c r="D395" s="61" t="s">
        <v>12</v>
      </c>
      <c r="E395" s="179"/>
      <c r="F395" s="179"/>
      <c r="G395" s="179"/>
      <c r="H395" s="180"/>
      <c r="J395" s="5"/>
    </row>
    <row r="396" spans="1:10" ht="33.75" customHeight="1" x14ac:dyDescent="0.25">
      <c r="A396" s="290"/>
      <c r="B396" s="160"/>
      <c r="C396" s="160"/>
      <c r="D396" s="6" t="s">
        <v>290</v>
      </c>
      <c r="E396" s="179"/>
      <c r="F396" s="179"/>
      <c r="G396" s="179"/>
      <c r="H396" s="180"/>
      <c r="J396" s="5"/>
    </row>
    <row r="397" spans="1:10" ht="18.75" customHeight="1" x14ac:dyDescent="0.25">
      <c r="A397" s="290"/>
      <c r="B397" s="160"/>
      <c r="C397" s="160"/>
      <c r="D397" s="61" t="s">
        <v>13</v>
      </c>
      <c r="E397" s="179"/>
      <c r="F397" s="179"/>
      <c r="G397" s="179"/>
      <c r="H397" s="180"/>
      <c r="J397" s="5"/>
    </row>
    <row r="398" spans="1:10" ht="19.5" customHeight="1" x14ac:dyDescent="0.25">
      <c r="A398" s="290"/>
      <c r="B398" s="163"/>
      <c r="C398" s="163"/>
      <c r="D398" s="6" t="s">
        <v>291</v>
      </c>
      <c r="E398" s="201"/>
      <c r="F398" s="201"/>
      <c r="G398" s="201"/>
      <c r="H398" s="202"/>
      <c r="J398" s="5"/>
    </row>
    <row r="399" spans="1:10" ht="33" customHeight="1" x14ac:dyDescent="0.25">
      <c r="A399" s="290"/>
      <c r="B399" s="158" t="s">
        <v>328</v>
      </c>
      <c r="C399" s="158" t="s">
        <v>190</v>
      </c>
      <c r="D399" s="26" t="s">
        <v>329</v>
      </c>
      <c r="E399" s="181">
        <v>64286.1</v>
      </c>
      <c r="F399" s="181">
        <v>64286.1</v>
      </c>
      <c r="G399" s="181">
        <v>64286.1</v>
      </c>
      <c r="H399" s="132">
        <f>G399/F399</f>
        <v>1</v>
      </c>
      <c r="J399" s="5"/>
    </row>
    <row r="400" spans="1:10" ht="17.25" customHeight="1" x14ac:dyDescent="0.25">
      <c r="A400" s="290"/>
      <c r="B400" s="160"/>
      <c r="C400" s="160"/>
      <c r="D400" s="106" t="s">
        <v>12</v>
      </c>
      <c r="E400" s="179"/>
      <c r="F400" s="179"/>
      <c r="G400" s="179"/>
      <c r="H400" s="180"/>
      <c r="J400" s="5"/>
    </row>
    <row r="401" spans="1:10" ht="35.25" customHeight="1" x14ac:dyDescent="0.25">
      <c r="A401" s="290"/>
      <c r="B401" s="160"/>
      <c r="C401" s="160"/>
      <c r="D401" s="26" t="s">
        <v>330</v>
      </c>
      <c r="E401" s="179"/>
      <c r="F401" s="179"/>
      <c r="G401" s="179"/>
      <c r="H401" s="180"/>
      <c r="J401" s="5"/>
    </row>
    <row r="402" spans="1:10" ht="21.75" customHeight="1" x14ac:dyDescent="0.25">
      <c r="A402" s="290"/>
      <c r="B402" s="160"/>
      <c r="C402" s="160"/>
      <c r="D402" s="106" t="s">
        <v>13</v>
      </c>
      <c r="E402" s="179"/>
      <c r="F402" s="179"/>
      <c r="G402" s="179"/>
      <c r="H402" s="180"/>
      <c r="J402" s="5"/>
    </row>
    <row r="403" spans="1:10" ht="23.25" customHeight="1" x14ac:dyDescent="0.25">
      <c r="A403" s="291"/>
      <c r="B403" s="163"/>
      <c r="C403" s="163"/>
      <c r="D403" s="26" t="s">
        <v>331</v>
      </c>
      <c r="E403" s="201"/>
      <c r="F403" s="201"/>
      <c r="G403" s="201"/>
      <c r="H403" s="202"/>
      <c r="J403" s="5"/>
    </row>
    <row r="404" spans="1:10" s="3" customFormat="1" ht="19.5" customHeight="1" x14ac:dyDescent="0.25">
      <c r="A404" s="43">
        <v>1162</v>
      </c>
      <c r="B404" s="78"/>
      <c r="C404" s="73"/>
      <c r="D404" s="66" t="s">
        <v>4</v>
      </c>
      <c r="E404" s="130"/>
      <c r="F404" s="130"/>
      <c r="G404" s="130"/>
      <c r="H404" s="71"/>
    </row>
    <row r="405" spans="1:10" ht="36" customHeight="1" x14ac:dyDescent="0.25">
      <c r="A405" s="277"/>
      <c r="B405" s="277"/>
      <c r="C405" s="280"/>
      <c r="D405" s="6" t="s">
        <v>221</v>
      </c>
      <c r="E405" s="124">
        <f>E411</f>
        <v>56240.7</v>
      </c>
      <c r="F405" s="124">
        <f>F411</f>
        <v>56240.7</v>
      </c>
      <c r="G405" s="124">
        <f>G411</f>
        <v>51599.839999999997</v>
      </c>
      <c r="H405" s="125">
        <f>G405/F405</f>
        <v>0.91748217927586251</v>
      </c>
      <c r="J405" s="5"/>
    </row>
    <row r="406" spans="1:10" ht="22.5" customHeight="1" x14ac:dyDescent="0.25">
      <c r="A406" s="278"/>
      <c r="B406" s="278"/>
      <c r="C406" s="280"/>
      <c r="D406" s="61" t="s">
        <v>6</v>
      </c>
      <c r="E406" s="126"/>
      <c r="F406" s="126"/>
      <c r="G406" s="126"/>
      <c r="H406" s="127"/>
      <c r="J406" s="5"/>
    </row>
    <row r="407" spans="1:10" ht="32.25" customHeight="1" x14ac:dyDescent="0.25">
      <c r="A407" s="278"/>
      <c r="B407" s="278"/>
      <c r="C407" s="280"/>
      <c r="D407" s="6" t="s">
        <v>222</v>
      </c>
      <c r="E407" s="126"/>
      <c r="F407" s="126"/>
      <c r="G407" s="126"/>
      <c r="H407" s="127"/>
      <c r="J407" s="5"/>
    </row>
    <row r="408" spans="1:10" ht="24" customHeight="1" x14ac:dyDescent="0.25">
      <c r="A408" s="278"/>
      <c r="B408" s="278"/>
      <c r="C408" s="280"/>
      <c r="D408" s="61" t="s">
        <v>7</v>
      </c>
      <c r="E408" s="126"/>
      <c r="F408" s="126"/>
      <c r="G408" s="126"/>
      <c r="H408" s="127"/>
      <c r="J408" s="5"/>
    </row>
    <row r="409" spans="1:10" ht="35.25" customHeight="1" x14ac:dyDescent="0.25">
      <c r="A409" s="278"/>
      <c r="B409" s="279"/>
      <c r="C409" s="280"/>
      <c r="D409" s="6" t="s">
        <v>223</v>
      </c>
      <c r="E409" s="128"/>
      <c r="F409" s="128"/>
      <c r="G409" s="128"/>
      <c r="H409" s="129"/>
      <c r="J409" s="5"/>
    </row>
    <row r="410" spans="1:10" s="3" customFormat="1" ht="15" customHeight="1" x14ac:dyDescent="0.25">
      <c r="A410" s="278"/>
      <c r="B410" s="104"/>
      <c r="C410" s="104"/>
      <c r="D410" s="102" t="s">
        <v>9</v>
      </c>
      <c r="E410" s="130"/>
      <c r="F410" s="130"/>
      <c r="G410" s="130"/>
      <c r="H410" s="71"/>
      <c r="J410" s="60"/>
    </row>
    <row r="411" spans="1:10" ht="33" customHeight="1" x14ac:dyDescent="0.25">
      <c r="A411" s="281"/>
      <c r="B411" s="267" t="s">
        <v>292</v>
      </c>
      <c r="C411" s="267" t="s">
        <v>224</v>
      </c>
      <c r="D411" s="26" t="s">
        <v>293</v>
      </c>
      <c r="E411" s="158">
        <v>56240.7</v>
      </c>
      <c r="F411" s="158">
        <v>56240.7</v>
      </c>
      <c r="G411" s="158">
        <v>51599.839999999997</v>
      </c>
      <c r="H411" s="132">
        <f>G411/F411</f>
        <v>0.91748217927586251</v>
      </c>
      <c r="J411" s="5"/>
    </row>
    <row r="412" spans="1:10" ht="15.75" customHeight="1" x14ac:dyDescent="0.25">
      <c r="A412" s="281"/>
      <c r="B412" s="126"/>
      <c r="C412" s="126"/>
      <c r="D412" s="106" t="s">
        <v>12</v>
      </c>
      <c r="E412" s="160"/>
      <c r="F412" s="160"/>
      <c r="G412" s="160"/>
      <c r="H412" s="217"/>
      <c r="J412" s="5"/>
    </row>
    <row r="413" spans="1:10" ht="32.25" customHeight="1" x14ac:dyDescent="0.25">
      <c r="A413" s="281"/>
      <c r="B413" s="126"/>
      <c r="C413" s="126"/>
      <c r="D413" s="26" t="s">
        <v>294</v>
      </c>
      <c r="E413" s="160"/>
      <c r="F413" s="160"/>
      <c r="G413" s="160"/>
      <c r="H413" s="217"/>
      <c r="J413" s="5"/>
    </row>
    <row r="414" spans="1:10" ht="17.25" customHeight="1" x14ac:dyDescent="0.25">
      <c r="A414" s="281"/>
      <c r="B414" s="126"/>
      <c r="C414" s="126"/>
      <c r="D414" s="106" t="s">
        <v>13</v>
      </c>
      <c r="E414" s="160"/>
      <c r="F414" s="160"/>
      <c r="G414" s="160"/>
      <c r="H414" s="217"/>
      <c r="J414" s="5"/>
    </row>
    <row r="415" spans="1:10" ht="35.25" customHeight="1" x14ac:dyDescent="0.25">
      <c r="A415" s="288"/>
      <c r="B415" s="128"/>
      <c r="C415" s="128"/>
      <c r="D415" s="26" t="s">
        <v>295</v>
      </c>
      <c r="E415" s="163"/>
      <c r="F415" s="163"/>
      <c r="G415" s="163"/>
      <c r="H415" s="218"/>
      <c r="J415" s="5"/>
    </row>
    <row r="416" spans="1:10" s="3" customFormat="1" ht="23.25" customHeight="1" x14ac:dyDescent="0.25">
      <c r="A416" s="58">
        <v>1148</v>
      </c>
      <c r="B416" s="78"/>
      <c r="C416" s="69"/>
      <c r="D416" s="2" t="s">
        <v>4</v>
      </c>
      <c r="E416" s="130"/>
      <c r="F416" s="130"/>
      <c r="G416" s="130"/>
      <c r="H416" s="71"/>
    </row>
    <row r="417" spans="1:11" ht="21" customHeight="1" x14ac:dyDescent="0.25">
      <c r="A417" s="295"/>
      <c r="B417" s="280"/>
      <c r="C417" s="280"/>
      <c r="D417" s="19" t="s">
        <v>187</v>
      </c>
      <c r="E417" s="240">
        <f>E423+E427</f>
        <v>0</v>
      </c>
      <c r="F417" s="219">
        <f>F423+F427</f>
        <v>32590</v>
      </c>
      <c r="G417" s="220">
        <f>G423+G427</f>
        <v>32590</v>
      </c>
      <c r="H417" s="125">
        <f>G417/F417</f>
        <v>1</v>
      </c>
      <c r="J417" s="5"/>
    </row>
    <row r="418" spans="1:11" ht="21.75" customHeight="1" x14ac:dyDescent="0.25">
      <c r="A418" s="296"/>
      <c r="B418" s="280"/>
      <c r="C418" s="280"/>
      <c r="D418" s="108" t="s">
        <v>6</v>
      </c>
      <c r="E418" s="173"/>
      <c r="F418" s="173"/>
      <c r="G418" s="173"/>
      <c r="H418" s="174"/>
      <c r="J418" s="5"/>
    </row>
    <row r="419" spans="1:11" ht="48.75" customHeight="1" x14ac:dyDescent="0.25">
      <c r="A419" s="296"/>
      <c r="B419" s="280"/>
      <c r="C419" s="280"/>
      <c r="D419" s="6" t="s">
        <v>188</v>
      </c>
      <c r="E419" s="173"/>
      <c r="F419" s="173"/>
      <c r="G419" s="173"/>
      <c r="H419" s="174"/>
      <c r="J419" s="5"/>
    </row>
    <row r="420" spans="1:11" ht="18" customHeight="1" x14ac:dyDescent="0.25">
      <c r="A420" s="296"/>
      <c r="B420" s="280"/>
      <c r="C420" s="280"/>
      <c r="D420" s="61" t="s">
        <v>7</v>
      </c>
      <c r="E420" s="173"/>
      <c r="F420" s="173"/>
      <c r="G420" s="173"/>
      <c r="H420" s="174"/>
      <c r="J420" s="5"/>
    </row>
    <row r="421" spans="1:11" ht="48.75" customHeight="1" x14ac:dyDescent="0.25">
      <c r="A421" s="296"/>
      <c r="B421" s="280"/>
      <c r="C421" s="280"/>
      <c r="D421" s="6" t="s">
        <v>189</v>
      </c>
      <c r="E421" s="186"/>
      <c r="F421" s="186"/>
      <c r="G421" s="186"/>
      <c r="H421" s="187"/>
      <c r="J421" s="5"/>
    </row>
    <row r="422" spans="1:11" ht="16.5" customHeight="1" x14ac:dyDescent="0.25">
      <c r="A422" s="296"/>
      <c r="B422" s="110"/>
      <c r="C422" s="111"/>
      <c r="D422" s="102" t="s">
        <v>27</v>
      </c>
      <c r="E422" s="130"/>
      <c r="F422" s="221"/>
      <c r="G422" s="221"/>
      <c r="H422" s="222"/>
      <c r="J422" s="5"/>
    </row>
    <row r="423" spans="1:11" ht="36.75" customHeight="1" x14ac:dyDescent="0.25">
      <c r="A423" s="296"/>
      <c r="B423" s="70" t="s">
        <v>66</v>
      </c>
      <c r="C423" s="70" t="s">
        <v>332</v>
      </c>
      <c r="D423" s="81" t="s">
        <v>312</v>
      </c>
      <c r="E423" s="246">
        <v>0</v>
      </c>
      <c r="F423" s="70">
        <v>17000</v>
      </c>
      <c r="G423" s="70">
        <v>17000</v>
      </c>
      <c r="H423" s="268">
        <f>G423/F423</f>
        <v>1</v>
      </c>
      <c r="J423" s="5"/>
    </row>
    <row r="424" spans="1:11" ht="15.75" customHeight="1" x14ac:dyDescent="0.25">
      <c r="A424" s="296"/>
      <c r="B424" s="11"/>
      <c r="C424" s="11"/>
      <c r="D424" s="112" t="s">
        <v>243</v>
      </c>
      <c r="E424" s="141"/>
      <c r="F424" s="141"/>
      <c r="G424" s="141"/>
      <c r="H424" s="142"/>
      <c r="J424" s="5"/>
    </row>
    <row r="425" spans="1:11" ht="34.5" customHeight="1" x14ac:dyDescent="0.25">
      <c r="A425" s="296"/>
      <c r="B425" s="11"/>
      <c r="C425" s="11"/>
      <c r="D425" s="81" t="s">
        <v>313</v>
      </c>
      <c r="E425" s="141"/>
      <c r="F425" s="141"/>
      <c r="G425" s="141"/>
      <c r="H425" s="142"/>
      <c r="J425" s="5"/>
    </row>
    <row r="426" spans="1:11" ht="20.25" customHeight="1" x14ac:dyDescent="0.25">
      <c r="A426" s="296"/>
      <c r="B426" s="13"/>
      <c r="C426" s="13"/>
      <c r="D426" s="77" t="s">
        <v>9</v>
      </c>
      <c r="E426" s="166"/>
      <c r="F426" s="166"/>
      <c r="G426" s="166"/>
      <c r="H426" s="269"/>
      <c r="J426" s="5"/>
    </row>
    <row r="427" spans="1:11" ht="45.75" customHeight="1" x14ac:dyDescent="0.25">
      <c r="A427" s="296"/>
      <c r="B427" s="75" t="s">
        <v>296</v>
      </c>
      <c r="C427" s="75" t="s">
        <v>332</v>
      </c>
      <c r="D427" s="6" t="s">
        <v>297</v>
      </c>
      <c r="E427" s="223">
        <v>0</v>
      </c>
      <c r="F427" s="75">
        <v>15590</v>
      </c>
      <c r="G427" s="75">
        <v>15590</v>
      </c>
      <c r="H427" s="224">
        <f>G427/F427</f>
        <v>1</v>
      </c>
      <c r="J427" s="5"/>
    </row>
    <row r="428" spans="1:11" ht="15.75" customHeight="1" x14ac:dyDescent="0.25">
      <c r="A428" s="296"/>
      <c r="B428" s="11"/>
      <c r="C428" s="12"/>
      <c r="D428" s="108" t="s">
        <v>12</v>
      </c>
      <c r="E428" s="141"/>
      <c r="F428" s="141"/>
      <c r="G428" s="141"/>
      <c r="H428" s="142"/>
      <c r="J428" s="5"/>
      <c r="K428" s="5"/>
    </row>
    <row r="429" spans="1:11" ht="45" customHeight="1" x14ac:dyDescent="0.25">
      <c r="A429" s="296"/>
      <c r="B429" s="11"/>
      <c r="C429" s="12"/>
      <c r="D429" s="19" t="s">
        <v>298</v>
      </c>
      <c r="E429" s="141"/>
      <c r="F429" s="141"/>
      <c r="G429" s="141"/>
      <c r="H429" s="142"/>
      <c r="J429" s="5"/>
    </row>
    <row r="430" spans="1:11" ht="18" customHeight="1" x14ac:dyDescent="0.25">
      <c r="A430" s="296"/>
      <c r="B430" s="11"/>
      <c r="C430" s="12"/>
      <c r="D430" s="108" t="s">
        <v>13</v>
      </c>
      <c r="E430" s="141"/>
      <c r="F430" s="141"/>
      <c r="G430" s="141"/>
      <c r="H430" s="142"/>
      <c r="J430" s="5"/>
    </row>
    <row r="431" spans="1:11" ht="34.5" customHeight="1" x14ac:dyDescent="0.25">
      <c r="A431" s="297"/>
      <c r="B431" s="45"/>
      <c r="C431" s="46"/>
      <c r="D431" s="19" t="s">
        <v>299</v>
      </c>
      <c r="E431" s="166"/>
      <c r="F431" s="166"/>
      <c r="G431" s="166"/>
      <c r="H431" s="167"/>
      <c r="J431" s="5"/>
    </row>
    <row r="432" spans="1:11" s="3" customFormat="1" ht="23.25" customHeight="1" x14ac:dyDescent="0.25">
      <c r="A432" s="59">
        <v>1146</v>
      </c>
      <c r="B432" s="67"/>
      <c r="C432" s="71"/>
      <c r="D432" s="2" t="s">
        <v>4</v>
      </c>
      <c r="E432" s="130"/>
      <c r="F432" s="130"/>
      <c r="G432" s="130"/>
      <c r="H432" s="71"/>
    </row>
    <row r="433" spans="1:10" ht="21" customHeight="1" x14ac:dyDescent="0.25">
      <c r="A433" s="289"/>
      <c r="B433" s="8"/>
      <c r="C433" s="280"/>
      <c r="D433" s="19" t="s">
        <v>81</v>
      </c>
      <c r="E433" s="223">
        <f>E439+E443</f>
        <v>0</v>
      </c>
      <c r="F433" s="212">
        <f>F439+F443</f>
        <v>56927</v>
      </c>
      <c r="G433" s="212">
        <f>G439+G443</f>
        <v>55295.89</v>
      </c>
      <c r="H433" s="125">
        <f>G433/F433</f>
        <v>0.97134733957524544</v>
      </c>
      <c r="J433" s="5"/>
    </row>
    <row r="434" spans="1:10" ht="16.5" customHeight="1" x14ac:dyDescent="0.25">
      <c r="A434" s="290"/>
      <c r="B434" s="72"/>
      <c r="C434" s="280"/>
      <c r="D434" s="108" t="s">
        <v>6</v>
      </c>
      <c r="E434" s="213"/>
      <c r="F434" s="213"/>
      <c r="G434" s="213"/>
      <c r="H434" s="214"/>
      <c r="J434" s="5"/>
    </row>
    <row r="435" spans="1:10" ht="38.25" customHeight="1" x14ac:dyDescent="0.25">
      <c r="A435" s="290"/>
      <c r="B435" s="11"/>
      <c r="C435" s="280"/>
      <c r="D435" s="19" t="s">
        <v>300</v>
      </c>
      <c r="E435" s="213"/>
      <c r="F435" s="213"/>
      <c r="G435" s="213"/>
      <c r="H435" s="214"/>
      <c r="J435" s="5"/>
    </row>
    <row r="436" spans="1:10" ht="17.25" customHeight="1" x14ac:dyDescent="0.25">
      <c r="A436" s="290"/>
      <c r="B436" s="11"/>
      <c r="C436" s="280"/>
      <c r="D436" s="108" t="s">
        <v>7</v>
      </c>
      <c r="E436" s="213"/>
      <c r="F436" s="213"/>
      <c r="G436" s="213"/>
      <c r="H436" s="214"/>
      <c r="J436" s="5"/>
    </row>
    <row r="437" spans="1:10" ht="48" customHeight="1" x14ac:dyDescent="0.25">
      <c r="A437" s="290"/>
      <c r="B437" s="13"/>
      <c r="C437" s="280"/>
      <c r="D437" s="19" t="s">
        <v>301</v>
      </c>
      <c r="E437" s="215"/>
      <c r="F437" s="215"/>
      <c r="G437" s="215"/>
      <c r="H437" s="216"/>
      <c r="J437" s="5"/>
    </row>
    <row r="438" spans="1:10" ht="16.5" customHeight="1" x14ac:dyDescent="0.25">
      <c r="A438" s="290"/>
      <c r="B438" s="113"/>
      <c r="C438" s="114"/>
      <c r="D438" s="115" t="s">
        <v>27</v>
      </c>
      <c r="E438" s="225"/>
      <c r="F438" s="226"/>
      <c r="G438" s="226"/>
      <c r="H438" s="227"/>
      <c r="J438" s="5"/>
    </row>
    <row r="439" spans="1:10" ht="36.75" customHeight="1" x14ac:dyDescent="0.25">
      <c r="A439" s="290"/>
      <c r="B439" s="246" t="s">
        <v>302</v>
      </c>
      <c r="C439" s="246" t="s">
        <v>332</v>
      </c>
      <c r="D439" s="57" t="s">
        <v>303</v>
      </c>
      <c r="E439" s="223">
        <v>0</v>
      </c>
      <c r="F439" s="236">
        <v>8950</v>
      </c>
      <c r="G439" s="236">
        <v>8950</v>
      </c>
      <c r="H439" s="132">
        <f>G439/F439</f>
        <v>1</v>
      </c>
      <c r="J439" s="5"/>
    </row>
    <row r="440" spans="1:10" ht="14.25" customHeight="1" x14ac:dyDescent="0.25">
      <c r="A440" s="290"/>
      <c r="B440" s="213"/>
      <c r="C440" s="213"/>
      <c r="D440" s="107" t="s">
        <v>243</v>
      </c>
      <c r="E440" s="213"/>
      <c r="F440" s="213"/>
      <c r="G440" s="213"/>
      <c r="H440" s="213"/>
      <c r="J440" s="5"/>
    </row>
    <row r="441" spans="1:10" ht="35.25" customHeight="1" x14ac:dyDescent="0.25">
      <c r="A441" s="290"/>
      <c r="B441" s="213"/>
      <c r="C441" s="213"/>
      <c r="D441" s="57" t="s">
        <v>303</v>
      </c>
      <c r="E441" s="213"/>
      <c r="F441" s="213"/>
      <c r="G441" s="213"/>
      <c r="H441" s="213"/>
      <c r="J441" s="5"/>
    </row>
    <row r="442" spans="1:10" ht="19.5" customHeight="1" x14ac:dyDescent="0.25">
      <c r="A442" s="290"/>
      <c r="B442" s="215"/>
      <c r="C442" s="215"/>
      <c r="D442" s="77" t="s">
        <v>23</v>
      </c>
      <c r="E442" s="238"/>
      <c r="F442" s="215"/>
      <c r="G442" s="215"/>
      <c r="H442" s="215"/>
      <c r="J442" s="5"/>
    </row>
    <row r="443" spans="1:10" ht="40.5" customHeight="1" x14ac:dyDescent="0.25">
      <c r="A443" s="290"/>
      <c r="B443" s="246" t="s">
        <v>304</v>
      </c>
      <c r="C443" s="246" t="s">
        <v>332</v>
      </c>
      <c r="D443" s="57" t="s">
        <v>305</v>
      </c>
      <c r="E443" s="246">
        <v>0</v>
      </c>
      <c r="F443" s="236">
        <v>47977</v>
      </c>
      <c r="G443" s="236">
        <v>46345.89</v>
      </c>
      <c r="H443" s="132">
        <f>G443/F443</f>
        <v>0.96600225107864179</v>
      </c>
      <c r="J443" s="5"/>
    </row>
    <row r="444" spans="1:10" ht="19.5" customHeight="1" x14ac:dyDescent="0.25">
      <c r="A444" s="290"/>
      <c r="B444" s="213"/>
      <c r="C444" s="213"/>
      <c r="D444" s="107" t="s">
        <v>24</v>
      </c>
      <c r="E444" s="213"/>
      <c r="F444" s="213"/>
      <c r="G444" s="213"/>
      <c r="H444" s="214"/>
      <c r="J444" s="5"/>
    </row>
    <row r="445" spans="1:10" ht="86.25" customHeight="1" x14ac:dyDescent="0.25">
      <c r="A445" s="290"/>
      <c r="B445" s="213"/>
      <c r="C445" s="213"/>
      <c r="D445" s="57" t="s">
        <v>306</v>
      </c>
      <c r="E445" s="213"/>
      <c r="F445" s="213"/>
      <c r="G445" s="213"/>
      <c r="H445" s="214"/>
      <c r="J445" s="5"/>
    </row>
    <row r="446" spans="1:10" ht="19.5" customHeight="1" x14ac:dyDescent="0.25">
      <c r="A446" s="290"/>
      <c r="B446" s="213"/>
      <c r="C446" s="213"/>
      <c r="D446" s="237" t="s">
        <v>307</v>
      </c>
      <c r="E446" s="213"/>
      <c r="F446" s="213"/>
      <c r="G446" s="213"/>
      <c r="H446" s="214"/>
      <c r="J446" s="5"/>
    </row>
    <row r="447" spans="1:10" ht="35.25" customHeight="1" x14ac:dyDescent="0.25">
      <c r="A447" s="291"/>
      <c r="B447" s="215"/>
      <c r="C447" s="215"/>
      <c r="D447" s="57" t="s">
        <v>308</v>
      </c>
      <c r="E447" s="215"/>
      <c r="F447" s="215"/>
      <c r="G447" s="215"/>
      <c r="H447" s="216"/>
      <c r="J447" s="5"/>
    </row>
    <row r="448" spans="1:10" s="3" customFormat="1" ht="23.25" customHeight="1" x14ac:dyDescent="0.25">
      <c r="A448" s="59">
        <v>1045</v>
      </c>
      <c r="B448" s="67"/>
      <c r="C448" s="71"/>
      <c r="D448" s="2" t="s">
        <v>4</v>
      </c>
      <c r="E448" s="130"/>
      <c r="F448" s="130"/>
      <c r="G448" s="130"/>
      <c r="H448" s="71"/>
    </row>
    <row r="449" spans="1:10" ht="36" customHeight="1" x14ac:dyDescent="0.25">
      <c r="A449" s="277"/>
      <c r="B449" s="96"/>
      <c r="C449" s="96"/>
      <c r="D449" s="99" t="s">
        <v>309</v>
      </c>
      <c r="E449" s="247">
        <f>E456</f>
        <v>0</v>
      </c>
      <c r="F449" s="212">
        <f>F456</f>
        <v>29931.1</v>
      </c>
      <c r="G449" s="212">
        <f>G456</f>
        <v>28610.12</v>
      </c>
      <c r="H449" s="125">
        <f>G449/F449</f>
        <v>0.9558659721827798</v>
      </c>
      <c r="J449" s="5"/>
    </row>
    <row r="450" spans="1:10" ht="22.5" customHeight="1" x14ac:dyDescent="0.25">
      <c r="A450" s="278"/>
      <c r="B450" s="97"/>
      <c r="C450" s="97"/>
      <c r="D450" s="107" t="s">
        <v>6</v>
      </c>
      <c r="E450" s="213"/>
      <c r="F450" s="213"/>
      <c r="G450" s="213"/>
      <c r="H450" s="213"/>
      <c r="J450" s="5"/>
    </row>
    <row r="451" spans="1:10" ht="34.5" customHeight="1" x14ac:dyDescent="0.25">
      <c r="A451" s="278"/>
      <c r="B451" s="97"/>
      <c r="C451" s="97"/>
      <c r="D451" s="57" t="s">
        <v>310</v>
      </c>
      <c r="E451" s="213"/>
      <c r="F451" s="213"/>
      <c r="G451" s="213"/>
      <c r="H451" s="213"/>
      <c r="J451" s="5"/>
    </row>
    <row r="452" spans="1:10" ht="18.75" customHeight="1" x14ac:dyDescent="0.25">
      <c r="A452" s="278"/>
      <c r="B452" s="97"/>
      <c r="C452" s="97"/>
      <c r="D452" s="107" t="s">
        <v>7</v>
      </c>
      <c r="E452" s="213"/>
      <c r="F452" s="213"/>
      <c r="G452" s="213"/>
      <c r="H452" s="213"/>
      <c r="J452" s="5"/>
    </row>
    <row r="453" spans="1:10" ht="67.5" customHeight="1" x14ac:dyDescent="0.25">
      <c r="A453" s="278"/>
      <c r="B453" s="98"/>
      <c r="C453" s="98"/>
      <c r="D453" s="57" t="s">
        <v>311</v>
      </c>
      <c r="E453" s="213"/>
      <c r="F453" s="213"/>
      <c r="G453" s="213"/>
      <c r="H453" s="213"/>
      <c r="J453" s="5"/>
    </row>
    <row r="454" spans="1:10" ht="54" customHeight="1" x14ac:dyDescent="0.25">
      <c r="A454" s="278"/>
      <c r="B454" s="64"/>
      <c r="C454" s="64"/>
      <c r="D454" s="77" t="s">
        <v>314</v>
      </c>
      <c r="E454" s="215"/>
      <c r="F454" s="215"/>
      <c r="G454" s="215"/>
      <c r="H454" s="215"/>
      <c r="J454" s="5"/>
    </row>
    <row r="455" spans="1:10" ht="20.25" customHeight="1" x14ac:dyDescent="0.25">
      <c r="A455" s="278"/>
      <c r="B455" s="103"/>
      <c r="C455" s="103"/>
      <c r="D455" s="102" t="s">
        <v>27</v>
      </c>
      <c r="E455" s="228"/>
      <c r="F455" s="228"/>
      <c r="G455" s="228"/>
      <c r="H455" s="73"/>
      <c r="J455" s="5"/>
    </row>
    <row r="456" spans="1:10" ht="51.75" customHeight="1" x14ac:dyDescent="0.25">
      <c r="A456" s="278"/>
      <c r="B456" s="79" t="s">
        <v>316</v>
      </c>
      <c r="C456" s="80" t="s">
        <v>332</v>
      </c>
      <c r="D456" s="81" t="s">
        <v>315</v>
      </c>
      <c r="E456" s="239">
        <v>0</v>
      </c>
      <c r="F456" s="236">
        <v>29931.1</v>
      </c>
      <c r="G456" s="236">
        <v>28610.12</v>
      </c>
      <c r="H456" s="132">
        <f>G456/F456</f>
        <v>0.9558659721827798</v>
      </c>
      <c r="J456" s="5"/>
    </row>
    <row r="457" spans="1:10" ht="21.75" customHeight="1" x14ac:dyDescent="0.25">
      <c r="A457" s="278"/>
      <c r="B457" s="65"/>
      <c r="C457" s="55"/>
      <c r="D457" s="107" t="s">
        <v>24</v>
      </c>
      <c r="E457" s="213"/>
      <c r="F457" s="213"/>
      <c r="G457" s="213"/>
      <c r="H457" s="213"/>
      <c r="J457" s="5"/>
    </row>
    <row r="458" spans="1:10" ht="63" customHeight="1" x14ac:dyDescent="0.25">
      <c r="A458" s="278"/>
      <c r="B458" s="65"/>
      <c r="C458" s="55"/>
      <c r="D458" s="82" t="s">
        <v>317</v>
      </c>
      <c r="E458" s="213"/>
      <c r="F458" s="213"/>
      <c r="G458" s="213"/>
      <c r="H458" s="213"/>
      <c r="J458" s="5"/>
    </row>
    <row r="459" spans="1:10" ht="24" customHeight="1" x14ac:dyDescent="0.25">
      <c r="A459" s="278"/>
      <c r="B459" s="65"/>
      <c r="C459" s="55"/>
      <c r="D459" s="116" t="s">
        <v>307</v>
      </c>
      <c r="E459" s="213"/>
      <c r="F459" s="213"/>
      <c r="G459" s="213"/>
      <c r="H459" s="213"/>
      <c r="J459" s="5"/>
    </row>
    <row r="460" spans="1:10" ht="51.75" customHeight="1" x14ac:dyDescent="0.25">
      <c r="A460" s="279"/>
      <c r="B460" s="56"/>
      <c r="C460" s="53"/>
      <c r="D460" s="270" t="s">
        <v>318</v>
      </c>
      <c r="E460" s="215"/>
      <c r="F460" s="215"/>
      <c r="G460" s="215"/>
      <c r="H460" s="215"/>
      <c r="J460" s="5"/>
    </row>
    <row r="461" spans="1:10" s="3" customFormat="1" ht="23.25" customHeight="1" x14ac:dyDescent="0.25">
      <c r="A461" s="59">
        <v>1111</v>
      </c>
      <c r="B461" s="78"/>
      <c r="C461" s="73"/>
      <c r="D461" s="2" t="s">
        <v>4</v>
      </c>
      <c r="E461" s="248"/>
      <c r="F461" s="130"/>
      <c r="G461" s="130"/>
      <c r="H461" s="71"/>
    </row>
    <row r="462" spans="1:10" ht="42" customHeight="1" x14ac:dyDescent="0.25">
      <c r="A462" s="292"/>
      <c r="B462" s="239"/>
      <c r="C462" s="239"/>
      <c r="D462" s="25" t="s">
        <v>44</v>
      </c>
      <c r="E462" s="239">
        <f>E472+E468</f>
        <v>0</v>
      </c>
      <c r="F462" s="229">
        <f>F472+F468</f>
        <v>140000</v>
      </c>
      <c r="G462" s="229">
        <f>G472+G468</f>
        <v>140000</v>
      </c>
      <c r="H462" s="125">
        <f>G462/F462</f>
        <v>1</v>
      </c>
      <c r="J462" s="5"/>
    </row>
    <row r="463" spans="1:10" ht="18.75" customHeight="1" x14ac:dyDescent="0.25">
      <c r="A463" s="293"/>
      <c r="B463" s="213"/>
      <c r="C463" s="213"/>
      <c r="D463" s="61" t="s">
        <v>6</v>
      </c>
      <c r="E463" s="213"/>
      <c r="F463" s="173"/>
      <c r="G463" s="173"/>
      <c r="H463" s="174"/>
      <c r="J463" s="5"/>
    </row>
    <row r="464" spans="1:10" ht="34.5" customHeight="1" x14ac:dyDescent="0.25">
      <c r="A464" s="293"/>
      <c r="B464" s="213"/>
      <c r="C464" s="213"/>
      <c r="D464" s="26" t="s">
        <v>319</v>
      </c>
      <c r="E464" s="213"/>
      <c r="F464" s="173"/>
      <c r="G464" s="173"/>
      <c r="H464" s="174"/>
      <c r="J464" s="5"/>
    </row>
    <row r="465" spans="1:12" ht="21" customHeight="1" x14ac:dyDescent="0.25">
      <c r="A465" s="293"/>
      <c r="B465" s="213"/>
      <c r="C465" s="213"/>
      <c r="D465" s="109" t="s">
        <v>7</v>
      </c>
      <c r="E465" s="213"/>
      <c r="F465" s="173"/>
      <c r="G465" s="173"/>
      <c r="H465" s="174"/>
      <c r="J465" s="5"/>
    </row>
    <row r="466" spans="1:12" ht="69" customHeight="1" x14ac:dyDescent="0.25">
      <c r="A466" s="293"/>
      <c r="B466" s="186"/>
      <c r="C466" s="186"/>
      <c r="D466" s="6" t="s">
        <v>46</v>
      </c>
      <c r="E466" s="186"/>
      <c r="F466" s="186"/>
      <c r="G466" s="186"/>
      <c r="H466" s="187"/>
      <c r="J466" s="5"/>
    </row>
    <row r="467" spans="1:12" ht="21" customHeight="1" x14ac:dyDescent="0.25">
      <c r="A467" s="293"/>
      <c r="B467" s="104"/>
      <c r="C467" s="104"/>
      <c r="D467" s="102" t="s">
        <v>27</v>
      </c>
      <c r="E467" s="130"/>
      <c r="F467" s="130"/>
      <c r="G467" s="130"/>
      <c r="H467" s="71"/>
      <c r="J467" s="5"/>
    </row>
    <row r="468" spans="1:12" ht="55.5" customHeight="1" x14ac:dyDescent="0.25">
      <c r="A468" s="293"/>
      <c r="B468" s="239" t="s">
        <v>36</v>
      </c>
      <c r="C468" s="239" t="s">
        <v>332</v>
      </c>
      <c r="D468" s="118" t="s">
        <v>323</v>
      </c>
      <c r="E468" s="239">
        <v>0</v>
      </c>
      <c r="F468" s="236">
        <v>20000</v>
      </c>
      <c r="G468" s="236">
        <v>20000</v>
      </c>
      <c r="H468" s="224">
        <f>G468/F468</f>
        <v>1</v>
      </c>
      <c r="J468" s="5"/>
    </row>
    <row r="469" spans="1:12" ht="15.75" customHeight="1" x14ac:dyDescent="0.25">
      <c r="A469" s="293"/>
      <c r="B469" s="213"/>
      <c r="C469" s="213"/>
      <c r="D469" s="112" t="s">
        <v>243</v>
      </c>
      <c r="E469" s="213"/>
      <c r="F469" s="213"/>
      <c r="G469" s="213"/>
      <c r="H469" s="213"/>
      <c r="J469" s="5"/>
    </row>
    <row r="470" spans="1:12" ht="57.75" customHeight="1" x14ac:dyDescent="0.25">
      <c r="A470" s="293"/>
      <c r="B470" s="213"/>
      <c r="C470" s="213"/>
      <c r="D470" s="81" t="s">
        <v>323</v>
      </c>
      <c r="E470" s="213"/>
      <c r="F470" s="213"/>
      <c r="G470" s="213"/>
      <c r="H470" s="213"/>
      <c r="J470" s="5"/>
    </row>
    <row r="471" spans="1:12" ht="18.75" customHeight="1" x14ac:dyDescent="0.25">
      <c r="A471" s="293"/>
      <c r="B471" s="213"/>
      <c r="C471" s="213"/>
      <c r="D471" s="85" t="s">
        <v>27</v>
      </c>
      <c r="E471" s="213"/>
      <c r="F471" s="215"/>
      <c r="G471" s="215"/>
      <c r="H471" s="215"/>
      <c r="J471" s="5"/>
    </row>
    <row r="472" spans="1:12" ht="59.25" customHeight="1" x14ac:dyDescent="0.25">
      <c r="A472" s="293"/>
      <c r="B472" s="239" t="s">
        <v>225</v>
      </c>
      <c r="C472" s="239" t="s">
        <v>332</v>
      </c>
      <c r="D472" s="52" t="s">
        <v>320</v>
      </c>
      <c r="E472" s="239">
        <v>0</v>
      </c>
      <c r="F472" s="230">
        <v>120000</v>
      </c>
      <c r="G472" s="230">
        <v>120000</v>
      </c>
      <c r="H472" s="224">
        <f>G472/F472</f>
        <v>1</v>
      </c>
      <c r="J472" s="5"/>
    </row>
    <row r="473" spans="1:12" ht="20.25" customHeight="1" x14ac:dyDescent="0.25">
      <c r="A473" s="293"/>
      <c r="B473" s="213"/>
      <c r="C473" s="213"/>
      <c r="D473" s="117" t="s">
        <v>243</v>
      </c>
      <c r="E473" s="231"/>
      <c r="F473" s="231"/>
      <c r="G473" s="231"/>
      <c r="H473" s="232"/>
    </row>
    <row r="474" spans="1:12" ht="57" customHeight="1" x14ac:dyDescent="0.25">
      <c r="A474" s="294"/>
      <c r="B474" s="215"/>
      <c r="C474" s="215"/>
      <c r="D474" s="52" t="s">
        <v>320</v>
      </c>
      <c r="E474" s="233"/>
      <c r="F474" s="233"/>
      <c r="G474" s="233"/>
      <c r="H474" s="234"/>
      <c r="J474" s="5"/>
      <c r="K474" s="5"/>
      <c r="L474" s="5"/>
    </row>
  </sheetData>
  <mergeCells count="29">
    <mergeCell ref="A433:A447"/>
    <mergeCell ref="A405:A415"/>
    <mergeCell ref="B405:B409"/>
    <mergeCell ref="C405:C409"/>
    <mergeCell ref="A343:A403"/>
    <mergeCell ref="A449:A460"/>
    <mergeCell ref="A462:A474"/>
    <mergeCell ref="C433:C437"/>
    <mergeCell ref="B417:B421"/>
    <mergeCell ref="C417:C421"/>
    <mergeCell ref="A417:A431"/>
    <mergeCell ref="B22:B26"/>
    <mergeCell ref="A32:A64"/>
    <mergeCell ref="B116:B120"/>
    <mergeCell ref="C116:C120"/>
    <mergeCell ref="A137:A341"/>
    <mergeCell ref="B137:B141"/>
    <mergeCell ref="C137:C141"/>
    <mergeCell ref="A116:A135"/>
    <mergeCell ref="A3:H3"/>
    <mergeCell ref="B66:B70"/>
    <mergeCell ref="C66:C70"/>
    <mergeCell ref="C10:C14"/>
    <mergeCell ref="C22:C26"/>
    <mergeCell ref="A78:A114"/>
    <mergeCell ref="A66:A76"/>
    <mergeCell ref="A10:A20"/>
    <mergeCell ref="B10:B14"/>
    <mergeCell ref="A22:A30"/>
  </mergeCells>
  <phoneticPr fontId="30" type="noConversion"/>
  <conditionalFormatting sqref="D462 D464 D449 D453 D451 D427 D419 D466 D417 D421 D18 D20 D409 D405 D411 D413 D407 D349 D351 D354 D356 D379 D381 D384 D386 D389 D391 D359 D361 D364 D366 D369 D371 D374 D376 D394 D396 D268 D270 D258 D260 D198 D200 D203 D205 D208 D210 D178 D180 D183 D185 D188 D190 D158 D160 D163 D165 D168 D170 D173 D175 D153 D155 D148 D150 D139 D141 D218 D220 D137 D213 D215 D129 D118 D116 D94 D96 D98 D84 D86 D89 D91 D78:D82 D70 D66 D72 D74 D68 D120 D126:D127 D26 D22:D24 D16 D38 D40 D12 D14 D10 D399 D401">
    <cfRule type="expression" dxfId="0" priority="5" stopIfTrue="1">
      <formula>#REF!=1</formula>
    </cfRule>
  </conditionalFormatting>
  <dataValidations count="1">
    <dataValidation type="decimal" operator="greaterThanOrEqual" allowBlank="1" showInputMessage="1" showErrorMessage="1" sqref="F463:H466 E32:H36 E10:G14 E343:H347 H138:H141 E22:G24 E116:G120 H11:H14 H406:H409 E405:G409 E25:H26 E16:G20 E137:G141 H17:H20 H117:H120 E66:G70 E78:G82 H79:H82 H67:H70 E464:E466 E450:H453 E462:G462 H434:H437 E418:H421 E433:G437">
      <formula1>0</formula1>
    </dataValidation>
  </dataValidations>
  <pageMargins left="0.33" right="0.23" top="0.38" bottom="0.41" header="0.2" footer="0.19"/>
  <pageSetup paperSize="9" scale="75" firstPageNumber="3122" orientation="portrait" useFirstPageNumber="1" horizontalDpi="300" verticalDpi="300" r:id="rId1"/>
  <headerFooter alignWithMargins="0">
    <oddFooter>&amp;L&amp;"GHEA Grapalat,Regular"&amp;8Հայաստանի Հանրապետության ֆինանսների նախարարություն&amp;R&amp;"GHEA Grapalat,Regular"&amp;9&amp;F  &amp;Pէջ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axyusak 12</vt:lpstr>
      <vt:lpstr>'axyusak 12'!Print_Area</vt:lpstr>
      <vt:lpstr>'axyusak 12'!Print_Titles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School</dc:creator>
  <cp:lastModifiedBy>Kristina Gevorgyan</cp:lastModifiedBy>
  <cp:lastPrinted>2016-04-19T11:56:08Z</cp:lastPrinted>
  <dcterms:created xsi:type="dcterms:W3CDTF">2015-03-02T11:55:19Z</dcterms:created>
  <dcterms:modified xsi:type="dcterms:W3CDTF">2016-06-23T08:24:16Z</dcterms:modified>
</cp:coreProperties>
</file>