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5480" windowHeight="9885"/>
  </bookViews>
  <sheets>
    <sheet name="tit" sheetId="3" r:id="rId1"/>
    <sheet name="Sheet2" sheetId="1" r:id="rId2"/>
  </sheets>
  <definedNames>
    <definedName name="_xlnm.Print_Area" localSheetId="0">tit!$A$1:$M$28</definedName>
    <definedName name="_xlnm.Print_Titles" localSheetId="1">Sheet2!$A:$J,Sheet2!$1:$3</definedName>
  </definedNames>
  <calcPr calcId="145621" fullCalcOnLoad="1"/>
</workbook>
</file>

<file path=xl/calcChain.xml><?xml version="1.0" encoding="utf-8"?>
<calcChain xmlns="http://schemas.openxmlformats.org/spreadsheetml/2006/main">
  <c r="M37" i="1" l="1"/>
  <c r="O37" i="1" s="1"/>
  <c r="S34" i="1"/>
  <c r="U34" i="1"/>
  <c r="N15" i="1"/>
  <c r="O15" i="1" s="1"/>
  <c r="N8" i="1"/>
  <c r="O8" i="1" s="1"/>
  <c r="K8" i="1"/>
  <c r="O32" i="1"/>
  <c r="N12" i="1"/>
  <c r="O35" i="1"/>
  <c r="S37" i="1"/>
  <c r="U37" i="1" s="1"/>
  <c r="S36" i="1"/>
  <c r="U36" i="1"/>
  <c r="S33" i="1"/>
  <c r="U33" i="1" s="1"/>
  <c r="S31" i="1"/>
  <c r="U31" i="1"/>
  <c r="U30" i="1"/>
  <c r="S30" i="1"/>
  <c r="M30" i="1"/>
  <c r="O30" i="1"/>
  <c r="S29" i="1"/>
  <c r="U29" i="1" s="1"/>
  <c r="S28" i="1"/>
  <c r="U28" i="1" s="1"/>
  <c r="S27" i="1"/>
  <c r="U27" i="1" s="1"/>
  <c r="M27" i="1"/>
  <c r="O27" i="1"/>
  <c r="U26" i="1"/>
  <c r="S26" i="1"/>
  <c r="M26" i="1"/>
  <c r="O26" i="1"/>
  <c r="U25" i="1"/>
  <c r="S25" i="1"/>
  <c r="M25" i="1"/>
  <c r="O25" i="1"/>
  <c r="U24" i="1"/>
  <c r="S24" i="1"/>
  <c r="M24" i="1"/>
  <c r="O24" i="1"/>
  <c r="S23" i="1"/>
  <c r="U23" i="1" s="1"/>
  <c r="S21" i="1"/>
  <c r="U21" i="1" s="1"/>
  <c r="S20" i="1"/>
  <c r="U20" i="1" s="1"/>
  <c r="M20" i="1"/>
  <c r="O20" i="1"/>
  <c r="U18" i="1"/>
  <c r="S18" i="1"/>
  <c r="S17" i="1"/>
  <c r="U17" i="1" s="1"/>
  <c r="M17" i="1"/>
  <c r="O17" i="1" s="1"/>
  <c r="S16" i="1"/>
  <c r="U16" i="1"/>
  <c r="U15" i="1"/>
  <c r="S15" i="1"/>
  <c r="M15" i="1"/>
  <c r="S14" i="1"/>
  <c r="U14" i="1" s="1"/>
  <c r="U13" i="1"/>
  <c r="S13" i="1"/>
  <c r="S12" i="1"/>
  <c r="U12" i="1" s="1"/>
  <c r="S11" i="1"/>
  <c r="U11" i="1" s="1"/>
  <c r="M11" i="1"/>
  <c r="O11" i="1"/>
  <c r="S10" i="1"/>
  <c r="U10" i="1" s="1"/>
  <c r="M10" i="1"/>
  <c r="O10" i="1"/>
  <c r="M9" i="1"/>
  <c r="O9" i="1" s="1"/>
  <c r="S8" i="1"/>
  <c r="U8" i="1"/>
  <c r="U7" i="1"/>
  <c r="S7" i="1"/>
  <c r="M7" i="1"/>
  <c r="O7" i="1"/>
  <c r="AB6" i="1"/>
  <c r="U6" i="1"/>
  <c r="S6" i="1"/>
  <c r="M6" i="1"/>
  <c r="O6" i="1"/>
  <c r="U5" i="1"/>
  <c r="S5" i="1"/>
  <c r="M5" i="1"/>
  <c r="O5" i="1"/>
  <c r="U4" i="1"/>
  <c r="S4" i="1"/>
  <c r="M4" i="1"/>
  <c r="O4" i="1" s="1"/>
  <c r="M8" i="1"/>
</calcChain>
</file>

<file path=xl/sharedStrings.xml><?xml version="1.0" encoding="utf-8"?>
<sst xmlns="http://schemas.openxmlformats.org/spreadsheetml/2006/main" count="296" uniqueCount="144">
  <si>
    <t>ՊՄ կոդը</t>
  </si>
  <si>
    <t>Կատարողի կոդը</t>
  </si>
  <si>
    <t>Ծրագրային դասիչը</t>
  </si>
  <si>
    <t>Չափորոշիչի կոդը</t>
  </si>
  <si>
    <t>Պաշարների շարժի կոդը</t>
  </si>
  <si>
    <t>Ծրագրի կամ Քաղաքականության միջոցառման անվանումը</t>
  </si>
  <si>
    <t>Չափորոշիչը (նկարագրությունը)</t>
  </si>
  <si>
    <t>Չափորոշիչի տեսակը</t>
  </si>
  <si>
    <t>Ոչ ֆինանսական ցուցանիշներ</t>
  </si>
  <si>
    <t>Ֆինանսական ցուցանիշներ (հազ. դրամ)</t>
  </si>
  <si>
    <t>Ծրագրի ընթացիկ կառավարմանն ուղղված նախատեսվող միջոցառումները</t>
  </si>
  <si>
    <t>Ծրագրի դասիչը</t>
  </si>
  <si>
    <t>Քաղաքականության միջոցառման դասիչը</t>
  </si>
  <si>
    <t>Ա</t>
  </si>
  <si>
    <t>Բ</t>
  </si>
  <si>
    <t>Գ</t>
  </si>
  <si>
    <t>Դ</t>
  </si>
  <si>
    <t>Ե</t>
  </si>
  <si>
    <t>Զ</t>
  </si>
  <si>
    <t>Է</t>
  </si>
  <si>
    <t>Ը</t>
  </si>
  <si>
    <t>Թ</t>
  </si>
  <si>
    <t>1</t>
  </si>
  <si>
    <t>2</t>
  </si>
  <si>
    <t>3</t>
  </si>
  <si>
    <t>4</t>
  </si>
  <si>
    <t>5</t>
  </si>
  <si>
    <t>6</t>
  </si>
  <si>
    <t>7</t>
  </si>
  <si>
    <t>8</t>
  </si>
  <si>
    <t>9</t>
  </si>
  <si>
    <t>10</t>
  </si>
  <si>
    <t>11</t>
  </si>
  <si>
    <t>12</t>
  </si>
  <si>
    <t>13</t>
  </si>
  <si>
    <t>14</t>
  </si>
  <si>
    <t>15</t>
  </si>
  <si>
    <t>Ծ</t>
  </si>
  <si>
    <t>Մարդու իրավունքների և հիմնարար ազատությունների պաշտպանության ծառայություններ</t>
  </si>
  <si>
    <t>քանակական</t>
  </si>
  <si>
    <t>Պ</t>
  </si>
  <si>
    <t>բողոքների խնդրով պայմանավորված</t>
  </si>
  <si>
    <t>Ս</t>
  </si>
  <si>
    <t>Մ</t>
  </si>
  <si>
    <t>Տ</t>
  </si>
  <si>
    <t>որակական</t>
  </si>
  <si>
    <t>Կ</t>
  </si>
  <si>
    <t>Ն</t>
  </si>
  <si>
    <t>ժամկետայնության</t>
  </si>
  <si>
    <t>Ֆ</t>
  </si>
  <si>
    <t>Հ</t>
  </si>
  <si>
    <t>շահառուների քանակը</t>
  </si>
  <si>
    <t>Վ</t>
  </si>
  <si>
    <t>տրանսֆերտի վճարման հաճախականությունը</t>
  </si>
  <si>
    <t>Oրենսդրության մեջ փոփոխությունների առաջարկներ և նախագծերի վերաբերյալ եզրակացություններ</t>
  </si>
  <si>
    <t>ակտիվի ծառայության կանխատեսվող ժամկետը</t>
  </si>
  <si>
    <t>Ձ</t>
  </si>
  <si>
    <t>կազմակերպությունը, որտեղ կատարվում է ներդրումը</t>
  </si>
  <si>
    <t>Մասնակցություն հեռուստառադիոհաղորդումներին երկխոսությունների, հարցազրույցների, կլոր սեղանների ձևով /մասնակցությունների  թիվը/</t>
  </si>
  <si>
    <t>ընտրության չափանիշները</t>
  </si>
  <si>
    <t>Մարդու իրավունքների և հիմնարար ազատությունների հարցերով լայն իրավական, բացատրական աշխատանքների ծավալում, այդ ուղղությամբ միջոցառումների մշակում և իրականացում, /միջոցառումների թիվը/</t>
  </si>
  <si>
    <t>շահառուների ընտրության չափանիշները</t>
  </si>
  <si>
    <t>Մարդու իրավունքներին վերաբերող տեղեկատվական նյութերի հրատարակում /թիվը/</t>
  </si>
  <si>
    <t>Ի</t>
  </si>
  <si>
    <t>վաճառքի արդյունքում կարողությունների վրա հնարավոր ազդեցությունը</t>
  </si>
  <si>
    <t>Մարդու իրավունքներին վերաբերող տեղեկատվական նյութերի տեղակայում ինտերնետային կայքում</t>
  </si>
  <si>
    <t>ակտիվի տարիքը</t>
  </si>
  <si>
    <t>Պաշտոնական վեբ կայքից օգտվողների ընդհանուր թիվը</t>
  </si>
  <si>
    <t>փոխարինվող ակտիվների նկարագրությունը</t>
  </si>
  <si>
    <t>Մատուցվող ծառայության վրա կատարվող ծախսը</t>
  </si>
  <si>
    <t>Պետական հիմնարկների կազմակերպությունների աշխատողների սոցիալական փաթեթով ապահովում</t>
  </si>
  <si>
    <t>Տնտեսումը կապված է աշխատակազմի որոշ աշխատակիցների աշխատանքային ստաժի 6 ամսից պակաս լինելու հետ</t>
  </si>
  <si>
    <t>Ժ</t>
  </si>
  <si>
    <t>Ցուցանիշի հաստատված կանխատեսումը հաշվետու ժամանակահատվածի համար</t>
  </si>
  <si>
    <t>Ցուցանիշի փոփոխություններն ըստ համապատասխան իրավական ակտի (+/-)</t>
  </si>
  <si>
    <t>Ճշտված ցուցանիշը հաշվետու ժամանակահատվածի համար (սյ1+սյ2)</t>
  </si>
  <si>
    <t>Փաստացի ցուցանիշը  (կատարված և ընդունված) հաշվետու ժամանակահատվածում</t>
  </si>
  <si>
    <t>Հաստատված և փաստացի ցուցանիշների տարբերությունը (սյ4-սյ3)</t>
  </si>
  <si>
    <t>Տարբերության պատճառը (սյ. 2-ում նշված իրավական ակտի հղումները և սյ. 5-ում նշված տարբերության պարզաբանումները)</t>
  </si>
  <si>
    <t>Ճշտված ցուցանիշը հաշվետու ժամանակահատվածի համար (սյ7+սյ8)</t>
  </si>
  <si>
    <t>Փաստացի ցուցանիշը  (դրամարկղային ծախս) հաշվետու ժամանակահատվածում</t>
  </si>
  <si>
    <t>Հաստատված և փաստացի ցուցանիշների տարբերությունը (սյ10-սյ9)</t>
  </si>
  <si>
    <t>Տարբերության պատճառը (սյ. 8-ում նշված իրավական ակտի հղումները և սյ. 11-ում նշված տարբերության պարզաբանումները)</t>
  </si>
  <si>
    <t>Ծրագրի ցուցանիշների (սյ.5, սյ.11) ընթացքի ազդեցությունը ՀՀ կառավարության (օր` սույն բյուջետային ծրագիր, կառավարության գործունեության ծրագրեր, ռազմավարական ծրագրեր, ՄԺԾԾ, ԱՀՌԾ և այլ) նպատակների  վրա</t>
  </si>
  <si>
    <t>Պլանավորվող գործողությունը`  ծրագրի նախատեսվող / ցանկալի արդյունքներից (նպատակներից)  տարբերությունը շտկելու համար</t>
  </si>
  <si>
    <t>Պլանավորվող գործողության ժամկետը  (սկիզբ - ավարտ)</t>
  </si>
  <si>
    <t>Ը001</t>
  </si>
  <si>
    <t>ԱԾ</t>
  </si>
  <si>
    <t>01</t>
  </si>
  <si>
    <t>ԿՀ</t>
  </si>
  <si>
    <t>02</t>
  </si>
  <si>
    <t>Վերապատրաստման ծառայություններ</t>
  </si>
  <si>
    <t>ՀՀ մարդու իրավունքների պաշտպանի աշխատակազմի պետական ծառայող հանդիսացող աշխատակիցների վերապատրաստում</t>
  </si>
  <si>
    <t>Աշխատակազմի կողմից իրավական ծառայություն ստացած անձանց քանակ</t>
  </si>
  <si>
    <t>Բողոքների բնույթով պայմանավորված</t>
  </si>
  <si>
    <t>Ուսումնասիրված դիմում-բողոքների քանակը, այդ թվում`</t>
  </si>
  <si>
    <t>գրավոր դիմումների քանակը</t>
  </si>
  <si>
    <t>քննարկման ընդունված գրավոր դիմումների քանակը</t>
  </si>
  <si>
    <t xml:space="preserve">   բանավոր դիմում-բողոքների հիման վրա իրավաբանական    խորհրդատվություն ստացած անձանց քանակը, այդ թվում՝</t>
  </si>
  <si>
    <t xml:space="preserve">       *անհատական դիմումների միջոցով</t>
  </si>
  <si>
    <t xml:space="preserve">       *թեժ գծի զանգերի միջոցով</t>
  </si>
  <si>
    <t>դրական լուծում ստացած դիմում-բողոքների քանակը</t>
  </si>
  <si>
    <t xml:space="preserve">   Ուսումնասիրված դիմում-բողոքների մեջ դրական լուծում ստացած դիմում-բողոքների քանակը (տոկոսային հարաբերակցությամբ)</t>
  </si>
  <si>
    <t>x</t>
  </si>
  <si>
    <t>Դիմում-բողոքների ուսումնասիրությունն ու քննարկումը կատարվում է պայմանավորված դիմումների բնույթով, առանձնահատկությամբ՝ համաձայն ՀՀ սահմանադրության, Մարդու իրավունքների պաշտպանի մասին ՀՀ օրենքի</t>
  </si>
  <si>
    <t>Մարդու իրավունքների պաշտպանի աշխատակազմի վարչությունները ստացված դիմումներն ուսումնասիրում և ընթացք են տալիս ողջամիտ ժամկետում</t>
  </si>
  <si>
    <t>ժամկետայինություն</t>
  </si>
  <si>
    <t>Օրենսդրության մեջ փոփոխությունների առաջարկների գլխավոր նպատակն է մարդու իրավունքների ոլորտում գործող օրենսդրական կարգավորումների կատարելագործումը: Նախատեսվում է, որ օրենսդրական առաջարկներից 70%-ը վերաբերելու է ինչպես գործող իրավական ակտերի, այնպես էլ իրավական ակտերի նախագծերի կոնկրետ դրույթներին, ինչպես, օրինակ, իրավական ակտի կոնկրետ դրույթի խմբագրում, փոփոխություն և/կամ լրացում կամ, առհասարակ, հանում: Օրենսդրական առաջարկների մնացած 30%-ը  վերաբերելու են, առհասարակ, իրավական ակտերի համակարգային խնդիրներին, հստակության, որոշակիության, կանխատեսելիության ապահովմանը, ինչպես նաև իրավական ակտերից բխող գործնականում հանդիպող խնդիրների վերացմանը:</t>
  </si>
  <si>
    <t>Առաջարկները վերաբերել են մարդու իրավունքներին վերաբերող տարբեր օրենսդրական ոլորտներին՝ ներառյալ սոցիալ –տնտեսական, քաղաքացիական, արդար դատաքննության, և այլն: Որոշ գործերով հաշվի առնելով օրենսդրության ոչ հստակ կարգավորումները՝ գրություններ են ուղարկվել համապատասխան պետական մարմիններ պարզաբանումներ ստանալու համար, ինչպես նաև առանձին դեպքերում դիմումներ են ներկայացվել՝ Դատարանների նախագահների խորհուրդ առկա իրավակիրառական պրակտիկան հստակեցնելու նպատակով:</t>
  </si>
  <si>
    <t>Բռնությունների կանխարգելման վարչության այցելություններ պետական և տեղական ինքնակառավարման մարմիններ, հիմնարկներ, կազմակերպություններ /ներառյալ՝ զորամիավորումներ« անձանց հարկադրական պահման վայրեր /այցերի թիվը/</t>
  </si>
  <si>
    <t>Այցելությունների իրականացման իրավական հիմքը  Խոշտանգումների և այլ դաժան, անմարդկային կամ արժանապատվությունը նվաստացնող վերաբերմունքի կամ պատժի դեմ կոնվենցիայի կամընտիր արձանագրության վավերացմամբ ՀՀ-ի կողմից ստանձնած պարտավորություններն են, որոնց կատարումը դրվել է ՀՀ մարդու իրավունքների պաշտպանի վրա ("Մարդու իրավունքների պաշտպանի մասին" ՀՀ օրենքի 6.1 հոդված),
Ազգային կանխարգելման մեխանիզմն անկախ մարմին է, որն իրականացնում է անազատության կամ սահմանափակ ազատության մեջ գտնվող անձանց պահման պայմանների մշտադիտարկում՝ նրանց նկատմամբ խոշտանգման և այլ դաժան, անմարդկային կամ արժանապատվությունը նվաստացնող վերաբերմունքի հնարավոր դրսևորումները կանխարգելելու նպատակով:</t>
  </si>
  <si>
    <t xml:space="preserve">ԱԿՄ-ի իրավասությունը տարածվում է բոլոր այն անձանց վրա, որոնց ազատությունը սահմանափակվել է ցանկացած վայրում, որը գտնվում է պետության իրավասության և վերահսկողության տակ:   Պետության իրավասության և վերահսկողության տակ գտնվող մարմիններին ԱԿՄ-ի կողմից իր իրավասության շրջանակներում տրված խորհրդատվությամբ, ներկայացրած առաջարկություններով և դիտողություններով պայմանավորված ՝ նախատեսվում է 10-20% խոշտանգման և այլ դաժան, անմարդկային կամ արժանապատվությունը նվաստացնող դեպքերի կրճատում :
</t>
  </si>
  <si>
    <t>Արագ արձագանքման վարչության այցելություններ պետական և տեղական ինքնակառավարման մարմիններ, հիմնարկներ, կազմակերպություններ (ներառյալ` զորամիավորումներ, անձանց հարկադրական պահման վայրեր)</t>
  </si>
  <si>
    <t xml:space="preserve"> Արագ արձագանքման շրջանակներում իրականացվում է.
* մարդու իրավունքների խախտման դադարեցում
* մարդու իրավունքների խախտման նախնական արձանագրում՝ հետագայում պաշտոնապես պարզաբանումներ ստանալու և պաշտոնատար անձանց պատասխանատվության ենթարկելու նպատակով
* մարդու իրավունքների պարզաբանում և իրավաբանական խորհրդատվություն
Արագ արձագանքման շրջանակներում նախատեսվում է իրականացնել շուրջ 220 այցելություն, որից
• քրեակատարողական հիմնարկներ, կալանավայրեր, ձերբակալված անձանց պահման վայրեր ~ 37%
• իրավապահ մարմիններ (ոստիկանություն, ռազմական ոստիկանություն, ազգային անվտանգության ծառայություն և այլն) ~ 30%
• զորամասեր, զորամիավորումներ, զինվորական հավաքակայաններ, զինկոմիսարիատներ ~ 13%
• հոգեբուժարաններ, մանկատներ և այլ հաստատություններ ~ 4%
• հավաքների իրականացման վայրեր ~ 13%
- բժշկական հաստատություններ, քաղաքացիների բնակավայրեր (ապօրինի շինարարության, ԴԱՀԿ գործողությունների դեմ բողոքների և այլ դեպքերում) ~ 3%</t>
  </si>
  <si>
    <t xml:space="preserve">Այցելությունների արդյունքում նախատեսվում է արձանագրել դրական տեղաշարժեր, մասնավորապես.
 մարդու իրավունքների ակնհայտ և կոպիտ խախտման դեպքերի նվազում,
 մարդկանց իրավագիտակցության դրական փոփոխություն, իրավական գիտելիքների ավելացում՝ հատկապես իրավունքների և պարտականությունների իրազեկման ձևով,
 մարդու իրավունքները խախտած պաշտոնատար անձանց պատասխանատվության ենթարկում,
 պաշտոնատար անձանց գործելաոճի դրական փոփոխություն, մարդու իրավունքների նկատմամբ պատասխանատվության զգացումի առավել ամրապնդում, պաշտոնեական պարտականությունների իրականացման շրջանակներում գործողությունների առավել զգոնություն </t>
  </si>
  <si>
    <t xml:space="preserve">Ահազանգ ստանալիս Մարդու իրավունքների պաշտպանի աշխատակազմում գործող արագ արձագանքման խումբը ահազանգերի 95% Դեպքում դեպքի վայր է հասնում ողջամիտ ժամկետում՝ կապված հեռավորությունից, թույլատրելի արագությունից. խցանումներից, եղանակային պայմաններից </t>
  </si>
  <si>
    <t>Վեբ կայքի պարբերաբար թարմացումներ</t>
  </si>
  <si>
    <t>Շաբաթական</t>
  </si>
  <si>
    <t>ժամկետայնություն</t>
  </si>
  <si>
    <t>ԾՏ</t>
  </si>
  <si>
    <t>Բողոքների բնույթով պայմանավորված, ուսումնասիրվել են  նաև կոլլեկտիվ բողոքներ</t>
  </si>
  <si>
    <t>բողոքների խնդրով պայմանավորված, ընթացիկ իրադարձություններով պայմանավորված</t>
  </si>
  <si>
    <t xml:space="preserve">
</t>
  </si>
  <si>
    <t xml:space="preserve">Արագ արձագանքումներ են կատարվում նաև՝
1. ոստիկանության, քրեակատարողական հիմնարկի, ձերբակալված և կալանավորված անձանց պահման վայրի, ազգային անվտանգության ծառայության կողմից փաստաբաններին իրենց վստահորդներին տեսակցելը չթույլատրելու մասին,
2. տեղական ինքնակառավարման մարմինների կողմից քաղաքացիներին տեղեկանքներ չտրամադրելու, հարկերը, տուրքերը և այլ պարտադիր վճարումների մուծումների ընդունումն անհիմն մերժելու վերաբերյալ:
</t>
  </si>
  <si>
    <t>Թեժ գիծ ահազանգերի հիման վրա այցելություններ են իրականացվում առավելապես՝
1. Ոստիկանության բաժիններ
2. Քրեակատարողական հիմնարկներ
3. Հավաքների իրականացման վայրեր՝ ոստիկանության կողմից հավաքի իրականացումը այս կամ այն կերպ սահմանափակելու մասին:
4. Հոգեբուժական հաստատություններ՝ մարդուն իր կամքին հակառակ հարկադիր կարգով հոգեբուժարանում տեղավորելու և հարկադիր բուժում ստանալու մասին:
5. Կառուցապատման աշխատանքների իրականացման վայրեր՝ ապօրինի շինարարություն իրականացնելու, ինչպես նաև քանդելու վերաբերյալ /չնայած սեփականության վկայականների առկայության/:</t>
  </si>
  <si>
    <t>Վերապատրաստվել են այն աշխատակիցները, որոնց աշխատանքային ստաժը գերազանցել է 6 ամիսը և որոնք նախորդ տարիներին վերապատրաստում չեն անցել, ծախսի փոխհատուցումը նախատեսվում է հաջորդ եռամսյակ</t>
  </si>
  <si>
    <t>Տվյալ ժամանակահատվածում աշխատակազմը մասնակցել է սոցիալական տարբեր միջոցառումների, քննարկումների</t>
  </si>
  <si>
    <t>Տարբեր ՀԿ-ների, միջազգային կառույցների հետ համատեղ իրազեկման աշխատանքներ</t>
  </si>
  <si>
    <t>Իրազեկման աշխատանքներ տարբեր ոլորտներում</t>
  </si>
  <si>
    <t xml:space="preserve">Մարդու իրավունքների պաշտպանին միջազգային և դոնոր կազմակերպությունների կողմից հատկացվող ֆինանսական աջակցություն  </t>
  </si>
  <si>
    <t>333արագ արձագանքման միջոցով</t>
  </si>
  <si>
    <t>363 անհատական դիմումների միջոցով, 135 արագ արձագանման միջոցով</t>
  </si>
  <si>
    <t>Բողոքների բնույթով պայմանավորված ուսումնասիրվել են  նաև կոլլեկտիվ բողոքներ, 2695 գրավոր բողոքների միջոցով, 3453բանավոր բողոքների միջոցով, 333 արագ արձագանքման միջոցով</t>
  </si>
  <si>
    <t xml:space="preserve"> Գերատեսչությունները ավելի հաճախակի են ներկայացրել նախագծեր՝ կարծիքի: Ներկայացված մի շարք նախագծերում եղել են խնդրահարույց կարգավորումներ: Օրենսդրական առաջարկներից և եզրակացություններից 191 իրավական վերլուծության վարչության կողմից, 12 ԲԿԱՄ վարչության կողմից</t>
  </si>
  <si>
    <t xml:space="preserve">01.01.2015-31.12.2015թթ. Իրականացվել է 336արագ արձագանքում, որոնցից 135-ը ստացել է դրական լուծում ՝ 40%:
Ահազանգերի հիման վրա այցելություններ են իրականացվում առավելապես ոստիկանության բաժիններ, քրեակատարողական հիմնարկներ, հավաքների իրականացման վայրեր, հոգեբուժական հաստատություններ, կատուցապատման աշխատանքների իրականացման վայրեր: </t>
  </si>
  <si>
    <t>Քանի որ համատեղ իրականացվող ծրագրերը 2015թ-ից դեռևս ընթացքի մեջ են, դրանք ցուցակում ներառված չեն</t>
  </si>
  <si>
    <t>Տնտեսումը առաջացել է մրցույթների արդյունքում ապրանքների ցածր գնով ձեռքբերման և միջոցները խնայողաբար օգոտագործելու հետևանքով</t>
  </si>
  <si>
    <t xml:space="preserve">ՀՀ մարդու իրավունքների պաշտպանի աշխատակազմի կարողությունների զարգացում </t>
  </si>
  <si>
    <t>Կապված է աշխատակազմի որոշ աշխատակիցների աշխատանքային ստաժի 6 ամսից պակաս լինելու հետ</t>
  </si>
  <si>
    <t>Հավելված N11</t>
  </si>
  <si>
    <t> Հ Ա Շ Վ Ե Տ Վ ՈՒ Թ Յ ՈՒ Ն</t>
  </si>
  <si>
    <t>ՀԱՅԱՍՏԱՆԻ ՀԱՆՐԱՊԵՏՈՒԹՅԱՆ ՊԵՏԱԿԱՆ ԲՅՈՒՋԵՈՎ ՍԱՀՄԱՆՎԱԾ ԾՐԱԳՐԵՐԻ ԻՐԱԿԱՆԱՑՈՒՄԸ ԲՆՈՒԹԱԳՐՈՂ ԱՐԴՅՈՒՆՔԻ ՑՈՒՑԱՆԻՇՆԵՐԻ ԿԱՏԱՐՄԱՆ ՄԱՍԻՆ</t>
  </si>
  <si>
    <t>01.01.15թ.- 01.01.16թ. ժամանակահատվածի համար</t>
  </si>
  <si>
    <t>Հայաստանի Հանրապետության մարդու իրավունքների պաշտպանի աշխատակազմ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</si>
</sst>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215" formatCode="_(* #,##0.0_);_(* \(#,##0.0\);_(* &quot;-&quot;??_);_(@_)"/>
  </numFmts>
  <fonts count="31">
    <font>
      <sz val="11"/>
      <color theme="1"/>
      <name val="Calibri"/>
      <family val="2"/>
      <scheme val="minor"/>
    </font>
    <font>
      <sz val="11"/>
      <color indexed="8"/>
      <name val="Calibri"/>
      <family val="2"/>
    </font>
    <font>
      <sz val="10"/>
      <name val="Arial Armenian"/>
      <family val="2"/>
    </font>
    <font>
      <sz val="10"/>
      <name val="GHEA Grapalat"/>
      <family val="3"/>
    </font>
    <font>
      <sz val="9"/>
      <name val="GHEA Grapalat"/>
      <family val="3"/>
    </font>
    <font>
      <sz val="10"/>
      <name val="Arial Armenian"/>
      <family val="2"/>
    </font>
    <font>
      <sz val="10"/>
      <name val="Helv"/>
      <charset val="204"/>
    </font>
    <font>
      <sz val="11"/>
      <color indexed="8"/>
      <name val="Calibri"/>
      <family val="2"/>
    </font>
    <font>
      <sz val="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Arial Armenian"/>
    </font>
    <font>
      <b/>
      <sz val="15"/>
      <color indexed="56"/>
      <name val="Calibri"/>
      <family val="2"/>
    </font>
    <font>
      <b/>
      <sz val="13"/>
      <color indexed="56"/>
      <name val="Calibri"/>
      <family val="2"/>
    </font>
    <font>
      <b/>
      <sz val="11"/>
      <color indexed="56"/>
      <name val="Calibri"/>
      <family val="2"/>
    </font>
    <font>
      <sz val="11"/>
      <color indexed="8"/>
      <name val="Calibri"/>
      <family val="2"/>
      <charset val="204"/>
    </font>
    <font>
      <b/>
      <sz val="18"/>
      <color indexed="56"/>
      <name val="Cambria"/>
      <family val="2"/>
    </font>
    <font>
      <sz val="10"/>
      <name val="Arial"/>
      <family val="2"/>
      <charset val="204"/>
    </font>
    <font>
      <sz val="8"/>
      <name val="Arial Armenian"/>
    </font>
    <font>
      <sz val="12"/>
      <name val="GHEA Grapalat"/>
      <family val="3"/>
    </font>
    <font>
      <b/>
      <sz val="12"/>
      <name val="GHEA Grapalat"/>
      <family val="3"/>
    </font>
  </fonts>
  <fills count="25">
    <fill>
      <patternFill patternType="none"/>
    </fill>
    <fill>
      <patternFill patternType="gray125"/>
    </fill>
    <fill>
      <patternFill patternType="solid">
        <fgColor indexed="27"/>
      </patternFill>
    </fill>
    <fill>
      <patternFill patternType="solid">
        <fgColor indexed="47"/>
      </patternFill>
    </fill>
    <fill>
      <patternFill patternType="solid">
        <fgColor indexed="26"/>
      </patternFill>
    </fill>
    <fill>
      <patternFill patternType="solid">
        <fgColor indexed="31"/>
      </patternFill>
    </fill>
    <fill>
      <patternFill patternType="solid">
        <fgColor indexed="42"/>
      </patternFill>
    </fill>
    <fill>
      <patternFill patternType="solid">
        <fgColor indexed="45"/>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57"/>
      </patternFill>
    </fill>
    <fill>
      <patternFill patternType="solid">
        <fgColor indexed="30"/>
      </patternFill>
    </fill>
    <fill>
      <patternFill patternType="solid">
        <fgColor indexed="36"/>
      </patternFill>
    </fill>
    <fill>
      <patternFill patternType="solid">
        <fgColor indexed="52"/>
      </patternFill>
    </fill>
    <fill>
      <patternFill patternType="solid">
        <fgColor indexed="53"/>
      </patternFill>
    </fill>
    <fill>
      <patternFill patternType="solid">
        <fgColor indexed="55"/>
      </patternFill>
    </fill>
    <fill>
      <patternFill patternType="solid">
        <fgColor indexed="62"/>
      </patternFill>
    </fill>
    <fill>
      <patternFill patternType="solid">
        <fgColor indexed="10"/>
      </patternFill>
    </fill>
    <fill>
      <patternFill patternType="solid">
        <fgColor indexed="9"/>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0">
    <xf numFmtId="0" fontId="0" fillId="0" borderId="0"/>
    <xf numFmtId="0" fontId="6" fillId="0" borderId="0"/>
    <xf numFmtId="0" fontId="1" fillId="5"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9" fillId="17"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8"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43" fontId="7" fillId="0" borderId="0" applyFont="0" applyFill="0" applyBorder="0" applyAlignment="0" applyProtection="0"/>
    <xf numFmtId="0" fontId="5" fillId="0" borderId="0"/>
    <xf numFmtId="0" fontId="25" fillId="0" borderId="0"/>
    <xf numFmtId="0" fontId="2" fillId="0" borderId="0"/>
    <xf numFmtId="0" fontId="21" fillId="0" borderId="0"/>
    <xf numFmtId="0" fontId="9" fillId="22" borderId="0" applyNumberFormat="0" applyBorder="0" applyAlignment="0" applyProtection="0"/>
    <xf numFmtId="0" fontId="9" fillId="23"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5" fillId="3" borderId="1" applyNumberFormat="0" applyAlignment="0" applyProtection="0"/>
    <xf numFmtId="0" fontId="18" fillId="10" borderId="5" applyNumberFormat="0" applyAlignment="0" applyProtection="0"/>
    <xf numFmtId="0" fontId="11" fillId="10" borderId="1" applyNumberFormat="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19" fillId="0" borderId="9" applyNumberFormat="0" applyFill="0" applyAlignment="0" applyProtection="0"/>
    <xf numFmtId="0" fontId="12" fillId="21" borderId="2" applyNumberFormat="0" applyAlignment="0" applyProtection="0"/>
    <xf numFmtId="0" fontId="26" fillId="0" borderId="0" applyNumberFormat="0" applyFill="0" applyBorder="0" applyAlignment="0" applyProtection="0"/>
    <xf numFmtId="0" fontId="17" fillId="11" borderId="0" applyNumberFormat="0" applyBorder="0" applyAlignment="0" applyProtection="0"/>
    <xf numFmtId="0" fontId="27" fillId="0" borderId="0"/>
    <xf numFmtId="0" fontId="10" fillId="7" borderId="0" applyNumberFormat="0" applyBorder="0" applyAlignment="0" applyProtection="0"/>
    <xf numFmtId="0" fontId="13" fillId="0" borderId="0" applyNumberFormat="0" applyFill="0" applyBorder="0" applyAlignment="0" applyProtection="0"/>
    <xf numFmtId="0" fontId="2" fillId="4" borderId="4" applyNumberFormat="0" applyFont="0" applyAlignment="0" applyProtection="0"/>
    <xf numFmtId="0" fontId="16" fillId="0" borderId="3" applyNumberFormat="0" applyFill="0" applyAlignment="0" applyProtection="0"/>
    <xf numFmtId="0" fontId="6" fillId="0" borderId="0"/>
    <xf numFmtId="0" fontId="20" fillId="0" borderId="0" applyNumberFormat="0" applyFill="0" applyBorder="0" applyAlignment="0" applyProtection="0"/>
    <xf numFmtId="0" fontId="14" fillId="6" borderId="0" applyNumberFormat="0" applyBorder="0" applyAlignment="0" applyProtection="0"/>
  </cellStyleXfs>
  <cellXfs count="74">
    <xf numFmtId="0" fontId="0" fillId="0" borderId="0" xfId="0"/>
    <xf numFmtId="0" fontId="29" fillId="0" borderId="0" xfId="24" applyFont="1" applyAlignment="1">
      <alignment horizontal="center"/>
    </xf>
    <xf numFmtId="0" fontId="3" fillId="0" borderId="0" xfId="24" applyFont="1" applyBorder="1" applyAlignment="1" applyProtection="1">
      <alignment wrapText="1"/>
      <protection locked="0"/>
    </xf>
    <xf numFmtId="0" fontId="3" fillId="0" borderId="0" xfId="24" applyFont="1" applyBorder="1" applyAlignment="1" applyProtection="1">
      <alignment vertical="center" wrapText="1"/>
      <protection locked="0"/>
    </xf>
    <xf numFmtId="0" fontId="3" fillId="0" borderId="0" xfId="24" applyFont="1"/>
    <xf numFmtId="0" fontId="29" fillId="0" borderId="0" xfId="24" applyFont="1" applyAlignment="1">
      <alignment horizontal="right"/>
    </xf>
    <xf numFmtId="0" fontId="29" fillId="0" borderId="0" xfId="24" applyFont="1" applyAlignment="1">
      <alignment horizontal="center"/>
    </xf>
    <xf numFmtId="0" fontId="29" fillId="0" borderId="0" xfId="24" applyFont="1" applyAlignment="1">
      <alignment horizontal="center" vertical="center" wrapText="1"/>
    </xf>
    <xf numFmtId="0" fontId="4" fillId="24" borderId="10" xfId="23" applyFont="1" applyFill="1" applyBorder="1" applyAlignment="1" applyProtection="1">
      <alignment vertical="center" wrapText="1"/>
      <protection locked="0"/>
    </xf>
    <xf numFmtId="0" fontId="4" fillId="24" borderId="0" xfId="23" applyFont="1" applyFill="1" applyBorder="1" applyAlignment="1" applyProtection="1">
      <alignment vertical="center" wrapText="1"/>
      <protection hidden="1"/>
    </xf>
    <xf numFmtId="0" fontId="4" fillId="24" borderId="11" xfId="23" applyFont="1" applyFill="1" applyBorder="1" applyAlignment="1" applyProtection="1">
      <alignment vertical="center" wrapText="1"/>
      <protection locked="0"/>
    </xf>
    <xf numFmtId="0" fontId="4" fillId="24" borderId="12" xfId="23" applyFont="1" applyFill="1" applyBorder="1" applyAlignment="1" applyProtection="1">
      <alignment vertical="center" wrapText="1"/>
      <protection locked="0"/>
    </xf>
    <xf numFmtId="0" fontId="4" fillId="24" borderId="13" xfId="23" applyFont="1" applyFill="1" applyBorder="1" applyAlignment="1" applyProtection="1">
      <alignment vertical="center" wrapText="1"/>
      <protection locked="0"/>
    </xf>
    <xf numFmtId="0" fontId="4" fillId="24" borderId="10" xfId="23" applyFont="1" applyFill="1" applyBorder="1" applyAlignment="1">
      <alignment horizontal="center" vertical="center" wrapText="1"/>
    </xf>
    <xf numFmtId="49" fontId="4" fillId="24" borderId="10" xfId="23" applyNumberFormat="1" applyFont="1" applyFill="1" applyBorder="1" applyAlignment="1">
      <alignment horizontal="center" vertical="center"/>
    </xf>
    <xf numFmtId="0" fontId="4" fillId="24" borderId="10" xfId="23" applyFont="1" applyFill="1" applyBorder="1" applyAlignment="1" applyProtection="1">
      <alignment vertical="center" wrapText="1"/>
      <protection locked="0"/>
    </xf>
    <xf numFmtId="49" fontId="4" fillId="24" borderId="10" xfId="23" applyNumberFormat="1" applyFont="1" applyFill="1" applyBorder="1" applyAlignment="1" applyProtection="1">
      <alignment horizontal="right" vertical="center" wrapText="1"/>
      <protection locked="0"/>
    </xf>
    <xf numFmtId="2" fontId="4" fillId="24" borderId="0" xfId="23" applyNumberFormat="1" applyFont="1" applyFill="1" applyBorder="1" applyAlignment="1" applyProtection="1">
      <alignment vertical="center" wrapText="1"/>
      <protection hidden="1"/>
    </xf>
    <xf numFmtId="0" fontId="4" fillId="24" borderId="0" xfId="0" applyFont="1" applyFill="1" applyBorder="1" applyAlignment="1">
      <alignment vertical="center" wrapText="1"/>
    </xf>
    <xf numFmtId="0" fontId="4" fillId="24" borderId="14" xfId="23" applyFont="1" applyFill="1" applyBorder="1" applyAlignment="1" applyProtection="1">
      <alignment vertical="center" wrapText="1"/>
      <protection locked="0"/>
    </xf>
    <xf numFmtId="0" fontId="4" fillId="24" borderId="15" xfId="23" applyFont="1" applyFill="1" applyBorder="1" applyAlignment="1" applyProtection="1">
      <alignment vertical="center" wrapText="1"/>
      <protection locked="0"/>
    </xf>
    <xf numFmtId="0" fontId="4" fillId="24" borderId="16" xfId="0" applyFont="1" applyFill="1" applyBorder="1" applyAlignment="1">
      <alignment vertical="center" wrapText="1"/>
    </xf>
    <xf numFmtId="0" fontId="4" fillId="24" borderId="17" xfId="23" applyFont="1" applyFill="1" applyBorder="1" applyAlignment="1" applyProtection="1">
      <alignment vertical="center" wrapText="1"/>
      <protection locked="0"/>
    </xf>
    <xf numFmtId="0" fontId="4" fillId="24" borderId="18" xfId="23" applyFont="1" applyFill="1" applyBorder="1" applyAlignment="1" applyProtection="1">
      <alignment vertical="center" wrapText="1"/>
      <protection locked="0"/>
    </xf>
    <xf numFmtId="0" fontId="4" fillId="24" borderId="0" xfId="0" applyFont="1" applyFill="1" applyBorder="1" applyAlignment="1">
      <alignment vertical="center" wrapText="1"/>
    </xf>
    <xf numFmtId="0" fontId="4" fillId="24" borderId="19" xfId="23" applyFont="1" applyFill="1" applyBorder="1" applyAlignment="1" applyProtection="1">
      <alignment vertical="center" wrapText="1"/>
      <protection locked="0"/>
    </xf>
    <xf numFmtId="0" fontId="4" fillId="24" borderId="20" xfId="23" applyFont="1" applyFill="1" applyBorder="1" applyAlignment="1" applyProtection="1">
      <alignment vertical="center" wrapText="1"/>
      <protection locked="0"/>
    </xf>
    <xf numFmtId="0" fontId="4" fillId="24" borderId="21" xfId="0" applyFont="1" applyFill="1" applyBorder="1" applyAlignment="1">
      <alignment vertical="center" wrapText="1"/>
    </xf>
    <xf numFmtId="0" fontId="4" fillId="24" borderId="12" xfId="23" applyFont="1" applyFill="1" applyBorder="1" applyAlignment="1" applyProtection="1">
      <alignment vertical="center" wrapText="1"/>
      <protection locked="0"/>
    </xf>
    <xf numFmtId="0" fontId="4" fillId="24" borderId="10" xfId="0" applyFont="1" applyFill="1" applyBorder="1" applyAlignment="1">
      <alignment vertical="center" wrapText="1"/>
    </xf>
    <xf numFmtId="0" fontId="4" fillId="24" borderId="10" xfId="23" applyFont="1" applyFill="1" applyBorder="1" applyAlignment="1" applyProtection="1">
      <alignment horizontal="right" vertical="center" wrapText="1"/>
      <protection locked="0"/>
    </xf>
    <xf numFmtId="1" fontId="4" fillId="24" borderId="10" xfId="23" applyNumberFormat="1" applyFont="1" applyFill="1" applyBorder="1" applyAlignment="1" applyProtection="1">
      <alignment horizontal="right" vertical="center" wrapText="1"/>
      <protection locked="0"/>
    </xf>
    <xf numFmtId="0" fontId="4" fillId="24" borderId="11" xfId="0" applyFont="1" applyFill="1" applyBorder="1" applyAlignment="1">
      <alignment vertical="center" wrapText="1"/>
    </xf>
    <xf numFmtId="0" fontId="4" fillId="24" borderId="11" xfId="23" applyFont="1" applyFill="1" applyBorder="1" applyAlignment="1" applyProtection="1">
      <alignment vertical="center" wrapText="1"/>
      <protection locked="0"/>
    </xf>
    <xf numFmtId="0" fontId="4" fillId="24" borderId="14" xfId="23" applyFont="1" applyFill="1" applyBorder="1" applyAlignment="1" applyProtection="1">
      <alignment horizontal="center" vertical="center" wrapText="1"/>
      <protection locked="0"/>
    </xf>
    <xf numFmtId="0" fontId="4" fillId="24" borderId="19" xfId="0" applyFont="1" applyFill="1" applyBorder="1" applyAlignment="1">
      <alignment vertical="center" wrapText="1"/>
    </xf>
    <xf numFmtId="0" fontId="4" fillId="24" borderId="19" xfId="23" applyFont="1" applyFill="1" applyBorder="1" applyAlignment="1" applyProtection="1">
      <alignment horizontal="center" vertical="center" wrapText="1"/>
      <protection locked="0"/>
    </xf>
    <xf numFmtId="0" fontId="4" fillId="24" borderId="22" xfId="0" applyFont="1" applyFill="1" applyBorder="1" applyAlignment="1">
      <alignment vertical="center" wrapText="1"/>
    </xf>
    <xf numFmtId="0" fontId="4" fillId="24" borderId="13" xfId="23" applyFont="1" applyFill="1" applyBorder="1" applyAlignment="1" applyProtection="1">
      <alignment vertical="center" wrapText="1"/>
      <protection locked="0"/>
    </xf>
    <xf numFmtId="0" fontId="4" fillId="24" borderId="14" xfId="23" applyFont="1" applyFill="1" applyBorder="1" applyAlignment="1" applyProtection="1">
      <alignment vertical="center" wrapText="1"/>
      <protection locked="0"/>
    </xf>
    <xf numFmtId="0" fontId="4" fillId="24" borderId="23" xfId="23" applyFont="1" applyFill="1" applyBorder="1" applyAlignment="1" applyProtection="1">
      <alignment horizontal="left" vertical="center" wrapText="1"/>
      <protection locked="0"/>
    </xf>
    <xf numFmtId="0" fontId="4" fillId="24" borderId="11" xfId="23" applyFont="1" applyFill="1" applyBorder="1" applyAlignment="1" applyProtection="1">
      <alignment horizontal="center" vertical="center" wrapText="1"/>
      <protection locked="0"/>
    </xf>
    <xf numFmtId="0" fontId="4" fillId="24" borderId="19" xfId="23" applyFont="1" applyFill="1" applyBorder="1" applyAlignment="1" applyProtection="1">
      <alignment vertical="center" wrapText="1"/>
      <protection locked="0"/>
    </xf>
    <xf numFmtId="0" fontId="4" fillId="24" borderId="24" xfId="23" applyFont="1" applyFill="1" applyBorder="1" applyAlignment="1" applyProtection="1">
      <alignment vertical="center" wrapText="1"/>
      <protection locked="0"/>
    </xf>
    <xf numFmtId="0" fontId="4" fillId="24" borderId="12" xfId="23" applyFont="1" applyFill="1" applyBorder="1" applyAlignment="1" applyProtection="1">
      <alignment horizontal="right" vertical="center" wrapText="1"/>
      <protection locked="0"/>
    </xf>
    <xf numFmtId="0" fontId="4" fillId="24" borderId="10" xfId="23" applyFont="1" applyFill="1" applyBorder="1" applyAlignment="1" applyProtection="1">
      <alignment horizontal="center" vertical="center" wrapText="1"/>
      <protection locked="0"/>
    </xf>
    <xf numFmtId="0" fontId="4" fillId="24" borderId="0" xfId="23" applyFont="1" applyFill="1" applyBorder="1" applyAlignment="1" applyProtection="1">
      <alignment vertical="center" wrapText="1"/>
      <protection locked="0"/>
    </xf>
    <xf numFmtId="0" fontId="4" fillId="24" borderId="0" xfId="23" applyFont="1" applyFill="1" applyBorder="1" applyAlignment="1" applyProtection="1">
      <alignment vertical="center" wrapText="1"/>
    </xf>
    <xf numFmtId="215" fontId="4" fillId="24" borderId="10" xfId="20" applyNumberFormat="1" applyFont="1" applyFill="1" applyBorder="1" applyAlignment="1" applyProtection="1">
      <alignment vertical="center" wrapText="1"/>
      <protection locked="0"/>
    </xf>
    <xf numFmtId="215" fontId="4" fillId="24" borderId="10" xfId="20" applyNumberFormat="1" applyFont="1" applyFill="1" applyBorder="1" applyAlignment="1" applyProtection="1">
      <alignment vertical="center" wrapText="1"/>
    </xf>
    <xf numFmtId="215" fontId="4" fillId="24" borderId="25" xfId="20" applyNumberFormat="1" applyFont="1" applyFill="1" applyBorder="1" applyAlignment="1" applyProtection="1">
      <alignment vertical="center" wrapText="1"/>
      <protection locked="0"/>
    </xf>
    <xf numFmtId="215" fontId="4" fillId="24" borderId="10" xfId="20" applyNumberFormat="1" applyFont="1" applyFill="1" applyBorder="1" applyAlignment="1" applyProtection="1">
      <alignment vertical="center" wrapText="1"/>
      <protection locked="0"/>
    </xf>
    <xf numFmtId="0" fontId="4" fillId="24" borderId="10" xfId="0" applyFont="1" applyFill="1" applyBorder="1" applyAlignment="1">
      <alignment vertical="center" wrapText="1"/>
    </xf>
    <xf numFmtId="215" fontId="4" fillId="24" borderId="11" xfId="20" applyNumberFormat="1" applyFont="1" applyFill="1" applyBorder="1" applyAlignment="1" applyProtection="1">
      <alignment vertical="center" wrapText="1"/>
      <protection locked="0"/>
    </xf>
    <xf numFmtId="215" fontId="4" fillId="24" borderId="11" xfId="20" applyNumberFormat="1" applyFont="1" applyFill="1" applyBorder="1" applyAlignment="1" applyProtection="1">
      <alignment vertical="center" wrapText="1"/>
    </xf>
    <xf numFmtId="215" fontId="4" fillId="24" borderId="20" xfId="20" applyNumberFormat="1" applyFont="1" applyFill="1" applyBorder="1" applyAlignment="1" applyProtection="1">
      <alignment vertical="center" wrapText="1"/>
      <protection locked="0"/>
    </xf>
    <xf numFmtId="215" fontId="4" fillId="24" borderId="12" xfId="20" applyNumberFormat="1" applyFont="1" applyFill="1" applyBorder="1" applyAlignment="1" applyProtection="1">
      <alignment vertical="center" wrapText="1"/>
      <protection locked="0"/>
    </xf>
    <xf numFmtId="215" fontId="4" fillId="24" borderId="12" xfId="20" applyNumberFormat="1" applyFont="1" applyFill="1" applyBorder="1" applyAlignment="1" applyProtection="1">
      <alignment vertical="center" wrapText="1"/>
    </xf>
    <xf numFmtId="0" fontId="4" fillId="24" borderId="10" xfId="23" applyFont="1" applyFill="1" applyBorder="1" applyAlignment="1" applyProtection="1">
      <alignment vertical="center" wrapText="1"/>
      <protection hidden="1"/>
    </xf>
    <xf numFmtId="0" fontId="4" fillId="24" borderId="14" xfId="0" applyFont="1" applyFill="1" applyBorder="1" applyAlignment="1">
      <alignment vertical="justify" wrapText="1"/>
    </xf>
    <xf numFmtId="0" fontId="29" fillId="0" borderId="0" xfId="24" applyFont="1" applyAlignment="1">
      <alignment horizontal="left" wrapText="1"/>
    </xf>
    <xf numFmtId="0" fontId="29" fillId="0" borderId="0" xfId="24" applyFont="1" applyAlignment="1">
      <alignment horizontal="center" vertical="center" wrapText="1"/>
    </xf>
    <xf numFmtId="0" fontId="30" fillId="0" borderId="0" xfId="24" applyFont="1" applyBorder="1" applyAlignment="1" applyProtection="1">
      <alignment horizontal="center" vertical="center" wrapText="1"/>
      <protection locked="0"/>
    </xf>
    <xf numFmtId="0" fontId="4" fillId="24" borderId="26" xfId="23" applyFont="1" applyFill="1" applyBorder="1" applyAlignment="1">
      <alignment horizontal="center" vertical="center" wrapText="1"/>
    </xf>
    <xf numFmtId="0" fontId="4" fillId="24" borderId="27" xfId="23" applyFont="1" applyFill="1" applyBorder="1" applyAlignment="1">
      <alignment horizontal="center" vertical="center" wrapText="1"/>
    </xf>
    <xf numFmtId="0" fontId="4" fillId="24" borderId="25" xfId="23" applyFont="1" applyFill="1" applyBorder="1" applyAlignment="1">
      <alignment horizontal="center" vertical="center" wrapText="1"/>
    </xf>
    <xf numFmtId="0" fontId="4" fillId="24" borderId="10" xfId="23" applyFont="1" applyFill="1" applyBorder="1" applyAlignment="1">
      <alignment horizontal="center" vertical="center" wrapText="1"/>
    </xf>
    <xf numFmtId="0" fontId="4" fillId="24" borderId="26" xfId="23" applyFont="1" applyFill="1" applyBorder="1" applyAlignment="1">
      <alignment horizontal="center" vertical="center"/>
    </xf>
    <xf numFmtId="0" fontId="4" fillId="24" borderId="27" xfId="23" applyFont="1" applyFill="1" applyBorder="1" applyAlignment="1">
      <alignment horizontal="center" vertical="center"/>
    </xf>
    <xf numFmtId="0" fontId="4" fillId="24" borderId="25" xfId="23" applyFont="1" applyFill="1" applyBorder="1" applyAlignment="1">
      <alignment horizontal="center" vertical="center"/>
    </xf>
    <xf numFmtId="0" fontId="4" fillId="24" borderId="27" xfId="0" applyFont="1" applyFill="1" applyBorder="1" applyAlignment="1">
      <alignment horizontal="center" vertical="center"/>
    </xf>
    <xf numFmtId="0" fontId="4" fillId="24" borderId="25" xfId="0" applyFont="1" applyFill="1" applyBorder="1" applyAlignment="1">
      <alignment horizontal="center" vertical="center"/>
    </xf>
    <xf numFmtId="0" fontId="4" fillId="24" borderId="10" xfId="23" applyFont="1" applyFill="1" applyBorder="1" applyAlignment="1">
      <alignment horizontal="center" vertical="center" textRotation="90"/>
    </xf>
    <xf numFmtId="0" fontId="4" fillId="24" borderId="10" xfId="23" applyFont="1" applyFill="1" applyBorder="1" applyAlignment="1">
      <alignment horizontal="center" vertical="center" textRotation="90" wrapText="1"/>
    </xf>
  </cellXfs>
  <cellStyles count="50">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Comma" xfId="20" builtinId="3"/>
    <cellStyle name="Normal" xfId="0" builtinId="0"/>
    <cellStyle name="Normal 2" xfId="21"/>
    <cellStyle name="Normal 3" xfId="22"/>
    <cellStyle name="Normal_Hashvetvutjunner" xfId="23"/>
    <cellStyle name="Normal_zev" xfId="24"/>
    <cellStyle name="Style 1" xfId="1"/>
    <cellStyle name="Акцент1" xfId="25"/>
    <cellStyle name="Акцент2" xfId="26"/>
    <cellStyle name="Акцент3" xfId="27"/>
    <cellStyle name="Акцент4" xfId="28"/>
    <cellStyle name="Акцент5" xfId="29"/>
    <cellStyle name="Акцент6" xfId="30"/>
    <cellStyle name="Ввод " xfId="31"/>
    <cellStyle name="Вывод" xfId="32"/>
    <cellStyle name="Вычисление" xfId="33"/>
    <cellStyle name="Заголовок 1" xfId="34"/>
    <cellStyle name="Заголовок 2" xfId="35"/>
    <cellStyle name="Заголовок 3" xfId="36"/>
    <cellStyle name="Заголовок 4" xfId="37"/>
    <cellStyle name="Итог" xfId="38"/>
    <cellStyle name="Контрольная ячейка" xfId="39"/>
    <cellStyle name="Название" xfId="40"/>
    <cellStyle name="Нейтральный" xfId="41"/>
    <cellStyle name="Обычный 2" xfId="42"/>
    <cellStyle name="Плохой" xfId="43"/>
    <cellStyle name="Пояснение" xfId="44"/>
    <cellStyle name="Примечание" xfId="45"/>
    <cellStyle name="Связанная ячейка" xfId="46"/>
    <cellStyle name="Стиль 1" xfId="47"/>
    <cellStyle name="Текст предупреждения" xfId="48"/>
    <cellStyle name="Хороший"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zoomScaleNormal="100" workbookViewId="0">
      <selection activeCell="A9" sqref="A9:M9"/>
    </sheetView>
  </sheetViews>
  <sheetFormatPr defaultRowHeight="13.5"/>
  <cols>
    <col min="1" max="1" width="5.140625" style="2" customWidth="1"/>
    <col min="2" max="5" width="9.140625" style="2"/>
    <col min="6" max="6" width="11" style="2" customWidth="1"/>
    <col min="7" max="7" width="9.140625" style="2"/>
    <col min="8" max="8" width="10.7109375" style="2" customWidth="1"/>
    <col min="9" max="11" width="9.140625" style="2"/>
    <col min="12" max="12" width="34.5703125" style="2" customWidth="1"/>
    <col min="13" max="13" width="13.85546875" style="2" customWidth="1"/>
    <col min="14" max="16384" width="9.140625" style="2"/>
  </cols>
  <sheetData>
    <row r="1" spans="1:14" ht="20.25" customHeight="1">
      <c r="M1" s="3" t="s">
        <v>139</v>
      </c>
    </row>
    <row r="2" spans="1:14" ht="20.25" customHeight="1">
      <c r="M2" s="3"/>
    </row>
    <row r="3" spans="1:14" ht="20.25" customHeight="1">
      <c r="M3" s="3"/>
    </row>
    <row r="5" spans="1:14" ht="17.25">
      <c r="A5" s="60"/>
      <c r="C5" s="4"/>
      <c r="D5" s="4"/>
      <c r="L5" s="5"/>
    </row>
    <row r="6" spans="1:14">
      <c r="A6" s="60"/>
      <c r="C6" s="4"/>
      <c r="D6" s="4"/>
    </row>
    <row r="7" spans="1:14" ht="17.25">
      <c r="A7" s="1" t="s">
        <v>140</v>
      </c>
      <c r="B7" s="1"/>
      <c r="C7" s="1"/>
      <c r="D7" s="1"/>
      <c r="E7" s="1"/>
      <c r="F7" s="1"/>
      <c r="G7" s="1"/>
      <c r="H7" s="1"/>
      <c r="I7" s="1"/>
      <c r="J7" s="1"/>
      <c r="K7" s="1"/>
      <c r="L7" s="1"/>
      <c r="M7" s="1"/>
    </row>
    <row r="8" spans="1:14" ht="47.25" customHeight="1">
      <c r="A8" s="61" t="s">
        <v>141</v>
      </c>
      <c r="B8" s="61"/>
      <c r="C8" s="61"/>
      <c r="D8" s="61"/>
      <c r="E8" s="61"/>
      <c r="F8" s="61"/>
      <c r="G8" s="61"/>
      <c r="H8" s="61"/>
      <c r="I8" s="61"/>
      <c r="J8" s="61"/>
      <c r="K8" s="61"/>
      <c r="L8" s="61"/>
      <c r="M8" s="61"/>
      <c r="N8" s="7"/>
    </row>
    <row r="9" spans="1:14" ht="39.75" customHeight="1">
      <c r="A9" s="62" t="s">
        <v>143</v>
      </c>
      <c r="B9" s="62"/>
      <c r="C9" s="62"/>
      <c r="D9" s="62"/>
      <c r="E9" s="62"/>
      <c r="F9" s="62"/>
      <c r="G9" s="62"/>
      <c r="H9" s="62"/>
      <c r="I9" s="62"/>
      <c r="J9" s="62"/>
      <c r="K9" s="62"/>
      <c r="L9" s="62"/>
      <c r="M9" s="62"/>
    </row>
    <row r="10" spans="1:14" ht="17.25">
      <c r="A10" s="1" t="s">
        <v>142</v>
      </c>
      <c r="B10" s="1"/>
      <c r="C10" s="1"/>
      <c r="D10" s="1"/>
      <c r="E10" s="1"/>
      <c r="F10" s="1"/>
      <c r="G10" s="1"/>
      <c r="H10" s="1"/>
      <c r="I10" s="1"/>
      <c r="J10" s="1"/>
      <c r="K10" s="1"/>
      <c r="L10" s="1"/>
      <c r="M10" s="1"/>
    </row>
    <row r="11" spans="1:14" ht="17.25">
      <c r="A11" s="6"/>
      <c r="B11" s="6"/>
      <c r="C11" s="6"/>
      <c r="D11" s="6"/>
      <c r="E11" s="6"/>
      <c r="F11" s="6"/>
      <c r="G11" s="6"/>
      <c r="H11" s="6"/>
      <c r="I11" s="6"/>
      <c r="J11" s="6"/>
      <c r="K11" s="6"/>
      <c r="L11" s="6"/>
    </row>
    <row r="12" spans="1:14" ht="15.75" customHeight="1">
      <c r="A12" s="6"/>
      <c r="B12" s="6"/>
      <c r="C12" s="6"/>
      <c r="D12" s="6"/>
      <c r="E12" s="6"/>
      <c r="F12" s="6"/>
      <c r="G12" s="6"/>
      <c r="H12" s="6"/>
      <c r="I12" s="6"/>
      <c r="J12" s="6"/>
      <c r="K12" s="6"/>
      <c r="L12" s="6"/>
    </row>
  </sheetData>
  <mergeCells count="5">
    <mergeCell ref="A10:M10"/>
    <mergeCell ref="A5:A6"/>
    <mergeCell ref="A7:M7"/>
    <mergeCell ref="A8:M8"/>
    <mergeCell ref="A9:M9"/>
  </mergeCells>
  <phoneticPr fontId="28" type="noConversion"/>
  <pageMargins left="0.2" right="0.2" top="0.49" bottom="0.51" header="0.19" footer="0.25"/>
  <pageSetup paperSize="9" scale="97" firstPageNumber="2732" orientation="landscape" useFirstPageNumber="1" horizontalDpi="1200" verticalDpi="1200" r:id="rId1"/>
  <headerFooter alignWithMargins="0">
    <oddFooter>&amp;L&amp;"GHEA Grapalat,Regular"&amp;8Հայաստանի Հանրապետության ֆինանսների նախարարություն&amp;R&amp;"GHEA Grapalat,Regular"&amp;8&amp;F &amp;P էջ</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7"/>
  <sheetViews>
    <sheetView topLeftCell="F1" zoomScaleNormal="100" zoomScaleSheetLayoutView="90" workbookViewId="0">
      <pane xSplit="5" ySplit="3" topLeftCell="V4" activePane="bottomRight" state="frozen"/>
      <selection activeCell="F1" sqref="F1"/>
      <selection pane="topRight" activeCell="K1" sqref="K1"/>
      <selection pane="bottomLeft" activeCell="F4" sqref="F4"/>
      <selection pane="bottomRight" activeCell="I1" sqref="I1:I2"/>
    </sheetView>
  </sheetViews>
  <sheetFormatPr defaultColWidth="0" defaultRowHeight="13.5"/>
  <cols>
    <col min="1" max="1" width="8.42578125" style="46" customWidth="1"/>
    <col min="2" max="2" width="4.5703125" style="46" customWidth="1"/>
    <col min="3" max="3" width="6.140625" style="46" customWidth="1"/>
    <col min="4" max="4" width="4.28515625" style="46" customWidth="1"/>
    <col min="5" max="6" width="6.5703125" style="46" customWidth="1"/>
    <col min="7" max="7" width="5.85546875" style="46" customWidth="1"/>
    <col min="8" max="8" width="34" style="46" customWidth="1"/>
    <col min="9" max="9" width="58.42578125" style="46" customWidth="1"/>
    <col min="10" max="10" width="12" style="46" customWidth="1"/>
    <col min="11" max="11" width="8.5703125" style="46" customWidth="1"/>
    <col min="12" max="12" width="7.28515625" style="46" customWidth="1"/>
    <col min="13" max="13" width="10.7109375" style="46" customWidth="1"/>
    <col min="14" max="14" width="11.140625" style="46" customWidth="1"/>
    <col min="15" max="15" width="9.85546875" style="46" customWidth="1"/>
    <col min="16" max="16" width="54.7109375" style="46" customWidth="1"/>
    <col min="17" max="17" width="16.7109375" style="46" customWidth="1"/>
    <col min="18" max="18" width="11.42578125" style="46" customWidth="1"/>
    <col min="19" max="19" width="12.5703125" style="47" customWidth="1"/>
    <col min="20" max="20" width="14.5703125" style="46" customWidth="1"/>
    <col min="21" max="21" width="16" style="47" customWidth="1"/>
    <col min="22" max="22" width="36" style="46" customWidth="1"/>
    <col min="23" max="23" width="25.42578125" style="46" customWidth="1"/>
    <col min="24" max="24" width="21.85546875" style="46" customWidth="1"/>
    <col min="25" max="25" width="22.5703125" style="46" customWidth="1"/>
    <col min="26" max="26" width="15.42578125" style="9" hidden="1" customWidth="1"/>
    <col min="27" max="39" width="0" style="9" hidden="1" customWidth="1"/>
    <col min="40" max="40" width="58.7109375" style="9" hidden="1" customWidth="1"/>
    <col min="41" max="44" width="0" style="9" hidden="1"/>
    <col min="45" max="45" width="58.7109375" style="9" hidden="1"/>
    <col min="46" max="16384" width="0" style="9" hidden="1"/>
  </cols>
  <sheetData>
    <row r="1" spans="1:41" ht="26.25" customHeight="1">
      <c r="A1" s="72" t="s">
        <v>0</v>
      </c>
      <c r="B1" s="73" t="s">
        <v>1</v>
      </c>
      <c r="C1" s="66" t="s">
        <v>2</v>
      </c>
      <c r="D1" s="66"/>
      <c r="E1" s="66"/>
      <c r="F1" s="66" t="s">
        <v>3</v>
      </c>
      <c r="G1" s="66" t="s">
        <v>4</v>
      </c>
      <c r="H1" s="66" t="s">
        <v>5</v>
      </c>
      <c r="I1" s="66" t="s">
        <v>6</v>
      </c>
      <c r="J1" s="66" t="s">
        <v>7</v>
      </c>
      <c r="K1" s="67" t="s">
        <v>8</v>
      </c>
      <c r="L1" s="68"/>
      <c r="M1" s="68"/>
      <c r="N1" s="68"/>
      <c r="O1" s="68"/>
      <c r="P1" s="69"/>
      <c r="Q1" s="67" t="s">
        <v>9</v>
      </c>
      <c r="R1" s="70"/>
      <c r="S1" s="70"/>
      <c r="T1" s="70"/>
      <c r="U1" s="70"/>
      <c r="V1" s="71"/>
      <c r="W1" s="63" t="s">
        <v>10</v>
      </c>
      <c r="X1" s="64"/>
      <c r="Y1" s="65"/>
    </row>
    <row r="2" spans="1:41" ht="137.25" customHeight="1">
      <c r="A2" s="72"/>
      <c r="B2" s="73"/>
      <c r="C2" s="13" t="s">
        <v>11</v>
      </c>
      <c r="D2" s="66" t="s">
        <v>12</v>
      </c>
      <c r="E2" s="66"/>
      <c r="F2" s="66"/>
      <c r="G2" s="66"/>
      <c r="H2" s="66"/>
      <c r="I2" s="66"/>
      <c r="J2" s="66"/>
      <c r="K2" s="13" t="s">
        <v>73</v>
      </c>
      <c r="L2" s="13" t="s">
        <v>74</v>
      </c>
      <c r="M2" s="13" t="s">
        <v>75</v>
      </c>
      <c r="N2" s="13" t="s">
        <v>76</v>
      </c>
      <c r="O2" s="13" t="s">
        <v>77</v>
      </c>
      <c r="P2" s="13" t="s">
        <v>78</v>
      </c>
      <c r="Q2" s="13" t="s">
        <v>73</v>
      </c>
      <c r="R2" s="13" t="s">
        <v>74</v>
      </c>
      <c r="S2" s="13" t="s">
        <v>79</v>
      </c>
      <c r="T2" s="13" t="s">
        <v>80</v>
      </c>
      <c r="U2" s="13" t="s">
        <v>81</v>
      </c>
      <c r="V2" s="13" t="s">
        <v>82</v>
      </c>
      <c r="W2" s="13" t="s">
        <v>83</v>
      </c>
      <c r="X2" s="13" t="s">
        <v>84</v>
      </c>
      <c r="Y2" s="13" t="s">
        <v>85</v>
      </c>
    </row>
    <row r="3" spans="1:41">
      <c r="A3" s="13" t="s">
        <v>13</v>
      </c>
      <c r="B3" s="13" t="s">
        <v>14</v>
      </c>
      <c r="C3" s="13" t="s">
        <v>15</v>
      </c>
      <c r="D3" s="13" t="s">
        <v>16</v>
      </c>
      <c r="E3" s="13" t="s">
        <v>17</v>
      </c>
      <c r="F3" s="13" t="s">
        <v>18</v>
      </c>
      <c r="G3" s="13" t="s">
        <v>19</v>
      </c>
      <c r="H3" s="14" t="s">
        <v>20</v>
      </c>
      <c r="I3" s="14" t="s">
        <v>21</v>
      </c>
      <c r="J3" s="14" t="s">
        <v>72</v>
      </c>
      <c r="K3" s="14" t="s">
        <v>22</v>
      </c>
      <c r="L3" s="14" t="s">
        <v>23</v>
      </c>
      <c r="M3" s="14" t="s">
        <v>24</v>
      </c>
      <c r="N3" s="14" t="s">
        <v>25</v>
      </c>
      <c r="O3" s="14" t="s">
        <v>26</v>
      </c>
      <c r="P3" s="14" t="s">
        <v>27</v>
      </c>
      <c r="Q3" s="14" t="s">
        <v>28</v>
      </c>
      <c r="R3" s="14" t="s">
        <v>29</v>
      </c>
      <c r="S3" s="14" t="s">
        <v>30</v>
      </c>
      <c r="T3" s="14" t="s">
        <v>31</v>
      </c>
      <c r="U3" s="14" t="s">
        <v>32</v>
      </c>
      <c r="V3" s="14" t="s">
        <v>33</v>
      </c>
      <c r="W3" s="14" t="s">
        <v>34</v>
      </c>
      <c r="X3" s="14" t="s">
        <v>35</v>
      </c>
      <c r="Y3" s="14" t="s">
        <v>36</v>
      </c>
    </row>
    <row r="4" spans="1:41" ht="61.5" customHeight="1">
      <c r="A4" s="15">
        <v>105035</v>
      </c>
      <c r="B4" s="15">
        <v>1</v>
      </c>
      <c r="C4" s="15" t="s">
        <v>86</v>
      </c>
      <c r="D4" s="15" t="s">
        <v>87</v>
      </c>
      <c r="E4" s="16" t="s">
        <v>88</v>
      </c>
      <c r="F4" s="15">
        <v>1</v>
      </c>
      <c r="G4" s="15"/>
      <c r="H4" s="8" t="s">
        <v>38</v>
      </c>
      <c r="I4" s="8" t="s">
        <v>93</v>
      </c>
      <c r="J4" s="8" t="s">
        <v>39</v>
      </c>
      <c r="K4" s="8">
        <v>5000</v>
      </c>
      <c r="L4" s="8"/>
      <c r="M4" s="8">
        <f t="shared" ref="M4:M11" si="0">K4+L4</f>
        <v>5000</v>
      </c>
      <c r="N4" s="15">
        <v>6481</v>
      </c>
      <c r="O4" s="8">
        <f>N4-M4</f>
        <v>1481</v>
      </c>
      <c r="P4" s="8" t="s">
        <v>132</v>
      </c>
      <c r="Q4" s="48"/>
      <c r="R4" s="48"/>
      <c r="S4" s="49">
        <f>R4+Q4</f>
        <v>0</v>
      </c>
      <c r="T4" s="48"/>
      <c r="U4" s="49">
        <f>T4-S4</f>
        <v>0</v>
      </c>
      <c r="V4" s="8"/>
      <c r="W4" s="8"/>
      <c r="X4" s="8"/>
      <c r="Y4" s="8"/>
      <c r="Z4" s="8"/>
    </row>
    <row r="5" spans="1:41" ht="41.25" customHeight="1">
      <c r="A5" s="15"/>
      <c r="B5" s="15"/>
      <c r="C5" s="15"/>
      <c r="D5" s="15"/>
      <c r="E5" s="16"/>
      <c r="F5" s="15">
        <v>2</v>
      </c>
      <c r="G5" s="15"/>
      <c r="H5" s="8" t="s">
        <v>38</v>
      </c>
      <c r="I5" s="8" t="s">
        <v>95</v>
      </c>
      <c r="J5" s="8" t="s">
        <v>39</v>
      </c>
      <c r="K5" s="8">
        <v>3500</v>
      </c>
      <c r="L5" s="8"/>
      <c r="M5" s="8">
        <f t="shared" si="0"/>
        <v>3500</v>
      </c>
      <c r="N5" s="15">
        <v>5214</v>
      </c>
      <c r="O5" s="8">
        <f>N5-M5</f>
        <v>1714</v>
      </c>
      <c r="P5" s="8" t="s">
        <v>120</v>
      </c>
      <c r="Q5" s="48"/>
      <c r="R5" s="48"/>
      <c r="S5" s="49">
        <f>R5+Q5</f>
        <v>0</v>
      </c>
      <c r="T5" s="48"/>
      <c r="U5" s="49">
        <f>T5-S5</f>
        <v>0</v>
      </c>
      <c r="V5" s="8"/>
      <c r="W5" s="8"/>
      <c r="X5" s="8"/>
      <c r="Y5" s="8"/>
      <c r="Z5" s="8"/>
    </row>
    <row r="6" spans="1:41" ht="51" customHeight="1">
      <c r="A6" s="15"/>
      <c r="B6" s="15"/>
      <c r="C6" s="15"/>
      <c r="D6" s="15"/>
      <c r="E6" s="15"/>
      <c r="F6" s="15">
        <v>3</v>
      </c>
      <c r="G6" s="15"/>
      <c r="H6" s="8" t="s">
        <v>38</v>
      </c>
      <c r="I6" s="8" t="s">
        <v>96</v>
      </c>
      <c r="J6" s="8" t="s">
        <v>39</v>
      </c>
      <c r="K6" s="8">
        <v>1300</v>
      </c>
      <c r="L6" s="8"/>
      <c r="M6" s="8">
        <f t="shared" si="0"/>
        <v>1300</v>
      </c>
      <c r="N6" s="15">
        <v>1428</v>
      </c>
      <c r="O6" s="8">
        <f t="shared" ref="O6:O30" si="1">N6-M6</f>
        <v>128</v>
      </c>
      <c r="P6" s="8" t="s">
        <v>94</v>
      </c>
      <c r="Q6" s="48"/>
      <c r="R6" s="48"/>
      <c r="S6" s="49">
        <f t="shared" ref="S6:S31" si="2">R6+Q6</f>
        <v>0</v>
      </c>
      <c r="T6" s="48"/>
      <c r="U6" s="49">
        <f t="shared" ref="U6:U30" si="3">T6-S6</f>
        <v>0</v>
      </c>
      <c r="V6" s="8"/>
      <c r="W6" s="8"/>
      <c r="X6" s="8"/>
      <c r="Y6" s="8"/>
      <c r="Z6" s="8"/>
      <c r="AA6" s="17"/>
      <c r="AB6" s="9" t="e">
        <f>SUBSTITUTE(#REF!,",","")</f>
        <v>#REF!</v>
      </c>
      <c r="AJ6" s="9">
        <v>1</v>
      </c>
      <c r="AK6" s="18" t="s">
        <v>20</v>
      </c>
      <c r="AL6" s="18" t="s">
        <v>37</v>
      </c>
      <c r="AM6" s="18" t="s">
        <v>37</v>
      </c>
      <c r="AN6" s="18" t="s">
        <v>40</v>
      </c>
      <c r="AO6" s="18" t="s">
        <v>39</v>
      </c>
    </row>
    <row r="7" spans="1:41" ht="45" customHeight="1">
      <c r="A7" s="15"/>
      <c r="B7" s="15"/>
      <c r="C7" s="15"/>
      <c r="D7" s="15"/>
      <c r="E7" s="15"/>
      <c r="F7" s="15">
        <v>4</v>
      </c>
      <c r="G7" s="15"/>
      <c r="H7" s="10" t="s">
        <v>38</v>
      </c>
      <c r="I7" s="8" t="s">
        <v>97</v>
      </c>
      <c r="J7" s="8" t="s">
        <v>39</v>
      </c>
      <c r="K7" s="8">
        <v>700</v>
      </c>
      <c r="L7" s="8"/>
      <c r="M7" s="8">
        <f t="shared" si="0"/>
        <v>700</v>
      </c>
      <c r="N7" s="15">
        <v>928</v>
      </c>
      <c r="O7" s="8">
        <f t="shared" si="1"/>
        <v>228</v>
      </c>
      <c r="P7" s="8" t="s">
        <v>41</v>
      </c>
      <c r="Q7" s="48"/>
      <c r="R7" s="48"/>
      <c r="S7" s="49">
        <f t="shared" si="2"/>
        <v>0</v>
      </c>
      <c r="T7" s="48"/>
      <c r="U7" s="49">
        <f t="shared" si="3"/>
        <v>0</v>
      </c>
      <c r="V7" s="8"/>
      <c r="W7" s="8"/>
      <c r="X7" s="8"/>
      <c r="Y7" s="8"/>
      <c r="Z7" s="8"/>
      <c r="AJ7" s="9">
        <v>2</v>
      </c>
      <c r="AK7" s="18" t="s">
        <v>42</v>
      </c>
      <c r="AL7" s="18" t="s">
        <v>43</v>
      </c>
      <c r="AM7" s="18" t="s">
        <v>44</v>
      </c>
      <c r="AN7" s="18" t="s">
        <v>15</v>
      </c>
      <c r="AO7" s="18" t="s">
        <v>45</v>
      </c>
    </row>
    <row r="8" spans="1:41" ht="50.25" customHeight="1">
      <c r="A8" s="10"/>
      <c r="B8" s="19"/>
      <c r="C8" s="19"/>
      <c r="D8" s="19"/>
      <c r="E8" s="10"/>
      <c r="F8" s="20">
        <v>5</v>
      </c>
      <c r="G8" s="20"/>
      <c r="H8" s="20" t="s">
        <v>38</v>
      </c>
      <c r="I8" s="21" t="s">
        <v>98</v>
      </c>
      <c r="J8" s="8" t="s">
        <v>39</v>
      </c>
      <c r="K8" s="8">
        <f>K9+K10</f>
        <v>2200</v>
      </c>
      <c r="L8" s="8"/>
      <c r="M8" s="8">
        <f>M9+M10</f>
        <v>2200</v>
      </c>
      <c r="N8" s="8">
        <f>N9+N10+333</f>
        <v>3786</v>
      </c>
      <c r="O8" s="8">
        <f t="shared" si="1"/>
        <v>1586</v>
      </c>
      <c r="P8" s="8" t="s">
        <v>130</v>
      </c>
      <c r="Q8" s="48"/>
      <c r="R8" s="48"/>
      <c r="S8" s="49">
        <f t="shared" si="2"/>
        <v>0</v>
      </c>
      <c r="T8" s="48"/>
      <c r="U8" s="49">
        <f t="shared" si="3"/>
        <v>0</v>
      </c>
      <c r="V8" s="8"/>
      <c r="W8" s="8"/>
      <c r="X8" s="8"/>
      <c r="Y8" s="8"/>
      <c r="Z8" s="8"/>
      <c r="AK8" s="18" t="s">
        <v>46</v>
      </c>
      <c r="AL8" s="18" t="s">
        <v>13</v>
      </c>
      <c r="AM8" s="18" t="s">
        <v>47</v>
      </c>
      <c r="AN8" s="18" t="s">
        <v>44</v>
      </c>
      <c r="AO8" s="18" t="s">
        <v>48</v>
      </c>
    </row>
    <row r="9" spans="1:41" ht="26.25" customHeight="1">
      <c r="A9" s="12"/>
      <c r="B9" s="22"/>
      <c r="C9" s="22"/>
      <c r="D9" s="22"/>
      <c r="E9" s="12"/>
      <c r="F9" s="23"/>
      <c r="G9" s="23"/>
      <c r="H9" s="23"/>
      <c r="I9" s="24" t="s">
        <v>99</v>
      </c>
      <c r="J9" s="8" t="s">
        <v>39</v>
      </c>
      <c r="K9" s="8">
        <v>2050</v>
      </c>
      <c r="L9" s="8"/>
      <c r="M9" s="8">
        <f t="shared" si="0"/>
        <v>2050</v>
      </c>
      <c r="N9" s="15">
        <v>2067</v>
      </c>
      <c r="O9" s="8">
        <f t="shared" si="1"/>
        <v>17</v>
      </c>
      <c r="P9" s="8" t="s">
        <v>41</v>
      </c>
      <c r="Q9" s="48"/>
      <c r="R9" s="48"/>
      <c r="S9" s="49"/>
      <c r="T9" s="48"/>
      <c r="U9" s="49"/>
      <c r="V9" s="8"/>
      <c r="W9" s="8"/>
      <c r="X9" s="8"/>
      <c r="Y9" s="8"/>
      <c r="Z9" s="8"/>
      <c r="AK9" s="18"/>
      <c r="AL9" s="18"/>
      <c r="AM9" s="18"/>
      <c r="AN9" s="18"/>
      <c r="AO9" s="18"/>
    </row>
    <row r="10" spans="1:41" ht="26.25" customHeight="1">
      <c r="A10" s="11"/>
      <c r="B10" s="25"/>
      <c r="C10" s="25"/>
      <c r="D10" s="25"/>
      <c r="E10" s="11"/>
      <c r="F10" s="26"/>
      <c r="G10" s="26"/>
      <c r="H10" s="26"/>
      <c r="I10" s="27" t="s">
        <v>100</v>
      </c>
      <c r="J10" s="8" t="s">
        <v>39</v>
      </c>
      <c r="K10" s="8">
        <v>150</v>
      </c>
      <c r="L10" s="8"/>
      <c r="M10" s="8">
        <f t="shared" si="0"/>
        <v>150</v>
      </c>
      <c r="N10" s="15">
        <v>1386</v>
      </c>
      <c r="O10" s="8">
        <f t="shared" si="1"/>
        <v>1236</v>
      </c>
      <c r="P10" s="8" t="s">
        <v>121</v>
      </c>
      <c r="Q10" s="48"/>
      <c r="R10" s="48"/>
      <c r="S10" s="49">
        <f t="shared" si="2"/>
        <v>0</v>
      </c>
      <c r="T10" s="48"/>
      <c r="U10" s="49">
        <f t="shared" si="3"/>
        <v>0</v>
      </c>
      <c r="V10" s="8"/>
      <c r="W10" s="8"/>
      <c r="X10" s="8"/>
      <c r="Y10" s="8"/>
      <c r="Z10" s="8"/>
      <c r="AK10" s="18" t="s">
        <v>49</v>
      </c>
      <c r="AL10" s="18" t="s">
        <v>49</v>
      </c>
      <c r="AM10" s="18" t="s">
        <v>50</v>
      </c>
      <c r="AN10" s="18"/>
      <c r="AO10" s="18" t="s">
        <v>51</v>
      </c>
    </row>
    <row r="11" spans="1:41" ht="52.5" customHeight="1">
      <c r="A11" s="11"/>
      <c r="B11" s="11"/>
      <c r="C11" s="11"/>
      <c r="D11" s="11"/>
      <c r="E11" s="11"/>
      <c r="F11" s="28">
        <v>6</v>
      </c>
      <c r="G11" s="11"/>
      <c r="H11" s="11" t="s">
        <v>38</v>
      </c>
      <c r="I11" s="8" t="s">
        <v>101</v>
      </c>
      <c r="J11" s="8" t="s">
        <v>39</v>
      </c>
      <c r="K11" s="8">
        <v>200</v>
      </c>
      <c r="L11" s="8"/>
      <c r="M11" s="8">
        <f t="shared" si="0"/>
        <v>200</v>
      </c>
      <c r="N11" s="15">
        <v>498</v>
      </c>
      <c r="O11" s="8">
        <f t="shared" si="1"/>
        <v>298</v>
      </c>
      <c r="P11" s="8" t="s">
        <v>131</v>
      </c>
      <c r="Q11" s="48"/>
      <c r="R11" s="48"/>
      <c r="S11" s="49">
        <f t="shared" si="2"/>
        <v>0</v>
      </c>
      <c r="T11" s="48"/>
      <c r="U11" s="49">
        <f t="shared" si="3"/>
        <v>0</v>
      </c>
      <c r="V11" s="8"/>
      <c r="W11" s="8"/>
      <c r="X11" s="8"/>
      <c r="Y11" s="8"/>
      <c r="Z11" s="8"/>
      <c r="AK11" s="18"/>
      <c r="AL11" s="18" t="s">
        <v>46</v>
      </c>
      <c r="AM11" s="18" t="s">
        <v>52</v>
      </c>
      <c r="AN11" s="18"/>
      <c r="AO11" s="18" t="s">
        <v>53</v>
      </c>
    </row>
    <row r="12" spans="1:41" ht="52.5" customHeight="1">
      <c r="A12" s="11"/>
      <c r="B12" s="11"/>
      <c r="C12" s="11"/>
      <c r="D12" s="11"/>
      <c r="E12" s="11"/>
      <c r="F12" s="28"/>
      <c r="G12" s="11"/>
      <c r="H12" s="11" t="s">
        <v>38</v>
      </c>
      <c r="I12" s="29" t="s">
        <v>102</v>
      </c>
      <c r="J12" s="8" t="s">
        <v>45</v>
      </c>
      <c r="K12" s="30" t="s">
        <v>103</v>
      </c>
      <c r="L12" s="30" t="s">
        <v>103</v>
      </c>
      <c r="M12" s="30" t="s">
        <v>103</v>
      </c>
      <c r="N12" s="31">
        <f>N11*100/N5</f>
        <v>9.5512082853855009</v>
      </c>
      <c r="O12" s="30" t="s">
        <v>103</v>
      </c>
      <c r="P12" s="8"/>
      <c r="Q12" s="48"/>
      <c r="R12" s="48"/>
      <c r="S12" s="49">
        <f>R12+Q12</f>
        <v>0</v>
      </c>
      <c r="T12" s="48"/>
      <c r="U12" s="49">
        <f>T12-S12</f>
        <v>0</v>
      </c>
      <c r="V12" s="8"/>
      <c r="W12" s="8"/>
      <c r="X12" s="8"/>
      <c r="Y12" s="8"/>
      <c r="Z12" s="8"/>
      <c r="AK12" s="18"/>
      <c r="AL12" s="18" t="s">
        <v>46</v>
      </c>
      <c r="AM12" s="18" t="s">
        <v>52</v>
      </c>
      <c r="AN12" s="18"/>
      <c r="AO12" s="18" t="s">
        <v>53</v>
      </c>
    </row>
    <row r="13" spans="1:41" ht="66.75" customHeight="1">
      <c r="A13" s="11"/>
      <c r="B13" s="11"/>
      <c r="C13" s="11"/>
      <c r="D13" s="11"/>
      <c r="E13" s="11"/>
      <c r="F13" s="28"/>
      <c r="G13" s="11"/>
      <c r="H13" s="11" t="s">
        <v>38</v>
      </c>
      <c r="I13" s="29" t="s">
        <v>104</v>
      </c>
      <c r="J13" s="8" t="s">
        <v>45</v>
      </c>
      <c r="K13" s="30" t="s">
        <v>103</v>
      </c>
      <c r="L13" s="30" t="s">
        <v>103</v>
      </c>
      <c r="M13" s="30" t="s">
        <v>103</v>
      </c>
      <c r="N13" s="30" t="s">
        <v>103</v>
      </c>
      <c r="O13" s="30" t="s">
        <v>103</v>
      </c>
      <c r="P13" s="8"/>
      <c r="Q13" s="48"/>
      <c r="R13" s="48"/>
      <c r="S13" s="49">
        <f>R13+Q13</f>
        <v>0</v>
      </c>
      <c r="T13" s="48"/>
      <c r="U13" s="49">
        <f>T13-S13</f>
        <v>0</v>
      </c>
      <c r="V13" s="8"/>
      <c r="W13" s="8"/>
      <c r="X13" s="8"/>
      <c r="Y13" s="8"/>
      <c r="Z13" s="8"/>
      <c r="AK13" s="18"/>
      <c r="AL13" s="18" t="s">
        <v>46</v>
      </c>
      <c r="AM13" s="18" t="s">
        <v>52</v>
      </c>
      <c r="AN13" s="18"/>
      <c r="AO13" s="18" t="s">
        <v>53</v>
      </c>
    </row>
    <row r="14" spans="1:41" ht="54.75" customHeight="1">
      <c r="A14" s="11"/>
      <c r="B14" s="11"/>
      <c r="C14" s="11"/>
      <c r="D14" s="11"/>
      <c r="E14" s="11"/>
      <c r="F14" s="28"/>
      <c r="G14" s="11"/>
      <c r="H14" s="11" t="s">
        <v>38</v>
      </c>
      <c r="I14" s="29" t="s">
        <v>105</v>
      </c>
      <c r="J14" s="8" t="s">
        <v>106</v>
      </c>
      <c r="K14" s="30" t="s">
        <v>103</v>
      </c>
      <c r="L14" s="30" t="s">
        <v>103</v>
      </c>
      <c r="M14" s="30" t="s">
        <v>103</v>
      </c>
      <c r="N14" s="30" t="s">
        <v>103</v>
      </c>
      <c r="O14" s="30" t="s">
        <v>103</v>
      </c>
      <c r="P14" s="8"/>
      <c r="Q14" s="48"/>
      <c r="R14" s="48"/>
      <c r="S14" s="49">
        <f>R14+Q14</f>
        <v>0</v>
      </c>
      <c r="T14" s="48"/>
      <c r="U14" s="49">
        <f>T14-S14</f>
        <v>0</v>
      </c>
      <c r="V14" s="8"/>
      <c r="W14" s="8"/>
      <c r="X14" s="8"/>
      <c r="Y14" s="8"/>
      <c r="Z14" s="8"/>
      <c r="AK14" s="18"/>
      <c r="AL14" s="18" t="s">
        <v>46</v>
      </c>
      <c r="AM14" s="18" t="s">
        <v>52</v>
      </c>
      <c r="AN14" s="18"/>
      <c r="AO14" s="18" t="s">
        <v>53</v>
      </c>
    </row>
    <row r="15" spans="1:41" ht="72.75" customHeight="1">
      <c r="A15" s="8"/>
      <c r="B15" s="8"/>
      <c r="C15" s="8"/>
      <c r="D15" s="8"/>
      <c r="E15" s="8"/>
      <c r="F15" s="15">
        <v>7</v>
      </c>
      <c r="G15" s="8"/>
      <c r="H15" s="8" t="s">
        <v>38</v>
      </c>
      <c r="I15" s="8" t="s">
        <v>54</v>
      </c>
      <c r="J15" s="8" t="s">
        <v>39</v>
      </c>
      <c r="K15" s="8">
        <v>80</v>
      </c>
      <c r="L15" s="8"/>
      <c r="M15" s="8">
        <f>K15+L15</f>
        <v>80</v>
      </c>
      <c r="N15" s="15">
        <f>320+12</f>
        <v>332</v>
      </c>
      <c r="O15" s="8">
        <f t="shared" si="1"/>
        <v>252</v>
      </c>
      <c r="P15" s="8" t="s">
        <v>133</v>
      </c>
      <c r="Q15" s="48"/>
      <c r="R15" s="48"/>
      <c r="S15" s="49">
        <f t="shared" si="2"/>
        <v>0</v>
      </c>
      <c r="T15" s="48"/>
      <c r="U15" s="49">
        <f t="shared" si="3"/>
        <v>0</v>
      </c>
      <c r="V15" s="8"/>
      <c r="W15" s="8"/>
      <c r="X15" s="8"/>
      <c r="Y15" s="8"/>
      <c r="Z15" s="8"/>
      <c r="AK15" s="18"/>
      <c r="AL15" s="18" t="s">
        <v>17</v>
      </c>
      <c r="AM15" s="18" t="s">
        <v>13</v>
      </c>
      <c r="AN15" s="18"/>
      <c r="AO15" s="18" t="s">
        <v>55</v>
      </c>
    </row>
    <row r="16" spans="1:41" ht="179.25" customHeight="1">
      <c r="A16" s="8"/>
      <c r="B16" s="8"/>
      <c r="C16" s="8"/>
      <c r="D16" s="8"/>
      <c r="E16" s="8"/>
      <c r="F16" s="15"/>
      <c r="G16" s="8"/>
      <c r="H16" s="8" t="s">
        <v>38</v>
      </c>
      <c r="I16" s="52" t="s">
        <v>107</v>
      </c>
      <c r="J16" s="8" t="s">
        <v>45</v>
      </c>
      <c r="K16" s="8" t="s">
        <v>103</v>
      </c>
      <c r="L16" s="8" t="s">
        <v>103</v>
      </c>
      <c r="M16" s="8" t="s">
        <v>103</v>
      </c>
      <c r="N16" s="8" t="s">
        <v>103</v>
      </c>
      <c r="O16" s="8" t="s">
        <v>103</v>
      </c>
      <c r="P16" s="8" t="s">
        <v>108</v>
      </c>
      <c r="Q16" s="48"/>
      <c r="R16" s="48"/>
      <c r="S16" s="49">
        <f>R16+Q16</f>
        <v>0</v>
      </c>
      <c r="T16" s="48"/>
      <c r="U16" s="49">
        <f>T16-S16</f>
        <v>0</v>
      </c>
      <c r="V16" s="8"/>
      <c r="W16" s="8"/>
      <c r="X16" s="8"/>
      <c r="Y16" s="8"/>
      <c r="Z16" s="8"/>
      <c r="AK16" s="18"/>
      <c r="AL16" s="18" t="s">
        <v>17</v>
      </c>
      <c r="AM16" s="18" t="s">
        <v>13</v>
      </c>
      <c r="AN16" s="18"/>
      <c r="AO16" s="18" t="s">
        <v>55</v>
      </c>
    </row>
    <row r="17" spans="1:41" ht="63.75" customHeight="1">
      <c r="A17" s="8"/>
      <c r="B17" s="8"/>
      <c r="C17" s="8"/>
      <c r="D17" s="8"/>
      <c r="E17" s="8"/>
      <c r="F17" s="33">
        <v>8</v>
      </c>
      <c r="G17" s="10"/>
      <c r="H17" s="10" t="s">
        <v>38</v>
      </c>
      <c r="I17" s="32" t="s">
        <v>109</v>
      </c>
      <c r="J17" s="10" t="s">
        <v>39</v>
      </c>
      <c r="K17" s="10">
        <v>250</v>
      </c>
      <c r="L17" s="10"/>
      <c r="M17" s="10">
        <f>K17+L17</f>
        <v>250</v>
      </c>
      <c r="N17" s="33">
        <v>253</v>
      </c>
      <c r="O17" s="10">
        <f t="shared" si="1"/>
        <v>3</v>
      </c>
      <c r="P17" s="10"/>
      <c r="Q17" s="53"/>
      <c r="R17" s="53"/>
      <c r="S17" s="54">
        <f t="shared" si="2"/>
        <v>0</v>
      </c>
      <c r="T17" s="53"/>
      <c r="U17" s="54">
        <f t="shared" si="3"/>
        <v>0</v>
      </c>
      <c r="V17" s="10"/>
      <c r="W17" s="10"/>
      <c r="X17" s="10"/>
      <c r="Y17" s="10"/>
      <c r="Z17" s="10"/>
      <c r="AK17" s="18"/>
      <c r="AL17" s="18" t="s">
        <v>40</v>
      </c>
      <c r="AM17" s="18" t="s">
        <v>56</v>
      </c>
      <c r="AN17" s="18"/>
      <c r="AO17" s="18" t="s">
        <v>57</v>
      </c>
    </row>
    <row r="18" spans="1:41" s="58" customFormat="1" ht="183" customHeight="1">
      <c r="A18" s="8"/>
      <c r="B18" s="8"/>
      <c r="C18" s="8"/>
      <c r="D18" s="8"/>
      <c r="E18" s="8"/>
      <c r="F18" s="15"/>
      <c r="G18" s="8"/>
      <c r="H18" s="8" t="s">
        <v>38</v>
      </c>
      <c r="I18" s="29" t="s">
        <v>110</v>
      </c>
      <c r="J18" s="8" t="s">
        <v>45</v>
      </c>
      <c r="K18" s="45" t="s">
        <v>103</v>
      </c>
      <c r="L18" s="45" t="s">
        <v>103</v>
      </c>
      <c r="M18" s="45" t="s">
        <v>103</v>
      </c>
      <c r="N18" s="45" t="s">
        <v>103</v>
      </c>
      <c r="O18" s="45" t="s">
        <v>103</v>
      </c>
      <c r="P18" s="8"/>
      <c r="Q18" s="48"/>
      <c r="R18" s="48"/>
      <c r="S18" s="49">
        <f t="shared" si="2"/>
        <v>0</v>
      </c>
      <c r="T18" s="48"/>
      <c r="U18" s="49">
        <f t="shared" si="3"/>
        <v>0</v>
      </c>
      <c r="V18" s="8"/>
      <c r="W18" s="8"/>
      <c r="X18" s="8"/>
      <c r="Y18" s="8"/>
      <c r="Z18" s="8"/>
      <c r="AK18" s="52"/>
      <c r="AL18" s="52" t="s">
        <v>17</v>
      </c>
      <c r="AM18" s="52" t="s">
        <v>13</v>
      </c>
      <c r="AN18" s="52"/>
      <c r="AO18" s="52" t="s">
        <v>55</v>
      </c>
    </row>
    <row r="19" spans="1:41" ht="140.25" customHeight="1">
      <c r="A19" s="8"/>
      <c r="B19" s="8"/>
      <c r="C19" s="8"/>
      <c r="D19" s="8"/>
      <c r="E19" s="8"/>
      <c r="F19" s="28"/>
      <c r="G19" s="42"/>
      <c r="H19" s="25"/>
      <c r="I19" s="35" t="s">
        <v>111</v>
      </c>
      <c r="J19" s="25"/>
      <c r="K19" s="36"/>
      <c r="L19" s="36"/>
      <c r="M19" s="36"/>
      <c r="N19" s="36"/>
      <c r="O19" s="36"/>
      <c r="P19" s="11"/>
      <c r="Q19" s="55"/>
      <c r="R19" s="56"/>
      <c r="S19" s="57"/>
      <c r="T19" s="56"/>
      <c r="U19" s="57"/>
      <c r="V19" s="11"/>
      <c r="W19" s="11"/>
      <c r="X19" s="11"/>
      <c r="Y19" s="11"/>
      <c r="Z19" s="11"/>
      <c r="AK19" s="18"/>
      <c r="AL19" s="18"/>
      <c r="AM19" s="18"/>
      <c r="AN19" s="18"/>
      <c r="AO19" s="18"/>
    </row>
    <row r="20" spans="1:41" ht="100.5" customHeight="1">
      <c r="A20" s="10"/>
      <c r="B20" s="10"/>
      <c r="C20" s="10"/>
      <c r="D20" s="10"/>
      <c r="E20" s="10"/>
      <c r="F20" s="33">
        <v>9</v>
      </c>
      <c r="G20" s="10"/>
      <c r="H20" s="10" t="s">
        <v>38</v>
      </c>
      <c r="I20" s="37" t="s">
        <v>112</v>
      </c>
      <c r="J20" s="10" t="s">
        <v>39</v>
      </c>
      <c r="K20" s="12">
        <v>220</v>
      </c>
      <c r="L20" s="12"/>
      <c r="M20" s="12">
        <f>K20+L20</f>
        <v>220</v>
      </c>
      <c r="N20" s="38">
        <v>333</v>
      </c>
      <c r="O20" s="12">
        <f>N20-M20</f>
        <v>113</v>
      </c>
      <c r="P20" s="12" t="s">
        <v>134</v>
      </c>
      <c r="Q20" s="48"/>
      <c r="R20" s="48"/>
      <c r="S20" s="49">
        <f>R20+Q20</f>
        <v>0</v>
      </c>
      <c r="T20" s="48"/>
      <c r="U20" s="49">
        <f>T20-S20</f>
        <v>0</v>
      </c>
      <c r="V20" s="8"/>
      <c r="W20" s="8"/>
      <c r="X20" s="8"/>
      <c r="Y20" s="8"/>
      <c r="Z20" s="8"/>
      <c r="AK20" s="18"/>
      <c r="AL20" s="18" t="s">
        <v>40</v>
      </c>
      <c r="AM20" s="18" t="s">
        <v>56</v>
      </c>
      <c r="AN20" s="18"/>
      <c r="AO20" s="18" t="s">
        <v>57</v>
      </c>
    </row>
    <row r="21" spans="1:41" ht="330" customHeight="1">
      <c r="A21" s="19"/>
      <c r="B21" s="19"/>
      <c r="C21" s="19"/>
      <c r="D21" s="19"/>
      <c r="E21" s="19"/>
      <c r="F21" s="39"/>
      <c r="G21" s="10"/>
      <c r="H21" s="40" t="s">
        <v>38</v>
      </c>
      <c r="I21" s="59" t="s">
        <v>113</v>
      </c>
      <c r="J21" s="19" t="s">
        <v>45</v>
      </c>
      <c r="K21" s="41" t="s">
        <v>103</v>
      </c>
      <c r="L21" s="41" t="s">
        <v>103</v>
      </c>
      <c r="M21" s="41" t="s">
        <v>103</v>
      </c>
      <c r="N21" s="41" t="s">
        <v>103</v>
      </c>
      <c r="O21" s="34" t="s">
        <v>103</v>
      </c>
      <c r="P21" s="10" t="s">
        <v>124</v>
      </c>
      <c r="Q21" s="50"/>
      <c r="R21" s="48"/>
      <c r="S21" s="49">
        <f>R21+Q21</f>
        <v>0</v>
      </c>
      <c r="T21" s="48"/>
      <c r="U21" s="49">
        <f>T21-S21</f>
        <v>0</v>
      </c>
      <c r="V21" s="8"/>
      <c r="W21" s="8"/>
      <c r="X21" s="8"/>
      <c r="Y21" s="8"/>
      <c r="Z21" s="8"/>
      <c r="AK21" s="18"/>
      <c r="AL21" s="18" t="s">
        <v>17</v>
      </c>
      <c r="AM21" s="18" t="s">
        <v>13</v>
      </c>
      <c r="AN21" s="18"/>
      <c r="AO21" s="18" t="s">
        <v>55</v>
      </c>
    </row>
    <row r="22" spans="1:41" ht="174" customHeight="1">
      <c r="A22" s="25"/>
      <c r="B22" s="25"/>
      <c r="C22" s="25"/>
      <c r="D22" s="25"/>
      <c r="E22" s="25"/>
      <c r="F22" s="42"/>
      <c r="G22" s="11"/>
      <c r="H22" s="43"/>
      <c r="I22" s="35" t="s">
        <v>114</v>
      </c>
      <c r="J22" s="25"/>
      <c r="K22" s="11"/>
      <c r="L22" s="11"/>
      <c r="M22" s="11"/>
      <c r="N22" s="11"/>
      <c r="O22" s="25"/>
      <c r="P22" s="11" t="s">
        <v>123</v>
      </c>
      <c r="Q22" s="50"/>
      <c r="R22" s="48"/>
      <c r="S22" s="49"/>
      <c r="T22" s="48"/>
      <c r="U22" s="49"/>
      <c r="V22" s="8"/>
      <c r="W22" s="8"/>
      <c r="X22" s="8"/>
      <c r="Y22" s="8"/>
      <c r="Z22" s="8"/>
      <c r="AK22" s="18"/>
      <c r="AL22" s="18"/>
      <c r="AM22" s="18"/>
      <c r="AN22" s="18"/>
      <c r="AO22" s="18"/>
    </row>
    <row r="23" spans="1:41" ht="91.5" customHeight="1">
      <c r="A23" s="11"/>
      <c r="B23" s="11"/>
      <c r="C23" s="11"/>
      <c r="D23" s="11"/>
      <c r="E23" s="11"/>
      <c r="F23" s="28"/>
      <c r="G23" s="11"/>
      <c r="H23" s="11"/>
      <c r="I23" s="29" t="s">
        <v>115</v>
      </c>
      <c r="J23" s="8" t="s">
        <v>106</v>
      </c>
      <c r="K23" s="44" t="s">
        <v>103</v>
      </c>
      <c r="L23" s="44" t="s">
        <v>103</v>
      </c>
      <c r="M23" s="44" t="s">
        <v>103</v>
      </c>
      <c r="N23" s="44" t="s">
        <v>103</v>
      </c>
      <c r="O23" s="44" t="s">
        <v>103</v>
      </c>
      <c r="P23" s="11" t="s">
        <v>122</v>
      </c>
      <c r="Q23" s="48"/>
      <c r="R23" s="48"/>
      <c r="S23" s="49">
        <f>R23+Q23</f>
        <v>0</v>
      </c>
      <c r="T23" s="48"/>
      <c r="U23" s="49">
        <f>T23-S23</f>
        <v>0</v>
      </c>
      <c r="V23" s="8"/>
      <c r="W23" s="8"/>
      <c r="X23" s="8"/>
      <c r="Y23" s="8"/>
      <c r="Z23" s="8"/>
      <c r="AK23" s="18"/>
      <c r="AL23" s="18" t="s">
        <v>46</v>
      </c>
      <c r="AM23" s="18" t="s">
        <v>52</v>
      </c>
      <c r="AN23" s="18"/>
      <c r="AO23" s="18" t="s">
        <v>53</v>
      </c>
    </row>
    <row r="24" spans="1:41" ht="46.5" customHeight="1">
      <c r="A24" s="8"/>
      <c r="B24" s="8"/>
      <c r="C24" s="8"/>
      <c r="D24" s="8"/>
      <c r="E24" s="8"/>
      <c r="F24" s="15">
        <v>10</v>
      </c>
      <c r="G24" s="8"/>
      <c r="H24" s="11" t="s">
        <v>38</v>
      </c>
      <c r="I24" s="11" t="s">
        <v>58</v>
      </c>
      <c r="J24" s="11" t="s">
        <v>39</v>
      </c>
      <c r="K24" s="8">
        <v>141</v>
      </c>
      <c r="L24" s="8"/>
      <c r="M24" s="8">
        <f>K24+L24</f>
        <v>141</v>
      </c>
      <c r="N24" s="15">
        <v>174</v>
      </c>
      <c r="O24" s="8">
        <f t="shared" si="1"/>
        <v>33</v>
      </c>
      <c r="P24" s="8" t="s">
        <v>126</v>
      </c>
      <c r="Q24" s="48"/>
      <c r="R24" s="48"/>
      <c r="S24" s="49">
        <f t="shared" si="2"/>
        <v>0</v>
      </c>
      <c r="T24" s="48"/>
      <c r="U24" s="49">
        <f t="shared" si="3"/>
        <v>0</v>
      </c>
      <c r="V24" s="8"/>
      <c r="W24" s="8"/>
      <c r="X24" s="8"/>
      <c r="Y24" s="8"/>
      <c r="Z24" s="8"/>
      <c r="AK24" s="18"/>
      <c r="AL24" s="18" t="s">
        <v>52</v>
      </c>
      <c r="AM24" s="18" t="s">
        <v>40</v>
      </c>
      <c r="AN24" s="18"/>
      <c r="AO24" s="18" t="s">
        <v>59</v>
      </c>
    </row>
    <row r="25" spans="1:41" ht="60.75" customHeight="1">
      <c r="A25" s="8"/>
      <c r="B25" s="8"/>
      <c r="C25" s="8"/>
      <c r="D25" s="8"/>
      <c r="E25" s="8"/>
      <c r="F25" s="15">
        <v>11</v>
      </c>
      <c r="G25" s="8"/>
      <c r="H25" s="8" t="s">
        <v>38</v>
      </c>
      <c r="I25" s="8" t="s">
        <v>60</v>
      </c>
      <c r="J25" s="8" t="s">
        <v>39</v>
      </c>
      <c r="K25" s="8">
        <v>45</v>
      </c>
      <c r="L25" s="8"/>
      <c r="M25" s="8">
        <f>K25+L25</f>
        <v>45</v>
      </c>
      <c r="N25" s="15">
        <v>142</v>
      </c>
      <c r="O25" s="8">
        <f t="shared" si="1"/>
        <v>97</v>
      </c>
      <c r="P25" s="8" t="s">
        <v>127</v>
      </c>
      <c r="Q25" s="48"/>
      <c r="R25" s="48"/>
      <c r="S25" s="49">
        <f t="shared" si="2"/>
        <v>0</v>
      </c>
      <c r="T25" s="48"/>
      <c r="U25" s="49">
        <f t="shared" si="3"/>
        <v>0</v>
      </c>
      <c r="V25" s="8"/>
      <c r="W25" s="8"/>
      <c r="X25" s="8"/>
      <c r="Y25" s="8"/>
      <c r="Z25" s="8"/>
      <c r="AK25" s="18"/>
      <c r="AL25" s="18" t="s">
        <v>14</v>
      </c>
      <c r="AM25" s="18" t="s">
        <v>46</v>
      </c>
      <c r="AN25" s="18"/>
      <c r="AO25" s="18" t="s">
        <v>61</v>
      </c>
    </row>
    <row r="26" spans="1:41" ht="43.5" customHeight="1">
      <c r="A26" s="8"/>
      <c r="B26" s="8"/>
      <c r="C26" s="8"/>
      <c r="D26" s="8"/>
      <c r="E26" s="8"/>
      <c r="F26" s="15">
        <v>12</v>
      </c>
      <c r="G26" s="8"/>
      <c r="H26" s="8" t="s">
        <v>38</v>
      </c>
      <c r="I26" s="8" t="s">
        <v>62</v>
      </c>
      <c r="J26" s="8" t="s">
        <v>39</v>
      </c>
      <c r="K26" s="8">
        <v>29</v>
      </c>
      <c r="L26" s="8"/>
      <c r="M26" s="8">
        <f>K26+L26</f>
        <v>29</v>
      </c>
      <c r="N26" s="15">
        <v>22</v>
      </c>
      <c r="O26" s="8">
        <f t="shared" si="1"/>
        <v>-7</v>
      </c>
      <c r="P26" s="8" t="s">
        <v>135</v>
      </c>
      <c r="Q26" s="48"/>
      <c r="R26" s="48"/>
      <c r="S26" s="49">
        <f t="shared" si="2"/>
        <v>0</v>
      </c>
      <c r="T26" s="48"/>
      <c r="U26" s="49">
        <f t="shared" si="3"/>
        <v>0</v>
      </c>
      <c r="V26" s="8"/>
      <c r="W26" s="8"/>
      <c r="X26" s="8"/>
      <c r="Y26" s="8"/>
      <c r="Z26" s="8"/>
      <c r="AK26" s="18"/>
      <c r="AL26" s="18"/>
      <c r="AM26" s="18" t="s">
        <v>63</v>
      </c>
      <c r="AN26" s="18"/>
      <c r="AO26" s="18" t="s">
        <v>64</v>
      </c>
    </row>
    <row r="27" spans="1:41" ht="43.5" customHeight="1">
      <c r="A27" s="8"/>
      <c r="B27" s="8"/>
      <c r="C27" s="8"/>
      <c r="D27" s="8"/>
      <c r="E27" s="8"/>
      <c r="F27" s="15">
        <v>13</v>
      </c>
      <c r="G27" s="8"/>
      <c r="H27" s="8" t="s">
        <v>38</v>
      </c>
      <c r="I27" s="8" t="s">
        <v>65</v>
      </c>
      <c r="J27" s="8" t="s">
        <v>39</v>
      </c>
      <c r="K27" s="8">
        <v>540</v>
      </c>
      <c r="L27" s="8"/>
      <c r="M27" s="8">
        <f>K27+L27</f>
        <v>540</v>
      </c>
      <c r="N27" s="15">
        <v>930</v>
      </c>
      <c r="O27" s="8">
        <f t="shared" si="1"/>
        <v>390</v>
      </c>
      <c r="P27" s="8" t="s">
        <v>128</v>
      </c>
      <c r="Q27" s="48"/>
      <c r="R27" s="48"/>
      <c r="S27" s="49">
        <f t="shared" si="2"/>
        <v>0</v>
      </c>
      <c r="T27" s="48"/>
      <c r="U27" s="49">
        <f t="shared" si="3"/>
        <v>0</v>
      </c>
      <c r="V27" s="8"/>
      <c r="W27" s="8"/>
      <c r="X27" s="8"/>
      <c r="Y27" s="8"/>
      <c r="Z27" s="8"/>
      <c r="AK27" s="18"/>
      <c r="AL27" s="18"/>
      <c r="AM27" s="18"/>
      <c r="AN27" s="18"/>
      <c r="AO27" s="18" t="s">
        <v>66</v>
      </c>
    </row>
    <row r="28" spans="1:41" ht="27.75" customHeight="1">
      <c r="A28" s="8"/>
      <c r="B28" s="8"/>
      <c r="C28" s="8"/>
      <c r="D28" s="8"/>
      <c r="E28" s="8"/>
      <c r="F28" s="15"/>
      <c r="G28" s="8"/>
      <c r="H28" s="8"/>
      <c r="I28" s="8" t="s">
        <v>116</v>
      </c>
      <c r="J28" s="8" t="s">
        <v>45</v>
      </c>
      <c r="K28" s="45" t="s">
        <v>103</v>
      </c>
      <c r="L28" s="45" t="s">
        <v>103</v>
      </c>
      <c r="M28" s="45" t="s">
        <v>103</v>
      </c>
      <c r="N28" s="45" t="s">
        <v>103</v>
      </c>
      <c r="O28" s="45" t="s">
        <v>103</v>
      </c>
      <c r="P28" s="8"/>
      <c r="Q28" s="48"/>
      <c r="R28" s="48"/>
      <c r="S28" s="49">
        <f t="shared" si="2"/>
        <v>0</v>
      </c>
      <c r="T28" s="48"/>
      <c r="U28" s="49">
        <f t="shared" si="3"/>
        <v>0</v>
      </c>
      <c r="V28" s="8"/>
      <c r="W28" s="8"/>
      <c r="X28" s="8"/>
      <c r="Y28" s="8"/>
      <c r="Z28" s="8"/>
      <c r="AK28" s="18"/>
      <c r="AL28" s="18"/>
      <c r="AM28" s="18"/>
      <c r="AN28" s="18"/>
      <c r="AO28" s="18" t="s">
        <v>68</v>
      </c>
    </row>
    <row r="29" spans="1:41" ht="27.75" customHeight="1">
      <c r="A29" s="8"/>
      <c r="B29" s="8"/>
      <c r="C29" s="8"/>
      <c r="D29" s="8"/>
      <c r="E29" s="8"/>
      <c r="F29" s="15"/>
      <c r="G29" s="8"/>
      <c r="H29" s="8"/>
      <c r="I29" s="8" t="s">
        <v>117</v>
      </c>
      <c r="J29" s="8" t="s">
        <v>118</v>
      </c>
      <c r="K29" s="45" t="s">
        <v>103</v>
      </c>
      <c r="L29" s="45" t="s">
        <v>103</v>
      </c>
      <c r="M29" s="45" t="s">
        <v>103</v>
      </c>
      <c r="N29" s="45" t="s">
        <v>103</v>
      </c>
      <c r="O29" s="45" t="s">
        <v>103</v>
      </c>
      <c r="P29" s="8"/>
      <c r="Q29" s="48"/>
      <c r="R29" s="48"/>
      <c r="S29" s="49">
        <f>R29+Q29</f>
        <v>0</v>
      </c>
      <c r="T29" s="48"/>
      <c r="U29" s="49">
        <f>T29-S29</f>
        <v>0</v>
      </c>
      <c r="V29" s="8"/>
      <c r="W29" s="8"/>
      <c r="X29" s="8"/>
      <c r="Y29" s="8"/>
      <c r="Z29" s="8"/>
      <c r="AK29" s="18"/>
      <c r="AL29" s="18"/>
      <c r="AM29" s="18"/>
      <c r="AN29" s="18"/>
      <c r="AO29" s="18" t="s">
        <v>68</v>
      </c>
    </row>
    <row r="30" spans="1:41" ht="48.75" customHeight="1">
      <c r="A30" s="8"/>
      <c r="B30" s="8"/>
      <c r="C30" s="8"/>
      <c r="D30" s="8"/>
      <c r="E30" s="8"/>
      <c r="F30" s="15">
        <v>14</v>
      </c>
      <c r="G30" s="8"/>
      <c r="H30" s="8" t="s">
        <v>38</v>
      </c>
      <c r="I30" s="8" t="s">
        <v>67</v>
      </c>
      <c r="J30" s="8" t="s">
        <v>39</v>
      </c>
      <c r="K30" s="8">
        <v>49000</v>
      </c>
      <c r="L30" s="8"/>
      <c r="M30" s="8">
        <f>K30+L30</f>
        <v>49000</v>
      </c>
      <c r="N30" s="15">
        <v>87244</v>
      </c>
      <c r="O30" s="8">
        <f t="shared" si="1"/>
        <v>38244</v>
      </c>
      <c r="P30" s="8"/>
      <c r="Q30" s="48"/>
      <c r="R30" s="48"/>
      <c r="S30" s="49">
        <f t="shared" si="2"/>
        <v>0</v>
      </c>
      <c r="T30" s="48"/>
      <c r="U30" s="49">
        <f t="shared" si="3"/>
        <v>0</v>
      </c>
      <c r="V30" s="8"/>
      <c r="W30" s="8"/>
      <c r="X30" s="8"/>
      <c r="Y30" s="8"/>
      <c r="Z30" s="8"/>
      <c r="AK30" s="18"/>
      <c r="AL30" s="18"/>
      <c r="AM30" s="18"/>
      <c r="AN30" s="18"/>
      <c r="AO30" s="18" t="s">
        <v>68</v>
      </c>
    </row>
    <row r="31" spans="1:41" ht="75.75" customHeight="1">
      <c r="A31" s="8"/>
      <c r="B31" s="8"/>
      <c r="C31" s="8"/>
      <c r="D31" s="8"/>
      <c r="E31" s="8"/>
      <c r="F31" s="15"/>
      <c r="G31" s="8"/>
      <c r="H31" s="8" t="s">
        <v>38</v>
      </c>
      <c r="I31" s="8" t="s">
        <v>69</v>
      </c>
      <c r="J31" s="8"/>
      <c r="K31" s="8"/>
      <c r="L31" s="8"/>
      <c r="M31" s="8"/>
      <c r="N31" s="8"/>
      <c r="O31" s="8"/>
      <c r="P31" s="8"/>
      <c r="Q31" s="48">
        <v>247411.8</v>
      </c>
      <c r="R31" s="51"/>
      <c r="S31" s="49">
        <f t="shared" si="2"/>
        <v>247411.8</v>
      </c>
      <c r="T31" s="51">
        <v>238655.96</v>
      </c>
      <c r="U31" s="49">
        <f>T31-S31</f>
        <v>-8755.8399999999965</v>
      </c>
      <c r="V31" s="8" t="s">
        <v>136</v>
      </c>
      <c r="W31" s="8"/>
      <c r="X31" s="8"/>
      <c r="Y31" s="8"/>
      <c r="Z31" s="8"/>
    </row>
    <row r="32" spans="1:41" ht="60" customHeight="1">
      <c r="A32" s="15">
        <v>105035</v>
      </c>
      <c r="B32" s="15">
        <v>1</v>
      </c>
      <c r="C32" s="15" t="s">
        <v>86</v>
      </c>
      <c r="D32" s="15" t="s">
        <v>87</v>
      </c>
      <c r="E32" s="16" t="s">
        <v>88</v>
      </c>
      <c r="F32" s="8">
        <v>2</v>
      </c>
      <c r="G32" s="8" t="s">
        <v>13</v>
      </c>
      <c r="H32" s="8" t="s">
        <v>91</v>
      </c>
      <c r="I32" s="8" t="s">
        <v>92</v>
      </c>
      <c r="J32" s="8">
        <v>0</v>
      </c>
      <c r="K32" s="8">
        <v>30</v>
      </c>
      <c r="L32" s="8">
        <v>0</v>
      </c>
      <c r="M32" s="8"/>
      <c r="N32" s="15">
        <v>25</v>
      </c>
      <c r="O32" s="8">
        <f>N32-M32</f>
        <v>25</v>
      </c>
      <c r="P32" s="8" t="s">
        <v>125</v>
      </c>
      <c r="Q32" s="48"/>
      <c r="R32" s="51"/>
      <c r="S32" s="49"/>
      <c r="T32" s="51"/>
      <c r="U32" s="49"/>
      <c r="V32" s="8"/>
      <c r="W32" s="8"/>
      <c r="X32" s="8"/>
      <c r="Y32" s="8"/>
      <c r="Z32" s="8"/>
    </row>
    <row r="33" spans="1:26" ht="74.25" customHeight="1">
      <c r="A33" s="15">
        <v>105035</v>
      </c>
      <c r="B33" s="15">
        <v>1</v>
      </c>
      <c r="C33" s="15" t="s">
        <v>86</v>
      </c>
      <c r="D33" s="15" t="s">
        <v>87</v>
      </c>
      <c r="E33" s="16" t="s">
        <v>88</v>
      </c>
      <c r="F33" s="15">
        <v>1</v>
      </c>
      <c r="G33" s="8"/>
      <c r="H33" s="8" t="s">
        <v>129</v>
      </c>
      <c r="I33" s="8" t="s">
        <v>69</v>
      </c>
      <c r="J33" s="8"/>
      <c r="K33" s="8"/>
      <c r="L33" s="8"/>
      <c r="M33" s="8"/>
      <c r="N33" s="8"/>
      <c r="O33" s="8"/>
      <c r="P33" s="8"/>
      <c r="Q33" s="48"/>
      <c r="R33" s="51">
        <v>690</v>
      </c>
      <c r="S33" s="49">
        <f>R33+Q33</f>
        <v>690</v>
      </c>
      <c r="T33" s="51">
        <v>682.5</v>
      </c>
      <c r="U33" s="49">
        <f>T33-S33</f>
        <v>-7.5</v>
      </c>
      <c r="V33" s="8"/>
      <c r="W33" s="8"/>
      <c r="X33" s="8"/>
      <c r="Y33" s="8"/>
      <c r="Z33" s="8"/>
    </row>
    <row r="34" spans="1:26" ht="53.25" customHeight="1">
      <c r="A34" s="15">
        <v>105035</v>
      </c>
      <c r="B34" s="15">
        <v>1</v>
      </c>
      <c r="C34" s="15" t="s">
        <v>86</v>
      </c>
      <c r="D34" s="15" t="s">
        <v>89</v>
      </c>
      <c r="E34" s="16" t="s">
        <v>88</v>
      </c>
      <c r="F34" s="8">
        <v>1</v>
      </c>
      <c r="G34" s="8"/>
      <c r="H34" s="8" t="s">
        <v>137</v>
      </c>
      <c r="I34" s="8" t="s">
        <v>69</v>
      </c>
      <c r="J34" s="8"/>
      <c r="K34" s="8"/>
      <c r="L34" s="8"/>
      <c r="M34" s="8"/>
      <c r="N34" s="8"/>
      <c r="O34" s="8"/>
      <c r="P34" s="8"/>
      <c r="Q34" s="48">
        <v>1830</v>
      </c>
      <c r="R34" s="51"/>
      <c r="S34" s="49">
        <f>R34+Q34</f>
        <v>1830</v>
      </c>
      <c r="T34" s="51">
        <v>1823</v>
      </c>
      <c r="U34" s="49">
        <f>T34-S34</f>
        <v>-7</v>
      </c>
      <c r="V34" s="8"/>
      <c r="W34" s="8"/>
      <c r="X34" s="8"/>
      <c r="Y34" s="8"/>
      <c r="Z34" s="8"/>
    </row>
    <row r="35" spans="1:26" ht="60" customHeight="1">
      <c r="A35" s="15">
        <v>105035</v>
      </c>
      <c r="B35" s="15">
        <v>1</v>
      </c>
      <c r="C35" s="15" t="s">
        <v>86</v>
      </c>
      <c r="D35" s="15" t="s">
        <v>87</v>
      </c>
      <c r="E35" s="16" t="s">
        <v>90</v>
      </c>
      <c r="F35" s="8">
        <v>1</v>
      </c>
      <c r="G35" s="8" t="s">
        <v>13</v>
      </c>
      <c r="H35" s="8" t="s">
        <v>91</v>
      </c>
      <c r="I35" s="8" t="s">
        <v>92</v>
      </c>
      <c r="J35" s="8">
        <v>0</v>
      </c>
      <c r="K35" s="8">
        <v>30</v>
      </c>
      <c r="L35" s="8">
        <v>0</v>
      </c>
      <c r="M35" s="8"/>
      <c r="N35" s="15">
        <v>25</v>
      </c>
      <c r="O35" s="8">
        <f>N35-M35</f>
        <v>25</v>
      </c>
      <c r="P35" s="8" t="s">
        <v>125</v>
      </c>
      <c r="Q35" s="48"/>
      <c r="R35" s="51"/>
      <c r="S35" s="49"/>
      <c r="T35" s="51"/>
      <c r="U35" s="49"/>
      <c r="V35" s="8"/>
      <c r="W35" s="8"/>
      <c r="X35" s="8"/>
      <c r="Y35" s="8"/>
      <c r="Z35" s="8"/>
    </row>
    <row r="36" spans="1:26" ht="35.25" customHeight="1">
      <c r="A36" s="15"/>
      <c r="B36" s="15"/>
      <c r="C36" s="15"/>
      <c r="D36" s="15"/>
      <c r="E36" s="16"/>
      <c r="F36" s="8"/>
      <c r="G36" s="8"/>
      <c r="H36" s="8" t="s">
        <v>91</v>
      </c>
      <c r="I36" s="8" t="s">
        <v>69</v>
      </c>
      <c r="J36" s="8"/>
      <c r="K36" s="8"/>
      <c r="L36" s="8"/>
      <c r="M36" s="8"/>
      <c r="N36" s="8"/>
      <c r="O36" s="8"/>
      <c r="P36" s="8"/>
      <c r="Q36" s="48">
        <v>320</v>
      </c>
      <c r="R36" s="51">
        <v>0</v>
      </c>
      <c r="S36" s="49">
        <f>R36+Q36</f>
        <v>320</v>
      </c>
      <c r="T36" s="51">
        <v>320</v>
      </c>
      <c r="U36" s="49">
        <f>T36-S36</f>
        <v>0</v>
      </c>
      <c r="V36" s="8"/>
      <c r="W36" s="8"/>
      <c r="X36" s="8"/>
      <c r="Y36" s="8"/>
      <c r="Z36" s="8"/>
    </row>
    <row r="37" spans="1:26" ht="75.75" customHeight="1">
      <c r="A37" s="15">
        <v>105035</v>
      </c>
      <c r="B37" s="15">
        <v>1</v>
      </c>
      <c r="C37" s="15" t="s">
        <v>86</v>
      </c>
      <c r="D37" s="15" t="s">
        <v>119</v>
      </c>
      <c r="E37" s="16" t="s">
        <v>32</v>
      </c>
      <c r="F37" s="8">
        <v>1</v>
      </c>
      <c r="G37" s="8" t="s">
        <v>13</v>
      </c>
      <c r="H37" s="8" t="s">
        <v>70</v>
      </c>
      <c r="I37" s="8" t="s">
        <v>69</v>
      </c>
      <c r="J37" s="8"/>
      <c r="K37" s="8">
        <v>58</v>
      </c>
      <c r="L37" s="8"/>
      <c r="M37" s="8">
        <f>SUM(K37:L37)</f>
        <v>58</v>
      </c>
      <c r="N37" s="8">
        <v>47</v>
      </c>
      <c r="O37" s="8">
        <f>N37-M37</f>
        <v>-11</v>
      </c>
      <c r="P37" s="8" t="s">
        <v>138</v>
      </c>
      <c r="Q37" s="48">
        <v>4176</v>
      </c>
      <c r="R37" s="48"/>
      <c r="S37" s="49">
        <f>R37+Q37</f>
        <v>4176</v>
      </c>
      <c r="T37" s="51">
        <v>3405.73</v>
      </c>
      <c r="U37" s="49">
        <f>T37-S37</f>
        <v>-770.27</v>
      </c>
      <c r="V37" s="8" t="s">
        <v>71</v>
      </c>
      <c r="W37" s="8"/>
      <c r="X37" s="8"/>
      <c r="Y37" s="8"/>
      <c r="Z37" s="8"/>
    </row>
  </sheetData>
  <mergeCells count="12">
    <mergeCell ref="A1:A2"/>
    <mergeCell ref="B1:B2"/>
    <mergeCell ref="C1:E1"/>
    <mergeCell ref="F1:F2"/>
    <mergeCell ref="W1:Y1"/>
    <mergeCell ref="D2:E2"/>
    <mergeCell ref="H1:H2"/>
    <mergeCell ref="I1:I2"/>
    <mergeCell ref="J1:J2"/>
    <mergeCell ref="K1:P1"/>
    <mergeCell ref="Q1:V1"/>
    <mergeCell ref="G1:G2"/>
  </mergeCells>
  <phoneticPr fontId="8" type="noConversion"/>
  <dataValidations count="13">
    <dataValidation type="list" allowBlank="1" showInputMessage="1" showErrorMessage="1" sqref="J64700:J64713">
      <formula1>$AN$5:$AN$17</formula1>
    </dataValidation>
    <dataValidation type="decimal" allowBlank="1" showInputMessage="1" showErrorMessage="1" sqref="Q64700:U64717">
      <formula1>0</formula1>
      <formula2>9999999999</formula2>
    </dataValidation>
    <dataValidation type="custom" allowBlank="1" showInputMessage="1" showErrorMessage="1" sqref="N64706">
      <formula1>IF(OR($J64706="",ISBLANK($J64706),$J64706="ù³Ý³Ï³Ï³Ý", $J64706="ß³Ñ³éáõÝ»ñÇ ù³Ý³ÏÁ", $J64706="³ÏïÇíÇ Í³é³ÛáõÃÛ³Ý Ï³ÝË³ï»ëíáÕ Å³ÙÏ»ïÁ", $J64706="³ÏïÇíÇ ï³ñÇùÁ"),ISNUMBER(N64706),TRUE)</formula1>
    </dataValidation>
    <dataValidation type="custom" allowBlank="1" showInputMessage="1" showErrorMessage="1" sqref="N64704">
      <formula1>IF(OR($J64702="",ISBLANK($J64702),$J64702="ù³Ý³Ï³Ï³Ý", $J64702="ß³Ñ³éáõÝ»ñÇ ù³Ý³ÏÁ", $J64702="³ÏïÇíÇ Í³é³ÛáõÃÛ³Ý Ï³ÝË³ï»ëíáÕ Å³ÙÏ»ïÁ", $J64702="í³ñÏ ëï³óáÕ ³ÝÓ³Ýó ù³Ý³ÏÁ",$J64702="í³ñÏ ëï³óáÕ Ï³½Ù³Ï»ñåáõÃÛáõÝÝ»ñÇ ù³Ý³ÏÁ"),ISNUMBER(N64704),TRUE)</formula1>
    </dataValidation>
    <dataValidation type="custom" allowBlank="1" showInputMessage="1" showErrorMessage="1" sqref="N64700:N64703 N4:N7 N9">
      <formula1>IF(OR($J4="",ISBLANK($J4),$J4="ù³Ý³Ï³Ï³Ý", $J4="ß³Ñ³éáõÝ»ñÇ ù³Ý³ÏÁ", $J4="³ÏïÇíÇ Í³é³ÛáõÃÛ³Ý Ï³ÝË³ï»ëíáÕ Å³ÙÏ»ïÁ", $J4="í³ñÏ ëï³óáÕ ³ÝÓ³Ýó ù³Ý³ÏÁ",$J4="í³ñÏ ëï³óáÕ Ï³½Ù³Ï»ñåáõÃÛáõÝÝ»ñÇ ù³Ý³ÏÁ"),ISNUMBER(N4),TRUE)</formula1>
    </dataValidation>
    <dataValidation type="list" allowBlank="1" showInputMessage="1" showErrorMessage="1" sqref="C64714">
      <formula1>#REF!</formula1>
    </dataValidation>
    <dataValidation type="list" allowBlank="1" showInputMessage="1" showErrorMessage="1" errorTitle="Numer error" error="Please input number betwen 1-39" sqref="G64714">
      <formula1>#REF!</formula1>
    </dataValidation>
    <dataValidation type="whole" allowBlank="1" showInputMessage="1" showErrorMessage="1" error="Please input data between 0-9" sqref="D64700:F64700">
      <formula1>0</formula1>
      <formula2>9</formula2>
    </dataValidation>
    <dataValidation type="list" allowBlank="1" showInputMessage="1" showErrorMessage="1" errorTitle="Numer error" error="Please input number betwen 1-39" sqref="G64700:G64713">
      <formula1>$AK$5:$AK$14</formula1>
    </dataValidation>
    <dataValidation type="whole" allowBlank="1" showInputMessage="1" showErrorMessage="1" sqref="D64701:F64714">
      <formula1>0</formula1>
      <formula2>9</formula2>
    </dataValidation>
    <dataValidation type="list" allowBlank="1" showInputMessage="1" showErrorMessage="1" sqref="C64700:C64713">
      <formula1>$AJ$5:$AJ$8</formula1>
    </dataValidation>
    <dataValidation type="list" allowBlank="1" showInputMessage="1" showErrorMessage="1" sqref="B64700:B64713">
      <formula1>$AI$5:$AI$6</formula1>
    </dataValidation>
    <dataValidation type="custom" allowBlank="1" showInputMessage="1" showErrorMessage="1" sqref="N10">
      <formula1>IF(OR($J7="",ISBLANK($J7),$J7="ù³Ý³Ï³Ï³Ý", $J7="ß³Ñ³éáõÝ»ñÇ ù³Ý³ÏÁ", $J7="³ÏïÇíÇ Í³é³ÛáõÃÛ³Ý Ï³ÝË³ï»ëíáÕ Å³ÙÏ»ïÁ", $J7="í³ñÏ ëï³óáÕ ³ÝÓ³Ýó ù³Ý³ÏÁ",$J7="í³ñÏ ëï³óáÕ Ï³½Ù³Ï»ñåáõÃÛáõÝÝ»ñÇ ù³Ý³ÏÁ"),ISNUMBER(N10),TRUE)</formula1>
    </dataValidation>
  </dataValidations>
  <pageMargins left="0.2" right="0.2" top="0.17" bottom="0.27" header="0.17" footer="0.16"/>
  <pageSetup paperSize="9" scale="55" firstPageNumber="2733" orientation="landscape" useFirstPageNumber="1" r:id="rId1"/>
  <headerFooter>
    <oddFooter>&amp;L&amp;"GHEA Grapalat,Regular"&amp;8Հայաստանի Հանրապետության ֆինանսների նախարարություն&amp;R&amp;"GHEA Grapalat,Regular"&amp;8&amp;F &amp;P էջ</oddFooter>
  </headerFooter>
  <rowBreaks count="3" manualBreakCount="3">
    <brk id="16" max="24" man="1"/>
    <brk id="19" max="24" man="1"/>
    <brk id="23" max="24" man="1"/>
  </rowBreaks>
  <colBreaks count="1" manualBreakCount="1">
    <brk id="16" max="3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tit</vt:lpstr>
      <vt:lpstr>Sheet2</vt:lpstr>
      <vt:lpstr>tit!Print_Area</vt:lpstr>
      <vt:lpstr>Sheet2!Print_Titles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Shahen</dc:creator>
  <cp:lastModifiedBy>Kristina Gevorgyan</cp:lastModifiedBy>
  <cp:lastPrinted>2016-04-19T11:30:24Z</cp:lastPrinted>
  <dcterms:created xsi:type="dcterms:W3CDTF">2013-02-07T13:35:17Z</dcterms:created>
  <dcterms:modified xsi:type="dcterms:W3CDTF">2016-06-23T07:27:06Z</dcterms:modified>
</cp:coreProperties>
</file>