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bookViews>
    <workbookView xWindow="1860" yWindow="135" windowWidth="14985" windowHeight="7620" tabRatio="763" activeTab="1"/>
  </bookViews>
  <sheets>
    <sheet name="Sheet1" sheetId="10" r:id="rId1"/>
    <sheet name="2015" sheetId="11" r:id="rId2"/>
  </sheets>
  <definedNames>
    <definedName name="OLE_LINK1" localSheetId="0">Sheet1!#REF!</definedName>
    <definedName name="_xlnm.Print_Area" localSheetId="1">'2015'!$A$1:$AD$20</definedName>
    <definedName name="_xlnm.Print_Area" localSheetId="0">Sheet1!$A$1:$M$30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S5" i="11" l="1"/>
  <c r="U5" i="11"/>
  <c r="S4" i="11"/>
  <c r="U4" i="11"/>
  <c r="M6" i="11"/>
  <c r="M9" i="11"/>
  <c r="O9" i="11"/>
  <c r="M8" i="11"/>
  <c r="O8" i="11" s="1"/>
  <c r="M10" i="11"/>
  <c r="O10" i="11"/>
  <c r="M11" i="11"/>
  <c r="O11" i="11" s="1"/>
  <c r="M12" i="11"/>
  <c r="O12" i="11"/>
  <c r="M13" i="11"/>
  <c r="O13" i="11" s="1"/>
  <c r="M14" i="11"/>
  <c r="O14" i="11"/>
  <c r="M15" i="11"/>
  <c r="O15" i="11" s="1"/>
  <c r="M16" i="11"/>
  <c r="O16" i="11"/>
  <c r="M17" i="11"/>
  <c r="O17" i="11" s="1"/>
  <c r="M18" i="11"/>
  <c r="O18" i="11"/>
  <c r="M19" i="11"/>
  <c r="O19" i="11" s="1"/>
  <c r="O6" i="11"/>
  <c r="M7" i="11"/>
  <c r="O7" i="11"/>
  <c r="M4" i="11"/>
  <c r="O4" i="11"/>
  <c r="M20" i="11"/>
  <c r="O20" i="11"/>
  <c r="S20" i="11"/>
  <c r="U20" i="11"/>
  <c r="S19" i="11"/>
  <c r="U19" i="11"/>
  <c r="S18" i="11"/>
  <c r="U18" i="11"/>
  <c r="S17" i="11"/>
  <c r="U17" i="11"/>
  <c r="S16" i="11"/>
  <c r="U16" i="11"/>
  <c r="S15" i="11"/>
  <c r="U15" i="11"/>
  <c r="S13" i="11"/>
  <c r="U13" i="11"/>
  <c r="S12" i="11"/>
  <c r="U12" i="11"/>
  <c r="S11" i="11"/>
  <c r="U11" i="11"/>
  <c r="S10" i="11"/>
  <c r="U10" i="11"/>
  <c r="S9" i="11"/>
  <c r="U9" i="11"/>
  <c r="S8" i="11"/>
  <c r="U8" i="11"/>
  <c r="S7" i="11"/>
  <c r="U7" i="11"/>
  <c r="S6" i="11"/>
  <c r="U6" i="11"/>
</calcChain>
</file>

<file path=xl/sharedStrings.xml><?xml version="1.0" encoding="utf-8"?>
<sst xmlns="http://schemas.openxmlformats.org/spreadsheetml/2006/main" count="98" uniqueCount="82">
  <si>
    <t>Ը</t>
  </si>
  <si>
    <t>քանակական</t>
  </si>
  <si>
    <t>Գ</t>
  </si>
  <si>
    <t>Ա</t>
  </si>
  <si>
    <t>Ե</t>
  </si>
  <si>
    <t>Բ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</si>
  <si>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</si>
  <si>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</si>
  <si>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</si>
  <si>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</si>
  <si>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</si>
  <si>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</si>
  <si>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</si>
  <si>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</si>
  <si>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</si>
  <si>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</si>
  <si>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</si>
  <si>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</si>
  <si>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</si>
  <si>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</si>
  <si>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</si>
  <si>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</si>
  <si>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</si>
  <si>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</si>
  <si>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</si>
  <si>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</si>
  <si>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1. Տնտեսական մրցակցության պաշտպանության օրենսդրության պահպանման նկատմամբ տնտեսվարող սուբյեկտների վերահսկողություն (ստուգման ենթակա տնտեսվարող սուբյեկտների թիվը )</t>
  </si>
  <si>
    <t>2. Տնտեսական մրցակցության պաշտպանության պետական հանձնաժողովի կողմից ընդունված որոշումներ (որոշումների թիվը) այդ թվում `</t>
  </si>
  <si>
    <t xml:space="preserve"> 3. Տնտեսական մրցակցության  բնագավառում պետական քաղաքականությունը կարգավորող իրավական ակտերի մշակում (փաստաթղթերի թիվը) </t>
  </si>
  <si>
    <t xml:space="preserve">4. Դիմումների և բողոքների ուսումնասիրում և պատասխանված դիմումներ (թիվը) </t>
  </si>
  <si>
    <t>5. Միջազգային համագործակցություն. համագործակցություն օտարերկրյա պետությունների պետական մարմինների և ոչ կառավարական կազմակերպությունների միջազգային կազմակերպությունների հետ (ծրագրերի թիվը)</t>
  </si>
  <si>
    <t xml:space="preserve"> Տնտեսական մրցակցության պաշտպանության պետական քաղաքականության մշակման, վերահսկողության և աջակցության ծառայություններ, ապրանքային շուկաների կառուցվածքի   ուսումնասիրություն, ծրագրերի համակարգում</t>
  </si>
  <si>
    <t>Դ</t>
  </si>
  <si>
    <t>Զ</t>
  </si>
  <si>
    <t>Է</t>
  </si>
  <si>
    <t>Թ</t>
  </si>
  <si>
    <t>Ծրագրի կամ Քաղաքականության միջոցառման անվանումը</t>
  </si>
  <si>
    <t>Չափորոշիչը (նկարագրությունը)</t>
  </si>
  <si>
    <t>Տարբերության պատճառը_x000D_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</si>
  <si>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</si>
  <si>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 xml:space="preserve">Ցուցանիշի փոփոխու-թյուններն ըստ համապատաս-խան իրավա-կան ակտի (+/-) </t>
  </si>
  <si>
    <t>Հաստատված և փաստացի ցուցանիշների տարբերությունը (սյ 10-սյ 9)</t>
  </si>
  <si>
    <t>Տարբերության պատճառը_x000D_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</si>
  <si>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</si>
  <si>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</si>
  <si>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</si>
  <si>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Ոչ ֆինանսական ցուցանիշներ</t>
  </si>
  <si>
    <t>Ծրագրի ընթացիկ կառավարմանն ուղղված նախատեսվող միջոցառումները</t>
  </si>
  <si>
    <t>Չափորոշիչի տեսակը</t>
  </si>
  <si>
    <t>6. Տնտեսական մրցակցության իրավիճակը  գնահատելու համար ապրանքային շուկաների ուսումնասիրություն (թիվը),որից</t>
  </si>
  <si>
    <t>Տնտեսագիտական հոդվածներում գումարների մնացորդի առկայությունը պայամանավորված է տնտեսումների և խնայողությունների հետ:</t>
  </si>
  <si>
    <t>ԱԾ</t>
  </si>
  <si>
    <t>ԾՏ</t>
  </si>
  <si>
    <t>Ծրագրի դասիչը</t>
  </si>
  <si>
    <t>Քաղաքականության միջոցառման դասիչը</t>
  </si>
  <si>
    <t>Ֆինանսական ցուցանիշներ (հազ. դրամ)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</si>
  <si>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</si>
  <si>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</si>
  <si>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</si>
  <si>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</si>
  <si>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ճշտված ցուցանիշը հաշվետուժամանակահատվածի համար (սյ 7+սյ 8)</t>
  </si>
  <si>
    <t>Փաստացի ցուցանիշը (դրամարկղային ծախս) հաշվետու ժամանակահատվածում</t>
  </si>
  <si>
    <t>Ժ</t>
  </si>
  <si>
    <t xml:space="preserve"> 6.1Նոր ապրանքային շուկաների ուսումնասիրություն (թիվը),</t>
  </si>
  <si>
    <t>7.Գերիշխող դիրք ունեցող տնտեսվարող սուբյեկտների կողմից պարբերաբար ստացվող տեղեկատվության ուսումնասիրություն (տնտեսվարող սուբյեկտների թիվը)</t>
  </si>
  <si>
    <t>7.1 Գերիշխող դիրք ունեցող տնտեսվարող սուբյեկտների կողմից պարբերաբար ստացվող տեղեկատվության ուսումնասիրություն (ուսումնասիրված ապրանքային շուկաների թիվը)</t>
  </si>
  <si>
    <t>8. Օրենքի հնարավոր խախտումների բացահայտման նպատակով իրականացվող դիտանցում (թիվը)</t>
  </si>
  <si>
    <t>9. Օրենքի հնարավոր խախտումների բացահայտման նպատակով իրականացվող հսկիչ գնումներ (թիվը)</t>
  </si>
  <si>
    <t>11.Հանձնաժողովի նախաձեռնությամբ հարուցված վարչական վարույթներ (թիվը)</t>
  </si>
  <si>
    <t>12.Դիմում բողոքների հիման վրա հարուցված վարչական վարույթներ (թիվը)</t>
  </si>
  <si>
    <t>13.Իրականացված վարչական վարույթների արդյունքում կիրառված պատասխանատվության միջոցներ (թիվը)</t>
  </si>
  <si>
    <t>Դիմումների և բողոքների ուսումնասիրման միջին ժամկետը  (օր)</t>
  </si>
  <si>
    <t>Պետական հիմնարկների աշխատողների սոցիալական փաթեթի ապահովագրություն</t>
  </si>
  <si>
    <t>Մի շարք աշխատողների աշխատած ժամանակահատվածը չի բավականացրել սոցիալական փաթեթի կարգով սահմանված վեց ամիսը:</t>
  </si>
  <si>
    <t>2015թ. Հանձնաժողովի գործունեության ծրագրի դրույթների հետևողական իրականացում:</t>
  </si>
  <si>
    <t>01.01.2015թ 01.10.2015թ.</t>
  </si>
  <si>
    <t>10. Գործունեության հրապարակայնությունը ապահովելու նպատակով տեղեկագրի հրատարակում (տեղեկագրերի թիվը), մեկ համարի միջին տպաքանակը 150 հատ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</si>
  <si>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</si>
  <si>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</si>
  <si>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</si>
  <si>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01.01.15թ.- 01.01.16թ. ժամանակահատվածի համար</t>
  </si>
  <si>
    <t>Հայաստանի Հանրապետության տնտեսական մրցակցության պաշտպանության պետական հանձնաժողով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</si>
</sst>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0" formatCode="00"/>
  </numFmts>
  <fonts count="13"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10"/>
      <name val="GHEA Grapalat"/>
      <family val="3"/>
    </font>
    <font>
      <sz val="8"/>
      <name val="Arial Armenian"/>
      <family val="2"/>
    </font>
    <font>
      <sz val="8"/>
      <color indexed="8"/>
      <name val="GHEA Grapalat"/>
      <family val="3"/>
    </font>
    <font>
      <sz val="8"/>
      <name val="GHEA Grapalat"/>
      <family val="3"/>
    </font>
    <font>
      <b/>
      <sz val="8"/>
      <name val="GHEA Grapalat"/>
      <family val="3"/>
    </font>
    <font>
      <b/>
      <sz val="8"/>
      <color indexed="8"/>
      <name val="GHEA Grapalat"/>
      <family val="3"/>
    </font>
    <font>
      <sz val="10"/>
      <name val="Arial Armenian"/>
    </font>
    <font>
      <b/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0" fontId="3" fillId="0" borderId="0" xfId="0" applyFont="1"/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7" fillId="0" borderId="1" xfId="2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top" wrapText="1"/>
    </xf>
    <xf numFmtId="49" fontId="7" fillId="0" borderId="1" xfId="2" applyNumberFormat="1" applyFont="1" applyFill="1" applyBorder="1" applyAlignment="1">
      <alignment horizontal="center" vertical="center"/>
    </xf>
    <xf numFmtId="4" fontId="7" fillId="0" borderId="1" xfId="2" applyNumberFormat="1" applyFont="1" applyFill="1" applyBorder="1" applyAlignment="1">
      <alignment horizontal="center" vertical="center"/>
    </xf>
    <xf numFmtId="17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2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0" fontId="6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5" fillId="0" borderId="1" xfId="2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textRotation="90" wrapText="1"/>
    </xf>
    <xf numFmtId="0" fontId="7" fillId="0" borderId="1" xfId="2" applyFont="1" applyFill="1" applyBorder="1" applyAlignment="1">
      <alignment horizontal="center" vertical="center" textRotation="90"/>
    </xf>
  </cellXfs>
  <cellStyles count="4">
    <cellStyle name="Comma" xfId="1" builtinId="3"/>
    <cellStyle name="Normal" xfId="0" builtinId="0"/>
    <cellStyle name="Normal_Hashvetvutjunner" xfId="2"/>
    <cellStyle name="Sty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Normal="100" workbookViewId="0">
      <selection activeCell="A9" sqref="A9:M9"/>
    </sheetView>
  </sheetViews>
  <sheetFormatPr defaultRowHeight="13.5"/>
  <cols>
    <col min="1" max="1" width="5.140625" style="32" customWidth="1"/>
    <col min="2" max="5" width="9.140625" style="32"/>
    <col min="6" max="6" width="11" style="32" customWidth="1"/>
    <col min="7" max="7" width="9.140625" style="32"/>
    <col min="8" max="8" width="10.7109375" style="32" customWidth="1"/>
    <col min="9" max="11" width="9.140625" style="32"/>
    <col min="12" max="12" width="34.5703125" style="32" customWidth="1"/>
    <col min="13" max="13" width="13.85546875" style="32" customWidth="1"/>
    <col min="14" max="16384" width="9.140625" style="32"/>
  </cols>
  <sheetData>
    <row r="1" spans="1:13" ht="20.25" customHeight="1">
      <c r="M1" s="33" t="s">
        <v>77</v>
      </c>
    </row>
    <row r="2" spans="1:13" ht="20.25" customHeight="1">
      <c r="M2" s="33"/>
    </row>
    <row r="3" spans="1:13" ht="20.25" customHeight="1">
      <c r="M3" s="33"/>
    </row>
    <row r="5" spans="1:13" ht="17.25">
      <c r="A5" s="39"/>
      <c r="C5" s="1"/>
      <c r="D5" s="1"/>
      <c r="L5" s="34"/>
    </row>
    <row r="6" spans="1:13">
      <c r="A6" s="39"/>
      <c r="C6" s="1"/>
      <c r="D6" s="1"/>
    </row>
    <row r="7" spans="1:13" ht="17.25">
      <c r="A7" s="38" t="s">
        <v>78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ht="47.25" customHeight="1">
      <c r="A8" s="40" t="s">
        <v>79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ht="39.75" customHeight="1">
      <c r="A9" s="37" t="s">
        <v>81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ht="17.25">
      <c r="A10" s="38" t="s">
        <v>80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 ht="17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3" ht="15.7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</sheetData>
  <mergeCells count="5">
    <mergeCell ref="A9:M9"/>
    <mergeCell ref="A10:M10"/>
    <mergeCell ref="A5:A6"/>
    <mergeCell ref="A7:M7"/>
    <mergeCell ref="A8:M8"/>
  </mergeCells>
  <phoneticPr fontId="4" type="noConversion"/>
  <pageMargins left="0.23622047244094488" right="0.15748031496062992" top="0.21" bottom="0.15748031496062992" header="0.22" footer="0.19684930008748908"/>
  <pageSetup paperSize="9" scale="97" firstPageNumber="2509" orientation="landscape" useFirstPageNumber="1" horizont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zoomScaleNormal="100" workbookViewId="0">
      <selection activeCell="O6" sqref="O6"/>
    </sheetView>
  </sheetViews>
  <sheetFormatPr defaultColWidth="1.28515625" defaultRowHeight="13.5"/>
  <cols>
    <col min="1" max="1" width="7.5703125" style="27" customWidth="1"/>
    <col min="2" max="2" width="2.28515625" style="27" customWidth="1"/>
    <col min="3" max="3" width="6.42578125" style="27" customWidth="1"/>
    <col min="4" max="4" width="4" style="27" customWidth="1"/>
    <col min="5" max="5" width="3.5703125" style="27" customWidth="1"/>
    <col min="6" max="6" width="2.28515625" style="28" customWidth="1"/>
    <col min="7" max="7" width="2.140625" style="28" customWidth="1"/>
    <col min="8" max="8" width="28.42578125" style="29" customWidth="1"/>
    <col min="9" max="9" width="31.5703125" style="29" customWidth="1"/>
    <col min="10" max="10" width="8" style="29" customWidth="1"/>
    <col min="11" max="11" width="14.5703125" style="30" customWidth="1"/>
    <col min="12" max="12" width="12.5703125" style="30" customWidth="1"/>
    <col min="13" max="13" width="11.28515625" style="30" customWidth="1"/>
    <col min="14" max="14" width="13.42578125" style="30" customWidth="1"/>
    <col min="15" max="15" width="13" style="30" customWidth="1"/>
    <col min="16" max="16" width="18.7109375" style="30" customWidth="1"/>
    <col min="17" max="17" width="15.5703125" style="31" customWidth="1"/>
    <col min="18" max="18" width="8.85546875" style="31" customWidth="1"/>
    <col min="19" max="19" width="14.42578125" style="31" customWidth="1"/>
    <col min="20" max="20" width="9.42578125" style="31" customWidth="1"/>
    <col min="21" max="21" width="16.28515625" style="31" customWidth="1"/>
    <col min="22" max="22" width="24.85546875" style="28" customWidth="1"/>
    <col min="23" max="23" width="26" style="28" customWidth="1"/>
    <col min="24" max="24" width="31.7109375" style="28" customWidth="1"/>
    <col min="25" max="25" width="22.140625" style="28" customWidth="1"/>
    <col min="26" max="26" width="4" style="26" customWidth="1"/>
    <col min="27" max="16384" width="1.28515625" style="26"/>
  </cols>
  <sheetData>
    <row r="1" spans="1:25" s="22" customFormat="1" ht="27" customHeight="1">
      <c r="A1" s="45" t="s">
        <v>21</v>
      </c>
      <c r="B1" s="44" t="s">
        <v>22</v>
      </c>
      <c r="C1" s="43" t="s">
        <v>23</v>
      </c>
      <c r="D1" s="43"/>
      <c r="E1" s="43"/>
      <c r="F1" s="44" t="s">
        <v>24</v>
      </c>
      <c r="G1" s="44" t="s">
        <v>25</v>
      </c>
      <c r="H1" s="43" t="s">
        <v>36</v>
      </c>
      <c r="I1" s="43" t="s">
        <v>37</v>
      </c>
      <c r="J1" s="43" t="s">
        <v>48</v>
      </c>
      <c r="K1" s="41" t="s">
        <v>46</v>
      </c>
      <c r="L1" s="41"/>
      <c r="M1" s="41"/>
      <c r="N1" s="41"/>
      <c r="O1" s="41"/>
      <c r="P1" s="41"/>
      <c r="Q1" s="41" t="s">
        <v>55</v>
      </c>
      <c r="R1" s="41"/>
      <c r="S1" s="41"/>
      <c r="T1" s="41"/>
      <c r="U1" s="41"/>
      <c r="V1" s="41"/>
      <c r="W1" s="41"/>
      <c r="X1" s="42" t="s">
        <v>47</v>
      </c>
      <c r="Y1" s="42"/>
    </row>
    <row r="2" spans="1:25" s="23" customFormat="1" ht="159" customHeight="1">
      <c r="A2" s="45"/>
      <c r="B2" s="44"/>
      <c r="C2" s="7" t="s">
        <v>53</v>
      </c>
      <c r="D2" s="43" t="s">
        <v>54</v>
      </c>
      <c r="E2" s="43"/>
      <c r="F2" s="44"/>
      <c r="G2" s="44"/>
      <c r="H2" s="43"/>
      <c r="I2" s="43"/>
      <c r="J2" s="43"/>
      <c r="K2" s="8" t="s">
        <v>39</v>
      </c>
      <c r="L2" s="7" t="s">
        <v>56</v>
      </c>
      <c r="M2" s="7" t="s">
        <v>57</v>
      </c>
      <c r="N2" s="7" t="s">
        <v>58</v>
      </c>
      <c r="O2" s="7" t="s">
        <v>59</v>
      </c>
      <c r="P2" s="7" t="s">
        <v>38</v>
      </c>
      <c r="Q2" s="9" t="s">
        <v>39</v>
      </c>
      <c r="R2" s="9" t="s">
        <v>40</v>
      </c>
      <c r="S2" s="9" t="s">
        <v>60</v>
      </c>
      <c r="T2" s="9" t="s">
        <v>61</v>
      </c>
      <c r="U2" s="9" t="s">
        <v>41</v>
      </c>
      <c r="V2" s="7" t="s">
        <v>42</v>
      </c>
      <c r="W2" s="7" t="s">
        <v>43</v>
      </c>
      <c r="X2" s="7" t="s">
        <v>44</v>
      </c>
      <c r="Y2" s="7" t="s">
        <v>45</v>
      </c>
    </row>
    <row r="3" spans="1:25" s="22" customFormat="1" ht="14.25">
      <c r="A3" s="10" t="s">
        <v>3</v>
      </c>
      <c r="B3" s="10" t="s">
        <v>5</v>
      </c>
      <c r="C3" s="10" t="s">
        <v>2</v>
      </c>
      <c r="D3" s="10" t="s">
        <v>32</v>
      </c>
      <c r="E3" s="10" t="s">
        <v>4</v>
      </c>
      <c r="F3" s="10" t="s">
        <v>33</v>
      </c>
      <c r="G3" s="11" t="s">
        <v>34</v>
      </c>
      <c r="H3" s="11" t="s">
        <v>0</v>
      </c>
      <c r="I3" s="11" t="s">
        <v>35</v>
      </c>
      <c r="J3" s="11" t="s">
        <v>62</v>
      </c>
      <c r="K3" s="11" t="s">
        <v>6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2" t="s">
        <v>12</v>
      </c>
      <c r="R3" s="12" t="s">
        <v>13</v>
      </c>
      <c r="S3" s="12" t="s">
        <v>14</v>
      </c>
      <c r="T3" s="12" t="s">
        <v>15</v>
      </c>
      <c r="U3" s="12" t="s">
        <v>16</v>
      </c>
      <c r="V3" s="11" t="s">
        <v>17</v>
      </c>
      <c r="W3" s="11" t="s">
        <v>18</v>
      </c>
      <c r="X3" s="11" t="s">
        <v>19</v>
      </c>
      <c r="Y3" s="11" t="s">
        <v>20</v>
      </c>
    </row>
    <row r="4" spans="1:25" s="24" customFormat="1" ht="130.5" customHeight="1">
      <c r="A4" s="2">
        <v>105008</v>
      </c>
      <c r="B4" s="2" t="s">
        <v>6</v>
      </c>
      <c r="C4" s="2">
        <v>1034</v>
      </c>
      <c r="D4" s="2" t="s">
        <v>51</v>
      </c>
      <c r="E4" s="13">
        <v>1</v>
      </c>
      <c r="F4" s="14"/>
      <c r="G4" s="14"/>
      <c r="H4" s="15" t="s">
        <v>31</v>
      </c>
      <c r="I4" s="16" t="s">
        <v>26</v>
      </c>
      <c r="J4" s="16" t="s">
        <v>1</v>
      </c>
      <c r="K4" s="2">
        <v>8</v>
      </c>
      <c r="L4" s="2"/>
      <c r="M4" s="2">
        <f>+L4+K4</f>
        <v>8</v>
      </c>
      <c r="N4" s="2">
        <v>1</v>
      </c>
      <c r="O4" s="2">
        <f>+N4-M4</f>
        <v>-7</v>
      </c>
      <c r="P4" s="2"/>
      <c r="Q4" s="3">
        <v>306298.59999999998</v>
      </c>
      <c r="R4" s="3"/>
      <c r="S4" s="3">
        <f>+R4+Q4</f>
        <v>306298.59999999998</v>
      </c>
      <c r="T4" s="3">
        <v>298359.17</v>
      </c>
      <c r="U4" s="3">
        <f>T4-S4</f>
        <v>-7939.429999999993</v>
      </c>
      <c r="V4" s="17" t="s">
        <v>50</v>
      </c>
      <c r="W4" s="14"/>
      <c r="X4" s="17" t="s">
        <v>74</v>
      </c>
      <c r="Y4" s="17" t="s">
        <v>75</v>
      </c>
    </row>
    <row r="5" spans="1:25" s="25" customFormat="1" ht="88.5" customHeight="1">
      <c r="A5" s="2"/>
      <c r="B5" s="2"/>
      <c r="C5" s="2">
        <v>1015</v>
      </c>
      <c r="D5" s="2" t="s">
        <v>52</v>
      </c>
      <c r="E5" s="13">
        <v>29</v>
      </c>
      <c r="F5" s="18"/>
      <c r="G5" s="18"/>
      <c r="H5" s="19" t="s">
        <v>72</v>
      </c>
      <c r="I5" s="20" t="s">
        <v>72</v>
      </c>
      <c r="J5" s="2"/>
      <c r="K5" s="2"/>
      <c r="L5" s="2"/>
      <c r="M5" s="2"/>
      <c r="N5" s="2"/>
      <c r="O5" s="2"/>
      <c r="P5" s="2"/>
      <c r="Q5" s="3">
        <v>4968</v>
      </c>
      <c r="R5" s="3">
        <v>1000</v>
      </c>
      <c r="S5" s="3">
        <f>Q5-R5</f>
        <v>3968</v>
      </c>
      <c r="T5" s="3">
        <v>3882</v>
      </c>
      <c r="U5" s="3">
        <f>T5-S5</f>
        <v>-86</v>
      </c>
      <c r="V5" s="36" t="s">
        <v>73</v>
      </c>
      <c r="W5" s="2"/>
      <c r="X5" s="4"/>
      <c r="Y5" s="4"/>
    </row>
    <row r="6" spans="1:25" s="25" customFormat="1" ht="63" customHeight="1">
      <c r="A6" s="2"/>
      <c r="B6" s="2"/>
      <c r="C6" s="2"/>
      <c r="D6" s="2"/>
      <c r="E6" s="13"/>
      <c r="F6" s="18"/>
      <c r="G6" s="18"/>
      <c r="H6" s="18"/>
      <c r="I6" s="20" t="s">
        <v>27</v>
      </c>
      <c r="J6" s="16" t="s">
        <v>1</v>
      </c>
      <c r="K6" s="2">
        <v>400</v>
      </c>
      <c r="L6" s="2"/>
      <c r="M6" s="2">
        <f>+L6+K6</f>
        <v>400</v>
      </c>
      <c r="N6" s="2">
        <v>422</v>
      </c>
      <c r="O6" s="2">
        <f t="shared" ref="O6:O20" si="0">+N6-M6</f>
        <v>22</v>
      </c>
      <c r="P6" s="2"/>
      <c r="Q6" s="3"/>
      <c r="R6" s="3"/>
      <c r="S6" s="3">
        <f t="shared" ref="S6:S20" si="1">R6+Q6</f>
        <v>0</v>
      </c>
      <c r="T6" s="3"/>
      <c r="U6" s="3">
        <f t="shared" ref="U6:U20" si="2">T6-S6</f>
        <v>0</v>
      </c>
      <c r="V6" s="2"/>
      <c r="W6" s="2"/>
      <c r="X6" s="2"/>
      <c r="Y6" s="2"/>
    </row>
    <row r="7" spans="1:25" ht="90.75" customHeight="1">
      <c r="A7" s="5"/>
      <c r="B7" s="5"/>
      <c r="C7" s="5"/>
      <c r="D7" s="5"/>
      <c r="E7" s="21"/>
      <c r="F7" s="6"/>
      <c r="G7" s="6"/>
      <c r="H7" s="14"/>
      <c r="I7" s="16" t="s">
        <v>28</v>
      </c>
      <c r="J7" s="16" t="s">
        <v>1</v>
      </c>
      <c r="K7" s="2">
        <v>2</v>
      </c>
      <c r="L7" s="2"/>
      <c r="M7" s="2">
        <f t="shared" ref="M7:M19" si="3">+L7+K7</f>
        <v>2</v>
      </c>
      <c r="N7" s="2">
        <v>3</v>
      </c>
      <c r="O7" s="2">
        <f t="shared" si="0"/>
        <v>1</v>
      </c>
      <c r="P7" s="2"/>
      <c r="Q7" s="3"/>
      <c r="R7" s="3"/>
      <c r="S7" s="3">
        <f t="shared" si="1"/>
        <v>0</v>
      </c>
      <c r="T7" s="3"/>
      <c r="U7" s="3">
        <f t="shared" si="2"/>
        <v>0</v>
      </c>
      <c r="V7" s="6"/>
      <c r="W7" s="6"/>
      <c r="X7" s="6"/>
      <c r="Y7" s="6"/>
    </row>
    <row r="8" spans="1:25" ht="57" customHeight="1">
      <c r="A8" s="5"/>
      <c r="B8" s="5"/>
      <c r="C8" s="5"/>
      <c r="D8" s="5"/>
      <c r="E8" s="21"/>
      <c r="F8" s="6"/>
      <c r="G8" s="6"/>
      <c r="H8" s="14"/>
      <c r="I8" s="16" t="s">
        <v>29</v>
      </c>
      <c r="J8" s="16" t="s">
        <v>1</v>
      </c>
      <c r="K8" s="2">
        <v>45</v>
      </c>
      <c r="L8" s="2"/>
      <c r="M8" s="2">
        <f t="shared" si="3"/>
        <v>45</v>
      </c>
      <c r="N8" s="2">
        <v>110</v>
      </c>
      <c r="O8" s="2">
        <f t="shared" si="0"/>
        <v>65</v>
      </c>
      <c r="P8" s="2"/>
      <c r="Q8" s="3"/>
      <c r="R8" s="3"/>
      <c r="S8" s="3">
        <f t="shared" si="1"/>
        <v>0</v>
      </c>
      <c r="T8" s="3"/>
      <c r="U8" s="3">
        <f t="shared" si="2"/>
        <v>0</v>
      </c>
      <c r="V8" s="6"/>
      <c r="W8" s="6"/>
      <c r="X8" s="6"/>
      <c r="Y8" s="6"/>
    </row>
    <row r="9" spans="1:25" ht="114" customHeight="1">
      <c r="A9" s="5"/>
      <c r="B9" s="5"/>
      <c r="C9" s="5"/>
      <c r="D9" s="5"/>
      <c r="E9" s="21"/>
      <c r="F9" s="6"/>
      <c r="G9" s="6"/>
      <c r="H9" s="14"/>
      <c r="I9" s="16" t="s">
        <v>30</v>
      </c>
      <c r="J9" s="16" t="s">
        <v>1</v>
      </c>
      <c r="K9" s="2">
        <v>6</v>
      </c>
      <c r="L9" s="2"/>
      <c r="M9" s="2">
        <f t="shared" si="3"/>
        <v>6</v>
      </c>
      <c r="N9" s="2">
        <v>5</v>
      </c>
      <c r="O9" s="2">
        <f t="shared" si="0"/>
        <v>-1</v>
      </c>
      <c r="P9" s="2"/>
      <c r="Q9" s="3"/>
      <c r="R9" s="3"/>
      <c r="S9" s="3">
        <f t="shared" si="1"/>
        <v>0</v>
      </c>
      <c r="T9" s="3"/>
      <c r="U9" s="3">
        <f t="shared" si="2"/>
        <v>0</v>
      </c>
      <c r="V9" s="6"/>
      <c r="W9" s="6"/>
      <c r="X9" s="6"/>
      <c r="Y9" s="6"/>
    </row>
    <row r="10" spans="1:25" ht="70.5" customHeight="1">
      <c r="A10" s="5"/>
      <c r="B10" s="5"/>
      <c r="C10" s="5"/>
      <c r="D10" s="5"/>
      <c r="E10" s="21"/>
      <c r="F10" s="6"/>
      <c r="G10" s="6"/>
      <c r="H10" s="14"/>
      <c r="I10" s="16" t="s">
        <v>49</v>
      </c>
      <c r="J10" s="16" t="s">
        <v>1</v>
      </c>
      <c r="K10" s="2">
        <v>50</v>
      </c>
      <c r="L10" s="2"/>
      <c r="M10" s="2">
        <f t="shared" si="3"/>
        <v>50</v>
      </c>
      <c r="N10" s="2">
        <v>28</v>
      </c>
      <c r="O10" s="2">
        <f t="shared" si="0"/>
        <v>-22</v>
      </c>
      <c r="P10" s="2"/>
      <c r="Q10" s="3"/>
      <c r="R10" s="3"/>
      <c r="S10" s="3">
        <f t="shared" si="1"/>
        <v>0</v>
      </c>
      <c r="T10" s="3"/>
      <c r="U10" s="3">
        <f t="shared" si="2"/>
        <v>0</v>
      </c>
      <c r="V10" s="6"/>
      <c r="W10" s="6"/>
      <c r="X10" s="6"/>
      <c r="Y10" s="6"/>
    </row>
    <row r="11" spans="1:25" ht="44.25" customHeight="1">
      <c r="A11" s="5"/>
      <c r="B11" s="5"/>
      <c r="C11" s="5"/>
      <c r="D11" s="5"/>
      <c r="E11" s="21"/>
      <c r="F11" s="6"/>
      <c r="G11" s="6"/>
      <c r="H11" s="14"/>
      <c r="I11" s="16" t="s">
        <v>63</v>
      </c>
      <c r="J11" s="16" t="s">
        <v>1</v>
      </c>
      <c r="K11" s="2">
        <v>15</v>
      </c>
      <c r="L11" s="2"/>
      <c r="M11" s="2">
        <f t="shared" si="3"/>
        <v>15</v>
      </c>
      <c r="N11" s="2">
        <v>14</v>
      </c>
      <c r="O11" s="2">
        <f t="shared" si="0"/>
        <v>-1</v>
      </c>
      <c r="P11" s="2"/>
      <c r="Q11" s="3"/>
      <c r="R11" s="3"/>
      <c r="S11" s="3">
        <f t="shared" si="1"/>
        <v>0</v>
      </c>
      <c r="T11" s="3"/>
      <c r="U11" s="3">
        <f t="shared" si="2"/>
        <v>0</v>
      </c>
      <c r="V11" s="6"/>
      <c r="W11" s="6"/>
      <c r="X11" s="6"/>
      <c r="Y11" s="6"/>
    </row>
    <row r="12" spans="1:25" ht="108" customHeight="1">
      <c r="A12" s="5"/>
      <c r="B12" s="5"/>
      <c r="C12" s="5"/>
      <c r="D12" s="5"/>
      <c r="E12" s="21"/>
      <c r="F12" s="6"/>
      <c r="G12" s="6"/>
      <c r="H12" s="14"/>
      <c r="I12" s="20" t="s">
        <v>64</v>
      </c>
      <c r="J12" s="16" t="s">
        <v>1</v>
      </c>
      <c r="K12" s="2">
        <v>130</v>
      </c>
      <c r="L12" s="2"/>
      <c r="M12" s="2">
        <f t="shared" si="3"/>
        <v>130</v>
      </c>
      <c r="N12" s="2">
        <v>146</v>
      </c>
      <c r="O12" s="2">
        <f t="shared" si="0"/>
        <v>16</v>
      </c>
      <c r="P12" s="2"/>
      <c r="Q12" s="3"/>
      <c r="R12" s="3"/>
      <c r="S12" s="3">
        <f t="shared" si="1"/>
        <v>0</v>
      </c>
      <c r="T12" s="3"/>
      <c r="U12" s="3">
        <f t="shared" si="2"/>
        <v>0</v>
      </c>
      <c r="V12" s="6"/>
      <c r="W12" s="6"/>
      <c r="X12" s="6"/>
      <c r="Y12" s="6"/>
    </row>
    <row r="13" spans="1:25" ht="84" customHeight="1">
      <c r="A13" s="5"/>
      <c r="B13" s="5"/>
      <c r="C13" s="5"/>
      <c r="D13" s="5"/>
      <c r="E13" s="21"/>
      <c r="F13" s="6"/>
      <c r="G13" s="6"/>
      <c r="H13" s="14"/>
      <c r="I13" s="20" t="s">
        <v>65</v>
      </c>
      <c r="J13" s="16" t="s">
        <v>1</v>
      </c>
      <c r="K13" s="2">
        <v>180</v>
      </c>
      <c r="L13" s="2"/>
      <c r="M13" s="2">
        <f t="shared" si="3"/>
        <v>180</v>
      </c>
      <c r="N13" s="2">
        <v>148</v>
      </c>
      <c r="O13" s="2">
        <f t="shared" si="0"/>
        <v>-32</v>
      </c>
      <c r="P13" s="2"/>
      <c r="Q13" s="3"/>
      <c r="R13" s="3"/>
      <c r="S13" s="3">
        <f t="shared" si="1"/>
        <v>0</v>
      </c>
      <c r="T13" s="3"/>
      <c r="U13" s="3">
        <f t="shared" si="2"/>
        <v>0</v>
      </c>
      <c r="V13" s="6"/>
      <c r="W13" s="6"/>
      <c r="X13" s="6"/>
      <c r="Y13" s="6"/>
    </row>
    <row r="14" spans="1:25" ht="56.25" customHeight="1">
      <c r="A14" s="5"/>
      <c r="B14" s="5"/>
      <c r="C14" s="5"/>
      <c r="D14" s="5"/>
      <c r="E14" s="21"/>
      <c r="F14" s="6"/>
      <c r="G14" s="6"/>
      <c r="H14" s="14"/>
      <c r="I14" s="20" t="s">
        <v>66</v>
      </c>
      <c r="J14" s="16" t="s">
        <v>1</v>
      </c>
      <c r="K14" s="2">
        <v>80</v>
      </c>
      <c r="L14" s="2"/>
      <c r="M14" s="2">
        <f t="shared" si="3"/>
        <v>80</v>
      </c>
      <c r="N14" s="2">
        <v>145</v>
      </c>
      <c r="O14" s="2">
        <f t="shared" si="0"/>
        <v>65</v>
      </c>
      <c r="P14" s="2"/>
      <c r="Q14" s="3"/>
      <c r="R14" s="3"/>
      <c r="S14" s="3"/>
      <c r="T14" s="3"/>
      <c r="U14" s="3"/>
      <c r="V14" s="6"/>
      <c r="W14" s="6"/>
      <c r="X14" s="6"/>
      <c r="Y14" s="6"/>
    </row>
    <row r="15" spans="1:25" ht="75.75" customHeight="1">
      <c r="A15" s="5"/>
      <c r="B15" s="5"/>
      <c r="C15" s="5"/>
      <c r="D15" s="5"/>
      <c r="E15" s="21"/>
      <c r="F15" s="6"/>
      <c r="G15" s="6"/>
      <c r="H15" s="14"/>
      <c r="I15" s="20" t="s">
        <v>67</v>
      </c>
      <c r="J15" s="16"/>
      <c r="K15" s="2">
        <v>120</v>
      </c>
      <c r="L15" s="2"/>
      <c r="M15" s="2">
        <f t="shared" si="3"/>
        <v>120</v>
      </c>
      <c r="N15" s="2">
        <v>24</v>
      </c>
      <c r="O15" s="2">
        <f t="shared" si="0"/>
        <v>-96</v>
      </c>
      <c r="P15" s="2"/>
      <c r="Q15" s="3"/>
      <c r="R15" s="3"/>
      <c r="S15" s="3">
        <f t="shared" si="1"/>
        <v>0</v>
      </c>
      <c r="T15" s="3"/>
      <c r="U15" s="3">
        <f t="shared" si="2"/>
        <v>0</v>
      </c>
      <c r="V15" s="6"/>
      <c r="W15" s="6"/>
      <c r="X15" s="6"/>
      <c r="Y15" s="6"/>
    </row>
    <row r="16" spans="1:25" ht="75" customHeight="1">
      <c r="A16" s="5"/>
      <c r="B16" s="5"/>
      <c r="C16" s="5"/>
      <c r="D16" s="5"/>
      <c r="E16" s="21"/>
      <c r="F16" s="6"/>
      <c r="G16" s="6"/>
      <c r="H16" s="14"/>
      <c r="I16" s="16" t="s">
        <v>76</v>
      </c>
      <c r="J16" s="16" t="s">
        <v>1</v>
      </c>
      <c r="K16" s="2">
        <v>2</v>
      </c>
      <c r="L16" s="2"/>
      <c r="M16" s="2">
        <f t="shared" si="3"/>
        <v>2</v>
      </c>
      <c r="N16" s="2">
        <v>0</v>
      </c>
      <c r="O16" s="2">
        <f t="shared" si="0"/>
        <v>-2</v>
      </c>
      <c r="P16" s="2"/>
      <c r="Q16" s="3"/>
      <c r="R16" s="3"/>
      <c r="S16" s="3">
        <f t="shared" si="1"/>
        <v>0</v>
      </c>
      <c r="T16" s="3"/>
      <c r="U16" s="3">
        <f t="shared" si="2"/>
        <v>0</v>
      </c>
      <c r="V16" s="6"/>
      <c r="W16" s="6"/>
      <c r="X16" s="6"/>
      <c r="Y16" s="6"/>
    </row>
    <row r="17" spans="1:25" ht="40.5" customHeight="1">
      <c r="A17" s="5"/>
      <c r="B17" s="5"/>
      <c r="C17" s="5"/>
      <c r="D17" s="5"/>
      <c r="E17" s="21"/>
      <c r="F17" s="6"/>
      <c r="G17" s="6"/>
      <c r="H17" s="14"/>
      <c r="I17" s="16" t="s">
        <v>68</v>
      </c>
      <c r="J17" s="16" t="s">
        <v>1</v>
      </c>
      <c r="K17" s="2">
        <v>125</v>
      </c>
      <c r="L17" s="2"/>
      <c r="M17" s="2">
        <f t="shared" si="3"/>
        <v>125</v>
      </c>
      <c r="N17" s="2">
        <v>105</v>
      </c>
      <c r="O17" s="2">
        <f t="shared" si="0"/>
        <v>-20</v>
      </c>
      <c r="P17" s="2"/>
      <c r="Q17" s="3"/>
      <c r="R17" s="3"/>
      <c r="S17" s="3">
        <f t="shared" si="1"/>
        <v>0</v>
      </c>
      <c r="T17" s="3"/>
      <c r="U17" s="3">
        <f t="shared" si="2"/>
        <v>0</v>
      </c>
      <c r="V17" s="6"/>
      <c r="W17" s="6"/>
      <c r="X17" s="6"/>
      <c r="Y17" s="6"/>
    </row>
    <row r="18" spans="1:25" ht="51.75" customHeight="1">
      <c r="A18" s="5"/>
      <c r="B18" s="5"/>
      <c r="C18" s="5"/>
      <c r="D18" s="5"/>
      <c r="E18" s="21"/>
      <c r="F18" s="6"/>
      <c r="G18" s="6"/>
      <c r="H18" s="14"/>
      <c r="I18" s="16" t="s">
        <v>69</v>
      </c>
      <c r="J18" s="16" t="s">
        <v>1</v>
      </c>
      <c r="K18" s="2">
        <v>30</v>
      </c>
      <c r="L18" s="2"/>
      <c r="M18" s="2">
        <f t="shared" si="3"/>
        <v>30</v>
      </c>
      <c r="N18" s="2">
        <v>70</v>
      </c>
      <c r="O18" s="2">
        <f t="shared" si="0"/>
        <v>40</v>
      </c>
      <c r="P18" s="2"/>
      <c r="Q18" s="3"/>
      <c r="R18" s="3"/>
      <c r="S18" s="3">
        <f t="shared" si="1"/>
        <v>0</v>
      </c>
      <c r="T18" s="3"/>
      <c r="U18" s="3">
        <f t="shared" si="2"/>
        <v>0</v>
      </c>
      <c r="V18" s="6"/>
      <c r="W18" s="6"/>
      <c r="X18" s="6"/>
      <c r="Y18" s="6"/>
    </row>
    <row r="19" spans="1:25" ht="60" customHeight="1">
      <c r="A19" s="5"/>
      <c r="B19" s="5"/>
      <c r="C19" s="5"/>
      <c r="D19" s="5"/>
      <c r="E19" s="21"/>
      <c r="F19" s="6"/>
      <c r="G19" s="6"/>
      <c r="H19" s="14"/>
      <c r="I19" s="16" t="s">
        <v>70</v>
      </c>
      <c r="J19" s="16" t="s">
        <v>1</v>
      </c>
      <c r="K19" s="2">
        <v>100</v>
      </c>
      <c r="L19" s="2"/>
      <c r="M19" s="2">
        <f t="shared" si="3"/>
        <v>100</v>
      </c>
      <c r="N19" s="2">
        <v>95</v>
      </c>
      <c r="O19" s="2">
        <f t="shared" si="0"/>
        <v>-5</v>
      </c>
      <c r="P19" s="2"/>
      <c r="Q19" s="3"/>
      <c r="R19" s="3"/>
      <c r="S19" s="3">
        <f t="shared" si="1"/>
        <v>0</v>
      </c>
      <c r="T19" s="3"/>
      <c r="U19" s="3">
        <f t="shared" si="2"/>
        <v>0</v>
      </c>
      <c r="V19" s="6"/>
      <c r="W19" s="6"/>
      <c r="X19" s="6"/>
      <c r="Y19" s="6"/>
    </row>
    <row r="20" spans="1:25" ht="45.75" customHeight="1">
      <c r="A20" s="5"/>
      <c r="B20" s="5"/>
      <c r="C20" s="5"/>
      <c r="D20" s="5"/>
      <c r="E20" s="21"/>
      <c r="F20" s="6"/>
      <c r="G20" s="6"/>
      <c r="H20" s="14"/>
      <c r="I20" s="16" t="s">
        <v>71</v>
      </c>
      <c r="J20" s="16"/>
      <c r="K20" s="2">
        <v>90</v>
      </c>
      <c r="L20" s="2"/>
      <c r="M20" s="2">
        <f>K20</f>
        <v>90</v>
      </c>
      <c r="N20" s="2">
        <v>75</v>
      </c>
      <c r="O20" s="2">
        <f t="shared" si="0"/>
        <v>-15</v>
      </c>
      <c r="P20" s="2"/>
      <c r="Q20" s="3"/>
      <c r="R20" s="3"/>
      <c r="S20" s="3">
        <f t="shared" si="1"/>
        <v>0</v>
      </c>
      <c r="T20" s="3"/>
      <c r="U20" s="3">
        <f t="shared" si="2"/>
        <v>0</v>
      </c>
      <c r="V20" s="6"/>
      <c r="W20" s="6"/>
      <c r="X20" s="6"/>
      <c r="Y20" s="6"/>
    </row>
  </sheetData>
  <mergeCells count="12">
    <mergeCell ref="G1:G2"/>
    <mergeCell ref="D2:E2"/>
    <mergeCell ref="A1:A2"/>
    <mergeCell ref="B1:B2"/>
    <mergeCell ref="C1:E1"/>
    <mergeCell ref="F1:F2"/>
    <mergeCell ref="Q1:W1"/>
    <mergeCell ref="X1:Y1"/>
    <mergeCell ref="H1:H2"/>
    <mergeCell ref="I1:I2"/>
    <mergeCell ref="J1:J2"/>
    <mergeCell ref="K1:P1"/>
  </mergeCells>
  <phoneticPr fontId="0" type="noConversion"/>
  <dataValidations count="5">
    <dataValidation type="decimal" allowBlank="1" showInputMessage="1" showErrorMessage="1" sqref="R2:R3">
      <formula1>-10000000000000000</formula1>
      <formula2>99999999999999</formula2>
    </dataValidation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H4:H5"/>
    <dataValidation type="whole" allowBlank="1" showInputMessage="1" showErrorMessage="1" sqref="E4:E20">
      <formula1>1</formula1>
      <formula2>999</formula2>
    </dataValidation>
    <dataValidation type="whole" allowBlank="1" showInputMessage="1" showErrorMessage="1" sqref="C4:C20">
      <formula1>1000</formula1>
      <formula2>9999</formula2>
    </dataValidation>
    <dataValidation type="list" allowBlank="1" showInputMessage="1" showErrorMessage="1" sqref="J4:J20 G4:G20 D4:D20 B4:B20">
      <formula1>#REF!</formula1>
    </dataValidation>
  </dataValidations>
  <pageMargins left="0.23622047244094499" right="0.15748031496063" top="0.55118110236220497" bottom="0.34" header="0.31496062992126" footer="0.17"/>
  <pageSetup paperSize="9" scale="78" firstPageNumber="2510" orientation="landscape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  <colBreaks count="2" manualBreakCount="2">
    <brk id="16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2015</vt:lpstr>
      <vt:lpstr>'2015'!Print_Area</vt:lpstr>
      <vt:lpstr>Sheet1!Print_Area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NarineHovhannisyan</dc:creator>
  <cp:lastModifiedBy>Kristina Gevorgyan</cp:lastModifiedBy>
  <cp:lastPrinted>2016-04-19T11:16:20Z</cp:lastPrinted>
  <dcterms:created xsi:type="dcterms:W3CDTF">2007-06-08T11:55:52Z</dcterms:created>
  <dcterms:modified xsi:type="dcterms:W3CDTF">2016-06-23T07:07:11Z</dcterms:modified>
</cp:coreProperties>
</file>