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860" yWindow="-120" windowWidth="14985" windowHeight="7875"/>
  </bookViews>
  <sheets>
    <sheet name="Sheet2" sheetId="8" r:id="rId1"/>
    <sheet name="Sheet1" sheetId="7" r:id="rId2"/>
  </sheets>
  <definedNames>
    <definedName name="_xlnm.Print_Area" localSheetId="1">Sheet1!$1:$115</definedName>
    <definedName name="_xlnm.Print_Titles" localSheetId="1">Sheet1!$A:$J,Sheet1!$1:$3</definedName>
  </definedNames>
  <calcPr calcId="145621" fullCalcOnLoad="1"/>
</workbook>
</file>

<file path=xl/calcChain.xml><?xml version="1.0" encoding="utf-8"?>
<calcChain xmlns="http://schemas.openxmlformats.org/spreadsheetml/2006/main">
  <c r="S115" i="7" l="1"/>
  <c r="U115" i="7" s="1"/>
  <c r="S113" i="7"/>
  <c r="U113" i="7"/>
  <c r="U111" i="7"/>
  <c r="U109" i="7"/>
  <c r="U108" i="7"/>
  <c r="U107" i="7"/>
  <c r="T4" i="7"/>
  <c r="R4" i="7"/>
  <c r="S4" i="7"/>
  <c r="U4" i="7"/>
  <c r="S5" i="7"/>
  <c r="U5" i="7" s="1"/>
  <c r="S6" i="7"/>
  <c r="U6" i="7"/>
  <c r="S7" i="7"/>
  <c r="U7" i="7" s="1"/>
  <c r="S8" i="7"/>
  <c r="U8" i="7"/>
  <c r="S9" i="7"/>
  <c r="U9" i="7" s="1"/>
  <c r="S10" i="7"/>
  <c r="U10" i="7"/>
  <c r="S11" i="7"/>
  <c r="U11" i="7" s="1"/>
  <c r="S12" i="7"/>
  <c r="U12" i="7"/>
  <c r="R13" i="7"/>
  <c r="S13" i="7" s="1"/>
  <c r="U13" i="7" s="1"/>
  <c r="S14" i="7"/>
  <c r="U14" i="7" s="1"/>
  <c r="S15" i="7"/>
  <c r="U15" i="7"/>
  <c r="S16" i="7"/>
  <c r="U16" i="7" s="1"/>
  <c r="S17" i="7"/>
  <c r="U17" i="7"/>
  <c r="S18" i="7"/>
  <c r="U18" i="7" s="1"/>
  <c r="S19" i="7"/>
  <c r="U19" i="7"/>
  <c r="S20" i="7"/>
  <c r="U20" i="7" s="1"/>
  <c r="S21" i="7"/>
  <c r="U21" i="7"/>
  <c r="S22" i="7"/>
  <c r="U22" i="7" s="1"/>
  <c r="S23" i="7"/>
  <c r="U23" i="7"/>
  <c r="S24" i="7"/>
  <c r="U24" i="7" s="1"/>
  <c r="S25" i="7"/>
  <c r="U25" i="7"/>
  <c r="S26" i="7"/>
  <c r="U26" i="7" s="1"/>
  <c r="S27" i="7"/>
  <c r="U27" i="7"/>
  <c r="S28" i="7"/>
  <c r="U28" i="7" s="1"/>
  <c r="S29" i="7"/>
  <c r="U29" i="7"/>
  <c r="S30" i="7"/>
  <c r="U30" i="7" s="1"/>
  <c r="S31" i="7"/>
  <c r="U31" i="7"/>
  <c r="S32" i="7"/>
  <c r="U32" i="7" s="1"/>
  <c r="S33" i="7"/>
  <c r="U33" i="7"/>
  <c r="S34" i="7"/>
  <c r="U34" i="7" s="1"/>
  <c r="S35" i="7"/>
  <c r="U35" i="7"/>
  <c r="R36" i="7"/>
  <c r="S36" i="7" s="1"/>
  <c r="U36" i="7" s="1"/>
  <c r="S37" i="7"/>
  <c r="U37" i="7"/>
  <c r="S38" i="7"/>
  <c r="U38" i="7" s="1"/>
  <c r="S39" i="7"/>
  <c r="U39" i="7"/>
  <c r="S40" i="7"/>
  <c r="U40" i="7" s="1"/>
  <c r="S41" i="7"/>
  <c r="U41" i="7"/>
  <c r="S42" i="7"/>
  <c r="U42" i="7" s="1"/>
  <c r="S43" i="7"/>
  <c r="U43" i="7"/>
  <c r="S44" i="7"/>
  <c r="U44" i="7" s="1"/>
  <c r="S45" i="7"/>
  <c r="U45" i="7"/>
  <c r="S46" i="7"/>
  <c r="U46" i="7" s="1"/>
  <c r="S47" i="7"/>
  <c r="U47" i="7"/>
  <c r="S48" i="7"/>
  <c r="U48" i="7" s="1"/>
  <c r="S49" i="7"/>
  <c r="U49" i="7"/>
  <c r="S50" i="7"/>
  <c r="U50" i="7" s="1"/>
  <c r="S51" i="7"/>
  <c r="U51" i="7"/>
  <c r="S52" i="7"/>
  <c r="U52" i="7" s="1"/>
  <c r="S53" i="7"/>
  <c r="U53" i="7"/>
  <c r="S54" i="7"/>
  <c r="U54" i="7" s="1"/>
  <c r="S55" i="7"/>
  <c r="U55" i="7"/>
  <c r="S56" i="7"/>
  <c r="U56" i="7" s="1"/>
  <c r="S57" i="7"/>
  <c r="U57" i="7"/>
  <c r="S58" i="7"/>
  <c r="U58" i="7" s="1"/>
  <c r="S59" i="7"/>
  <c r="U59" i="7"/>
  <c r="S60" i="7"/>
  <c r="U60" i="7" s="1"/>
  <c r="S61" i="7"/>
  <c r="U61" i="7"/>
  <c r="S62" i="7"/>
  <c r="U62" i="7" s="1"/>
  <c r="S63" i="7"/>
  <c r="U63" i="7"/>
  <c r="S64" i="7"/>
  <c r="U64" i="7" s="1"/>
  <c r="S65" i="7"/>
  <c r="U65" i="7"/>
  <c r="S66" i="7"/>
  <c r="U66" i="7" s="1"/>
  <c r="S67" i="7"/>
  <c r="U67" i="7"/>
  <c r="S68" i="7"/>
  <c r="U68" i="7" s="1"/>
  <c r="S69" i="7"/>
  <c r="U69" i="7"/>
  <c r="S70" i="7"/>
  <c r="U70" i="7" s="1"/>
  <c r="S71" i="7"/>
  <c r="U71" i="7"/>
  <c r="S72" i="7"/>
  <c r="U72" i="7" s="1"/>
  <c r="S73" i="7"/>
  <c r="U73" i="7"/>
  <c r="S74" i="7"/>
  <c r="U74" i="7" s="1"/>
  <c r="S75" i="7"/>
  <c r="U75" i="7"/>
  <c r="S76" i="7"/>
  <c r="U76" i="7" s="1"/>
  <c r="S77" i="7"/>
  <c r="U77" i="7"/>
  <c r="S78" i="7"/>
  <c r="U78" i="7" s="1"/>
  <c r="S79" i="7"/>
  <c r="U79" i="7"/>
  <c r="S80" i="7"/>
  <c r="S81" i="7"/>
  <c r="U81" i="7"/>
  <c r="S82" i="7"/>
  <c r="U82" i="7" s="1"/>
  <c r="S83" i="7"/>
  <c r="U83" i="7"/>
  <c r="S84" i="7"/>
  <c r="U84" i="7" s="1"/>
  <c r="S85" i="7"/>
  <c r="U85" i="7"/>
  <c r="S86" i="7"/>
  <c r="U86" i="7" s="1"/>
  <c r="S87" i="7"/>
  <c r="U87" i="7"/>
  <c r="S88" i="7"/>
  <c r="U88" i="7" s="1"/>
  <c r="S89" i="7"/>
  <c r="U89" i="7"/>
  <c r="S90" i="7"/>
  <c r="U90" i="7" s="1"/>
  <c r="S91" i="7"/>
  <c r="U91" i="7"/>
  <c r="S92" i="7"/>
  <c r="U92" i="7" s="1"/>
  <c r="S93" i="7"/>
  <c r="U93" i="7"/>
  <c r="R94" i="7"/>
  <c r="S94" i="7" s="1"/>
  <c r="U94" i="7" s="1"/>
  <c r="S95" i="7"/>
  <c r="U95" i="7"/>
  <c r="S96" i="7"/>
  <c r="U96" i="7" s="1"/>
  <c r="S97" i="7"/>
  <c r="U97" i="7"/>
  <c r="S98" i="7"/>
  <c r="U98" i="7" s="1"/>
  <c r="S99" i="7"/>
  <c r="U99" i="7"/>
  <c r="S100" i="7"/>
  <c r="U100" i="7" s="1"/>
  <c r="S101" i="7"/>
  <c r="U101" i="7"/>
  <c r="S102" i="7"/>
  <c r="U102" i="7" s="1"/>
  <c r="T103" i="7"/>
  <c r="R103" i="7"/>
  <c r="S103" i="7" s="1"/>
  <c r="S104" i="7"/>
  <c r="U104" i="7"/>
  <c r="S105" i="7"/>
  <c r="U105" i="7" s="1"/>
  <c r="R106" i="7"/>
  <c r="S106" i="7"/>
  <c r="U106" i="7" s="1"/>
  <c r="N17" i="7"/>
  <c r="O40" i="7"/>
  <c r="M41" i="7"/>
  <c r="O41" i="7" s="1"/>
  <c r="M42" i="7"/>
  <c r="O42" i="7"/>
  <c r="O43" i="7"/>
  <c r="M57" i="7"/>
  <c r="O62" i="7"/>
  <c r="O61" i="7"/>
  <c r="O60" i="7"/>
  <c r="M65" i="7"/>
  <c r="M25" i="7"/>
  <c r="M16" i="7"/>
  <c r="O16" i="7"/>
  <c r="M17" i="7"/>
  <c r="O17" i="7" s="1"/>
  <c r="M15" i="7"/>
  <c r="M27" i="7"/>
  <c r="M24" i="7"/>
  <c r="M21" i="7"/>
  <c r="M22" i="7"/>
  <c r="O22" i="7"/>
  <c r="M39" i="7"/>
  <c r="O39" i="7" s="1"/>
  <c r="M14" i="7"/>
  <c r="O14" i="7" s="1"/>
  <c r="M5" i="7"/>
  <c r="O5" i="7" s="1"/>
  <c r="M6" i="7"/>
  <c r="O6" i="7"/>
  <c r="M91" i="7"/>
  <c r="O91" i="7" s="1"/>
  <c r="M93" i="7"/>
  <c r="M74" i="7"/>
  <c r="O74" i="7"/>
  <c r="M9" i="7"/>
  <c r="O9" i="7" s="1"/>
  <c r="M10" i="7"/>
  <c r="O10" i="7"/>
  <c r="M11" i="7"/>
  <c r="O11" i="7" s="1"/>
  <c r="M12" i="7"/>
  <c r="O12" i="7"/>
  <c r="O13" i="7"/>
  <c r="O15" i="7"/>
  <c r="O18" i="7"/>
  <c r="M19" i="7"/>
  <c r="O19" i="7" s="1"/>
  <c r="M20" i="7"/>
  <c r="O20" i="7"/>
  <c r="O23" i="7"/>
  <c r="O26" i="7"/>
  <c r="O29" i="7"/>
  <c r="O30" i="7"/>
  <c r="O31" i="7"/>
  <c r="O32" i="7"/>
  <c r="O34" i="7"/>
  <c r="O35" i="7"/>
  <c r="O36" i="7"/>
  <c r="M37" i="7"/>
  <c r="O37" i="7"/>
  <c r="M44" i="7"/>
  <c r="O44" i="7" s="1"/>
  <c r="M45" i="7"/>
  <c r="O45" i="7"/>
  <c r="M46" i="7"/>
  <c r="O46" i="7" s="1"/>
  <c r="M47" i="7"/>
  <c r="O47" i="7"/>
  <c r="O48" i="7"/>
  <c r="O49" i="7"/>
  <c r="M50" i="7"/>
  <c r="O50" i="7"/>
  <c r="M52" i="7"/>
  <c r="O52" i="7" s="1"/>
  <c r="M53" i="7"/>
  <c r="O53" i="7"/>
  <c r="M54" i="7"/>
  <c r="O54" i="7" s="1"/>
  <c r="M55" i="7"/>
  <c r="O55" i="7"/>
  <c r="O57" i="7"/>
  <c r="M59" i="7"/>
  <c r="O59" i="7" s="1"/>
  <c r="O65" i="7"/>
  <c r="M66" i="7"/>
  <c r="O66" i="7" s="1"/>
  <c r="O67" i="7"/>
  <c r="M71" i="7"/>
  <c r="O71" i="7"/>
  <c r="M72" i="7"/>
  <c r="O72" i="7" s="1"/>
  <c r="M76" i="7"/>
  <c r="O76" i="7"/>
  <c r="M78" i="7"/>
  <c r="O78" i="7" s="1"/>
  <c r="M80" i="7"/>
  <c r="O80" i="7"/>
  <c r="M85" i="7"/>
  <c r="O85" i="7" s="1"/>
  <c r="M87" i="7"/>
  <c r="O87" i="7"/>
  <c r="M89" i="7"/>
  <c r="O89" i="7" s="1"/>
  <c r="O93" i="7"/>
  <c r="M96" i="7"/>
  <c r="O96" i="7" s="1"/>
  <c r="M97" i="7"/>
  <c r="O97" i="7"/>
  <c r="M8" i="7"/>
  <c r="O8" i="7" s="1"/>
  <c r="U103" i="7" l="1"/>
</calcChain>
</file>

<file path=xl/sharedStrings.xml><?xml version="1.0" encoding="utf-8"?>
<sst xmlns="http://schemas.openxmlformats.org/spreadsheetml/2006/main" count="582" uniqueCount="302">
  <si>
    <t>Պ</t>
  </si>
  <si>
    <t>քանակական</t>
  </si>
  <si>
    <t>Տ</t>
  </si>
  <si>
    <t>Գ</t>
  </si>
  <si>
    <t>որակական</t>
  </si>
  <si>
    <t>ժամկետայնության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</si>
  <si>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</si>
  <si>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</si>
  <si>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</si>
  <si>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</si>
  <si>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</si>
  <si>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</si>
  <si>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</si>
  <si>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</si>
  <si>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</si>
  <si>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</si>
  <si>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</si>
  <si>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</si>
  <si>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</si>
  <si>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</si>
  <si>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</si>
  <si>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List1</t>
  </si>
  <si>
    <t>ԱԾ</t>
  </si>
  <si>
    <t>ԾՏ</t>
  </si>
  <si>
    <t>ՖԾ</t>
  </si>
  <si>
    <t>ԿՀ</t>
  </si>
  <si>
    <t>ԱՏ</t>
  </si>
  <si>
    <t>ԵԿ</t>
  </si>
  <si>
    <t>ԵՊ</t>
  </si>
  <si>
    <t>ԱՁ</t>
  </si>
  <si>
    <t>ՎՏ</t>
  </si>
  <si>
    <t>ՎՄ</t>
  </si>
  <si>
    <t>ԲՏ</t>
  </si>
  <si>
    <t>ՄՆ</t>
  </si>
  <si>
    <t>ՄԱ</t>
  </si>
  <si>
    <t>շահառուների քանակը</t>
  </si>
  <si>
    <t>տրանսֆերտի վճարման հաճախականությունը</t>
  </si>
  <si>
    <t>շահառուների ընտրության չափանիշները</t>
  </si>
  <si>
    <t>վաճառքի արդյունքում կարողությունների վրա հնարավոր ազդեցությունը</t>
  </si>
  <si>
    <t>ակտիվի տարիքը</t>
  </si>
  <si>
    <t>ներդրման հիմնավորումը</t>
  </si>
  <si>
    <t>ազդեցությունը կազմակերպության կարողությունների զարգացման վրա</t>
  </si>
  <si>
    <t>փոխարինվող ակտիվների նկարագրությունը</t>
  </si>
  <si>
    <t>001</t>
  </si>
  <si>
    <t>ՊՄ Կոդը</t>
  </si>
  <si>
    <t>Կատարողի կոդը</t>
  </si>
  <si>
    <t>Ծրագրային դասիչը</t>
  </si>
  <si>
    <t>Ծրագրի դասիչը</t>
  </si>
  <si>
    <t>Քաղաքականության միջոցառման դասիչը</t>
  </si>
  <si>
    <t>Չափորոշիչի կոդը</t>
  </si>
  <si>
    <t>Պաշարների շարժի կոդը</t>
  </si>
  <si>
    <t>Ա</t>
  </si>
  <si>
    <t>Բ</t>
  </si>
  <si>
    <t>Դ</t>
  </si>
  <si>
    <t>Ե</t>
  </si>
  <si>
    <t>Զ</t>
  </si>
  <si>
    <t>Է</t>
  </si>
  <si>
    <t>Ը</t>
  </si>
  <si>
    <t>Թ</t>
  </si>
  <si>
    <t>Ժ</t>
  </si>
  <si>
    <t>Ծրագրի կամ Քաղաքականության միջոցառման անվանումը</t>
  </si>
  <si>
    <t>Չափորոշիչը (նկարագրությունը)</t>
  </si>
  <si>
    <t>Չափորոշիչի տեսակը</t>
  </si>
  <si>
    <t>Ոչ ֆինանսական ցուցանիշներ</t>
  </si>
  <si>
    <t>Ցուցանիշի հաստատված կանխատեսումը հաշվետու ժամանակա-հատվածի համար</t>
  </si>
  <si>
    <t xml:space="preserve">Ցուցանիշի փոփոխու-թյուններն ըստ համապատաս-խան իրավա-կան ակտի (+/-) </t>
  </si>
  <si>
    <t>Փաստացի ցուցանիշը (կատարված և ընդունված) հաշվետու ժամանակա-հատվածում</t>
  </si>
  <si>
    <t>Հաստատված և փաստացի ցուցանիշների տարբերու-թյունը (սյ 4-սյ 3)</t>
  </si>
  <si>
    <t>Տարբերության պատճառը_x000D_
(սյ. 2-ում նշված իրավական ակտերի հղումները և սյ. 5-ում նշված տարբերության պարզաբանումները)</t>
  </si>
  <si>
    <t>Ֆինանսական ցուցանիշներ (հազ. դրամ)</t>
  </si>
  <si>
    <t>Ծրագրի ընթացիկ կառավարմանն ուղղված նախատեսվող միջոցառումները</t>
  </si>
  <si>
    <t>Ցուցանիշի հաստատված կանխատեսումը հաշվետու ժամանակահատվածի համար</t>
  </si>
  <si>
    <t xml:space="preserve">Ցուցանիշի փոփոխու-թյուններն ըստ համապատասխան իրավա-կան ակտի (+/-) </t>
  </si>
  <si>
    <t>ճշտված ցուցանիշը հաշվետու ժամանակահատվածի համար (սյ 7+սյ 8)</t>
  </si>
  <si>
    <t>Փաստացի ցուցանիշը (դրամարկղային ծախս) հաշվետու ժամանակա-հատվածում</t>
  </si>
  <si>
    <t>Հաստատված և փաստացի ցուցանիշների տարբերությունը (սյ 10-սյ 9)</t>
  </si>
  <si>
    <t>Տարբերության պատճառը_x000D_
(սյ. 8-ում նշված իրավական ակտերի հղումները և սյ. 11-ում նշված տարբերության պարզաբանումները)</t>
  </si>
  <si>
    <t>Ծրագրի ցուցանիշների (սյ.5, սյ.11) ընթացքի ազդեցությունը ՀՀ կառավարության (օր` սույն բյուջետային ծրագիր, կառավարության գործունեության ծրագրեր, ռազմավարական ծրագրեր, ՄԺԾԾ, ԱՀՌԾ և այլ) նպատակների  վրա</t>
  </si>
  <si>
    <t>Պլանավորվող գործողությունը`  ծրագրի նախատեսվող / ցանկալի արդյունքներից (նպատակներից)  տարբերությունը շտկելու համար</t>
  </si>
  <si>
    <t>Պլանավորվող գործողության ժամկետը  (սկիզբ - ավարտ)</t>
  </si>
  <si>
    <t>Քաղաքականության մշակման և դրա կատարման համակարգման, պետական ծրագրերի պլանավորման, մշակման, իրականացման և մոնիտորինգի (վերահսկման) ծառայություններ</t>
  </si>
  <si>
    <t>Պետական պարտատոմսերի թողարկման,պետական բյուջեի պակասուրդի ֆինանսավորման վերաբերյալ կիսամյակային և տարեկան հաշվետվությունների, հեռուստատեսային և ռադիո հաղորդումների, հայտարարությունների պատրաստում և տարածում (հեռարձակում)</t>
  </si>
  <si>
    <t>3,Հեռուստատեսային հայտարարությունների տևողությունը (րոպե)</t>
  </si>
  <si>
    <t>Հանրային հատվածի ծառայողների վերապատրաստման ծառայություններ</t>
  </si>
  <si>
    <t>Տնտեսագիտական հրապարակումներ</t>
  </si>
  <si>
    <t xml:space="preserve">Պետական գնումների կատարման համար անհրաժեշտ մրցույթների կազմակերպում, պետության կողմից կատարվող գնումների վերաբերյալ հրապարակային տեղեկատվության տրամադրում հանրությանը, մասնագետների վերապատրաստում </t>
  </si>
  <si>
    <t>Գնումների գործընթացի հրապարակայնության ապահովում</t>
  </si>
  <si>
    <t>Հեռուստատեսությամբ և ռադիոյով գովազդային հայտարարությունների թիվը</t>
  </si>
  <si>
    <t>Ֆինանսական աջակցություն կառավարման այլ մարմիններին</t>
  </si>
  <si>
    <t>Օրենսդրությամբ (օրենքներով և կառավարության որոշումներով) նախատեսված օժանդակություն և փոխհատուցումներ ՏԻՄ - երին, կուսակցություններին և այլն</t>
  </si>
  <si>
    <t>Համայնքների թիվը</t>
  </si>
  <si>
    <t>Աջակցություն քաղաքական կուսակցություններին, հասարակական կազմակերպություններին, արհմիություններին</t>
  </si>
  <si>
    <t>Կուսակցությունների կամ կուսակցությունների դաշինքների թիվը</t>
  </si>
  <si>
    <t>Սնանկության գործերով կառավարչական ծառայությունների ձեռքբերում</t>
  </si>
  <si>
    <t>Ավելացված արժեքի հարկի վերադարձ</t>
  </si>
  <si>
    <t>Աջակցություն հաշմանդամ դարձած զինծառայողներին և զոհվածների ընտանիքներին</t>
  </si>
  <si>
    <t>Աջակցություն հաշմանդամ դարձած զինծառայողներին և զոհվածների ընտանիքներին, կերակրողը կորցրած անձանց վնասի փոխհատուցում</t>
  </si>
  <si>
    <t>Ներկայացված ցուցանիշներից ելնելով</t>
  </si>
  <si>
    <t>Աջակցություն զոհվածների ընտանիքներին</t>
  </si>
  <si>
    <t>Փոխհատուցում ստացողների թիվը</t>
  </si>
  <si>
    <t>Աջակցություն երիտասարդ ընտանիքներին</t>
  </si>
  <si>
    <t>&lt;&lt;Երիտասարդ ընտանիքներին մատչելի բնակարան&gt;&gt; պետական նպատակային ծրագրի համաֆինանսավորում</t>
  </si>
  <si>
    <t>ՀՀ ներքին պետական պարտքի սպասարկում</t>
  </si>
  <si>
    <t>ՀՀ պետական ներքին և արտաքին պարտքի դիմաց տոկոսների վճարում և պարտքի մարում և պարտքային գործառնությունների հետ կապված այլ վճարումներ</t>
  </si>
  <si>
    <t>ՀՀ արտաքին պետական պարտքի սպասարկում</t>
  </si>
  <si>
    <t xml:space="preserve"> Մուրհակների սպասարկում</t>
  </si>
  <si>
    <t xml:space="preserve">Պետական հիմնարկների և կազմակերպությունների աշխատողների սոցիալական փաթեթով ապահովում </t>
  </si>
  <si>
    <t>006</t>
  </si>
  <si>
    <t>031</t>
  </si>
  <si>
    <t>055</t>
  </si>
  <si>
    <t>035</t>
  </si>
  <si>
    <t>069</t>
  </si>
  <si>
    <t>098</t>
  </si>
  <si>
    <t>015</t>
  </si>
  <si>
    <t>Պետական բյուջեի կատարման, տեղական բյուջեների սպասարկման ծառայություններ</t>
  </si>
  <si>
    <t>1,Տպագրվող տարեկան հաշվետվությունների տպաքանակը (հատ)</t>
  </si>
  <si>
    <t>2,Հեռուստատեսային հաղորդումների քանակը (հատ)</t>
  </si>
  <si>
    <t>Քաղաքական, տնտեսական, գիտական և վերլուծական հրապարակումներ</t>
  </si>
  <si>
    <t>Էլեկտրոնային հրապարակումների թիվը</t>
  </si>
  <si>
    <t xml:space="preserve"> Կողմնորոշիչ գների մեթոդաբանական, վերլուծական և տեղեկատվական ծառայություններ</t>
  </si>
  <si>
    <t>Պետական կարիքների համար ապրանքների, ծառայությունների և աշխատանքների կողմնորոշիչ գների մեթոդաբանական, վերլուծական և տեղեկատվական ծառայություններ</t>
  </si>
  <si>
    <t>3.Տնտեսության կարիքների համար միջինացված գների հաշվարկման մեթոդաբանության կատարելագործում</t>
  </si>
  <si>
    <t>4.Ամենօրյա ուսումնասիրման ենթակա, բարձր գնային ճկունություն ունեցող որոշ ապրանքատեսակների գների օրական տեղեկատվության հավաքագրում, մշակում, ուսումնասիրություն, սահմանում և հրապարակում</t>
  </si>
  <si>
    <t>Էլեկտրոնային գնումների համակարգի սպասարկման ծառայություններ</t>
  </si>
  <si>
    <t>Սնանկության գործերի քանակը</t>
  </si>
  <si>
    <t>Օրենսդրությամբ (օրենքներով և կառավարության որոշումներով) նախատեսված վճարումներ</t>
  </si>
  <si>
    <t>Վնասի փոխհատուցում կերակրողը կորցրած անձանց (1247/02/10)</t>
  </si>
  <si>
    <t>Վնասի փոխհատուցում կերակրողը կորցրած անձանց (07-3832)</t>
  </si>
  <si>
    <t>Վնասի փոխհատուցում կերակրողը կորցրած անձանց (05-1680)</t>
  </si>
  <si>
    <t>Սուբսիդավորում ստացող վարկառուների քանակը</t>
  </si>
  <si>
    <t>102</t>
  </si>
  <si>
    <t>Կուտակային կենսաթոշակային համակարգի մասնակիցների համար սահմանված վճարներ</t>
  </si>
  <si>
    <t>&lt;&lt;Կուտակային կենսաթոշակների մասին&gt;&gt; ՀՀ օրենքով մասնակցի համար կուտակային վճարի սահմանված չափը լրացնելու նպատակով պետական բյուջեից կատարվող վճար</t>
  </si>
  <si>
    <t>111</t>
  </si>
  <si>
    <t>ՈՒսումնական վարկերի տոկոսավճարների մասնակի փոխհատուցում</t>
  </si>
  <si>
    <t>ՈՒսումնական վարկերի տոկոսավճարների մասնակի փոխհատուցում`2 տոկոսային կետի չափով, բարձր առաջադիմության դեպքում` 3 տոկոսային կետի չափով</t>
  </si>
  <si>
    <t>2 տոկոսային կետով սուբսիդավորվող ուսանողների քանակը</t>
  </si>
  <si>
    <t>3 տոկոսային կետով սուբսիդավորվող ուսանողների քանակը</t>
  </si>
  <si>
    <t>Արտարժույթային պետական պարտատոմսերի սպասարկում</t>
  </si>
  <si>
    <t>Արտարժույթային պետական պարտատոմսերի սպասարկում (տոկոսավճար)</t>
  </si>
  <si>
    <t>Օրենսդրությամբ (օրենքներով և կառավարության  որոշումներով) նախատեսված օժանդակություն և փոխհատուցումներ</t>
  </si>
  <si>
    <t>&lt;&lt;Պետական գնումների&gt;&gt; թեմայով պատրաստվող հաղորդաշարերի թիվը</t>
  </si>
  <si>
    <t>&lt;&lt;ՎՏԲ -Հայաստան բանկ&gt;&gt; ՓԲԸ-ից ներգրաված վարկի սպասարկում</t>
  </si>
  <si>
    <t>023</t>
  </si>
  <si>
    <t>Հարկային և մաքսային ծառայություններ</t>
  </si>
  <si>
    <t>Նախատեսվածից ավել հրապարակումը և իրացումը կապված է շահառուների թվաքանակի աճի հետ</t>
  </si>
  <si>
    <t>&lt;&lt;Երիտասարդ ընտանիքին` մատչելի բնակարան&gt;&gt; պետական նպատակային ծրագրի շրջանակներում սուբսիդավորումն իրականացվում է վարկավորմամբ զբաղվող ֆինանսական կազմակերպությունների կողմից ներկայացված հայտերի հիման վրա</t>
  </si>
  <si>
    <t>&lt;&lt;ՈՒսանողներին տրամադրվող ուսումնական վարկեր&gt;&gt; պետական նպատակային ծրագրի շրջանակներում սուբսիդավորումն իրականացվում է վարկավորմամբ զբաղվող ֆինանսական կազմակերպությունների կողմից ներկայացված հայտերի հիման վրա</t>
  </si>
  <si>
    <t>Պլանավորում, բյուջետավորում, գանձապետական ծառայություններ,պետական պարտքի կառավարում, տնտեսական և հարկաբյուջետային քաղաքականության մշակում և մոնիտորինգ, ՀՀ ֆինանսների նախարարության կողմից մատուցվող այլ ծառայություններ</t>
  </si>
  <si>
    <t>1.Աշխատողների թիվը</t>
  </si>
  <si>
    <t>2.Մեքենաների քանակ</t>
  </si>
  <si>
    <t xml:space="preserve">3.Իրավական նորմատիվ ակտերի նախագծերի մշակում (փաստաթղթերի ընդհանուր թիվը) </t>
  </si>
  <si>
    <t>4.Հանրային իրազեկում (միջոցառումների թիվը)</t>
  </si>
  <si>
    <t>5.Համաձայնագրերի,պայմանագրերի,արձանագրությունների և այլ փաստաթղթերի մշակում, ներկայացված փաստաթղթերի վերաբերյալ կարծիքների, պարզաբանումների տրամադրում</t>
  </si>
  <si>
    <t xml:space="preserve">6.Միջազգային համագործակցություն (փաստաթղթերի  թիվը) </t>
  </si>
  <si>
    <t>7. Տրամադրված լիցենզիաների քանակը</t>
  </si>
  <si>
    <t>8. Ծրագրերի կառավարում /համակարգում (ծրագիր)</t>
  </si>
  <si>
    <t xml:space="preserve"> Ֆինանսական կառավարման համակարգի վճարահաշվարկային ծառայություններ</t>
  </si>
  <si>
    <t>Թողարկումների քանակ</t>
  </si>
  <si>
    <t>Հարկային վարչարարության օժանդակության նպատակով սպառողների համար վիճակահանության անցկացում և պարգևավճարների տրամադրում</t>
  </si>
  <si>
    <t>Հարկային վարչարարության օժանդակության նպատակով վիճակահանության անցկացում և պարգևավճարների տրամադրում</t>
  </si>
  <si>
    <t>Հարկային և մաքսային քաղաքականության մշակման, պլանավորման, մոնիտորինգի, ծրագրերի համակարգման, գանձնման, վերահսկողության և աջակցության ծառայություններ</t>
  </si>
  <si>
    <t>Սպասարկող հարկատուների քանակը</t>
  </si>
  <si>
    <t>Էլեկտրոնային հաշվետվություն ներկայացնող հարկ վճարողների աճի տեմպը նախորդ հաշվետու ժամանակաշրջանի նկատմամբ</t>
  </si>
  <si>
    <t>Սարքավորումների ձեռքբերում</t>
  </si>
  <si>
    <t xml:space="preserve">Եվրոպական միության աջակցությամբ իրականացվող ՀՀ պետական սահմանի «Բագրատաշեն», «Բավրա» և «Գոգավան» անցման կետերի արդիականացման դրամաշնորհային ծրագրի շրջանակներում սարք սարքավորումների ձեռքբերում </t>
  </si>
  <si>
    <t>Շենքերի և շինությունների կապիտալ վերանորոգում</t>
  </si>
  <si>
    <t>Եվրոպական միության աջակցությամբ իրականացվող ՀՀ պետական սահմանի «Բագրատաշեն», «Բավրա» և «Գոգավան» անցման կետերի արդիականացման դրամաշնորհային ծրագրի շրջանակներում շենքերի և շինությունների կառուցում և կապիտալ վերանորոգում</t>
  </si>
  <si>
    <t>Շենքերի և շինությունների շինարարություն</t>
  </si>
  <si>
    <t xml:space="preserve">Եվրոպական միության հարևանության ներդրումային գործիքի աջակցությամբ իրականացվող ՀՀ պետական սահմանի «Բագրատաշեն», «Բավրա» և «Գոգավան» անցման կետերի արդիականացման դրամաշնորհային ծրագրի շրջանակներում շենքերի և շինությունների կառուցում </t>
  </si>
  <si>
    <t>Այլ մեքենաներ և սարքավորումներ</t>
  </si>
  <si>
    <t>Ռենտգենյան սարքավորումների տեխնիկական սպասարկման ծառայություններ</t>
  </si>
  <si>
    <t>Ծառայության քանակը (հատ)</t>
  </si>
  <si>
    <t>ՀՀ պետական պարտքի կառավարման գործընթացի հրապարակայնության ապահովում</t>
  </si>
  <si>
    <t>Բլումբերգ և Ռոյթերս տեղեկատվական համակարգերի առևտրային տերմինալների տեղադրում և ապասարկում</t>
  </si>
  <si>
    <t xml:space="preserve">Պետական պարտատոմսերի, ինչպես նաև ֆինանսական շուկաների այլ հատվածներում, միջազգային ֆինանսական շուկաներում տեղի ունեցող զարգացումների դիտարկում և գործիքների կիրառում </t>
  </si>
  <si>
    <t>Հարկային և մաքսային ծառայողների վերապատրաստում</t>
  </si>
  <si>
    <t>Հարկային և մաքսային ծառայողների վերապատրաստման մեթոդիկայի մշակման, պլանավորման, մոնիտորինգի, ծրագրերի համակարգման ծառայություններ</t>
  </si>
  <si>
    <t xml:space="preserve">Վերապատրաստման դասընթացներում ընդգրկվածների թիվը </t>
  </si>
  <si>
    <t>Փորձաքննությունների ծառայություններ</t>
  </si>
  <si>
    <t>Փորձաքննությունների կատարում և եզրակացությունների տրամադրում, անվճարունակ քաղաքացիներին իրավական ծառայությունների տրամադրում</t>
  </si>
  <si>
    <t>Փորձաքննությունների քանակը (հատ), այդ թվում`</t>
  </si>
  <si>
    <t>Շինարարատեխնիկական (հատ)</t>
  </si>
  <si>
    <t>Տնտեսագիտական (հատ)</t>
  </si>
  <si>
    <t>Ապրանքագիտական (հատ)</t>
  </si>
  <si>
    <t>Վերապատրաստման դասընթացներում ընդգրկվածների թիվը</t>
  </si>
  <si>
    <t>1.Պետական պատվերի շրջանակներում գործող գներով  ապրանքների գների և աշխատանքների արժեքների մասին ամսական տեղեկագրերի հրապարակում (հատ)</t>
  </si>
  <si>
    <t xml:space="preserve">Էլեկտրոնային գնումների համակարգի տեխնիկական սպասարկման աշխատանքներ </t>
  </si>
  <si>
    <t>Պետական հիմնարկների և կազմակերպությունների աշխատողների առողջապահական փաթեթի,  հիփոթեքային վարկի, ուսման վճարի և հանգստի ապահովման գծով ծախսերի փոխհատուցում</t>
  </si>
  <si>
    <t>Համապատասխան պետական հիմնարկների և կազմակերպությունների աշխատակիցների քանակը</t>
  </si>
  <si>
    <t>Աջակցություններ և փոխհատուցումներ հատուկ խմբերում ընդգրկված անձանց և ընտանիքներին</t>
  </si>
  <si>
    <t xml:space="preserve">ՀՀ  ՊՆ, ՀՀ ԿԱ ԱԱԾ կրտսեր, միջին, ավագ և ՀՀ ԿԱ ՀՀ ոստիկանության միջին, ավագ, գլխավոր սպայական անձնակազմին կենցաղային տեխնիկայի ձեռքբերման աջակցություն </t>
  </si>
  <si>
    <t>ՀՀ  ՊՆ, ՀՀ ԿԱ ԱԱԾ կրտսեր, միջին, ավագ և ՀՀ ԿԱ ՀՀ ոստիկանության միջին, ավագ և գլխավոր սպայական անձնակազմին տրամադրված սպառողական վարկերի տոկոսագումարների մասնակի փոխհատուցում</t>
  </si>
  <si>
    <t>Մասնակի փոխհատուցում ստացող վարկառուների թվաքանակը</t>
  </si>
  <si>
    <t>Հսկիչ-դրամարկղային մեքենաների տրամադրում Հայաստանի Հանրապետության տնտեսվարող սուբյեկտներին</t>
  </si>
  <si>
    <t>Հսկիչ-դրամարկղային մեքենաներով Հայաստանի Հանրապետության տնտեսվարող սուբյեկտներին տրամադրման ապահովում</t>
  </si>
  <si>
    <t>Հսկիչ-դրամարկղային մեքենաներ ստացող Հայաստանի Հանրապետության տնտեսվարող սուբյեկտների թիվը</t>
  </si>
  <si>
    <t>Անցկացված վիճակահանության քանակը (հատ)</t>
  </si>
  <si>
    <t>Խաղարկությանը մասնակցած ավտոմեքենաների քանակը (հատ)</t>
  </si>
  <si>
    <t>Համաձայնագրի դրույթներին համապատասխան</t>
  </si>
  <si>
    <t>2.Պետական պատվերի շրջանակներում գործող գներով շինարարության բնագավառի միջին ամսական աշխատավարձի,մեքենա-մեխանիզմների շահագործման և աշխատանքների ինդեքսների հաշվարկում ու սահմանված կարգով ներկայացում ՀՀ ֆինանսների նախարարությանը և շահառուներին  (հատ)</t>
  </si>
  <si>
    <t xml:space="preserve"> Ծրագրի շրջանակներում սուբսիդավորումն իրականացվում է վարկավորմամբ զբաղվող ֆինանսական կազմակերպությունների կողմից ներկայացված հայտերի հիման վրա</t>
  </si>
  <si>
    <t>Տարբերությունը պայմանավորված է փորձաքննության կարիքի ծավալներով</t>
  </si>
  <si>
    <t>Տարբերության պատճառը` փորձաքննության կարիքի բացակայությունն է</t>
  </si>
  <si>
    <t>Շեղումը պայմանավորված է հարկ վճարողների թվաքանակի աճով կանխատեսվածի նկատմամբ: Ցուցանիշը հստակ կանխատեսել հնարավոր չէ:</t>
  </si>
  <si>
    <t>Պետակա գնումների կատարման համար անհրաժեշտ մրցույթների կաազմակերպում, պետության կողմից կատարվող գնումների վերաբերյալ հրապարակային տեղեկատվության տրամադրում հանրությանը, մասնագետների վերապատրաստում</t>
  </si>
  <si>
    <t>ՀՀ կառավարության 30.01.2015թ. N 64-Ն որոշմամբ «Գնումների աջակցման կենտրոն» ՊՈԱԿԸ-ը ՀՀ ֆինանսների նախարարության ենթակայությունից անցել է ՀՀ կառավարության աշխատակազմի ենթակայությանը</t>
  </si>
  <si>
    <t>Դրոշմապիտակների ձեռքբերում</t>
  </si>
  <si>
    <t>ՀՀ-ում արտադրվող և ներմուծվող որոշակի ապրանքների համար դրոշմապիտակների ձեռքբերում</t>
  </si>
  <si>
    <t>Դրոշմապիտակների քանակը (հազար հատ)</t>
  </si>
  <si>
    <t>Վարչական սարքավորումներ</t>
  </si>
  <si>
    <t>Օդորակիչներ</t>
  </si>
  <si>
    <t>ՀՀ միջազգային վարկանիշի տրամադրում</t>
  </si>
  <si>
    <t>Fitch (issuer Default Ratings, երկարաժամկետ և կարճաժամկետ, դրամային և արտարժույթային վարկանիշ) վարկանիշերի թարմացումների քանակը</t>
  </si>
  <si>
    <t>Moodys (երկարաժամկետ և կարճաժամկետ, դրամային և արտարժույթային վարկանիշեր) վարկանիշերի թարմացումների քանակը</t>
  </si>
  <si>
    <t>ՀՀ տնտեսական, քաղաքական և ֆինանսական ցուցանիշների գնահատման հիման վրա վարկանիշի ստացման նպատակով համագործակցություն վարկանիշ շնորհող հեղինակավոր միջազգային ընկերությունների հետ</t>
  </si>
  <si>
    <t xml:space="preserve">ՀՀ կառավարության 26.03.2015թ.N304-Ն որոշում:  Տարբերության պատճառ է հանդիսանում կանխատեսումային և փաստացի կիրառված փոխարժեքների տարբերությունը: </t>
  </si>
  <si>
    <t>Կազմակերպված գնման գործընթացի արդյունքում պայմանագիրը կնքվել է 17.04.2015թ-ից, որի շրջանակներում ծառայությունների մատուցումը սկսվել է 11.05.2015թ.-ից, ընդ որում ըստ պայմանագրով նախատեսված պարբերականության`                                        1. 11.05.2015թ.-13.05.2015թ. ժամանակահատվածում պատրաստվել և հեռարձակվել են թվով 4 գովազդային հայտարարություններ                                           2. 14.05.2015թ.-24.06.2015թ. ժամանակահատվածում պատրաստվել և հեռարձակվել են թվով 5 գովազդային հայտարարություններ                                         3. 25.06.2015թ.-30.06.2015թ. ժամանակահատվածում պատրաստվել և հեռարձակվել են թվով 6 գովազդային հայտարարություններ</t>
  </si>
  <si>
    <t>Ակցիզային դրոշմանիշերի ձեռքբերում</t>
  </si>
  <si>
    <t>ՀՀ-ում արտադրվող և ներմուծվող ալկոհոլային խմիչքների, ծխախոտի արտադրանքի դրոշմավորման համար ակցիզային դրոշմանիշերի ձեռքբերում</t>
  </si>
  <si>
    <t>Ակցիզային դրոշմանիշերի քանակը (հազար հատ)</t>
  </si>
  <si>
    <t>ՀՀ կառավարության 18.12.2014թ. Թիվ 1515-Ն որոշման 1-ին կետի 11-րդ ենթակետով սահմանված պահանջը և ՀՀ ֆինանսների նախարարի ժամանակավոր պաշտոնակատարի 22.01.2015թ. Թիվ 02/73-1/947-15 շրջաբերականը: /Հայտը ներկայացվել է 29.05.2015թ./</t>
  </si>
  <si>
    <t>Տարբերությունն պայմանավորված է փաստացի ներկայացված պահանջարկով</t>
  </si>
  <si>
    <t>Հանրային ծառայողների վերապատրաստում բյուջետային բարեփոխումների և պետական ֆինանսների կառավարման բնագավառում</t>
  </si>
  <si>
    <t>Սպասարկվող համակարգերի քանակ</t>
  </si>
  <si>
    <t>4.Ռադիո հայտարարությունների տևողությունը (րոպե)</t>
  </si>
  <si>
    <t>ՀՀ ֆինանսների նախարարության կարողությունների զարգացում արտաբյուջետային միջոցների հաշվին</t>
  </si>
  <si>
    <t>ԱՄՆ ՄԶԳ դրամաշնորհի հաշվին ՀՀ ֆինանսների նախարարության մարդկային և ինստիտուցիոնալ կարողությունների զարգացում</t>
  </si>
  <si>
    <t>ww amef com հասցեով նոր ինտերնետային կայքի պատրաստում</t>
  </si>
  <si>
    <t>Տեսահրապարակում</t>
  </si>
  <si>
    <t xml:space="preserve"> 21.05.2015թ. ՀՀ ֆինանսների նախարարության և &lt;&lt;Էկոնոմիկա հանդես&gt;&gt; ՓԲԸ-ի միջև 20.01.2015թ. կնքված սուբսիդիայի հատկացման պայմանագրի թիվ  2 փոփոխությամբ նախատեսվել է 30 տեսհրապարակման թողարկում</t>
  </si>
  <si>
    <t>Տեսատեղեկատվություն</t>
  </si>
  <si>
    <t xml:space="preserve"> 21.05.2015թ. ՀՀ ֆինանսների նախարարության և &lt;&lt;Էկոնոմիկա հանդես&gt;&gt; ՓԲԸ-ի միջև 20.01.2015թ. կնքված սուբսիդիայի հատկացման պայմանագրի թիվ  2 փոփոխությամբ նախատեսվել է 300 տեսատեղեկատվության թողարկում</t>
  </si>
  <si>
    <t>Տարբերությունը առաջացել է տարադրամի կուրսի փոփոխությունից</t>
  </si>
  <si>
    <t xml:space="preserve"> 21.05.2015թ. ՀՀ ֆինանսների նախարարության և &lt;&lt;Էկոնոմիկա հանդես&gt;&gt; ՓԲԸ-ի միջև 20.01.2015թ. կնքված սուբսիդիայի հատկացման պայմանագրի թիվ  2 փոփոխությամբ նախատեսվել 1 ww amef com հասցեով նոր ինտերնետային կայքի պատրաստում</t>
  </si>
  <si>
    <t>Պլանավորումից ավել ծախս</t>
  </si>
  <si>
    <t>Օտարվել է համաձայն ՀՀ ԿԱ պետական գույքի կառավարման վարչության պետի 01.12.2014թ. թիվ 86-Ա և ՀՀ ֆն աշխատակազմի ղեկավարի 08.04.2015թ. 1/96-Ա հրամանի</t>
  </si>
  <si>
    <t>Գնումների կատարման համար անհրաժեշտ մրցույթների կազմակերպում</t>
  </si>
  <si>
    <t>Հարգելի պատճառներով (հիմնավորված գրություններով) վերապատրաստման չեն ներկայացել</t>
  </si>
  <si>
    <t>Տարբերությունը պայմանավորված է նրանով, որ աշխատողների աշխատանքի ընդունման 6 ամիսը չի լրացել, որպեսզի նրանք ընդգրկվեն շահառուների ցուցակում</t>
  </si>
  <si>
    <t>Եվրոպական միության աջակցությամբ իրականացվող ՀՀ պետական սահմանի «Բագրատաշեն», «Բավրա» և «Գոգավան» անցման կետերի արդիականացման դրամաշնորհային ծրագիր</t>
  </si>
  <si>
    <t>Եվրոպական միության աջակցությամբ իրականացվող ՀՀ պետական սահմանի «Բագրատաշեն», «Բավրա» և «Գոգավան» անցման կետերի արդիականացման դրամաշնորհային ծրագրի շրջանակներում մատուցվող ծառայություններ</t>
  </si>
  <si>
    <t>ՌԴ-ի կառավարության աջակցությամբ իրականացվող ԵՏՄ-ի անդամակցության շրջանակներում ՀՀ -ին տեխնիկական և ֆինանսական աջակցություն ցուցաբերելու դրամաշնորհային ծրագիր</t>
  </si>
  <si>
    <t xml:space="preserve">Եվրոպական ներդրումային բանկի աջակցությամբ իրականացվող ՀՀ պետական սահմանի «Բագրատաշեն», «Բավրա» և «Գոգավան» անցման կետերի արդիականացման ծրագիր </t>
  </si>
  <si>
    <t xml:space="preserve">Չինական արտահանման-ներմուծման բանկի աջակցությամբ իրականացվող ՀՀ մաքսային զննման տեխնոլոգիաների և սարքավորումների արդիականացման ծրագիր </t>
  </si>
  <si>
    <t>ՀՀ կառավարության 07.05.2015թ. N 472-Ն որոշում: Նշված ծրագրի մասով չֆինանսավորվելու կամ մասնակի ֆինանսավորվելու պատճառների մասին տեղեկատվություն առկա չէ</t>
  </si>
  <si>
    <t>ՀՀ կառավարության 13.08.2015թ. N 944-Ն որոշում: Նշված ծրագրի մասով չֆինանսավորվելու պատճառների մասին տեղեկատվություն առկա չէ</t>
  </si>
  <si>
    <t>ՀՀ կառավարության 13.08.2015թ. N 944-Ն որոշում: Նշված ծրագրի մասով չֆինանսավորվելու պատճառների մասին տեղեկատվություն առկա չէ: Դրամարկղային ծախսը կատարվել է նախորդ տարվա միջոցների հաշվին:</t>
  </si>
  <si>
    <t>01.01.2015-30.12.2015</t>
  </si>
  <si>
    <t>07.05.2015թ-30.12.2015թ.</t>
  </si>
  <si>
    <t>13.08.2015թ.-30.12.2015թ.</t>
  </si>
  <si>
    <t>55-60</t>
  </si>
  <si>
    <t>780-960</t>
  </si>
  <si>
    <t>Յուրաքանչյուր աշխատանքային օր</t>
  </si>
  <si>
    <t xml:space="preserve"> </t>
  </si>
  <si>
    <t>Մասնակիցների հաստատված ընդհանուր քանակից առավել վերապատրաստում</t>
  </si>
  <si>
    <t xml:space="preserve">21.05.2015թ. ՀՀ ֆինանսների նախարարության և «Էկոնոմիկա հանդես» ՓԲԸ միջև 20.01.2015թ. Կնքված սուբսիդիայի հատկացման պայմանագրի թիվ 2 փոփոխությանը նախատեսվել է սուբսիդիայի հասանելիք չափաքանակը հաշվետու ժամանակահատվածում ավելացնել 45000.0 հազար դրամով </t>
  </si>
  <si>
    <t>ՀՀ կառավարության 05.02.2015թ. N 157-Ն , 15.10.2015թ. N 1190-Ն որոշումներ</t>
  </si>
  <si>
    <t>26.03.2015թ.-30.12.2015թ.</t>
  </si>
  <si>
    <t>07.05.2015թ.-30.12.2015թ.</t>
  </si>
  <si>
    <t>01.01.2015թ.-30.12.2015թ.</t>
  </si>
  <si>
    <t>05.02.2015թ.-30.12.2015թ.</t>
  </si>
  <si>
    <t>Ակցիզային դրոշմանիշերի ձեռքբերման նախատեսված քանակի նվազումը կապված է հայտարարված մրցույթի արդյունքում նախորդ տարվա համեմատ ավելի բարձր գներով ձեռքբերման հետ</t>
  </si>
  <si>
    <t>Դրոշմապիտակների ձեռքբերման նախատեսված քանակի նվազումը կապված է հայտարարված մրցույթի արդյունքում նախորդ տարվա համեմատ ավելի բարձր գներով ձեռքբերման հետ</t>
  </si>
  <si>
    <t>Փաստացի ներկայացված գերավճարի վերադարձի եզրակացություններ</t>
  </si>
  <si>
    <t>ՀՀ ֆինանսների նախարարության 02.03.2015թ N 81-3/[778822]-15 ծանուցագիր:  6-ամսյա ԱՄՆ դոլարի LIBOR-ի կանխատեսումային և 2015թ.  ընթացքում փաստացի ձևավորված դրույքաչափերի տարբերություն, ԱՄՆ դոլարի նկատմամբ ՀՀ դրամի կանխատեսումային և 2015թ. ընթացքում փաստացի ձևավորված փոխարժեքների տարբերություն</t>
  </si>
  <si>
    <t xml:space="preserve"> 2015թ. հաշվետվություն ներկայացնողների գրանցման աճի տեմպը նվազել է նախորդ ժամանակաշրջանի նկատմամբ:</t>
  </si>
  <si>
    <t>Ֆինանսավորումն իրականացվել է Իրավաբանական վարչության կողմից ստացված ծառայողական գրությունների հիման վրա` 306 ավարտված գործի համար, յուրաքանչյուր գործի համար 30.0 հազար դրամ</t>
  </si>
  <si>
    <t>Ֆինանսավորումն իրականացվել է Իրավաբանական վարչության կողմից ստացված ծառայողական գրությունների հիման վրա` .306 ավարտված գործի համար, յուրաքանչյուր գործի համար 30.0 հազար դրամ</t>
  </si>
  <si>
    <t>Փաստացի թողարկված փոխանցելի մուրհակների տոկոսագումարը եղել է 728.22 հազար ՀՀ դրամ, սակայն 4-րդ եռամսյակում թողարկված փոխանցելի մուրհակների 103.48 հազար ՀՀ դրամի չափով տոկոսագումարի մարումը նախատեսված չի եղել, որը հետագայում ճշտվել է:</t>
  </si>
  <si>
    <t>Տրամադրված լիցենզիաների կանխատեսված թվի նկատմամբ տրամադրված լիցենզիաների թվաքանակի աճը պայմանավորված է 2015 թվականի հունվար- դեկտեմբեր ամիսների ընթացքում հայտատուների թվի ավելացմամբ</t>
  </si>
  <si>
    <t xml:space="preserve"> 20.01.2015թ. ՀՀ ֆինանսների նախարարության և &lt;&lt;Էկոնոմիկա հանդես&gt;&gt; ՓԲԸ-ի միջև կնքված սուբսիդիայի հատկացման պայմանագրում նշված է, որ 2015թ. տարեկան կարող է թողարկվել առավելագույնը 3300 էլեկտրոնային հրապարակում:  21.05.2015թ. վերոնշյալ պայմանագրի թիվ 2 փոփոխությամբ նախատեսվել է, որ էլեկտրոնային հրապարակումների առավելագույն քանակը պետք է լինի 3440: Էլեկտրոնային հրապարակումների 794-ով ավելի լինելը պայմանավորված է լուսաբանման ենթակա իրադարձությունների քանակական աճով:
</t>
  </si>
  <si>
    <t>2015թ. պետական բյուջեով նախատեսվել էր «Պետական գնումներ» թեմայով հաղորդաշարը պատրաստել և հեռարձակել 4 անգամ մետրային հեռուստատեսությամբ և 4 անգամ ռադիոյով: Սակայն կազմակերպվել է միայն նշված հաղորդաշարը պատրաստելու և հեռուստատեսությամբ հեռարձակելու ծառայության գնման գործընթաց, նկատի ունենալով, որ այդ հաղորդաշարը պարունակելու էր նաև տեսանկարահանված հոլովակ, ինչը կիրառելի չէր ռադիոյով հեռարձակման դեպքում: Նշվածով պայմանավորված այդ հաղորդաշարը ռադիոյով հեռարձակելու ծառայության ձեռքբերման գնման գործընթաց չի կազմակերպվել:</t>
  </si>
  <si>
    <t>ՀՀ կառավարության 07.05.2015թ. N 863-Ն որոշում, փոփխությունը համաձայն ՀՀ Կառավարության 24.12.2015 թ. N 1570-Ն որոշման</t>
  </si>
  <si>
    <t>ՀՀ կառավարության 07.05.2015թ. N 472-Ն որոշում: Նշված ծրագրի  մասնակի ֆինանսավորվելու պատճառների մասին տեղեկատվություն առկա չէ</t>
  </si>
  <si>
    <t>Նշված ծրագրի մասով մասնակի ֆինանսավորվելու պատճառների մասին տեղեկատվություն առկա չէ</t>
  </si>
  <si>
    <t xml:space="preserve"> ՀՀ կառավարության 24.12.2015թ. N 1570-ն որոշման համաձայն</t>
  </si>
  <si>
    <t>ՀՀ կառավարության 02.04.2015թ. թիվ 338 որոշման համաձայն հարկային հաշիվները դուրս են գրվում էլեկտրոնային եղանակով: ՀՀ կառավարության 24.12.2015թ. N 1570-ն որոշման համաձայն</t>
  </si>
  <si>
    <t xml:space="preserve"> ՀՀ կառավարության 24.12.2015թ. N 1570-ն որոշման համաձայն; Տարբերությունը պայմանավորված է մատուցվող ծառայությունների ծավալի նվազմամբ</t>
  </si>
  <si>
    <t>ՀՀ կառավարության 13.08.2015թ. N 944-Ն որոշում:Նշված ծրագիրը ֆինանսավորվել է ներկայացված հայտերի համապատասխան</t>
  </si>
  <si>
    <t>Տարբերությունը պայմանավորված է գնման գործընթացի արդյունքում տնտեսումով: ՀՀ Կառավարության 24.12.2015թ. N 1570- Ն որոշում</t>
  </si>
  <si>
    <t>ճշտված ցուցանիշը հաշվետու ժամանակահատվածի համար    (սյ 1+սյ 2)</t>
  </si>
  <si>
    <t xml:space="preserve"> -   </t>
  </si>
  <si>
    <t>Ընդհանուր բնույթի այլ ծառայություններ</t>
  </si>
  <si>
    <t>10.11.2015թ.-30.12.2015թ.</t>
  </si>
  <si>
    <t>Ոչ նյութական հիմնական միջոցներ</t>
  </si>
  <si>
    <t>ՀՀ ֆինանսների նախարարության Թիվ 82-1/[793700]-15 24.03.15թ. ծանուցագիր: Տեղեկատվական տեխնոլոգիաների ենթակառուցվածքների ներդրման և զարգացման վարչության կողմից փաստացի ներկայացված տեղեկատվության հիման վրա է կատարվել փոխանցումը</t>
  </si>
  <si>
    <t>ՀՀ Կառավարության 24.12.2015թ. N 1570-Ն որոշում:  Պայմանավորված է տվյալ տարվա բանկերի կողմից վճարված կանխիկի դիմաց սպասարկման գումարի փաստացի վճարումներով</t>
  </si>
  <si>
    <t>Տնտեսում</t>
  </si>
  <si>
    <t>ՀՀ կառավարության 18.12.2014թ. Թիվ 1515-Ն որոշման 1-ին կետի 11-րդ ենթակետով սահմանված պահանջով գնման հայտի ներկայացման վերջնաժամկտը 31.03.2015թ. է : Սակայն գնման հայտը «ՈՒսումնական կենտրոն» ՊՈԱԿ-ի կողմից ներկայացվել է ՀՀ ֆինանսների նախարարություն  29.05.2015թ.: Որի պատճառով գնումներ չի իրականացվել</t>
  </si>
  <si>
    <t>ՀՀ ֆինանսների նախարարության 04.12.2015թ. Ծանուցագիր: ԱՄՆ դոլարի նկատմամբ ՀՀ դրամի կանխատեսումային և 2015թ. ընթացքում փաստացի ձևավորված փոխարժեքների տարբերություն</t>
  </si>
  <si>
    <t>Կազմակերպված գնման գործընթացի արդյունքում պայմանագիրը կնքվել է 17.04.2015թ-ից, որի շրջանակներում ծառայությունների մատուցումը սկսվել է 11.05.2015թ.-ից, ընդ որում ըստ պայմանագրով նախատեսված պարբերականության`                                        1. 11.05.2015թ.-13.05.2015թ. ժամանակահատվածում պատրաստվել և հեռարձակվել են թվով 4 գովազդային հայտարարություններ                                           2. 14.05.2015թ.-24.06.2015թ. ժամանակահատվածում պատրաստվել և հեռարձակվել են թվով 5 գովազդային հայտարարություններ                                         3. 25.06.2015թ.-30.09.2015թ. ժամանակահատվածում պատրաստվել և հեռարձակվել են թվով 6 գովազդային հայտարարություններ:  Քանի որ պայմանագիրը կնքվել է ոչ թե հունվարից այլ 17.04.2015թ. -ից և ծառայությունները մատուցվել են են 11.05.2015թ.-ից 4 ամսվա  նախատեսված գումարը տնտեսվել է</t>
  </si>
  <si>
    <t>ՀՀ ֆինանսների նախարարության 10.12.2015թ. ծանուցագիր, ՀՀ Կառավարության 26.03.2015թ. N 304-Ն, 02.07.2015թ. N 733-Ն, 24.12.2015թ. N 1570-Ն որոշումներ: 2015թ. դեկտեմբեր ամսում իրականացված գանձապետական պարտատոմսերի հետգնմամբ պայմանավորված տնտեսում</t>
  </si>
  <si>
    <t xml:space="preserve">ՀՀ ֆինանսների նախարարության 02.03.2015թ. N 81-3/(778822)-15, 21.04.2015թ.N82-1/(813289)-15, 05.10.2015թ., 04.12.2015թ. ծանուցագրեր: ՀՀ Կառավարության 02.07.2015թ. N 733-Ն,  24.12.2015թ. N 1570-Ն որոշումներ: 6-ամսյա ԱՄՆ դոլարի LIBOR, 6-ամսյա EURIBOR, SOR տոկոսադրույքների կանխատեսումային և 2015թ. ընթացքում փաստացի ձևավորված դրույքաչափերի տարբերություն </t>
  </si>
  <si>
    <t>ՀՀ Կառավարության 02.07.2015թ. N 733-Ն որոշում: Վճարման արժույթի փոխարժեքի ռիսկի մեղմմամբ պայմանավորված կանխատեսում</t>
  </si>
  <si>
    <t>ՀՀ կառավարության 13.08.2015թ. N 944-Ն որոշում: 82-2/971353-15 10.11.2015թ. Ծանուցագրի հիման վրա կատարվել է հոդվածային փոփոխություն: Ծառայությունը մատուցող կազմակեերպության կողմից հայտ չի ներկայացվել</t>
  </si>
  <si>
    <t>1.Քաղաքացիական ծառայության 46 թափուր հաստիք      2.Հարկային ծառայության 57 թափուր հաստիք      3. Մաքսային ծառայության 28 թափուր հաստիք</t>
  </si>
  <si>
    <t>Հավելված N11</t>
  </si>
  <si>
    <t> Հ Ա Շ Վ Ե Տ Վ ՈՒ Թ Յ ՈՒ Ն</t>
  </si>
  <si>
    <t>ՀԱՅԱՍՏԱՆԻ ՀԱՆՐԱՊԵՏՈՒԹՅԱՆ ՊԵՏԱԿԱՆ ԲՅՈՒՋԵՈՎ ՍԱՀՄԱՆՎԱԾ ԾՐԱԳՐԵՐԻ ԻՐԱԿԱՆԱՑՈՒՄԸ ԲՆՈՒԹԱԳՐՈՂ ԱՐԴՅՈՒՆՔԻ ՑՈՒՑԱՆԻՇՆԵՐԻ ԿԱՏԱՐՄԱՆ ՄԱՍԻՆ</t>
  </si>
  <si>
    <t>Հայաստանի Հանրապետության ֆինանսների նախարարություն</t>
  </si>
  <si>
    <t>01.01.15թ.-01.01.16թ. ժամանակահատվածի համար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</si>
</sst>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1" formatCode="_-* #,##0.00_-;\-* #,##0.00_-;_-* &quot;-&quot;??_-;_-@_-"/>
    <numFmt numFmtId="199" formatCode="00"/>
  </numFmts>
  <fonts count="10">
    <font>
      <sz val="10"/>
      <name val="Arial Armenian"/>
    </font>
    <font>
      <sz val="10"/>
      <name val="Arial Armenian"/>
    </font>
    <font>
      <sz val="10"/>
      <name val="Helv"/>
      <charset val="204"/>
    </font>
    <font>
      <sz val="10"/>
      <name val="Arial Armenian"/>
      <charset val="204"/>
    </font>
    <font>
      <sz val="8"/>
      <name val="Arial Armenian"/>
    </font>
    <font>
      <sz val="8"/>
      <name val="GHEA Grapalat"/>
      <family val="3"/>
    </font>
    <font>
      <sz val="10"/>
      <name val="GHEA Grapalat"/>
      <family val="3"/>
    </font>
    <font>
      <sz val="8"/>
      <color indexed="8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0" fontId="3" fillId="0" borderId="0"/>
    <xf numFmtId="0" fontId="2" fillId="0" borderId="0"/>
  </cellStyleXfs>
  <cellXfs count="62">
    <xf numFmtId="0" fontId="0" fillId="0" borderId="0" xfId="0"/>
    <xf numFmtId="0" fontId="6" fillId="0" borderId="0" xfId="0" applyFont="1"/>
    <xf numFmtId="171" fontId="5" fillId="0" borderId="1" xfId="1" applyFont="1" applyFill="1" applyBorder="1" applyAlignment="1">
      <alignment horizontal="right" vertical="center" wrapText="1"/>
    </xf>
    <xf numFmtId="171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9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1" fontId="5" fillId="0" borderId="1" xfId="0" applyNumberFormat="1" applyFont="1" applyFill="1" applyBorder="1"/>
    <xf numFmtId="171" fontId="5" fillId="0" borderId="1" xfId="1" applyFont="1" applyFill="1" applyBorder="1" applyAlignment="1">
      <alignment vertical="center"/>
    </xf>
    <xf numFmtId="171" fontId="5" fillId="0" borderId="1" xfId="1" applyFont="1" applyFill="1" applyBorder="1"/>
    <xf numFmtId="49" fontId="5" fillId="0" borderId="0" xfId="2" applyNumberFormat="1" applyFont="1" applyFill="1" applyBorder="1" applyAlignment="1" applyProtection="1">
      <alignment horizontal="center" vertical="center"/>
      <protection hidden="1"/>
    </xf>
    <xf numFmtId="49" fontId="5" fillId="0" borderId="0" xfId="2" applyNumberFormat="1" applyFont="1" applyFill="1" applyBorder="1" applyAlignment="1" applyProtection="1">
      <alignment horizontal="right" vertical="center"/>
      <protection hidden="1"/>
    </xf>
    <xf numFmtId="199" fontId="5" fillId="0" borderId="1" xfId="0" applyNumberFormat="1" applyFont="1" applyFill="1" applyBorder="1"/>
    <xf numFmtId="0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9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left" vertical="center" wrapText="1"/>
    </xf>
    <xf numFmtId="171" fontId="7" fillId="0" borderId="1" xfId="1" applyFont="1" applyFill="1" applyBorder="1" applyAlignment="1">
      <alignment horizontal="center" vertical="center" wrapText="1"/>
    </xf>
    <xf numFmtId="171" fontId="7" fillId="0" borderId="1" xfId="1" applyFont="1" applyFill="1" applyBorder="1" applyAlignment="1">
      <alignment horizontal="right" vertical="center" wrapText="1"/>
    </xf>
    <xf numFmtId="49" fontId="7" fillId="0" borderId="0" xfId="2" applyNumberFormat="1" applyFont="1" applyFill="1" applyBorder="1" applyAlignment="1" applyProtection="1">
      <alignment horizontal="right" vertical="center"/>
      <protection hidden="1"/>
    </xf>
    <xf numFmtId="0" fontId="5" fillId="0" borderId="1" xfId="0" applyFont="1" applyFill="1" applyBorder="1" applyProtection="1"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171" fontId="5" fillId="0" borderId="1" xfId="1" applyFont="1" applyFill="1" applyBorder="1" applyProtection="1">
      <protection hidden="1"/>
    </xf>
    <xf numFmtId="0" fontId="5" fillId="0" borderId="0" xfId="0" applyFont="1" applyFill="1" applyBorder="1" applyProtection="1">
      <protection hidden="1"/>
    </xf>
    <xf numFmtId="49" fontId="5" fillId="0" borderId="0" xfId="2" applyNumberFormat="1" applyFont="1" applyFill="1" applyBorder="1" applyAlignment="1" applyProtection="1">
      <alignment horizontal="left" vertical="center"/>
      <protection hidden="1"/>
    </xf>
    <xf numFmtId="171" fontId="5" fillId="0" borderId="1" xfId="1" applyFont="1" applyFill="1" applyBorder="1" applyAlignment="1">
      <alignment horizontal="left" vertical="center" wrapText="1"/>
    </xf>
    <xf numFmtId="0" fontId="5" fillId="0" borderId="1" xfId="0" applyNumberFormat="1" applyFont="1" applyFill="1" applyBorder="1"/>
    <xf numFmtId="171" fontId="5" fillId="0" borderId="1" xfId="1" applyFont="1" applyFill="1" applyBorder="1" applyAlignment="1">
      <alignment horizontal="right" vertical="center"/>
    </xf>
    <xf numFmtId="0" fontId="6" fillId="0" borderId="0" xfId="0" applyFont="1" applyBorder="1" applyAlignment="1" applyProtection="1">
      <alignment wrapText="1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5" fillId="2" borderId="0" xfId="2" applyFont="1" applyFill="1" applyAlignment="1"/>
    <xf numFmtId="0" fontId="5" fillId="2" borderId="0" xfId="2" applyFont="1" applyFill="1" applyAlignment="1">
      <alignment horizontal="left"/>
    </xf>
    <xf numFmtId="0" fontId="5" fillId="0" borderId="0" xfId="0" applyFont="1" applyFill="1" applyBorder="1"/>
    <xf numFmtId="171" fontId="5" fillId="0" borderId="0" xfId="1" applyFont="1" applyFill="1" applyBorder="1" applyAlignment="1">
      <alignment vertical="center"/>
    </xf>
    <xf numFmtId="199" fontId="5" fillId="0" borderId="0" xfId="0" applyNumberFormat="1" applyFont="1" applyFill="1" applyBorder="1"/>
    <xf numFmtId="171" fontId="5" fillId="0" borderId="0" xfId="1" applyFont="1" applyFill="1" applyBorder="1"/>
    <xf numFmtId="0" fontId="7" fillId="0" borderId="0" xfId="0" applyFont="1" applyFill="1" applyBorder="1" applyProtection="1">
      <protection hidden="1"/>
    </xf>
    <xf numFmtId="1" fontId="5" fillId="0" borderId="0" xfId="0" applyNumberFormat="1" applyFont="1" applyFill="1" applyBorder="1"/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/>
    </xf>
    <xf numFmtId="0" fontId="5" fillId="0" borderId="1" xfId="2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top" wrapText="1"/>
    </xf>
    <xf numFmtId="49" fontId="5" fillId="0" borderId="1" xfId="2" applyNumberFormat="1" applyFont="1" applyFill="1" applyBorder="1" applyAlignment="1">
      <alignment horizontal="center" vertical="center"/>
    </xf>
    <xf numFmtId="171" fontId="5" fillId="0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1" xfId="2" applyFont="1" applyFill="1" applyBorder="1" applyAlignment="1">
      <alignment horizontal="center" textRotation="90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textRotation="90" wrapText="1"/>
    </xf>
    <xf numFmtId="0" fontId="5" fillId="0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</cellXfs>
  <cellStyles count="4">
    <cellStyle name="Comma" xfId="1" builtinId="3"/>
    <cellStyle name="Normal" xfId="0" builtinId="0"/>
    <cellStyle name="Normal_Hashvetvutjunner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"/>
  <sheetViews>
    <sheetView tabSelected="1" workbookViewId="0">
      <selection activeCell="E15" sqref="E15"/>
    </sheetView>
  </sheetViews>
  <sheetFormatPr defaultRowHeight="13.5"/>
  <cols>
    <col min="1" max="4" width="9.140625" style="1"/>
    <col min="5" max="5" width="10.140625" style="1" customWidth="1"/>
    <col min="6" max="6" width="9.140625" style="1"/>
    <col min="7" max="7" width="9.5703125" style="1" customWidth="1"/>
    <col min="8" max="8" width="9.140625" style="1"/>
    <col min="9" max="9" width="10.5703125" style="1" customWidth="1"/>
    <col min="10" max="11" width="9.140625" style="1"/>
    <col min="12" max="12" width="17.5703125" style="1" customWidth="1"/>
    <col min="13" max="13" width="14.28515625" style="1" customWidth="1"/>
    <col min="14" max="16384" width="9.140625" style="1"/>
  </cols>
  <sheetData>
    <row r="1" spans="1:46" s="32" customFormat="1" ht="20.25" customHeight="1">
      <c r="M1" s="33" t="s">
        <v>297</v>
      </c>
    </row>
    <row r="2" spans="1:46" s="32" customFormat="1" ht="20.25" customHeight="1">
      <c r="M2" s="34"/>
    </row>
    <row r="3" spans="1:46" s="32" customFormat="1" ht="20.25" customHeight="1">
      <c r="M3" s="34"/>
    </row>
    <row r="4" spans="1:46" s="32" customFormat="1"/>
    <row r="5" spans="1:46" s="32" customFormat="1" ht="17.25">
      <c r="A5" s="54"/>
      <c r="C5" s="1"/>
      <c r="D5" s="1"/>
      <c r="L5" s="35"/>
    </row>
    <row r="6" spans="1:46" s="32" customFormat="1">
      <c r="A6" s="54"/>
      <c r="C6" s="1"/>
      <c r="D6" s="1"/>
    </row>
    <row r="7" spans="1:46" s="32" customFormat="1" ht="17.25">
      <c r="A7" s="53" t="s">
        <v>298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46" s="32" customFormat="1" ht="52.5" customHeight="1">
      <c r="A8" s="55" t="s">
        <v>299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36"/>
    </row>
    <row r="9" spans="1:46" s="37" customFormat="1" ht="28.5" customHeight="1">
      <c r="A9" s="56" t="s">
        <v>300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</row>
    <row r="10" spans="1:46" s="37" customFormat="1" ht="23.25" customHeight="1">
      <c r="A10" s="53" t="s">
        <v>301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</row>
    <row r="11" spans="1:46" s="37" customForma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</row>
    <row r="12" spans="1:46" s="38" customFormat="1" ht="19.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</row>
    <row r="13" spans="1:46" s="39" customFormat="1" ht="14.2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</row>
    <row r="14" spans="1:46" s="39" customFormat="1" ht="31.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</row>
  </sheetData>
  <mergeCells count="5">
    <mergeCell ref="A10:M10"/>
    <mergeCell ref="A5:A6"/>
    <mergeCell ref="A7:M7"/>
    <mergeCell ref="A8:M8"/>
    <mergeCell ref="A9:M9"/>
  </mergeCells>
  <phoneticPr fontId="4" type="noConversion"/>
  <pageMargins left="0.2" right="0.34" top="0.46" bottom="0.73" header="0.33" footer="0.5"/>
  <pageSetup firstPageNumber="2313" orientation="landscape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4"/>
  <sheetViews>
    <sheetView topLeftCell="A88" workbookViewId="0">
      <selection activeCell="H88" sqref="H88"/>
    </sheetView>
  </sheetViews>
  <sheetFormatPr defaultColWidth="0" defaultRowHeight="12.75"/>
  <cols>
    <col min="1" max="1" width="7.85546875" style="40" customWidth="1"/>
    <col min="2" max="2" width="2.7109375" style="40" customWidth="1"/>
    <col min="3" max="3" width="5.140625" style="40" customWidth="1"/>
    <col min="4" max="4" width="4" style="40" customWidth="1"/>
    <col min="5" max="5" width="4.5703125" style="40" customWidth="1"/>
    <col min="6" max="6" width="2.28515625" style="40" customWidth="1"/>
    <col min="7" max="7" width="2.7109375" style="40" customWidth="1"/>
    <col min="8" max="8" width="33.85546875" style="40" customWidth="1"/>
    <col min="9" max="9" width="39.5703125" style="40" customWidth="1"/>
    <col min="10" max="10" width="11.42578125" style="40" customWidth="1"/>
    <col min="11" max="11" width="13.85546875" style="40" customWidth="1"/>
    <col min="12" max="12" width="14.42578125" style="40" customWidth="1"/>
    <col min="13" max="13" width="12.7109375" style="40" customWidth="1"/>
    <col min="14" max="14" width="14.140625" style="40" customWidth="1"/>
    <col min="15" max="15" width="14.42578125" style="40" customWidth="1"/>
    <col min="16" max="16" width="39.42578125" style="40" customWidth="1"/>
    <col min="17" max="17" width="16.5703125" style="40" customWidth="1"/>
    <col min="18" max="18" width="14.5703125" style="43" customWidth="1"/>
    <col min="19" max="19" width="14.5703125" style="40" customWidth="1"/>
    <col min="20" max="20" width="14.28515625" style="43" customWidth="1"/>
    <col min="21" max="21" width="13.85546875" style="40" customWidth="1"/>
    <col min="22" max="22" width="35.7109375" style="40" customWidth="1"/>
    <col min="23" max="23" width="36.42578125" style="40" customWidth="1"/>
    <col min="24" max="24" width="31" style="40" customWidth="1"/>
    <col min="25" max="25" width="31.5703125" style="40" customWidth="1"/>
    <col min="26" max="26" width="0" style="27" hidden="1" customWidth="1"/>
    <col min="27" max="27" width="12.5703125" style="27" hidden="1" customWidth="1"/>
    <col min="28" max="16384" width="0" style="27" hidden="1"/>
  </cols>
  <sheetData>
    <row r="1" spans="1:27" ht="13.5" customHeight="1">
      <c r="A1" s="57" t="s">
        <v>44</v>
      </c>
      <c r="B1" s="57" t="s">
        <v>45</v>
      </c>
      <c r="C1" s="58" t="s">
        <v>46</v>
      </c>
      <c r="D1" s="58"/>
      <c r="E1" s="58"/>
      <c r="F1" s="59" t="s">
        <v>49</v>
      </c>
      <c r="G1" s="59" t="s">
        <v>50</v>
      </c>
      <c r="H1" s="58" t="s">
        <v>60</v>
      </c>
      <c r="I1" s="58" t="s">
        <v>61</v>
      </c>
      <c r="J1" s="58" t="s">
        <v>62</v>
      </c>
      <c r="K1" s="60" t="s">
        <v>63</v>
      </c>
      <c r="L1" s="61"/>
      <c r="M1" s="61"/>
      <c r="N1" s="61"/>
      <c r="O1" s="61"/>
      <c r="P1" s="61"/>
      <c r="Q1" s="60" t="s">
        <v>69</v>
      </c>
      <c r="R1" s="61"/>
      <c r="S1" s="61"/>
      <c r="T1" s="61"/>
      <c r="U1" s="61"/>
      <c r="V1" s="61"/>
      <c r="W1" s="47" t="s">
        <v>70</v>
      </c>
      <c r="X1" s="47"/>
      <c r="Y1" s="47"/>
    </row>
    <row r="2" spans="1:27" ht="90" customHeight="1">
      <c r="A2" s="57"/>
      <c r="B2" s="57"/>
      <c r="C2" s="48" t="s">
        <v>47</v>
      </c>
      <c r="D2" s="58" t="s">
        <v>48</v>
      </c>
      <c r="E2" s="58"/>
      <c r="F2" s="59"/>
      <c r="G2" s="59"/>
      <c r="H2" s="58"/>
      <c r="I2" s="58"/>
      <c r="J2" s="58"/>
      <c r="K2" s="49" t="s">
        <v>64</v>
      </c>
      <c r="L2" s="46" t="s">
        <v>65</v>
      </c>
      <c r="M2" s="46" t="s">
        <v>281</v>
      </c>
      <c r="N2" s="46" t="s">
        <v>66</v>
      </c>
      <c r="O2" s="46" t="s">
        <v>67</v>
      </c>
      <c r="P2" s="46" t="s">
        <v>68</v>
      </c>
      <c r="Q2" s="46" t="s">
        <v>71</v>
      </c>
      <c r="R2" s="3" t="s">
        <v>72</v>
      </c>
      <c r="S2" s="46" t="s">
        <v>73</v>
      </c>
      <c r="T2" s="3" t="s">
        <v>74</v>
      </c>
      <c r="U2" s="46" t="s">
        <v>75</v>
      </c>
      <c r="V2" s="46" t="s">
        <v>76</v>
      </c>
      <c r="W2" s="46" t="s">
        <v>77</v>
      </c>
      <c r="X2" s="46" t="s">
        <v>78</v>
      </c>
      <c r="Y2" s="46" t="s">
        <v>79</v>
      </c>
    </row>
    <row r="3" spans="1:27">
      <c r="A3" s="50" t="s">
        <v>51</v>
      </c>
      <c r="B3" s="50" t="s">
        <v>52</v>
      </c>
      <c r="C3" s="50" t="s">
        <v>3</v>
      </c>
      <c r="D3" s="50" t="s">
        <v>53</v>
      </c>
      <c r="E3" s="50" t="s">
        <v>54</v>
      </c>
      <c r="F3" s="50" t="s">
        <v>55</v>
      </c>
      <c r="G3" s="51" t="s">
        <v>56</v>
      </c>
      <c r="H3" s="51" t="s">
        <v>57</v>
      </c>
      <c r="I3" s="51" t="s">
        <v>58</v>
      </c>
      <c r="J3" s="51" t="s">
        <v>59</v>
      </c>
      <c r="K3" s="51" t="s">
        <v>6</v>
      </c>
      <c r="L3" s="51" t="s">
        <v>7</v>
      </c>
      <c r="M3" s="51" t="s">
        <v>8</v>
      </c>
      <c r="N3" s="51" t="s">
        <v>9</v>
      </c>
      <c r="O3" s="51" t="s">
        <v>10</v>
      </c>
      <c r="P3" s="51" t="s">
        <v>11</v>
      </c>
      <c r="Q3" s="51" t="s">
        <v>12</v>
      </c>
      <c r="R3" s="52" t="s">
        <v>13</v>
      </c>
      <c r="S3" s="51" t="s">
        <v>14</v>
      </c>
      <c r="T3" s="52" t="s">
        <v>15</v>
      </c>
      <c r="U3" s="51" t="s">
        <v>16</v>
      </c>
      <c r="V3" s="51" t="s">
        <v>17</v>
      </c>
      <c r="W3" s="51" t="s">
        <v>18</v>
      </c>
      <c r="X3" s="51" t="s">
        <v>19</v>
      </c>
      <c r="Y3" s="51" t="s">
        <v>20</v>
      </c>
      <c r="AA3" s="12" t="s">
        <v>21</v>
      </c>
    </row>
    <row r="4" spans="1:27" ht="115.5" customHeight="1">
      <c r="A4" s="4">
        <v>104021</v>
      </c>
      <c r="B4" s="4" t="s">
        <v>6</v>
      </c>
      <c r="C4" s="5" t="s">
        <v>43</v>
      </c>
      <c r="D4" s="4" t="s">
        <v>22</v>
      </c>
      <c r="E4" s="6">
        <v>10</v>
      </c>
      <c r="F4" s="7"/>
      <c r="G4" s="7"/>
      <c r="H4" s="8" t="s">
        <v>148</v>
      </c>
      <c r="I4" s="8" t="s">
        <v>80</v>
      </c>
      <c r="J4" s="4"/>
      <c r="K4" s="4"/>
      <c r="L4" s="4"/>
      <c r="M4" s="4"/>
      <c r="N4" s="4"/>
      <c r="O4" s="4" t="s">
        <v>254</v>
      </c>
      <c r="P4" s="7"/>
      <c r="Q4" s="3">
        <v>15678322.800000001</v>
      </c>
      <c r="R4" s="2">
        <f>-14000+676114.6-2933.5</f>
        <v>659181.1</v>
      </c>
      <c r="S4" s="10">
        <f>R4+Q4</f>
        <v>16337503.9</v>
      </c>
      <c r="T4" s="2">
        <f>168454.35+16164995.77</f>
        <v>16333450.119999999</v>
      </c>
      <c r="U4" s="3">
        <f t="shared" ref="U4:U67" si="0">T4-S4</f>
        <v>-4053.7800000011921</v>
      </c>
      <c r="V4" s="8" t="s">
        <v>280</v>
      </c>
      <c r="W4" s="7"/>
      <c r="X4" s="7"/>
      <c r="Y4" s="4" t="s">
        <v>260</v>
      </c>
      <c r="AA4" s="13" t="s">
        <v>6</v>
      </c>
    </row>
    <row r="5" spans="1:27" ht="51" customHeight="1">
      <c r="A5" s="4"/>
      <c r="B5" s="4"/>
      <c r="C5" s="5"/>
      <c r="D5" s="4"/>
      <c r="E5" s="6"/>
      <c r="F5" s="7"/>
      <c r="G5" s="7"/>
      <c r="H5" s="8"/>
      <c r="I5" s="8" t="s">
        <v>149</v>
      </c>
      <c r="J5" s="8" t="s">
        <v>1</v>
      </c>
      <c r="K5" s="4">
        <v>3760</v>
      </c>
      <c r="L5" s="4"/>
      <c r="M5" s="4">
        <f t="shared" ref="M5:M12" si="1">K5+L5</f>
        <v>3760</v>
      </c>
      <c r="N5" s="4">
        <v>3629</v>
      </c>
      <c r="O5" s="4">
        <f>N5-M5</f>
        <v>-131</v>
      </c>
      <c r="P5" s="8" t="s">
        <v>296</v>
      </c>
      <c r="Q5" s="3"/>
      <c r="R5" s="2"/>
      <c r="S5" s="10">
        <f t="shared" ref="S5:S68" si="2">R5+Q5</f>
        <v>0</v>
      </c>
      <c r="T5" s="2"/>
      <c r="U5" s="3">
        <f t="shared" si="0"/>
        <v>0</v>
      </c>
      <c r="V5" s="8"/>
      <c r="W5" s="7"/>
      <c r="X5" s="7"/>
      <c r="Y5" s="4"/>
      <c r="AA5" s="13"/>
    </row>
    <row r="6" spans="1:27" ht="59.25" customHeight="1">
      <c r="A6" s="4"/>
      <c r="B6" s="4"/>
      <c r="C6" s="5"/>
      <c r="D6" s="4"/>
      <c r="E6" s="6"/>
      <c r="F6" s="7"/>
      <c r="G6" s="7"/>
      <c r="H6" s="8"/>
      <c r="I6" s="8" t="s">
        <v>150</v>
      </c>
      <c r="J6" s="8" t="s">
        <v>1</v>
      </c>
      <c r="K6" s="4">
        <v>84</v>
      </c>
      <c r="L6" s="4"/>
      <c r="M6" s="4">
        <f t="shared" si="1"/>
        <v>84</v>
      </c>
      <c r="N6" s="4">
        <v>82</v>
      </c>
      <c r="O6" s="4">
        <f>N6-M6</f>
        <v>-2</v>
      </c>
      <c r="P6" s="8" t="s">
        <v>236</v>
      </c>
      <c r="Q6" s="3"/>
      <c r="R6" s="2"/>
      <c r="S6" s="10">
        <f t="shared" si="2"/>
        <v>0</v>
      </c>
      <c r="T6" s="2"/>
      <c r="U6" s="3">
        <f t="shared" si="0"/>
        <v>0</v>
      </c>
      <c r="V6" s="8"/>
      <c r="W6" s="7"/>
      <c r="X6" s="7"/>
      <c r="Y6" s="4"/>
      <c r="AA6" s="13"/>
    </row>
    <row r="7" spans="1:27" ht="38.25" customHeight="1">
      <c r="A7" s="7"/>
      <c r="B7" s="7"/>
      <c r="C7" s="7"/>
      <c r="D7" s="7"/>
      <c r="E7" s="14"/>
      <c r="F7" s="7"/>
      <c r="G7" s="7"/>
      <c r="H7" s="7"/>
      <c r="I7" s="8" t="s">
        <v>151</v>
      </c>
      <c r="J7" s="8" t="s">
        <v>1</v>
      </c>
      <c r="K7" s="4" t="s">
        <v>251</v>
      </c>
      <c r="L7" s="4"/>
      <c r="M7" s="4" t="s">
        <v>251</v>
      </c>
      <c r="N7" s="4">
        <v>60</v>
      </c>
      <c r="O7" s="4"/>
      <c r="P7" s="7"/>
      <c r="Q7" s="11"/>
      <c r="R7" s="11"/>
      <c r="S7" s="10">
        <f t="shared" si="2"/>
        <v>0</v>
      </c>
      <c r="T7" s="11"/>
      <c r="U7" s="3">
        <f t="shared" si="0"/>
        <v>0</v>
      </c>
      <c r="V7" s="7"/>
      <c r="W7" s="7"/>
      <c r="X7" s="7"/>
      <c r="Y7" s="7"/>
      <c r="AA7" s="13" t="s">
        <v>7</v>
      </c>
    </row>
    <row r="8" spans="1:27" ht="27" customHeight="1">
      <c r="A8" s="7"/>
      <c r="B8" s="7"/>
      <c r="C8" s="7"/>
      <c r="D8" s="7"/>
      <c r="E8" s="14"/>
      <c r="F8" s="7"/>
      <c r="G8" s="7"/>
      <c r="H8" s="4"/>
      <c r="I8" s="8" t="s">
        <v>152</v>
      </c>
      <c r="J8" s="8" t="s">
        <v>1</v>
      </c>
      <c r="K8" s="4">
        <v>240</v>
      </c>
      <c r="L8" s="4"/>
      <c r="M8" s="4">
        <f t="shared" si="1"/>
        <v>240</v>
      </c>
      <c r="N8" s="4">
        <v>240</v>
      </c>
      <c r="O8" s="4">
        <f>N8-M8</f>
        <v>0</v>
      </c>
      <c r="P8" s="7"/>
      <c r="Q8" s="11"/>
      <c r="R8" s="11"/>
      <c r="S8" s="10">
        <f t="shared" si="2"/>
        <v>0</v>
      </c>
      <c r="T8" s="11"/>
      <c r="U8" s="3">
        <f t="shared" si="0"/>
        <v>0</v>
      </c>
      <c r="V8" s="7"/>
      <c r="W8" s="7"/>
      <c r="X8" s="7"/>
      <c r="Y8" s="7"/>
    </row>
    <row r="9" spans="1:27" ht="73.5" customHeight="1">
      <c r="A9" s="7"/>
      <c r="B9" s="7"/>
      <c r="C9" s="7"/>
      <c r="D9" s="7"/>
      <c r="E9" s="14"/>
      <c r="F9" s="7"/>
      <c r="G9" s="7"/>
      <c r="H9" s="7"/>
      <c r="I9" s="8" t="s">
        <v>153</v>
      </c>
      <c r="J9" s="8" t="s">
        <v>1</v>
      </c>
      <c r="K9" s="4">
        <v>170000</v>
      </c>
      <c r="L9" s="4"/>
      <c r="M9" s="4">
        <f t="shared" si="1"/>
        <v>170000</v>
      </c>
      <c r="N9" s="4">
        <v>199131</v>
      </c>
      <c r="O9" s="4">
        <f t="shared" ref="O9:O55" si="3">N9-M9</f>
        <v>29131</v>
      </c>
      <c r="P9" s="8" t="s">
        <v>235</v>
      </c>
      <c r="Q9" s="11"/>
      <c r="R9" s="11"/>
      <c r="S9" s="10">
        <f t="shared" si="2"/>
        <v>0</v>
      </c>
      <c r="T9" s="11"/>
      <c r="U9" s="3">
        <f t="shared" si="0"/>
        <v>0</v>
      </c>
      <c r="V9" s="7"/>
      <c r="W9" s="7"/>
      <c r="X9" s="7"/>
      <c r="Y9" s="7"/>
      <c r="AA9" s="13"/>
    </row>
    <row r="10" spans="1:27" ht="45" customHeight="1">
      <c r="A10" s="7"/>
      <c r="B10" s="7"/>
      <c r="C10" s="7"/>
      <c r="D10" s="7"/>
      <c r="E10" s="14"/>
      <c r="F10" s="7"/>
      <c r="G10" s="7"/>
      <c r="H10" s="7"/>
      <c r="I10" s="8" t="s">
        <v>154</v>
      </c>
      <c r="J10" s="8" t="s">
        <v>1</v>
      </c>
      <c r="K10" s="4">
        <v>16</v>
      </c>
      <c r="L10" s="4"/>
      <c r="M10" s="4">
        <f t="shared" si="1"/>
        <v>16</v>
      </c>
      <c r="N10" s="4">
        <v>16</v>
      </c>
      <c r="O10" s="4">
        <f t="shared" si="3"/>
        <v>0</v>
      </c>
      <c r="P10" s="8"/>
      <c r="Q10" s="11"/>
      <c r="R10" s="11"/>
      <c r="S10" s="10">
        <f t="shared" si="2"/>
        <v>0</v>
      </c>
      <c r="T10" s="11"/>
      <c r="U10" s="3">
        <f t="shared" si="0"/>
        <v>0</v>
      </c>
      <c r="V10" s="7"/>
      <c r="W10" s="7"/>
      <c r="X10" s="7"/>
      <c r="Y10" s="7"/>
      <c r="AA10" s="13"/>
    </row>
    <row r="11" spans="1:27" ht="76.5" customHeight="1">
      <c r="A11" s="7"/>
      <c r="B11" s="7"/>
      <c r="C11" s="7"/>
      <c r="D11" s="7"/>
      <c r="E11" s="14"/>
      <c r="F11" s="7"/>
      <c r="G11" s="7"/>
      <c r="H11" s="7"/>
      <c r="I11" s="8" t="s">
        <v>155</v>
      </c>
      <c r="J11" s="8" t="s">
        <v>1</v>
      </c>
      <c r="K11" s="4">
        <v>39</v>
      </c>
      <c r="L11" s="4"/>
      <c r="M11" s="4">
        <f t="shared" si="1"/>
        <v>39</v>
      </c>
      <c r="N11" s="4">
        <v>69</v>
      </c>
      <c r="O11" s="4">
        <f t="shared" si="3"/>
        <v>30</v>
      </c>
      <c r="P11" s="8" t="s">
        <v>270</v>
      </c>
      <c r="Q11" s="11"/>
      <c r="R11" s="11"/>
      <c r="S11" s="10">
        <f t="shared" si="2"/>
        <v>0</v>
      </c>
      <c r="T11" s="11"/>
      <c r="U11" s="3">
        <f t="shared" si="0"/>
        <v>0</v>
      </c>
      <c r="V11" s="7"/>
      <c r="W11" s="7"/>
      <c r="X11" s="7"/>
      <c r="Y11" s="7"/>
      <c r="AA11" s="13" t="s">
        <v>24</v>
      </c>
    </row>
    <row r="12" spans="1:27" ht="43.5" customHeight="1">
      <c r="A12" s="7"/>
      <c r="B12" s="7"/>
      <c r="C12" s="7"/>
      <c r="D12" s="7"/>
      <c r="E12" s="14"/>
      <c r="F12" s="7"/>
      <c r="G12" s="7"/>
      <c r="H12" s="7"/>
      <c r="I12" s="8" t="s">
        <v>156</v>
      </c>
      <c r="J12" s="8" t="s">
        <v>1</v>
      </c>
      <c r="K12" s="4">
        <v>37</v>
      </c>
      <c r="L12" s="4"/>
      <c r="M12" s="4">
        <f t="shared" si="1"/>
        <v>37</v>
      </c>
      <c r="N12" s="4">
        <v>37</v>
      </c>
      <c r="O12" s="4">
        <f t="shared" si="3"/>
        <v>0</v>
      </c>
      <c r="P12" s="7"/>
      <c r="Q12" s="11"/>
      <c r="R12" s="11"/>
      <c r="S12" s="10">
        <f t="shared" si="2"/>
        <v>0</v>
      </c>
      <c r="T12" s="11"/>
      <c r="U12" s="3">
        <f t="shared" si="0"/>
        <v>0</v>
      </c>
      <c r="V12" s="7"/>
      <c r="W12" s="7"/>
      <c r="X12" s="7"/>
      <c r="Y12" s="7"/>
      <c r="AA12" s="13" t="s">
        <v>26</v>
      </c>
    </row>
    <row r="13" spans="1:27" ht="75" customHeight="1">
      <c r="A13" s="4">
        <v>104021</v>
      </c>
      <c r="B13" s="4" t="s">
        <v>6</v>
      </c>
      <c r="C13" s="5" t="s">
        <v>43</v>
      </c>
      <c r="D13" s="4" t="s">
        <v>22</v>
      </c>
      <c r="E13" s="6">
        <v>11</v>
      </c>
      <c r="F13" s="7"/>
      <c r="G13" s="7"/>
      <c r="H13" s="8" t="s">
        <v>157</v>
      </c>
      <c r="I13" s="8" t="s">
        <v>114</v>
      </c>
      <c r="J13" s="8"/>
      <c r="K13" s="4"/>
      <c r="L13" s="4"/>
      <c r="M13" s="4"/>
      <c r="N13" s="4"/>
      <c r="O13" s="4">
        <f t="shared" si="3"/>
        <v>0</v>
      </c>
      <c r="P13" s="7"/>
      <c r="Q13" s="3">
        <v>146401.20000000001</v>
      </c>
      <c r="R13" s="2">
        <f>-34000-8013.6+2700</f>
        <v>-39313.599999999999</v>
      </c>
      <c r="S13" s="10">
        <f t="shared" si="2"/>
        <v>107087.6</v>
      </c>
      <c r="T13" s="2">
        <v>106031</v>
      </c>
      <c r="U13" s="3">
        <f t="shared" si="0"/>
        <v>-1056.6000000000058</v>
      </c>
      <c r="V13" s="8" t="s">
        <v>287</v>
      </c>
      <c r="W13" s="7"/>
      <c r="X13" s="7"/>
      <c r="Y13" s="4" t="s">
        <v>260</v>
      </c>
      <c r="AA13" s="13" t="s">
        <v>27</v>
      </c>
    </row>
    <row r="14" spans="1:27" ht="36" customHeight="1">
      <c r="A14" s="4"/>
      <c r="B14" s="4"/>
      <c r="C14" s="5"/>
      <c r="D14" s="4"/>
      <c r="E14" s="6"/>
      <c r="F14" s="7"/>
      <c r="G14" s="7"/>
      <c r="H14" s="8"/>
      <c r="I14" s="8" t="s">
        <v>224</v>
      </c>
      <c r="J14" s="8" t="s">
        <v>1</v>
      </c>
      <c r="K14" s="4">
        <v>1</v>
      </c>
      <c r="L14" s="4"/>
      <c r="M14" s="4">
        <f>K14+L14</f>
        <v>1</v>
      </c>
      <c r="N14" s="4">
        <v>1</v>
      </c>
      <c r="O14" s="4">
        <f t="shared" si="3"/>
        <v>0</v>
      </c>
      <c r="P14" s="7"/>
      <c r="Q14" s="3"/>
      <c r="R14" s="2"/>
      <c r="S14" s="10">
        <f t="shared" si="2"/>
        <v>0</v>
      </c>
      <c r="T14" s="2"/>
      <c r="U14" s="3">
        <f t="shared" si="0"/>
        <v>0</v>
      </c>
      <c r="V14" s="15"/>
      <c r="W14" s="7"/>
      <c r="X14" s="7"/>
      <c r="Y14" s="4"/>
      <c r="AA14" s="13"/>
    </row>
    <row r="15" spans="1:27" ht="37.5" customHeight="1">
      <c r="A15" s="4"/>
      <c r="B15" s="4"/>
      <c r="C15" s="5"/>
      <c r="D15" s="4"/>
      <c r="E15" s="6"/>
      <c r="F15" s="7"/>
      <c r="G15" s="7"/>
      <c r="H15" s="8"/>
      <c r="I15" s="8" t="s">
        <v>158</v>
      </c>
      <c r="J15" s="8" t="s">
        <v>1</v>
      </c>
      <c r="K15" s="4">
        <v>1</v>
      </c>
      <c r="L15" s="4"/>
      <c r="M15" s="4">
        <f>K15+L15</f>
        <v>1</v>
      </c>
      <c r="N15" s="4">
        <v>1</v>
      </c>
      <c r="O15" s="4">
        <f t="shared" si="3"/>
        <v>0</v>
      </c>
      <c r="P15" s="7"/>
      <c r="Q15" s="3"/>
      <c r="R15" s="2"/>
      <c r="S15" s="10">
        <f t="shared" si="2"/>
        <v>0</v>
      </c>
      <c r="T15" s="2"/>
      <c r="U15" s="3">
        <f t="shared" si="0"/>
        <v>0</v>
      </c>
      <c r="V15" s="15"/>
      <c r="W15" s="7"/>
      <c r="X15" s="7"/>
      <c r="Y15" s="4"/>
      <c r="AA15" s="13"/>
    </row>
    <row r="16" spans="1:27" ht="55.5" customHeight="1">
      <c r="A16" s="4">
        <v>104021</v>
      </c>
      <c r="B16" s="4" t="s">
        <v>6</v>
      </c>
      <c r="C16" s="5" t="s">
        <v>143</v>
      </c>
      <c r="D16" s="4" t="s">
        <v>22</v>
      </c>
      <c r="E16" s="6">
        <v>1</v>
      </c>
      <c r="F16" s="7"/>
      <c r="G16" s="7"/>
      <c r="H16" s="8" t="s">
        <v>218</v>
      </c>
      <c r="I16" s="8" t="s">
        <v>219</v>
      </c>
      <c r="J16" s="8"/>
      <c r="K16" s="4"/>
      <c r="L16" s="4"/>
      <c r="M16" s="4">
        <f>K16+L16</f>
        <v>0</v>
      </c>
      <c r="N16" s="4"/>
      <c r="O16" s="4">
        <f t="shared" si="3"/>
        <v>0</v>
      </c>
      <c r="P16" s="7"/>
      <c r="Q16" s="3">
        <v>833340</v>
      </c>
      <c r="R16" s="2"/>
      <c r="S16" s="10">
        <f t="shared" si="2"/>
        <v>833340</v>
      </c>
      <c r="T16" s="2">
        <v>833331.12</v>
      </c>
      <c r="U16" s="3">
        <f t="shared" si="0"/>
        <v>-8.8800000000046566</v>
      </c>
      <c r="V16" s="15" t="s">
        <v>288</v>
      </c>
      <c r="W16" s="7"/>
      <c r="X16" s="7"/>
      <c r="Y16" s="4"/>
      <c r="AA16" s="13"/>
    </row>
    <row r="17" spans="1:27" ht="66.75" customHeight="1">
      <c r="A17" s="4"/>
      <c r="B17" s="4"/>
      <c r="C17" s="5"/>
      <c r="D17" s="4"/>
      <c r="E17" s="6"/>
      <c r="F17" s="7"/>
      <c r="G17" s="7"/>
      <c r="H17" s="8"/>
      <c r="I17" s="8" t="s">
        <v>220</v>
      </c>
      <c r="J17" s="8" t="s">
        <v>1</v>
      </c>
      <c r="K17" s="4">
        <v>315600</v>
      </c>
      <c r="L17" s="4"/>
      <c r="M17" s="4">
        <f>K17+L17</f>
        <v>315600</v>
      </c>
      <c r="N17" s="4">
        <f>277167+500</f>
        <v>277667</v>
      </c>
      <c r="O17" s="4">
        <f t="shared" si="3"/>
        <v>-37933</v>
      </c>
      <c r="P17" s="15" t="s">
        <v>262</v>
      </c>
      <c r="Q17" s="3"/>
      <c r="R17" s="2"/>
      <c r="S17" s="10">
        <f t="shared" si="2"/>
        <v>0</v>
      </c>
      <c r="T17" s="2"/>
      <c r="U17" s="3">
        <f t="shared" si="0"/>
        <v>0</v>
      </c>
      <c r="V17" s="15"/>
      <c r="W17" s="7"/>
      <c r="X17" s="7"/>
      <c r="Y17" s="4"/>
      <c r="AA17" s="13"/>
    </row>
    <row r="18" spans="1:27" ht="86.25" customHeight="1">
      <c r="A18" s="4">
        <v>104021</v>
      </c>
      <c r="B18" s="4" t="s">
        <v>6</v>
      </c>
      <c r="C18" s="5" t="s">
        <v>143</v>
      </c>
      <c r="D18" s="4" t="s">
        <v>22</v>
      </c>
      <c r="E18" s="6">
        <v>2</v>
      </c>
      <c r="F18" s="7"/>
      <c r="G18" s="7"/>
      <c r="H18" s="8" t="s">
        <v>159</v>
      </c>
      <c r="I18" s="8" t="s">
        <v>160</v>
      </c>
      <c r="J18" s="8"/>
      <c r="K18" s="4"/>
      <c r="L18" s="4"/>
      <c r="M18" s="4"/>
      <c r="N18" s="4"/>
      <c r="O18" s="4">
        <f t="shared" si="3"/>
        <v>0</v>
      </c>
      <c r="P18" s="7"/>
      <c r="Q18" s="3">
        <v>1036437.8</v>
      </c>
      <c r="R18" s="2">
        <v>-4857.8</v>
      </c>
      <c r="S18" s="10">
        <f t="shared" si="2"/>
        <v>1031580</v>
      </c>
      <c r="T18" s="2">
        <v>1031580</v>
      </c>
      <c r="U18" s="3">
        <f t="shared" si="0"/>
        <v>0</v>
      </c>
      <c r="V18" s="8"/>
      <c r="W18" s="7"/>
      <c r="X18" s="7"/>
      <c r="Y18" s="4" t="s">
        <v>260</v>
      </c>
      <c r="AA18" s="13"/>
    </row>
    <row r="19" spans="1:27" ht="37.5" customHeight="1">
      <c r="A19" s="4"/>
      <c r="B19" s="4"/>
      <c r="C19" s="5"/>
      <c r="D19" s="4"/>
      <c r="E19" s="6"/>
      <c r="F19" s="7"/>
      <c r="G19" s="7"/>
      <c r="H19" s="8"/>
      <c r="I19" s="8" t="s">
        <v>197</v>
      </c>
      <c r="J19" s="8" t="s">
        <v>1</v>
      </c>
      <c r="K19" s="4">
        <v>12</v>
      </c>
      <c r="L19" s="4"/>
      <c r="M19" s="4">
        <f>K19+L19</f>
        <v>12</v>
      </c>
      <c r="N19" s="4">
        <v>12</v>
      </c>
      <c r="O19" s="4">
        <f t="shared" si="3"/>
        <v>0</v>
      </c>
      <c r="P19" s="7"/>
      <c r="Q19" s="3"/>
      <c r="R19" s="2"/>
      <c r="S19" s="10">
        <f t="shared" si="2"/>
        <v>0</v>
      </c>
      <c r="T19" s="2"/>
      <c r="U19" s="3">
        <f t="shared" si="0"/>
        <v>0</v>
      </c>
      <c r="V19" s="15"/>
      <c r="W19" s="7"/>
      <c r="X19" s="7"/>
      <c r="Y19" s="4"/>
      <c r="AA19" s="13"/>
    </row>
    <row r="20" spans="1:27" ht="63" customHeight="1">
      <c r="A20" s="4"/>
      <c r="B20" s="4"/>
      <c r="C20" s="5"/>
      <c r="D20" s="4"/>
      <c r="E20" s="6"/>
      <c r="F20" s="7"/>
      <c r="G20" s="7"/>
      <c r="H20" s="8"/>
      <c r="I20" s="8" t="s">
        <v>198</v>
      </c>
      <c r="J20" s="8" t="s">
        <v>1</v>
      </c>
      <c r="K20" s="4">
        <v>180</v>
      </c>
      <c r="L20" s="4"/>
      <c r="M20" s="4">
        <f>K20+L20</f>
        <v>180</v>
      </c>
      <c r="N20" s="4">
        <v>180</v>
      </c>
      <c r="O20" s="4">
        <f t="shared" si="3"/>
        <v>0</v>
      </c>
      <c r="P20" s="15"/>
      <c r="Q20" s="3"/>
      <c r="R20" s="2"/>
      <c r="S20" s="10">
        <f t="shared" si="2"/>
        <v>0</v>
      </c>
      <c r="T20" s="2"/>
      <c r="U20" s="3">
        <f t="shared" si="0"/>
        <v>0</v>
      </c>
      <c r="V20" s="15"/>
      <c r="W20" s="7"/>
      <c r="X20" s="7"/>
      <c r="Y20" s="4"/>
      <c r="AA20" s="13"/>
    </row>
    <row r="21" spans="1:27" ht="63" customHeight="1">
      <c r="A21" s="4">
        <v>104021</v>
      </c>
      <c r="B21" s="4" t="s">
        <v>6</v>
      </c>
      <c r="C21" s="5" t="s">
        <v>143</v>
      </c>
      <c r="D21" s="4" t="s">
        <v>22</v>
      </c>
      <c r="E21" s="6">
        <v>4</v>
      </c>
      <c r="F21" s="7"/>
      <c r="G21" s="7"/>
      <c r="H21" s="8" t="s">
        <v>207</v>
      </c>
      <c r="I21" s="8" t="s">
        <v>208</v>
      </c>
      <c r="J21" s="8"/>
      <c r="K21" s="4"/>
      <c r="L21" s="4"/>
      <c r="M21" s="4">
        <f>K21+L21</f>
        <v>0</v>
      </c>
      <c r="N21" s="4"/>
      <c r="O21" s="4"/>
      <c r="P21" s="15"/>
      <c r="Q21" s="3">
        <v>3683276.4</v>
      </c>
      <c r="R21" s="2"/>
      <c r="S21" s="10">
        <f t="shared" si="2"/>
        <v>3683276.4</v>
      </c>
      <c r="T21" s="2">
        <v>3682944</v>
      </c>
      <c r="U21" s="3">
        <f t="shared" si="0"/>
        <v>-332.39999999990687</v>
      </c>
      <c r="V21" s="15" t="s">
        <v>288</v>
      </c>
      <c r="W21" s="7"/>
      <c r="X21" s="7"/>
      <c r="Y21" s="4" t="s">
        <v>260</v>
      </c>
      <c r="AA21" s="13"/>
    </row>
    <row r="22" spans="1:27" ht="63" customHeight="1">
      <c r="A22" s="4"/>
      <c r="B22" s="4"/>
      <c r="C22" s="5"/>
      <c r="D22" s="4"/>
      <c r="E22" s="6"/>
      <c r="F22" s="7"/>
      <c r="G22" s="7"/>
      <c r="H22" s="8"/>
      <c r="I22" s="8" t="s">
        <v>209</v>
      </c>
      <c r="J22" s="8" t="s">
        <v>1</v>
      </c>
      <c r="K22" s="4">
        <v>1038127.5</v>
      </c>
      <c r="L22" s="4"/>
      <c r="M22" s="4">
        <f>K22+L22</f>
        <v>1038127.5</v>
      </c>
      <c r="N22" s="4">
        <v>834000</v>
      </c>
      <c r="O22" s="4">
        <f t="shared" si="3"/>
        <v>-204127.5</v>
      </c>
      <c r="P22" s="15" t="s">
        <v>263</v>
      </c>
      <c r="Q22" s="3"/>
      <c r="R22" s="2"/>
      <c r="S22" s="10">
        <f t="shared" si="2"/>
        <v>0</v>
      </c>
      <c r="T22" s="2"/>
      <c r="U22" s="3">
        <f t="shared" si="0"/>
        <v>0</v>
      </c>
      <c r="V22" s="15"/>
      <c r="W22" s="7"/>
      <c r="X22" s="7"/>
      <c r="Y22" s="4"/>
      <c r="AA22" s="13"/>
    </row>
    <row r="23" spans="1:27" s="44" customFormat="1" ht="110.25" customHeight="1">
      <c r="A23" s="16">
        <v>104021</v>
      </c>
      <c r="B23" s="16" t="s">
        <v>6</v>
      </c>
      <c r="C23" s="17" t="s">
        <v>143</v>
      </c>
      <c r="D23" s="16" t="s">
        <v>22</v>
      </c>
      <c r="E23" s="18">
        <v>13</v>
      </c>
      <c r="F23" s="19"/>
      <c r="G23" s="19"/>
      <c r="H23" s="20" t="s">
        <v>144</v>
      </c>
      <c r="I23" s="20" t="s">
        <v>161</v>
      </c>
      <c r="J23" s="20"/>
      <c r="K23" s="4"/>
      <c r="L23" s="4"/>
      <c r="M23" s="4"/>
      <c r="N23" s="4"/>
      <c r="O23" s="4">
        <f t="shared" si="3"/>
        <v>0</v>
      </c>
      <c r="P23" s="19"/>
      <c r="Q23" s="21">
        <v>9554791.6999999993</v>
      </c>
      <c r="R23" s="22">
        <v>-4027136</v>
      </c>
      <c r="S23" s="10">
        <f t="shared" si="2"/>
        <v>5527655.6999999993</v>
      </c>
      <c r="T23" s="22">
        <v>5527654.5099999998</v>
      </c>
      <c r="U23" s="3">
        <f t="shared" si="0"/>
        <v>-1.1899999994784594</v>
      </c>
      <c r="V23" s="20" t="s">
        <v>276</v>
      </c>
      <c r="W23" s="19"/>
      <c r="X23" s="19"/>
      <c r="Y23" s="16"/>
      <c r="AA23" s="23"/>
    </row>
    <row r="24" spans="1:27" ht="68.25" customHeight="1">
      <c r="A24" s="4"/>
      <c r="B24" s="4"/>
      <c r="C24" s="5"/>
      <c r="D24" s="4"/>
      <c r="E24" s="6"/>
      <c r="F24" s="7"/>
      <c r="G24" s="7"/>
      <c r="H24" s="8"/>
      <c r="I24" s="8" t="s">
        <v>162</v>
      </c>
      <c r="J24" s="8" t="s">
        <v>1</v>
      </c>
      <c r="K24" s="4">
        <v>180.67400000000001</v>
      </c>
      <c r="L24" s="4"/>
      <c r="M24" s="4">
        <f>K24+L24</f>
        <v>180.67400000000001</v>
      </c>
      <c r="N24" s="4">
        <v>195621</v>
      </c>
      <c r="O24" s="4">
        <v>14947</v>
      </c>
      <c r="P24" s="8" t="s">
        <v>204</v>
      </c>
      <c r="Q24" s="3"/>
      <c r="R24" s="2"/>
      <c r="S24" s="10">
        <f t="shared" si="2"/>
        <v>0</v>
      </c>
      <c r="T24" s="2"/>
      <c r="U24" s="3">
        <f t="shared" si="0"/>
        <v>0</v>
      </c>
      <c r="V24" s="15"/>
      <c r="W24" s="7"/>
      <c r="X24" s="7"/>
      <c r="Y24" s="4"/>
      <c r="AA24" s="13"/>
    </row>
    <row r="25" spans="1:27" ht="75.75" customHeight="1">
      <c r="A25" s="4"/>
      <c r="B25" s="4"/>
      <c r="C25" s="5"/>
      <c r="D25" s="4"/>
      <c r="E25" s="6"/>
      <c r="F25" s="7"/>
      <c r="G25" s="7"/>
      <c r="H25" s="8"/>
      <c r="I25" s="8" t="s">
        <v>163</v>
      </c>
      <c r="J25" s="8" t="s">
        <v>1</v>
      </c>
      <c r="K25" s="4">
        <v>0.1</v>
      </c>
      <c r="L25" s="4"/>
      <c r="M25" s="4">
        <f>K25+L25</f>
        <v>0.1</v>
      </c>
      <c r="N25" s="4">
        <v>0.04</v>
      </c>
      <c r="O25" s="4">
        <v>-0.06</v>
      </c>
      <c r="P25" s="8" t="s">
        <v>266</v>
      </c>
      <c r="Q25" s="3"/>
      <c r="R25" s="2"/>
      <c r="S25" s="10">
        <f t="shared" si="2"/>
        <v>0</v>
      </c>
      <c r="T25" s="2"/>
      <c r="U25" s="3">
        <f t="shared" si="0"/>
        <v>0</v>
      </c>
      <c r="V25" s="15"/>
      <c r="W25" s="7"/>
      <c r="X25" s="7"/>
      <c r="Y25" s="4"/>
      <c r="AA25" s="13"/>
    </row>
    <row r="26" spans="1:27" ht="98.25" customHeight="1">
      <c r="A26" s="4">
        <v>104021</v>
      </c>
      <c r="B26" s="4" t="s">
        <v>6</v>
      </c>
      <c r="C26" s="5" t="s">
        <v>143</v>
      </c>
      <c r="D26" s="4" t="s">
        <v>22</v>
      </c>
      <c r="E26" s="6">
        <v>14</v>
      </c>
      <c r="F26" s="7"/>
      <c r="G26" s="7"/>
      <c r="H26" s="8" t="s">
        <v>144</v>
      </c>
      <c r="I26" s="8" t="s">
        <v>161</v>
      </c>
      <c r="J26" s="8"/>
      <c r="K26" s="4"/>
      <c r="L26" s="4"/>
      <c r="M26" s="4"/>
      <c r="N26" s="4"/>
      <c r="O26" s="4">
        <f t="shared" si="3"/>
        <v>0</v>
      </c>
      <c r="P26" s="7"/>
      <c r="Q26" s="3">
        <v>16300</v>
      </c>
      <c r="R26" s="2">
        <v>-16238.5</v>
      </c>
      <c r="S26" s="10">
        <f t="shared" si="2"/>
        <v>61.5</v>
      </c>
      <c r="T26" s="2">
        <v>61.49</v>
      </c>
      <c r="U26" s="3">
        <f t="shared" si="0"/>
        <v>-9.9999999999980105E-3</v>
      </c>
      <c r="V26" s="15" t="s">
        <v>277</v>
      </c>
      <c r="W26" s="7"/>
      <c r="X26" s="7"/>
      <c r="Y26" s="4" t="s">
        <v>260</v>
      </c>
      <c r="AA26" s="13"/>
    </row>
    <row r="27" spans="1:27" ht="75" customHeight="1">
      <c r="A27" s="4"/>
      <c r="B27" s="4"/>
      <c r="C27" s="5"/>
      <c r="D27" s="4"/>
      <c r="E27" s="6"/>
      <c r="F27" s="7"/>
      <c r="G27" s="7"/>
      <c r="H27" s="8"/>
      <c r="I27" s="8" t="s">
        <v>162</v>
      </c>
      <c r="J27" s="8" t="s">
        <v>1</v>
      </c>
      <c r="K27" s="4">
        <v>180.67400000000001</v>
      </c>
      <c r="L27" s="4"/>
      <c r="M27" s="4">
        <f>K27+L27</f>
        <v>180.67400000000001</v>
      </c>
      <c r="N27" s="4">
        <v>195621</v>
      </c>
      <c r="O27" s="4">
        <v>14947</v>
      </c>
      <c r="P27" s="8" t="s">
        <v>204</v>
      </c>
      <c r="Q27" s="3"/>
      <c r="R27" s="2"/>
      <c r="S27" s="10">
        <f t="shared" si="2"/>
        <v>0</v>
      </c>
      <c r="T27" s="2"/>
      <c r="U27" s="3">
        <f t="shared" si="0"/>
        <v>0</v>
      </c>
      <c r="V27" s="15"/>
      <c r="W27" s="7"/>
      <c r="X27" s="7"/>
      <c r="Y27" s="4"/>
      <c r="AA27" s="13"/>
    </row>
    <row r="28" spans="1:27" ht="69.75" customHeight="1">
      <c r="A28" s="4"/>
      <c r="B28" s="4"/>
      <c r="C28" s="5"/>
      <c r="D28" s="4"/>
      <c r="E28" s="6"/>
      <c r="F28" s="7"/>
      <c r="G28" s="7"/>
      <c r="H28" s="8"/>
      <c r="I28" s="8" t="s">
        <v>163</v>
      </c>
      <c r="J28" s="8" t="s">
        <v>1</v>
      </c>
      <c r="K28" s="4">
        <v>0.1</v>
      </c>
      <c r="L28" s="4"/>
      <c r="M28" s="4">
        <v>0.1</v>
      </c>
      <c r="N28" s="4">
        <v>0.04</v>
      </c>
      <c r="O28" s="4">
        <v>-0.06</v>
      </c>
      <c r="P28" s="8" t="s">
        <v>266</v>
      </c>
      <c r="Q28" s="3"/>
      <c r="R28" s="2"/>
      <c r="S28" s="10">
        <f t="shared" si="2"/>
        <v>0</v>
      </c>
      <c r="T28" s="2"/>
      <c r="U28" s="3">
        <f t="shared" si="0"/>
        <v>0</v>
      </c>
      <c r="V28" s="15"/>
      <c r="W28" s="7"/>
      <c r="X28" s="7"/>
      <c r="Y28" s="4"/>
      <c r="AA28" s="13"/>
    </row>
    <row r="29" spans="1:27" ht="88.5" customHeight="1">
      <c r="A29" s="4">
        <v>104021</v>
      </c>
      <c r="B29" s="4" t="s">
        <v>6</v>
      </c>
      <c r="C29" s="5" t="s">
        <v>143</v>
      </c>
      <c r="D29" s="4" t="s">
        <v>25</v>
      </c>
      <c r="E29" s="6">
        <v>1</v>
      </c>
      <c r="F29" s="7"/>
      <c r="G29" s="7"/>
      <c r="H29" s="8" t="s">
        <v>164</v>
      </c>
      <c r="I29" s="8" t="s">
        <v>165</v>
      </c>
      <c r="J29" s="8"/>
      <c r="K29" s="4"/>
      <c r="L29" s="4"/>
      <c r="M29" s="4"/>
      <c r="N29" s="4"/>
      <c r="O29" s="4">
        <f t="shared" si="3"/>
        <v>0</v>
      </c>
      <c r="P29" s="7"/>
      <c r="Q29" s="3">
        <v>165784.20000000001</v>
      </c>
      <c r="R29" s="2">
        <v>-34676.699999999997</v>
      </c>
      <c r="S29" s="10">
        <f t="shared" si="2"/>
        <v>131107.5</v>
      </c>
      <c r="T29" s="2"/>
      <c r="U29" s="3">
        <f t="shared" si="0"/>
        <v>-131107.5</v>
      </c>
      <c r="V29" s="15" t="s">
        <v>245</v>
      </c>
      <c r="W29" s="7"/>
      <c r="X29" s="7"/>
      <c r="Y29" s="4" t="s">
        <v>260</v>
      </c>
      <c r="AA29" s="13"/>
    </row>
    <row r="30" spans="1:27" ht="41.25" customHeight="1">
      <c r="A30" s="4"/>
      <c r="B30" s="4"/>
      <c r="C30" s="5"/>
      <c r="D30" s="4"/>
      <c r="E30" s="6"/>
      <c r="F30" s="7"/>
      <c r="G30" s="7"/>
      <c r="H30" s="8"/>
      <c r="I30" s="8" t="s">
        <v>199</v>
      </c>
      <c r="J30" s="8" t="s">
        <v>1</v>
      </c>
      <c r="K30" s="4"/>
      <c r="L30" s="4"/>
      <c r="M30" s="4"/>
      <c r="N30" s="4"/>
      <c r="O30" s="4">
        <f t="shared" si="3"/>
        <v>0</v>
      </c>
      <c r="P30" s="7"/>
      <c r="Q30" s="3"/>
      <c r="R30" s="2"/>
      <c r="S30" s="10">
        <f t="shared" si="2"/>
        <v>0</v>
      </c>
      <c r="T30" s="2"/>
      <c r="U30" s="3">
        <f t="shared" si="0"/>
        <v>0</v>
      </c>
      <c r="V30" s="15"/>
      <c r="W30" s="7"/>
      <c r="X30" s="7"/>
      <c r="Y30" s="4"/>
      <c r="AA30" s="13"/>
    </row>
    <row r="31" spans="1:27" ht="105.75" customHeight="1">
      <c r="A31" s="4">
        <v>104021</v>
      </c>
      <c r="B31" s="4" t="s">
        <v>6</v>
      </c>
      <c r="C31" s="5" t="s">
        <v>143</v>
      </c>
      <c r="D31" s="4" t="s">
        <v>25</v>
      </c>
      <c r="E31" s="6">
        <v>2</v>
      </c>
      <c r="F31" s="7"/>
      <c r="G31" s="7"/>
      <c r="H31" s="8" t="s">
        <v>166</v>
      </c>
      <c r="I31" s="8" t="s">
        <v>167</v>
      </c>
      <c r="J31" s="8"/>
      <c r="K31" s="4"/>
      <c r="L31" s="4"/>
      <c r="M31" s="4"/>
      <c r="N31" s="4"/>
      <c r="O31" s="4">
        <f t="shared" si="3"/>
        <v>0</v>
      </c>
      <c r="P31" s="7"/>
      <c r="Q31" s="3">
        <v>939444</v>
      </c>
      <c r="R31" s="2">
        <v>-196501.2</v>
      </c>
      <c r="S31" s="10">
        <f t="shared" si="2"/>
        <v>742942.8</v>
      </c>
      <c r="T31" s="2"/>
      <c r="U31" s="3">
        <f t="shared" si="0"/>
        <v>-742942.8</v>
      </c>
      <c r="V31" s="15" t="s">
        <v>245</v>
      </c>
      <c r="W31" s="7"/>
      <c r="X31" s="7"/>
      <c r="Y31" s="4" t="s">
        <v>260</v>
      </c>
      <c r="AA31" s="13"/>
    </row>
    <row r="32" spans="1:27" ht="41.25" customHeight="1">
      <c r="A32" s="4"/>
      <c r="B32" s="4"/>
      <c r="C32" s="5"/>
      <c r="D32" s="4"/>
      <c r="E32" s="6"/>
      <c r="F32" s="7"/>
      <c r="G32" s="7"/>
      <c r="H32" s="8"/>
      <c r="I32" s="8" t="s">
        <v>199</v>
      </c>
      <c r="J32" s="8" t="s">
        <v>1</v>
      </c>
      <c r="K32" s="4"/>
      <c r="L32" s="4"/>
      <c r="M32" s="4"/>
      <c r="N32" s="4"/>
      <c r="O32" s="4">
        <f t="shared" si="3"/>
        <v>0</v>
      </c>
      <c r="P32" s="7"/>
      <c r="Q32" s="3"/>
      <c r="R32" s="2"/>
      <c r="S32" s="10">
        <f t="shared" si="2"/>
        <v>0</v>
      </c>
      <c r="T32" s="2"/>
      <c r="U32" s="3">
        <f t="shared" si="0"/>
        <v>0</v>
      </c>
      <c r="V32" s="15"/>
      <c r="W32" s="7"/>
      <c r="X32" s="7"/>
      <c r="Y32" s="4"/>
      <c r="AA32" s="13"/>
    </row>
    <row r="33" spans="1:27" ht="93.75" customHeight="1">
      <c r="A33" s="4">
        <v>104021</v>
      </c>
      <c r="B33" s="4" t="s">
        <v>6</v>
      </c>
      <c r="C33" s="5" t="s">
        <v>143</v>
      </c>
      <c r="D33" s="4" t="s">
        <v>22</v>
      </c>
      <c r="E33" s="6">
        <v>15</v>
      </c>
      <c r="F33" s="7"/>
      <c r="G33" s="7"/>
      <c r="H33" s="8" t="s">
        <v>240</v>
      </c>
      <c r="I33" s="8" t="s">
        <v>241</v>
      </c>
      <c r="J33" s="8"/>
      <c r="K33" s="4"/>
      <c r="L33" s="4"/>
      <c r="M33" s="4"/>
      <c r="N33" s="4"/>
      <c r="O33" s="4"/>
      <c r="P33" s="7"/>
      <c r="Q33" s="3"/>
      <c r="R33" s="2">
        <v>231177.9</v>
      </c>
      <c r="S33" s="10">
        <f t="shared" si="2"/>
        <v>231177.9</v>
      </c>
      <c r="T33" s="2">
        <v>229051.02</v>
      </c>
      <c r="U33" s="3">
        <f t="shared" si="0"/>
        <v>-2126.8800000000047</v>
      </c>
      <c r="V33" s="15" t="s">
        <v>274</v>
      </c>
      <c r="W33" s="7"/>
      <c r="X33" s="7"/>
      <c r="Y33" s="4" t="s">
        <v>249</v>
      </c>
      <c r="AA33" s="13"/>
    </row>
    <row r="34" spans="1:27" ht="98.25" customHeight="1">
      <c r="A34" s="4">
        <v>104021</v>
      </c>
      <c r="B34" s="4" t="s">
        <v>6</v>
      </c>
      <c r="C34" s="5" t="s">
        <v>143</v>
      </c>
      <c r="D34" s="4" t="s">
        <v>25</v>
      </c>
      <c r="E34" s="6">
        <v>3</v>
      </c>
      <c r="F34" s="7"/>
      <c r="G34" s="7"/>
      <c r="H34" s="8" t="s">
        <v>168</v>
      </c>
      <c r="I34" s="8" t="s">
        <v>169</v>
      </c>
      <c r="J34" s="8"/>
      <c r="K34" s="4"/>
      <c r="L34" s="4"/>
      <c r="M34" s="4"/>
      <c r="N34" s="4"/>
      <c r="O34" s="4">
        <f t="shared" si="3"/>
        <v>0</v>
      </c>
      <c r="P34" s="7"/>
      <c r="Q34" s="3">
        <v>3306942</v>
      </c>
      <c r="R34" s="2"/>
      <c r="S34" s="10">
        <f t="shared" si="2"/>
        <v>3306942</v>
      </c>
      <c r="T34" s="2">
        <v>3186177.61</v>
      </c>
      <c r="U34" s="3">
        <f t="shared" si="0"/>
        <v>-120764.39000000013</v>
      </c>
      <c r="V34" s="15" t="s">
        <v>275</v>
      </c>
      <c r="W34" s="7"/>
      <c r="X34" s="7"/>
      <c r="Y34" s="4" t="s">
        <v>260</v>
      </c>
      <c r="AA34" s="13"/>
    </row>
    <row r="35" spans="1:27" ht="41.25" customHeight="1">
      <c r="A35" s="4"/>
      <c r="B35" s="4"/>
      <c r="C35" s="5"/>
      <c r="D35" s="4"/>
      <c r="E35" s="6"/>
      <c r="F35" s="7"/>
      <c r="G35" s="7"/>
      <c r="H35" s="8"/>
      <c r="I35" s="8" t="s">
        <v>199</v>
      </c>
      <c r="J35" s="8" t="s">
        <v>1</v>
      </c>
      <c r="K35" s="4"/>
      <c r="L35" s="4"/>
      <c r="M35" s="4"/>
      <c r="N35" s="4"/>
      <c r="O35" s="4">
        <f t="shared" si="3"/>
        <v>0</v>
      </c>
      <c r="P35" s="7"/>
      <c r="Q35" s="3"/>
      <c r="R35" s="2"/>
      <c r="S35" s="10">
        <f t="shared" si="2"/>
        <v>0</v>
      </c>
      <c r="T35" s="2"/>
      <c r="U35" s="3">
        <f t="shared" si="0"/>
        <v>0</v>
      </c>
      <c r="V35" s="15"/>
      <c r="W35" s="7"/>
      <c r="X35" s="7"/>
      <c r="Y35" s="4"/>
      <c r="AA35" s="13"/>
    </row>
    <row r="36" spans="1:27" ht="100.5" customHeight="1">
      <c r="A36" s="4">
        <v>104021</v>
      </c>
      <c r="B36" s="4" t="s">
        <v>6</v>
      </c>
      <c r="C36" s="5" t="s">
        <v>143</v>
      </c>
      <c r="D36" s="4" t="s">
        <v>25</v>
      </c>
      <c r="E36" s="6">
        <v>4</v>
      </c>
      <c r="F36" s="7"/>
      <c r="G36" s="7"/>
      <c r="H36" s="8" t="s">
        <v>170</v>
      </c>
      <c r="I36" s="8" t="s">
        <v>171</v>
      </c>
      <c r="J36" s="8"/>
      <c r="K36" s="4"/>
      <c r="L36" s="4"/>
      <c r="M36" s="4"/>
      <c r="N36" s="4"/>
      <c r="O36" s="4">
        <f t="shared" si="3"/>
        <v>0</v>
      </c>
      <c r="P36" s="7"/>
      <c r="Q36" s="3">
        <v>350000</v>
      </c>
      <c r="R36" s="2">
        <f>-71400+467171.1</f>
        <v>395771.1</v>
      </c>
      <c r="S36" s="10">
        <f t="shared" si="2"/>
        <v>745771.1</v>
      </c>
      <c r="T36" s="2">
        <v>745522.61</v>
      </c>
      <c r="U36" s="3">
        <f t="shared" si="0"/>
        <v>-248.48999999999069</v>
      </c>
      <c r="V36" s="8" t="s">
        <v>278</v>
      </c>
      <c r="W36" s="7"/>
      <c r="X36" s="7"/>
      <c r="Y36" s="4" t="s">
        <v>260</v>
      </c>
      <c r="AA36" s="13"/>
    </row>
    <row r="37" spans="1:27" ht="41.25" customHeight="1">
      <c r="A37" s="4"/>
      <c r="B37" s="4"/>
      <c r="C37" s="5"/>
      <c r="D37" s="4"/>
      <c r="E37" s="6"/>
      <c r="F37" s="7"/>
      <c r="G37" s="7"/>
      <c r="H37" s="8"/>
      <c r="I37" s="8" t="s">
        <v>172</v>
      </c>
      <c r="J37" s="8" t="s">
        <v>1</v>
      </c>
      <c r="K37" s="4">
        <v>1</v>
      </c>
      <c r="L37" s="4"/>
      <c r="M37" s="4">
        <f>K37+L37</f>
        <v>1</v>
      </c>
      <c r="N37" s="4">
        <v>1</v>
      </c>
      <c r="O37" s="4">
        <f t="shared" si="3"/>
        <v>0</v>
      </c>
      <c r="P37" s="7"/>
      <c r="Q37" s="3"/>
      <c r="R37" s="2"/>
      <c r="S37" s="10">
        <f t="shared" si="2"/>
        <v>0</v>
      </c>
      <c r="T37" s="2"/>
      <c r="U37" s="3">
        <f t="shared" si="0"/>
        <v>0</v>
      </c>
      <c r="V37" s="15"/>
      <c r="W37" s="7"/>
      <c r="X37" s="7"/>
      <c r="Y37" s="4"/>
      <c r="AA37" s="13"/>
    </row>
    <row r="38" spans="1:27" ht="113.25" customHeight="1">
      <c r="A38" s="4">
        <v>104021</v>
      </c>
      <c r="B38" s="4" t="s">
        <v>6</v>
      </c>
      <c r="C38" s="5" t="s">
        <v>143</v>
      </c>
      <c r="D38" s="4" t="s">
        <v>25</v>
      </c>
      <c r="E38" s="6">
        <v>10</v>
      </c>
      <c r="F38" s="7"/>
      <c r="G38" s="7"/>
      <c r="H38" s="8" t="s">
        <v>210</v>
      </c>
      <c r="I38" s="8" t="s">
        <v>211</v>
      </c>
      <c r="J38" s="8"/>
      <c r="K38" s="4"/>
      <c r="L38" s="4"/>
      <c r="M38" s="4"/>
      <c r="N38" s="4"/>
      <c r="O38" s="4"/>
      <c r="P38" s="7"/>
      <c r="Q38" s="3">
        <v>1183</v>
      </c>
      <c r="R38" s="2"/>
      <c r="S38" s="10">
        <f t="shared" si="2"/>
        <v>1183</v>
      </c>
      <c r="T38" s="2"/>
      <c r="U38" s="3">
        <f t="shared" si="0"/>
        <v>-1183</v>
      </c>
      <c r="V38" s="8" t="s">
        <v>289</v>
      </c>
      <c r="W38" s="7"/>
      <c r="X38" s="7"/>
      <c r="Y38" s="4"/>
      <c r="AA38" s="13"/>
    </row>
    <row r="39" spans="1:27" ht="90" customHeight="1">
      <c r="A39" s="4"/>
      <c r="B39" s="4"/>
      <c r="C39" s="5"/>
      <c r="D39" s="4"/>
      <c r="E39" s="6"/>
      <c r="F39" s="7"/>
      <c r="G39" s="7"/>
      <c r="H39" s="8"/>
      <c r="I39" s="8" t="s">
        <v>211</v>
      </c>
      <c r="J39" s="8" t="s">
        <v>1</v>
      </c>
      <c r="K39" s="4">
        <v>5</v>
      </c>
      <c r="L39" s="4"/>
      <c r="M39" s="4">
        <f>K39+L39</f>
        <v>5</v>
      </c>
      <c r="N39" s="4"/>
      <c r="O39" s="4">
        <f t="shared" si="3"/>
        <v>-5</v>
      </c>
      <c r="P39" s="8" t="s">
        <v>221</v>
      </c>
      <c r="Q39" s="3"/>
      <c r="R39" s="2"/>
      <c r="S39" s="10">
        <f t="shared" si="2"/>
        <v>0</v>
      </c>
      <c r="T39" s="2"/>
      <c r="U39" s="3">
        <f t="shared" si="0"/>
        <v>0</v>
      </c>
      <c r="V39" s="15"/>
      <c r="W39" s="7"/>
      <c r="X39" s="7"/>
      <c r="Y39" s="4"/>
      <c r="AA39" s="13"/>
    </row>
    <row r="40" spans="1:27" ht="78.75" customHeight="1">
      <c r="A40" s="4">
        <v>104021</v>
      </c>
      <c r="B40" s="4">
        <v>1</v>
      </c>
      <c r="C40" s="5" t="s">
        <v>107</v>
      </c>
      <c r="D40" s="4" t="s">
        <v>22</v>
      </c>
      <c r="E40" s="6">
        <v>1</v>
      </c>
      <c r="F40" s="7"/>
      <c r="G40" s="7"/>
      <c r="H40" s="8" t="s">
        <v>212</v>
      </c>
      <c r="I40" s="8" t="s">
        <v>215</v>
      </c>
      <c r="J40" s="8"/>
      <c r="K40" s="4"/>
      <c r="L40" s="4"/>
      <c r="M40" s="4"/>
      <c r="N40" s="4"/>
      <c r="O40" s="4">
        <f t="shared" si="3"/>
        <v>0</v>
      </c>
      <c r="P40" s="7"/>
      <c r="Q40" s="3">
        <v>88901.8</v>
      </c>
      <c r="R40" s="2">
        <v>3400</v>
      </c>
      <c r="S40" s="10">
        <f t="shared" si="2"/>
        <v>92301.8</v>
      </c>
      <c r="T40" s="2">
        <v>91989</v>
      </c>
      <c r="U40" s="3">
        <f t="shared" si="0"/>
        <v>-312.80000000000291</v>
      </c>
      <c r="V40" s="15" t="s">
        <v>233</v>
      </c>
      <c r="W40" s="7"/>
      <c r="X40" s="7"/>
      <c r="Y40" s="4" t="s">
        <v>260</v>
      </c>
      <c r="AA40" s="13"/>
    </row>
    <row r="41" spans="1:27" ht="57" customHeight="1">
      <c r="A41" s="4"/>
      <c r="B41" s="4"/>
      <c r="C41" s="5"/>
      <c r="D41" s="4"/>
      <c r="E41" s="6"/>
      <c r="F41" s="7"/>
      <c r="G41" s="7"/>
      <c r="H41" s="8"/>
      <c r="I41" s="8" t="s">
        <v>213</v>
      </c>
      <c r="J41" s="8" t="s">
        <v>1</v>
      </c>
      <c r="K41" s="4">
        <v>1</v>
      </c>
      <c r="L41" s="4"/>
      <c r="M41" s="4">
        <f>K41+L41</f>
        <v>1</v>
      </c>
      <c r="N41" s="4">
        <v>1</v>
      </c>
      <c r="O41" s="4">
        <f t="shared" si="3"/>
        <v>0</v>
      </c>
      <c r="P41" s="7"/>
      <c r="Q41" s="3"/>
      <c r="R41" s="2"/>
      <c r="S41" s="10">
        <f t="shared" si="2"/>
        <v>0</v>
      </c>
      <c r="T41" s="2"/>
      <c r="U41" s="3">
        <f t="shared" si="0"/>
        <v>0</v>
      </c>
      <c r="V41" s="15"/>
      <c r="W41" s="7"/>
      <c r="X41" s="7"/>
      <c r="Y41" s="4"/>
      <c r="AA41" s="13"/>
    </row>
    <row r="42" spans="1:27" ht="41.25" customHeight="1">
      <c r="A42" s="4"/>
      <c r="B42" s="4"/>
      <c r="C42" s="5"/>
      <c r="D42" s="4"/>
      <c r="E42" s="6"/>
      <c r="F42" s="7"/>
      <c r="G42" s="7"/>
      <c r="H42" s="8"/>
      <c r="I42" s="8" t="s">
        <v>214</v>
      </c>
      <c r="J42" s="8" t="s">
        <v>1</v>
      </c>
      <c r="K42" s="4">
        <v>1</v>
      </c>
      <c r="L42" s="4"/>
      <c r="M42" s="4">
        <f>K42+L42</f>
        <v>1</v>
      </c>
      <c r="N42" s="4">
        <v>1</v>
      </c>
      <c r="O42" s="4">
        <f t="shared" si="3"/>
        <v>0</v>
      </c>
      <c r="P42" s="7"/>
      <c r="Q42" s="3"/>
      <c r="R42" s="2"/>
      <c r="S42" s="10">
        <f t="shared" si="2"/>
        <v>0</v>
      </c>
      <c r="T42" s="2"/>
      <c r="U42" s="3">
        <f t="shared" si="0"/>
        <v>0</v>
      </c>
      <c r="V42" s="15"/>
      <c r="W42" s="7"/>
      <c r="X42" s="7"/>
      <c r="Y42" s="4"/>
      <c r="AA42" s="13"/>
    </row>
    <row r="43" spans="1:27" ht="90.75" customHeight="1">
      <c r="A43" s="4">
        <v>104021</v>
      </c>
      <c r="B43" s="4" t="s">
        <v>6</v>
      </c>
      <c r="C43" s="5" t="s">
        <v>107</v>
      </c>
      <c r="D43" s="4" t="s">
        <v>22</v>
      </c>
      <c r="E43" s="6">
        <v>2</v>
      </c>
      <c r="F43" s="7"/>
      <c r="G43" s="7"/>
      <c r="H43" s="8" t="s">
        <v>173</v>
      </c>
      <c r="I43" s="8" t="s">
        <v>81</v>
      </c>
      <c r="J43" s="7"/>
      <c r="K43" s="4"/>
      <c r="L43" s="4"/>
      <c r="M43" s="4"/>
      <c r="N43" s="4"/>
      <c r="O43" s="4">
        <f t="shared" si="3"/>
        <v>0</v>
      </c>
      <c r="P43" s="7"/>
      <c r="Q43" s="2">
        <v>31000</v>
      </c>
      <c r="R43" s="3">
        <v>-330</v>
      </c>
      <c r="S43" s="10">
        <f t="shared" si="2"/>
        <v>30670</v>
      </c>
      <c r="T43" s="3">
        <v>30670</v>
      </c>
      <c r="U43" s="3">
        <f t="shared" si="0"/>
        <v>0</v>
      </c>
      <c r="V43" s="15"/>
      <c r="W43" s="7"/>
      <c r="X43" s="7"/>
      <c r="Y43" s="4" t="s">
        <v>260</v>
      </c>
      <c r="AA43" s="13" t="s">
        <v>28</v>
      </c>
    </row>
    <row r="44" spans="1:27" ht="45.75" customHeight="1">
      <c r="A44" s="7"/>
      <c r="B44" s="7"/>
      <c r="C44" s="7"/>
      <c r="D44" s="7"/>
      <c r="E44" s="14"/>
      <c r="F44" s="7"/>
      <c r="G44" s="7"/>
      <c r="H44" s="7"/>
      <c r="I44" s="8" t="s">
        <v>115</v>
      </c>
      <c r="J44" s="8" t="s">
        <v>1</v>
      </c>
      <c r="K44" s="4">
        <v>1000</v>
      </c>
      <c r="L44" s="4"/>
      <c r="M44" s="4">
        <f>K44+L44</f>
        <v>1000</v>
      </c>
      <c r="N44" s="4">
        <v>1000</v>
      </c>
      <c r="O44" s="4">
        <f t="shared" si="3"/>
        <v>0</v>
      </c>
      <c r="P44" s="15"/>
      <c r="Q44" s="11"/>
      <c r="R44" s="11"/>
      <c r="S44" s="10">
        <f t="shared" si="2"/>
        <v>0</v>
      </c>
      <c r="T44" s="11"/>
      <c r="U44" s="3">
        <f t="shared" si="0"/>
        <v>0</v>
      </c>
      <c r="V44" s="7"/>
      <c r="W44" s="7"/>
      <c r="X44" s="7"/>
      <c r="Y44" s="7"/>
      <c r="AA44" s="13" t="s">
        <v>29</v>
      </c>
    </row>
    <row r="45" spans="1:27" ht="53.25" customHeight="1">
      <c r="A45" s="7"/>
      <c r="B45" s="7"/>
      <c r="C45" s="7"/>
      <c r="D45" s="7"/>
      <c r="E45" s="14"/>
      <c r="F45" s="7"/>
      <c r="G45" s="7"/>
      <c r="H45" s="7"/>
      <c r="I45" s="8" t="s">
        <v>116</v>
      </c>
      <c r="J45" s="8" t="s">
        <v>1</v>
      </c>
      <c r="K45" s="4">
        <v>11</v>
      </c>
      <c r="L45" s="4"/>
      <c r="M45" s="4">
        <f>K45+L45</f>
        <v>11</v>
      </c>
      <c r="N45" s="4">
        <v>11</v>
      </c>
      <c r="O45" s="4">
        <f t="shared" si="3"/>
        <v>0</v>
      </c>
      <c r="P45" s="15"/>
      <c r="Q45" s="11"/>
      <c r="R45" s="11"/>
      <c r="S45" s="10">
        <f t="shared" si="2"/>
        <v>0</v>
      </c>
      <c r="T45" s="11"/>
      <c r="U45" s="3">
        <f t="shared" si="0"/>
        <v>0</v>
      </c>
      <c r="V45" s="7"/>
      <c r="W45" s="7"/>
      <c r="X45" s="7"/>
      <c r="Y45" s="7"/>
      <c r="AA45" s="13" t="s">
        <v>30</v>
      </c>
    </row>
    <row r="46" spans="1:27" ht="58.5" customHeight="1">
      <c r="A46" s="7"/>
      <c r="B46" s="7"/>
      <c r="C46" s="7"/>
      <c r="D46" s="7"/>
      <c r="E46" s="14"/>
      <c r="F46" s="7"/>
      <c r="G46" s="7"/>
      <c r="H46" s="7"/>
      <c r="I46" s="8" t="s">
        <v>82</v>
      </c>
      <c r="J46" s="8" t="s">
        <v>1</v>
      </c>
      <c r="K46" s="4">
        <v>295</v>
      </c>
      <c r="L46" s="4"/>
      <c r="M46" s="4">
        <f>K46+L46</f>
        <v>295</v>
      </c>
      <c r="N46" s="4">
        <v>295</v>
      </c>
      <c r="O46" s="4">
        <f t="shared" si="3"/>
        <v>0</v>
      </c>
      <c r="P46" s="15"/>
      <c r="Q46" s="11"/>
      <c r="R46" s="11"/>
      <c r="S46" s="10">
        <f t="shared" si="2"/>
        <v>0</v>
      </c>
      <c r="T46" s="11"/>
      <c r="U46" s="3">
        <f t="shared" si="0"/>
        <v>0</v>
      </c>
      <c r="V46" s="7"/>
      <c r="W46" s="7"/>
      <c r="X46" s="7"/>
      <c r="Y46" s="7"/>
      <c r="AA46" s="13" t="s">
        <v>31</v>
      </c>
    </row>
    <row r="47" spans="1:27" ht="53.25" customHeight="1">
      <c r="A47" s="7"/>
      <c r="B47" s="7"/>
      <c r="C47" s="7"/>
      <c r="D47" s="7"/>
      <c r="E47" s="14"/>
      <c r="F47" s="7"/>
      <c r="G47" s="7"/>
      <c r="H47" s="7"/>
      <c r="I47" s="8" t="s">
        <v>225</v>
      </c>
      <c r="J47" s="8" t="s">
        <v>1</v>
      </c>
      <c r="K47" s="4">
        <v>1100</v>
      </c>
      <c r="L47" s="4"/>
      <c r="M47" s="4">
        <f>K47+L47</f>
        <v>1100</v>
      </c>
      <c r="N47" s="4">
        <v>1100</v>
      </c>
      <c r="O47" s="4">
        <f t="shared" si="3"/>
        <v>0</v>
      </c>
      <c r="P47" s="15"/>
      <c r="Q47" s="11"/>
      <c r="R47" s="11"/>
      <c r="S47" s="10">
        <f t="shared" si="2"/>
        <v>0</v>
      </c>
      <c r="T47" s="11"/>
      <c r="U47" s="3">
        <f t="shared" si="0"/>
        <v>0</v>
      </c>
      <c r="V47" s="7"/>
      <c r="W47" s="7"/>
      <c r="X47" s="7"/>
      <c r="Y47" s="7"/>
      <c r="AA47" s="13" t="s">
        <v>32</v>
      </c>
    </row>
    <row r="48" spans="1:27" ht="139.5" customHeight="1">
      <c r="A48" s="4">
        <v>104021</v>
      </c>
      <c r="B48" s="4" t="s">
        <v>6</v>
      </c>
      <c r="C48" s="5" t="s">
        <v>107</v>
      </c>
      <c r="D48" s="4" t="s">
        <v>22</v>
      </c>
      <c r="E48" s="6">
        <v>5</v>
      </c>
      <c r="F48" s="7"/>
      <c r="G48" s="24"/>
      <c r="H48" s="25" t="s">
        <v>174</v>
      </c>
      <c r="I48" s="25" t="s">
        <v>175</v>
      </c>
      <c r="J48" s="24"/>
      <c r="K48" s="4"/>
      <c r="L48" s="4"/>
      <c r="M48" s="4"/>
      <c r="N48" s="4"/>
      <c r="O48" s="4">
        <f t="shared" si="3"/>
        <v>0</v>
      </c>
      <c r="P48" s="7"/>
      <c r="Q48" s="3">
        <v>18257.7</v>
      </c>
      <c r="R48" s="2">
        <v>2900</v>
      </c>
      <c r="S48" s="10">
        <f t="shared" si="2"/>
        <v>21157.7</v>
      </c>
      <c r="T48" s="2">
        <v>21005.43</v>
      </c>
      <c r="U48" s="3">
        <f t="shared" si="0"/>
        <v>-152.27000000000044</v>
      </c>
      <c r="V48" s="25" t="s">
        <v>290</v>
      </c>
      <c r="W48" s="7"/>
      <c r="X48" s="7"/>
      <c r="Y48" s="4" t="s">
        <v>260</v>
      </c>
      <c r="AA48" s="13" t="s">
        <v>33</v>
      </c>
    </row>
    <row r="49" spans="1:27" ht="75" customHeight="1">
      <c r="A49" s="4">
        <v>104021</v>
      </c>
      <c r="B49" s="4" t="s">
        <v>6</v>
      </c>
      <c r="C49" s="5" t="s">
        <v>143</v>
      </c>
      <c r="D49" s="4" t="s">
        <v>22</v>
      </c>
      <c r="E49" s="6">
        <v>3</v>
      </c>
      <c r="F49" s="24"/>
      <c r="G49" s="24"/>
      <c r="H49" s="25" t="s">
        <v>176</v>
      </c>
      <c r="I49" s="25" t="s">
        <v>177</v>
      </c>
      <c r="J49" s="24"/>
      <c r="K49" s="4"/>
      <c r="L49" s="4"/>
      <c r="M49" s="4"/>
      <c r="N49" s="4"/>
      <c r="O49" s="4">
        <f t="shared" si="3"/>
        <v>0</v>
      </c>
      <c r="P49" s="7"/>
      <c r="Q49" s="2">
        <v>121216.4</v>
      </c>
      <c r="R49" s="2">
        <v>102933.2</v>
      </c>
      <c r="S49" s="10">
        <f t="shared" si="2"/>
        <v>224149.59999999998</v>
      </c>
      <c r="T49" s="3">
        <v>224149.6</v>
      </c>
      <c r="U49" s="3">
        <f t="shared" si="0"/>
        <v>0</v>
      </c>
      <c r="V49" s="7"/>
      <c r="W49" s="7"/>
      <c r="X49" s="7"/>
      <c r="Y49" s="4" t="s">
        <v>260</v>
      </c>
      <c r="AA49" s="13" t="s">
        <v>34</v>
      </c>
    </row>
    <row r="50" spans="1:27" ht="90" customHeight="1">
      <c r="A50" s="4"/>
      <c r="B50" s="4"/>
      <c r="C50" s="5"/>
      <c r="D50" s="4"/>
      <c r="E50" s="6"/>
      <c r="F50" s="24"/>
      <c r="G50" s="24"/>
      <c r="H50" s="25"/>
      <c r="I50" s="25" t="s">
        <v>178</v>
      </c>
      <c r="J50" s="8" t="s">
        <v>1</v>
      </c>
      <c r="K50" s="4">
        <v>8900</v>
      </c>
      <c r="L50" s="4"/>
      <c r="M50" s="4">
        <f t="shared" ref="M50:M57" si="4">K50+L50</f>
        <v>8900</v>
      </c>
      <c r="N50" s="4">
        <v>8200</v>
      </c>
      <c r="O50" s="4">
        <f t="shared" si="3"/>
        <v>-700</v>
      </c>
      <c r="P50" s="8" t="s">
        <v>238</v>
      </c>
      <c r="Q50" s="26"/>
      <c r="R50" s="11"/>
      <c r="S50" s="10">
        <f t="shared" si="2"/>
        <v>0</v>
      </c>
      <c r="T50" s="11"/>
      <c r="U50" s="3">
        <f t="shared" si="0"/>
        <v>0</v>
      </c>
      <c r="V50" s="7"/>
      <c r="W50" s="7"/>
      <c r="X50" s="7"/>
      <c r="Y50" s="7"/>
      <c r="AA50" s="13"/>
    </row>
    <row r="51" spans="1:27" ht="73.5" customHeight="1">
      <c r="A51" s="4">
        <v>104021</v>
      </c>
      <c r="B51" s="4" t="s">
        <v>6</v>
      </c>
      <c r="C51" s="5" t="s">
        <v>143</v>
      </c>
      <c r="D51" s="4" t="s">
        <v>22</v>
      </c>
      <c r="E51" s="6">
        <v>5</v>
      </c>
      <c r="F51" s="24"/>
      <c r="G51" s="24"/>
      <c r="H51" s="25" t="s">
        <v>179</v>
      </c>
      <c r="I51" s="25" t="s">
        <v>180</v>
      </c>
      <c r="J51" s="8"/>
      <c r="K51" s="4"/>
      <c r="L51" s="4"/>
      <c r="M51" s="4"/>
      <c r="N51" s="4"/>
      <c r="O51" s="4"/>
      <c r="P51" s="7"/>
      <c r="Q51" s="2">
        <v>23000</v>
      </c>
      <c r="R51" s="11"/>
      <c r="S51" s="10">
        <f t="shared" si="2"/>
        <v>23000</v>
      </c>
      <c r="T51" s="3">
        <v>6779.7</v>
      </c>
      <c r="U51" s="3">
        <f t="shared" si="0"/>
        <v>-16220.3</v>
      </c>
      <c r="V51" s="8" t="s">
        <v>202</v>
      </c>
      <c r="W51" s="7"/>
      <c r="X51" s="7"/>
      <c r="Y51" s="4" t="s">
        <v>260</v>
      </c>
      <c r="AA51" s="13"/>
    </row>
    <row r="52" spans="1:27" ht="45" customHeight="1">
      <c r="A52" s="4"/>
      <c r="B52" s="4"/>
      <c r="C52" s="5"/>
      <c r="D52" s="4"/>
      <c r="E52" s="6"/>
      <c r="F52" s="24"/>
      <c r="G52" s="24"/>
      <c r="H52" s="25"/>
      <c r="I52" s="25" t="s">
        <v>181</v>
      </c>
      <c r="J52" s="8" t="s">
        <v>1</v>
      </c>
      <c r="K52" s="4">
        <v>887</v>
      </c>
      <c r="L52" s="4"/>
      <c r="M52" s="4">
        <f t="shared" si="4"/>
        <v>887</v>
      </c>
      <c r="N52" s="4"/>
      <c r="O52" s="4">
        <f t="shared" si="3"/>
        <v>-887</v>
      </c>
      <c r="P52" s="8" t="s">
        <v>203</v>
      </c>
      <c r="Q52" s="11"/>
      <c r="R52" s="11"/>
      <c r="S52" s="10">
        <f t="shared" si="2"/>
        <v>0</v>
      </c>
      <c r="T52" s="11"/>
      <c r="U52" s="3">
        <f t="shared" si="0"/>
        <v>0</v>
      </c>
      <c r="V52" s="7"/>
      <c r="W52" s="7"/>
      <c r="X52" s="7"/>
      <c r="Y52" s="7"/>
      <c r="AA52" s="13"/>
    </row>
    <row r="53" spans="1:27" ht="45" customHeight="1">
      <c r="A53" s="4"/>
      <c r="B53" s="4"/>
      <c r="C53" s="5"/>
      <c r="D53" s="4"/>
      <c r="E53" s="6"/>
      <c r="F53" s="24"/>
      <c r="G53" s="24"/>
      <c r="H53" s="25"/>
      <c r="I53" s="25" t="s">
        <v>182</v>
      </c>
      <c r="J53" s="8" t="s">
        <v>1</v>
      </c>
      <c r="K53" s="4">
        <v>500</v>
      </c>
      <c r="L53" s="4"/>
      <c r="M53" s="4">
        <f t="shared" si="4"/>
        <v>500</v>
      </c>
      <c r="N53" s="4"/>
      <c r="O53" s="4">
        <f t="shared" si="3"/>
        <v>-500</v>
      </c>
      <c r="P53" s="8" t="s">
        <v>203</v>
      </c>
      <c r="Q53" s="11"/>
      <c r="R53" s="11"/>
      <c r="S53" s="10">
        <f t="shared" si="2"/>
        <v>0</v>
      </c>
      <c r="T53" s="11"/>
      <c r="U53" s="3">
        <f t="shared" si="0"/>
        <v>0</v>
      </c>
      <c r="V53" s="7"/>
      <c r="W53" s="7"/>
      <c r="X53" s="7"/>
      <c r="Y53" s="7"/>
      <c r="AA53" s="13"/>
    </row>
    <row r="54" spans="1:27" ht="45" customHeight="1">
      <c r="A54" s="4"/>
      <c r="B54" s="4"/>
      <c r="C54" s="5"/>
      <c r="D54" s="4"/>
      <c r="E54" s="6"/>
      <c r="F54" s="24"/>
      <c r="G54" s="24"/>
      <c r="H54" s="25"/>
      <c r="I54" s="25" t="s">
        <v>183</v>
      </c>
      <c r="J54" s="8" t="s">
        <v>1</v>
      </c>
      <c r="K54" s="4">
        <v>55</v>
      </c>
      <c r="L54" s="4"/>
      <c r="M54" s="4">
        <f t="shared" si="4"/>
        <v>55</v>
      </c>
      <c r="N54" s="4">
        <v>47</v>
      </c>
      <c r="O54" s="4">
        <f t="shared" si="3"/>
        <v>-8</v>
      </c>
      <c r="P54" s="8" t="s">
        <v>222</v>
      </c>
      <c r="Q54" s="11"/>
      <c r="R54" s="11"/>
      <c r="S54" s="10">
        <f t="shared" si="2"/>
        <v>0</v>
      </c>
      <c r="T54" s="11"/>
      <c r="U54" s="3">
        <f t="shared" si="0"/>
        <v>0</v>
      </c>
      <c r="V54" s="7"/>
      <c r="W54" s="7"/>
      <c r="X54" s="7"/>
      <c r="Y54" s="7"/>
      <c r="AA54" s="13"/>
    </row>
    <row r="55" spans="1:27" ht="45" customHeight="1">
      <c r="A55" s="4"/>
      <c r="B55" s="4"/>
      <c r="C55" s="5"/>
      <c r="D55" s="4"/>
      <c r="E55" s="6"/>
      <c r="F55" s="24"/>
      <c r="G55" s="24"/>
      <c r="H55" s="25"/>
      <c r="I55" s="25" t="s">
        <v>184</v>
      </c>
      <c r="J55" s="8" t="s">
        <v>1</v>
      </c>
      <c r="K55" s="4">
        <v>332</v>
      </c>
      <c r="L55" s="4"/>
      <c r="M55" s="4">
        <f t="shared" si="4"/>
        <v>332</v>
      </c>
      <c r="N55" s="4"/>
      <c r="O55" s="4">
        <f t="shared" si="3"/>
        <v>-332</v>
      </c>
      <c r="P55" s="8" t="s">
        <v>203</v>
      </c>
      <c r="Q55" s="11"/>
      <c r="R55" s="11"/>
      <c r="S55" s="10">
        <f t="shared" si="2"/>
        <v>0</v>
      </c>
      <c r="T55" s="11"/>
      <c r="U55" s="3">
        <f t="shared" si="0"/>
        <v>0</v>
      </c>
      <c r="V55" s="7"/>
      <c r="W55" s="7"/>
      <c r="X55" s="7"/>
      <c r="Y55" s="7"/>
      <c r="AA55" s="13"/>
    </row>
    <row r="56" spans="1:27" ht="77.25" customHeight="1">
      <c r="A56" s="4">
        <v>104021</v>
      </c>
      <c r="B56" s="4" t="s">
        <v>6</v>
      </c>
      <c r="C56" s="5" t="s">
        <v>108</v>
      </c>
      <c r="D56" s="4" t="s">
        <v>22</v>
      </c>
      <c r="E56" s="6">
        <v>1</v>
      </c>
      <c r="F56" s="7"/>
      <c r="G56" s="7"/>
      <c r="H56" s="8" t="s">
        <v>83</v>
      </c>
      <c r="I56" s="8" t="s">
        <v>223</v>
      </c>
      <c r="J56" s="7"/>
      <c r="K56" s="4"/>
      <c r="L56" s="4"/>
      <c r="M56" s="4"/>
      <c r="N56" s="4"/>
      <c r="O56" s="4"/>
      <c r="P56" s="7"/>
      <c r="Q56" s="3">
        <v>109337.60000000001</v>
      </c>
      <c r="R56" s="11"/>
      <c r="S56" s="10">
        <f t="shared" si="2"/>
        <v>109337.60000000001</v>
      </c>
      <c r="T56" s="3">
        <v>109337.60000000001</v>
      </c>
      <c r="U56" s="3">
        <f t="shared" si="0"/>
        <v>0</v>
      </c>
      <c r="V56" s="8"/>
      <c r="W56" s="7"/>
      <c r="X56" s="7"/>
      <c r="Y56" s="4" t="s">
        <v>260</v>
      </c>
      <c r="AA56" s="13" t="s">
        <v>0</v>
      </c>
    </row>
    <row r="57" spans="1:27" ht="59.25" customHeight="1">
      <c r="A57" s="7"/>
      <c r="B57" s="7"/>
      <c r="C57" s="7"/>
      <c r="D57" s="7"/>
      <c r="E57" s="14"/>
      <c r="F57" s="7"/>
      <c r="G57" s="7"/>
      <c r="H57" s="7"/>
      <c r="I57" s="8" t="s">
        <v>185</v>
      </c>
      <c r="J57" s="8" t="s">
        <v>1</v>
      </c>
      <c r="K57" s="4">
        <v>1820</v>
      </c>
      <c r="L57" s="4"/>
      <c r="M57" s="4">
        <f t="shared" si="4"/>
        <v>1820</v>
      </c>
      <c r="N57" s="4">
        <v>1823</v>
      </c>
      <c r="O57" s="4">
        <f>N57-M57</f>
        <v>3</v>
      </c>
      <c r="P57" s="8" t="s">
        <v>255</v>
      </c>
      <c r="Q57" s="11"/>
      <c r="R57" s="11"/>
      <c r="S57" s="10">
        <f t="shared" si="2"/>
        <v>0</v>
      </c>
      <c r="T57" s="11"/>
      <c r="U57" s="3">
        <f t="shared" si="0"/>
        <v>0</v>
      </c>
      <c r="V57" s="7"/>
      <c r="W57" s="7"/>
      <c r="X57" s="7"/>
      <c r="Y57" s="7"/>
      <c r="AA57" s="13" t="s">
        <v>3</v>
      </c>
    </row>
    <row r="58" spans="1:27" ht="112.5" customHeight="1">
      <c r="A58" s="4">
        <v>104021</v>
      </c>
      <c r="B58" s="4" t="s">
        <v>6</v>
      </c>
      <c r="C58" s="5" t="s">
        <v>108</v>
      </c>
      <c r="D58" s="4" t="s">
        <v>22</v>
      </c>
      <c r="E58" s="6">
        <v>2</v>
      </c>
      <c r="F58" s="7"/>
      <c r="G58" s="7"/>
      <c r="H58" s="8" t="s">
        <v>84</v>
      </c>
      <c r="I58" s="8" t="s">
        <v>117</v>
      </c>
      <c r="J58" s="7"/>
      <c r="K58" s="4"/>
      <c r="L58" s="4"/>
      <c r="M58" s="4"/>
      <c r="N58" s="4"/>
      <c r="O58" s="4"/>
      <c r="P58" s="7"/>
      <c r="Q58" s="3">
        <v>39267.599999999999</v>
      </c>
      <c r="R58" s="2">
        <v>45000</v>
      </c>
      <c r="S58" s="10">
        <f t="shared" si="2"/>
        <v>84267.6</v>
      </c>
      <c r="T58" s="2">
        <v>84267.6</v>
      </c>
      <c r="U58" s="3">
        <f t="shared" si="0"/>
        <v>0</v>
      </c>
      <c r="V58" s="8" t="s">
        <v>256</v>
      </c>
      <c r="W58" s="7"/>
      <c r="X58" s="7"/>
      <c r="Y58" s="4" t="s">
        <v>260</v>
      </c>
      <c r="AA58" s="13" t="s">
        <v>2</v>
      </c>
    </row>
    <row r="59" spans="1:27" ht="208.5" customHeight="1">
      <c r="A59" s="7"/>
      <c r="B59" s="7"/>
      <c r="C59" s="7"/>
      <c r="D59" s="7"/>
      <c r="E59" s="14"/>
      <c r="F59" s="7"/>
      <c r="G59" s="7"/>
      <c r="H59" s="7"/>
      <c r="I59" s="8" t="s">
        <v>118</v>
      </c>
      <c r="J59" s="8" t="s">
        <v>1</v>
      </c>
      <c r="K59" s="4">
        <v>3300</v>
      </c>
      <c r="L59" s="4"/>
      <c r="M59" s="4">
        <f>K59+L59</f>
        <v>3300</v>
      </c>
      <c r="N59" s="4">
        <v>4094</v>
      </c>
      <c r="O59" s="4">
        <f>N59-M59</f>
        <v>794</v>
      </c>
      <c r="P59" s="8" t="s">
        <v>271</v>
      </c>
      <c r="Q59" s="11"/>
      <c r="R59" s="11"/>
      <c r="S59" s="10">
        <f t="shared" si="2"/>
        <v>0</v>
      </c>
      <c r="T59" s="11"/>
      <c r="U59" s="3">
        <f t="shared" si="0"/>
        <v>0</v>
      </c>
      <c r="V59" s="7"/>
      <c r="W59" s="7"/>
      <c r="X59" s="7"/>
      <c r="Y59" s="7"/>
      <c r="AA59" s="12"/>
    </row>
    <row r="60" spans="1:27" ht="114.75" customHeight="1">
      <c r="A60" s="7"/>
      <c r="B60" s="7"/>
      <c r="C60" s="7"/>
      <c r="D60" s="7"/>
      <c r="E60" s="14"/>
      <c r="F60" s="7"/>
      <c r="G60" s="7"/>
      <c r="H60" s="7"/>
      <c r="I60" s="8" t="s">
        <v>228</v>
      </c>
      <c r="J60" s="8" t="s">
        <v>1</v>
      </c>
      <c r="K60" s="4"/>
      <c r="L60" s="4"/>
      <c r="M60" s="4"/>
      <c r="N60" s="4">
        <v>1</v>
      </c>
      <c r="O60" s="4">
        <f>N60-M60</f>
        <v>1</v>
      </c>
      <c r="P60" s="8" t="s">
        <v>234</v>
      </c>
      <c r="Q60" s="11"/>
      <c r="R60" s="11"/>
      <c r="S60" s="10">
        <f t="shared" si="2"/>
        <v>0</v>
      </c>
      <c r="T60" s="11"/>
      <c r="U60" s="3">
        <f t="shared" si="0"/>
        <v>0</v>
      </c>
      <c r="V60" s="7"/>
      <c r="W60" s="7"/>
      <c r="X60" s="7"/>
      <c r="Y60" s="7"/>
      <c r="AA60" s="12"/>
    </row>
    <row r="61" spans="1:27" ht="97.5" customHeight="1">
      <c r="A61" s="7"/>
      <c r="B61" s="7"/>
      <c r="C61" s="7"/>
      <c r="D61" s="7"/>
      <c r="E61" s="14"/>
      <c r="F61" s="7"/>
      <c r="G61" s="7"/>
      <c r="H61" s="7"/>
      <c r="I61" s="8" t="s">
        <v>229</v>
      </c>
      <c r="J61" s="8" t="s">
        <v>1</v>
      </c>
      <c r="K61" s="4"/>
      <c r="L61" s="4"/>
      <c r="M61" s="4"/>
      <c r="N61" s="4">
        <v>30</v>
      </c>
      <c r="O61" s="4">
        <f>N61-M61</f>
        <v>30</v>
      </c>
      <c r="P61" s="8" t="s">
        <v>230</v>
      </c>
      <c r="Q61" s="11"/>
      <c r="R61" s="11"/>
      <c r="S61" s="10">
        <f t="shared" si="2"/>
        <v>0</v>
      </c>
      <c r="T61" s="11"/>
      <c r="U61" s="3">
        <f t="shared" si="0"/>
        <v>0</v>
      </c>
      <c r="V61" s="7"/>
      <c r="W61" s="7"/>
      <c r="X61" s="7"/>
      <c r="Y61" s="7"/>
      <c r="AA61" s="12"/>
    </row>
    <row r="62" spans="1:27" ht="100.5" customHeight="1">
      <c r="A62" s="7"/>
      <c r="B62" s="7"/>
      <c r="C62" s="7"/>
      <c r="D62" s="7"/>
      <c r="E62" s="14"/>
      <c r="F62" s="7"/>
      <c r="G62" s="7"/>
      <c r="H62" s="7"/>
      <c r="I62" s="8" t="s">
        <v>231</v>
      </c>
      <c r="J62" s="8" t="s">
        <v>1</v>
      </c>
      <c r="K62" s="4"/>
      <c r="L62" s="4"/>
      <c r="M62" s="4"/>
      <c r="N62" s="4">
        <v>300</v>
      </c>
      <c r="O62" s="4">
        <f>N62-M62</f>
        <v>300</v>
      </c>
      <c r="P62" s="8" t="s">
        <v>232</v>
      </c>
      <c r="Q62" s="11"/>
      <c r="R62" s="11"/>
      <c r="S62" s="10">
        <f t="shared" si="2"/>
        <v>0</v>
      </c>
      <c r="T62" s="11"/>
      <c r="U62" s="3">
        <f t="shared" si="0"/>
        <v>0</v>
      </c>
      <c r="V62" s="7"/>
      <c r="W62" s="7"/>
      <c r="X62" s="7"/>
      <c r="Y62" s="7"/>
      <c r="AA62" s="12"/>
    </row>
    <row r="63" spans="1:27" ht="81" customHeight="1">
      <c r="A63" s="4">
        <v>104021</v>
      </c>
      <c r="B63" s="4" t="s">
        <v>6</v>
      </c>
      <c r="C63" s="5" t="s">
        <v>109</v>
      </c>
      <c r="D63" s="4" t="s">
        <v>22</v>
      </c>
      <c r="E63" s="6">
        <v>1</v>
      </c>
      <c r="F63" s="7"/>
      <c r="G63" s="7"/>
      <c r="H63" s="8" t="s">
        <v>119</v>
      </c>
      <c r="I63" s="15" t="s">
        <v>120</v>
      </c>
      <c r="J63" s="8"/>
      <c r="K63" s="4"/>
      <c r="L63" s="4"/>
      <c r="M63" s="4"/>
      <c r="N63" s="4"/>
      <c r="O63" s="4"/>
      <c r="P63" s="7"/>
      <c r="Q63" s="3">
        <v>80100</v>
      </c>
      <c r="R63" s="11"/>
      <c r="S63" s="10">
        <f t="shared" si="2"/>
        <v>80100</v>
      </c>
      <c r="T63" s="2">
        <v>80100</v>
      </c>
      <c r="U63" s="3">
        <f t="shared" si="0"/>
        <v>0</v>
      </c>
      <c r="V63" s="8"/>
      <c r="W63" s="7"/>
      <c r="X63" s="7"/>
      <c r="Y63" s="4" t="s">
        <v>260</v>
      </c>
      <c r="AA63" s="28" t="s">
        <v>1</v>
      </c>
    </row>
    <row r="64" spans="1:27" ht="77.25" customHeight="1">
      <c r="A64" s="7"/>
      <c r="B64" s="7"/>
      <c r="C64" s="7"/>
      <c r="D64" s="7"/>
      <c r="E64" s="14"/>
      <c r="F64" s="7"/>
      <c r="G64" s="7"/>
      <c r="H64" s="7"/>
      <c r="I64" s="8" t="s">
        <v>186</v>
      </c>
      <c r="J64" s="8" t="s">
        <v>1</v>
      </c>
      <c r="K64" s="4" t="s">
        <v>252</v>
      </c>
      <c r="L64" s="4"/>
      <c r="M64" s="4" t="s">
        <v>252</v>
      </c>
      <c r="N64" s="4">
        <v>1104</v>
      </c>
      <c r="O64" s="4">
        <v>384</v>
      </c>
      <c r="P64" s="8" t="s">
        <v>145</v>
      </c>
      <c r="Q64" s="11"/>
      <c r="R64" s="11"/>
      <c r="S64" s="10">
        <f t="shared" si="2"/>
        <v>0</v>
      </c>
      <c r="T64" s="11"/>
      <c r="U64" s="3">
        <f t="shared" si="0"/>
        <v>0</v>
      </c>
      <c r="V64" s="7"/>
      <c r="W64" s="7"/>
      <c r="X64" s="7"/>
      <c r="Y64" s="7"/>
      <c r="AA64" s="28" t="s">
        <v>4</v>
      </c>
    </row>
    <row r="65" spans="1:27" ht="101.25" customHeight="1">
      <c r="A65" s="7"/>
      <c r="B65" s="7"/>
      <c r="C65" s="7"/>
      <c r="D65" s="7"/>
      <c r="E65" s="14"/>
      <c r="F65" s="7"/>
      <c r="G65" s="7"/>
      <c r="H65" s="7"/>
      <c r="I65" s="8" t="s">
        <v>200</v>
      </c>
      <c r="J65" s="8" t="s">
        <v>1</v>
      </c>
      <c r="K65" s="4">
        <v>12</v>
      </c>
      <c r="L65" s="4"/>
      <c r="M65" s="4">
        <f>K65+L65</f>
        <v>12</v>
      </c>
      <c r="N65" s="4">
        <v>12</v>
      </c>
      <c r="O65" s="4">
        <f>N65-M65</f>
        <v>0</v>
      </c>
      <c r="P65" s="7"/>
      <c r="Q65" s="11"/>
      <c r="R65" s="11"/>
      <c r="S65" s="10">
        <f t="shared" si="2"/>
        <v>0</v>
      </c>
      <c r="T65" s="11"/>
      <c r="U65" s="3">
        <f t="shared" si="0"/>
        <v>0</v>
      </c>
      <c r="V65" s="7"/>
      <c r="W65" s="7"/>
      <c r="X65" s="7"/>
      <c r="Y65" s="7"/>
      <c r="AA65" s="28" t="s">
        <v>5</v>
      </c>
    </row>
    <row r="66" spans="1:27" ht="66.75" customHeight="1">
      <c r="A66" s="7"/>
      <c r="B66" s="7"/>
      <c r="C66" s="7"/>
      <c r="D66" s="7"/>
      <c r="E66" s="14"/>
      <c r="F66" s="7"/>
      <c r="G66" s="7"/>
      <c r="H66" s="7"/>
      <c r="I66" s="8" t="s">
        <v>121</v>
      </c>
      <c r="J66" s="8" t="s">
        <v>1</v>
      </c>
      <c r="K66" s="4">
        <v>1</v>
      </c>
      <c r="L66" s="4"/>
      <c r="M66" s="4">
        <f>K66+L66</f>
        <v>1</v>
      </c>
      <c r="N66" s="4">
        <v>1</v>
      </c>
      <c r="O66" s="4">
        <f>N66-M66</f>
        <v>0</v>
      </c>
      <c r="P66" s="7"/>
      <c r="Q66" s="11"/>
      <c r="R66" s="11"/>
      <c r="S66" s="10">
        <f t="shared" si="2"/>
        <v>0</v>
      </c>
      <c r="T66" s="11"/>
      <c r="U66" s="3">
        <f t="shared" si="0"/>
        <v>0</v>
      </c>
      <c r="V66" s="7"/>
      <c r="W66" s="7"/>
      <c r="X66" s="7"/>
      <c r="Y66" s="7"/>
      <c r="AA66" s="28" t="s">
        <v>35</v>
      </c>
    </row>
    <row r="67" spans="1:27" ht="86.25" customHeight="1">
      <c r="A67" s="7"/>
      <c r="B67" s="7"/>
      <c r="C67" s="7"/>
      <c r="D67" s="7"/>
      <c r="E67" s="14"/>
      <c r="F67" s="7"/>
      <c r="G67" s="7"/>
      <c r="H67" s="7"/>
      <c r="I67" s="8" t="s">
        <v>122</v>
      </c>
      <c r="J67" s="8" t="s">
        <v>1</v>
      </c>
      <c r="K67" s="4" t="s">
        <v>253</v>
      </c>
      <c r="L67" s="4"/>
      <c r="M67" s="4"/>
      <c r="N67" s="4"/>
      <c r="O67" s="4">
        <f>N67-M67</f>
        <v>0</v>
      </c>
      <c r="P67" s="7"/>
      <c r="Q67" s="11"/>
      <c r="R67" s="11"/>
      <c r="S67" s="10">
        <f t="shared" si="2"/>
        <v>0</v>
      </c>
      <c r="T67" s="11"/>
      <c r="U67" s="3">
        <f t="shared" si="0"/>
        <v>0</v>
      </c>
      <c r="V67" s="7"/>
      <c r="W67" s="7"/>
      <c r="X67" s="7"/>
      <c r="Y67" s="7"/>
      <c r="AA67" s="28" t="s">
        <v>36</v>
      </c>
    </row>
    <row r="68" spans="1:27" ht="103.5" customHeight="1">
      <c r="A68" s="4">
        <v>104021</v>
      </c>
      <c r="B68" s="4" t="s">
        <v>6</v>
      </c>
      <c r="C68" s="4">
        <v>137</v>
      </c>
      <c r="D68" s="4" t="s">
        <v>22</v>
      </c>
      <c r="E68" s="6">
        <v>1</v>
      </c>
      <c r="F68" s="7"/>
      <c r="G68" s="7"/>
      <c r="H68" s="8" t="s">
        <v>237</v>
      </c>
      <c r="I68" s="8" t="s">
        <v>205</v>
      </c>
      <c r="J68" s="8"/>
      <c r="K68" s="4"/>
      <c r="L68" s="4"/>
      <c r="M68" s="4"/>
      <c r="N68" s="4"/>
      <c r="O68" s="4"/>
      <c r="P68" s="7"/>
      <c r="Q68" s="2">
        <v>156477.6</v>
      </c>
      <c r="R68" s="2">
        <v>-156477.6</v>
      </c>
      <c r="S68" s="10">
        <f t="shared" si="2"/>
        <v>0</v>
      </c>
      <c r="T68" s="11"/>
      <c r="U68" s="3">
        <f t="shared" ref="U68:U115" si="5">T68-S68</f>
        <v>0</v>
      </c>
      <c r="V68" s="8" t="s">
        <v>206</v>
      </c>
      <c r="W68" s="7"/>
      <c r="X68" s="7"/>
      <c r="Y68" s="7"/>
      <c r="AA68" s="28"/>
    </row>
    <row r="69" spans="1:27" ht="59.25" customHeight="1">
      <c r="A69" s="4">
        <v>104021</v>
      </c>
      <c r="B69" s="4" t="s">
        <v>6</v>
      </c>
      <c r="C69" s="4">
        <v>137</v>
      </c>
      <c r="D69" s="4" t="s">
        <v>22</v>
      </c>
      <c r="E69" s="6">
        <v>2</v>
      </c>
      <c r="F69" s="7"/>
      <c r="G69" s="7"/>
      <c r="H69" s="8" t="s">
        <v>123</v>
      </c>
      <c r="I69" s="8" t="s">
        <v>187</v>
      </c>
      <c r="J69" s="8"/>
      <c r="K69" s="4"/>
      <c r="L69" s="4"/>
      <c r="M69" s="4"/>
      <c r="N69" s="4"/>
      <c r="O69" s="4"/>
      <c r="P69" s="7"/>
      <c r="Q69" s="3">
        <v>50000</v>
      </c>
      <c r="R69" s="29">
        <v>-5030</v>
      </c>
      <c r="S69" s="10">
        <f t="shared" ref="S69:S106" si="6">R69+Q69</f>
        <v>44970</v>
      </c>
      <c r="T69" s="2">
        <v>44970</v>
      </c>
      <c r="U69" s="3">
        <f t="shared" si="5"/>
        <v>0</v>
      </c>
      <c r="V69" s="8"/>
      <c r="W69" s="7"/>
      <c r="X69" s="7"/>
      <c r="Y69" s="4" t="s">
        <v>260</v>
      </c>
      <c r="AA69" s="28"/>
    </row>
    <row r="70" spans="1:27" ht="294" customHeight="1">
      <c r="A70" s="4">
        <v>104021</v>
      </c>
      <c r="B70" s="4" t="s">
        <v>6</v>
      </c>
      <c r="C70" s="4">
        <v>137</v>
      </c>
      <c r="D70" s="4" t="s">
        <v>22</v>
      </c>
      <c r="E70" s="6">
        <v>3</v>
      </c>
      <c r="F70" s="7"/>
      <c r="G70" s="7"/>
      <c r="H70" s="8" t="s">
        <v>86</v>
      </c>
      <c r="I70" s="8" t="s">
        <v>85</v>
      </c>
      <c r="J70" s="7"/>
      <c r="K70" s="4"/>
      <c r="L70" s="4"/>
      <c r="M70" s="4"/>
      <c r="N70" s="4"/>
      <c r="O70" s="4"/>
      <c r="P70" s="7"/>
      <c r="Q70" s="3">
        <v>31536</v>
      </c>
      <c r="R70" s="3">
        <v>-1656</v>
      </c>
      <c r="S70" s="10">
        <f t="shared" si="6"/>
        <v>29880</v>
      </c>
      <c r="T70" s="3">
        <v>20425.78</v>
      </c>
      <c r="U70" s="3">
        <f t="shared" si="5"/>
        <v>-9454.2200000000012</v>
      </c>
      <c r="V70" s="8" t="s">
        <v>291</v>
      </c>
      <c r="W70" s="7"/>
      <c r="X70" s="7"/>
      <c r="Y70" s="4" t="s">
        <v>260</v>
      </c>
      <c r="AA70" s="28" t="s">
        <v>37</v>
      </c>
    </row>
    <row r="71" spans="1:27" ht="229.5" customHeight="1">
      <c r="A71" s="7"/>
      <c r="B71" s="7"/>
      <c r="C71" s="7"/>
      <c r="D71" s="7"/>
      <c r="E71" s="14"/>
      <c r="F71" s="7"/>
      <c r="G71" s="7"/>
      <c r="H71" s="7"/>
      <c r="I71" s="8" t="s">
        <v>87</v>
      </c>
      <c r="J71" s="8" t="s">
        <v>1</v>
      </c>
      <c r="K71" s="4">
        <v>2184</v>
      </c>
      <c r="L71" s="4"/>
      <c r="M71" s="4">
        <f>K71+L71</f>
        <v>2184</v>
      </c>
      <c r="N71" s="4">
        <v>1294</v>
      </c>
      <c r="O71" s="4">
        <f>N71-M71</f>
        <v>-890</v>
      </c>
      <c r="P71" s="8" t="s">
        <v>217</v>
      </c>
      <c r="Q71" s="11"/>
      <c r="R71" s="11"/>
      <c r="S71" s="10">
        <f t="shared" si="6"/>
        <v>0</v>
      </c>
      <c r="T71" s="11"/>
      <c r="U71" s="3">
        <f t="shared" si="5"/>
        <v>0</v>
      </c>
      <c r="V71" s="7"/>
      <c r="W71" s="7"/>
      <c r="X71" s="7"/>
      <c r="Y71" s="7"/>
      <c r="AA71" s="28" t="s">
        <v>38</v>
      </c>
    </row>
    <row r="72" spans="1:27" ht="201" customHeight="1">
      <c r="A72" s="7"/>
      <c r="B72" s="7"/>
      <c r="C72" s="7"/>
      <c r="D72" s="7"/>
      <c r="E72" s="14"/>
      <c r="F72" s="7"/>
      <c r="G72" s="7"/>
      <c r="H72" s="7"/>
      <c r="I72" s="8" t="s">
        <v>141</v>
      </c>
      <c r="J72" s="8" t="s">
        <v>1</v>
      </c>
      <c r="K72" s="4">
        <v>8</v>
      </c>
      <c r="L72" s="4"/>
      <c r="M72" s="4">
        <f>K72+L72</f>
        <v>8</v>
      </c>
      <c r="N72" s="4">
        <v>4</v>
      </c>
      <c r="O72" s="4">
        <f>N72-M72</f>
        <v>-4</v>
      </c>
      <c r="P72" s="8" t="s">
        <v>272</v>
      </c>
      <c r="Q72" s="11"/>
      <c r="R72" s="11"/>
      <c r="S72" s="10">
        <f t="shared" si="6"/>
        <v>0</v>
      </c>
      <c r="T72" s="11"/>
      <c r="U72" s="3">
        <f t="shared" si="5"/>
        <v>0</v>
      </c>
      <c r="V72" s="7"/>
      <c r="W72" s="7"/>
      <c r="X72" s="7"/>
      <c r="Y72" s="7"/>
      <c r="AA72" s="28" t="s">
        <v>39</v>
      </c>
    </row>
    <row r="73" spans="1:27" ht="88.5" customHeight="1">
      <c r="A73" s="4">
        <v>104021</v>
      </c>
      <c r="B73" s="4" t="s">
        <v>6</v>
      </c>
      <c r="C73" s="5" t="s">
        <v>113</v>
      </c>
      <c r="D73" s="4" t="s">
        <v>23</v>
      </c>
      <c r="E73" s="6">
        <v>48</v>
      </c>
      <c r="F73" s="7"/>
      <c r="G73" s="7"/>
      <c r="H73" s="8" t="s">
        <v>106</v>
      </c>
      <c r="I73" s="8" t="s">
        <v>188</v>
      </c>
      <c r="J73" s="8"/>
      <c r="K73" s="4"/>
      <c r="L73" s="4"/>
      <c r="M73" s="4"/>
      <c r="N73" s="4"/>
      <c r="O73" s="4"/>
      <c r="P73" s="7"/>
      <c r="Q73" s="2">
        <v>273096</v>
      </c>
      <c r="R73" s="3">
        <v>-38100</v>
      </c>
      <c r="S73" s="10">
        <f t="shared" si="6"/>
        <v>234996</v>
      </c>
      <c r="T73" s="2">
        <v>234929.52</v>
      </c>
      <c r="U73" s="3">
        <f t="shared" si="5"/>
        <v>-66.480000000010477</v>
      </c>
      <c r="V73" s="8" t="s">
        <v>239</v>
      </c>
      <c r="W73" s="7"/>
      <c r="X73" s="7"/>
      <c r="Y73" s="4" t="s">
        <v>260</v>
      </c>
      <c r="AA73" s="28"/>
    </row>
    <row r="74" spans="1:27" ht="79.5" customHeight="1">
      <c r="A74" s="7"/>
      <c r="B74" s="7"/>
      <c r="C74" s="7"/>
      <c r="D74" s="7"/>
      <c r="E74" s="14"/>
      <c r="F74" s="7"/>
      <c r="G74" s="7"/>
      <c r="H74" s="7"/>
      <c r="I74" s="8" t="s">
        <v>189</v>
      </c>
      <c r="J74" s="8" t="s">
        <v>35</v>
      </c>
      <c r="K74" s="4">
        <v>3793</v>
      </c>
      <c r="L74" s="4"/>
      <c r="M74" s="4">
        <f>K74+L74</f>
        <v>3793</v>
      </c>
      <c r="N74" s="4">
        <v>3263</v>
      </c>
      <c r="O74" s="4">
        <f>N74-M74</f>
        <v>-530</v>
      </c>
      <c r="P74" s="8" t="s">
        <v>239</v>
      </c>
      <c r="Q74" s="11"/>
      <c r="R74" s="11"/>
      <c r="S74" s="10">
        <f t="shared" si="6"/>
        <v>0</v>
      </c>
      <c r="T74" s="11"/>
      <c r="U74" s="3">
        <f t="shared" si="5"/>
        <v>0</v>
      </c>
      <c r="V74" s="7"/>
      <c r="W74" s="7"/>
      <c r="X74" s="7"/>
      <c r="Y74" s="7"/>
      <c r="AA74" s="28"/>
    </row>
    <row r="75" spans="1:27" ht="84" customHeight="1">
      <c r="A75" s="4">
        <v>104021</v>
      </c>
      <c r="B75" s="4" t="s">
        <v>6</v>
      </c>
      <c r="C75" s="5" t="s">
        <v>110</v>
      </c>
      <c r="D75" s="4" t="s">
        <v>23</v>
      </c>
      <c r="E75" s="6">
        <v>1</v>
      </c>
      <c r="F75" s="7"/>
      <c r="G75" s="7"/>
      <c r="H75" s="8" t="s">
        <v>88</v>
      </c>
      <c r="I75" s="8" t="s">
        <v>89</v>
      </c>
      <c r="J75" s="7"/>
      <c r="K75" s="4"/>
      <c r="L75" s="4"/>
      <c r="M75" s="4"/>
      <c r="N75" s="4"/>
      <c r="O75" s="4"/>
      <c r="P75" s="7"/>
      <c r="Q75" s="3">
        <v>44069164.799999997</v>
      </c>
      <c r="R75" s="3"/>
      <c r="S75" s="10">
        <f t="shared" si="6"/>
        <v>44069164.799999997</v>
      </c>
      <c r="T75" s="3">
        <v>44069164.799999997</v>
      </c>
      <c r="U75" s="3">
        <f t="shared" si="5"/>
        <v>0</v>
      </c>
      <c r="V75" s="8"/>
      <c r="W75" s="7"/>
      <c r="X75" s="7"/>
      <c r="Y75" s="4" t="s">
        <v>260</v>
      </c>
      <c r="AA75" s="28" t="s">
        <v>40</v>
      </c>
    </row>
    <row r="76" spans="1:27" ht="49.5" customHeight="1">
      <c r="A76" s="7"/>
      <c r="B76" s="7"/>
      <c r="C76" s="7"/>
      <c r="D76" s="7"/>
      <c r="E76" s="14"/>
      <c r="F76" s="7"/>
      <c r="G76" s="7"/>
      <c r="H76" s="7"/>
      <c r="I76" s="8" t="s">
        <v>90</v>
      </c>
      <c r="J76" s="8" t="s">
        <v>35</v>
      </c>
      <c r="K76" s="4">
        <v>915</v>
      </c>
      <c r="L76" s="4"/>
      <c r="M76" s="4">
        <f>K76+L76</f>
        <v>915</v>
      </c>
      <c r="N76" s="4">
        <v>915</v>
      </c>
      <c r="O76" s="4">
        <f>N76-M76</f>
        <v>0</v>
      </c>
      <c r="P76" s="7"/>
      <c r="Q76" s="11"/>
      <c r="R76" s="11"/>
      <c r="S76" s="10">
        <f t="shared" si="6"/>
        <v>0</v>
      </c>
      <c r="T76" s="11"/>
      <c r="U76" s="3">
        <f t="shared" si="5"/>
        <v>0</v>
      </c>
      <c r="V76" s="7"/>
      <c r="W76" s="7"/>
      <c r="X76" s="7"/>
      <c r="Y76" s="7"/>
      <c r="AA76" s="28" t="s">
        <v>41</v>
      </c>
    </row>
    <row r="77" spans="1:27" ht="75.75" customHeight="1">
      <c r="A77" s="4">
        <v>104021</v>
      </c>
      <c r="B77" s="4" t="s">
        <v>6</v>
      </c>
      <c r="C77" s="5" t="s">
        <v>110</v>
      </c>
      <c r="D77" s="4" t="s">
        <v>23</v>
      </c>
      <c r="E77" s="6">
        <v>2</v>
      </c>
      <c r="F77" s="7"/>
      <c r="G77" s="7"/>
      <c r="H77" s="8" t="s">
        <v>91</v>
      </c>
      <c r="I77" s="8" t="s">
        <v>89</v>
      </c>
      <c r="J77" s="7"/>
      <c r="K77" s="4"/>
      <c r="L77" s="4"/>
      <c r="M77" s="4"/>
      <c r="N77" s="4"/>
      <c r="O77" s="4"/>
      <c r="P77" s="7"/>
      <c r="Q77" s="3">
        <v>75693.100000000006</v>
      </c>
      <c r="R77" s="3"/>
      <c r="S77" s="10">
        <f t="shared" si="6"/>
        <v>75693.100000000006</v>
      </c>
      <c r="T77" s="3">
        <v>75693.100000000006</v>
      </c>
      <c r="U77" s="3">
        <f t="shared" si="5"/>
        <v>0</v>
      </c>
      <c r="V77" s="8"/>
      <c r="W77" s="7"/>
      <c r="X77" s="7"/>
      <c r="Y77" s="4" t="s">
        <v>260</v>
      </c>
      <c r="AA77" s="28" t="s">
        <v>42</v>
      </c>
    </row>
    <row r="78" spans="1:27" ht="47.25" customHeight="1">
      <c r="A78" s="7"/>
      <c r="B78" s="7"/>
      <c r="C78" s="7"/>
      <c r="D78" s="7"/>
      <c r="E78" s="14"/>
      <c r="F78" s="7"/>
      <c r="G78" s="7"/>
      <c r="H78" s="7"/>
      <c r="I78" s="8" t="s">
        <v>92</v>
      </c>
      <c r="J78" s="8" t="s">
        <v>35</v>
      </c>
      <c r="K78" s="4">
        <v>6</v>
      </c>
      <c r="L78" s="4"/>
      <c r="M78" s="4">
        <f>K78+L78</f>
        <v>6</v>
      </c>
      <c r="N78" s="4">
        <v>6</v>
      </c>
      <c r="O78" s="4">
        <f>N78-M78</f>
        <v>0</v>
      </c>
      <c r="P78" s="8"/>
      <c r="Q78" s="11"/>
      <c r="R78" s="11"/>
      <c r="S78" s="10">
        <f t="shared" si="6"/>
        <v>0</v>
      </c>
      <c r="T78" s="11"/>
      <c r="U78" s="3">
        <f t="shared" si="5"/>
        <v>0</v>
      </c>
      <c r="V78" s="7"/>
      <c r="W78" s="7"/>
      <c r="X78" s="7"/>
      <c r="Y78" s="7"/>
    </row>
    <row r="79" spans="1:27" ht="93.75" customHeight="1">
      <c r="A79" s="4">
        <v>104021</v>
      </c>
      <c r="B79" s="4" t="s">
        <v>6</v>
      </c>
      <c r="C79" s="5" t="s">
        <v>110</v>
      </c>
      <c r="D79" s="4" t="s">
        <v>23</v>
      </c>
      <c r="E79" s="6">
        <v>3</v>
      </c>
      <c r="F79" s="7"/>
      <c r="G79" s="7"/>
      <c r="H79" s="8" t="s">
        <v>93</v>
      </c>
      <c r="I79" s="8" t="s">
        <v>140</v>
      </c>
      <c r="J79" s="8"/>
      <c r="K79" s="4"/>
      <c r="L79" s="4"/>
      <c r="M79" s="4"/>
      <c r="N79" s="4"/>
      <c r="O79" s="4"/>
      <c r="P79" s="7"/>
      <c r="Q79" s="3">
        <v>15000</v>
      </c>
      <c r="R79" s="11"/>
      <c r="S79" s="10">
        <f t="shared" si="6"/>
        <v>15000</v>
      </c>
      <c r="T79" s="3">
        <v>9180</v>
      </c>
      <c r="U79" s="3">
        <f t="shared" si="5"/>
        <v>-5820</v>
      </c>
      <c r="V79" s="8" t="s">
        <v>268</v>
      </c>
      <c r="W79" s="7"/>
      <c r="X79" s="7"/>
      <c r="Y79" s="4" t="s">
        <v>260</v>
      </c>
    </row>
    <row r="80" spans="1:27" ht="96" customHeight="1">
      <c r="A80" s="7"/>
      <c r="B80" s="30"/>
      <c r="C80" s="7"/>
      <c r="D80" s="7"/>
      <c r="E80" s="14"/>
      <c r="F80" s="7"/>
      <c r="G80" s="7"/>
      <c r="H80" s="7"/>
      <c r="I80" s="8" t="s">
        <v>124</v>
      </c>
      <c r="J80" s="8" t="s">
        <v>35</v>
      </c>
      <c r="K80" s="4">
        <v>500</v>
      </c>
      <c r="L80" s="4"/>
      <c r="M80" s="4">
        <f>K80+L80</f>
        <v>500</v>
      </c>
      <c r="N80" s="4">
        <v>306</v>
      </c>
      <c r="O80" s="4">
        <f>N80-M80</f>
        <v>-194</v>
      </c>
      <c r="P80" s="8" t="s">
        <v>267</v>
      </c>
      <c r="Q80" s="11"/>
      <c r="R80" s="11"/>
      <c r="S80" s="10">
        <f t="shared" si="6"/>
        <v>0</v>
      </c>
      <c r="T80" s="11"/>
      <c r="U80" s="3"/>
      <c r="V80" s="7"/>
      <c r="W80" s="7"/>
      <c r="X80" s="7"/>
      <c r="Y80" s="7"/>
    </row>
    <row r="81" spans="1:25" ht="96" customHeight="1">
      <c r="A81" s="4">
        <v>104021</v>
      </c>
      <c r="B81" s="4" t="s">
        <v>6</v>
      </c>
      <c r="C81" s="5" t="s">
        <v>110</v>
      </c>
      <c r="D81" s="4" t="s">
        <v>23</v>
      </c>
      <c r="E81" s="6">
        <v>4</v>
      </c>
      <c r="F81" s="7"/>
      <c r="G81" s="7"/>
      <c r="H81" s="8" t="s">
        <v>94</v>
      </c>
      <c r="I81" s="8" t="s">
        <v>125</v>
      </c>
      <c r="J81" s="8"/>
      <c r="K81" s="4"/>
      <c r="L81" s="4"/>
      <c r="M81" s="4"/>
      <c r="N81" s="4"/>
      <c r="O81" s="4"/>
      <c r="P81" s="7"/>
      <c r="Q81" s="3">
        <v>28733869.399999999</v>
      </c>
      <c r="R81" s="3">
        <v>15000000</v>
      </c>
      <c r="S81" s="10">
        <f t="shared" si="6"/>
        <v>43733869.399999999</v>
      </c>
      <c r="T81" s="3">
        <v>43733310.280000001</v>
      </c>
      <c r="U81" s="3">
        <f t="shared" si="5"/>
        <v>-559.11999999731779</v>
      </c>
      <c r="V81" s="8" t="s">
        <v>264</v>
      </c>
      <c r="W81" s="7"/>
      <c r="X81" s="7"/>
      <c r="Y81" s="4" t="s">
        <v>260</v>
      </c>
    </row>
    <row r="82" spans="1:25" ht="102" customHeight="1">
      <c r="A82" s="4">
        <v>104021</v>
      </c>
      <c r="B82" s="4" t="s">
        <v>6</v>
      </c>
      <c r="C82" s="5" t="s">
        <v>111</v>
      </c>
      <c r="D82" s="4" t="s">
        <v>23</v>
      </c>
      <c r="E82" s="6">
        <v>1</v>
      </c>
      <c r="F82" s="7"/>
      <c r="G82" s="7"/>
      <c r="H82" s="8" t="s">
        <v>95</v>
      </c>
      <c r="I82" s="8" t="s">
        <v>190</v>
      </c>
      <c r="J82" s="8"/>
      <c r="K82" s="4"/>
      <c r="L82" s="4"/>
      <c r="M82" s="4"/>
      <c r="N82" s="4"/>
      <c r="O82" s="4"/>
      <c r="P82" s="7"/>
      <c r="Q82" s="3">
        <v>603768.4</v>
      </c>
      <c r="R82" s="2">
        <v>-50000</v>
      </c>
      <c r="S82" s="10">
        <f t="shared" si="6"/>
        <v>553768.4</v>
      </c>
      <c r="T82" s="3">
        <v>104356.5</v>
      </c>
      <c r="U82" s="3">
        <f t="shared" si="5"/>
        <v>-449411.9</v>
      </c>
      <c r="V82" s="8" t="s">
        <v>97</v>
      </c>
      <c r="W82" s="7"/>
      <c r="X82" s="7"/>
      <c r="Y82" s="4" t="s">
        <v>260</v>
      </c>
    </row>
    <row r="83" spans="1:25" ht="91.5" customHeight="1">
      <c r="A83" s="4">
        <v>104021</v>
      </c>
      <c r="B83" s="4" t="s">
        <v>6</v>
      </c>
      <c r="C83" s="5" t="s">
        <v>111</v>
      </c>
      <c r="D83" s="4" t="s">
        <v>23</v>
      </c>
      <c r="E83" s="6">
        <v>2</v>
      </c>
      <c r="F83" s="7"/>
      <c r="G83" s="7"/>
      <c r="H83" s="8" t="s">
        <v>98</v>
      </c>
      <c r="I83" s="8" t="s">
        <v>96</v>
      </c>
      <c r="J83" s="8"/>
      <c r="K83" s="4"/>
      <c r="L83" s="4"/>
      <c r="M83" s="4"/>
      <c r="N83" s="4"/>
      <c r="O83" s="4"/>
      <c r="P83" s="7"/>
      <c r="Q83" s="3">
        <v>370000</v>
      </c>
      <c r="R83" s="2">
        <v>31500</v>
      </c>
      <c r="S83" s="10">
        <f t="shared" si="6"/>
        <v>401500</v>
      </c>
      <c r="T83" s="3">
        <v>401299.3</v>
      </c>
      <c r="U83" s="3">
        <f t="shared" si="5"/>
        <v>-200.70000000001164</v>
      </c>
      <c r="V83" s="8" t="s">
        <v>97</v>
      </c>
      <c r="W83" s="7"/>
      <c r="X83" s="7"/>
      <c r="Y83" s="4" t="s">
        <v>260</v>
      </c>
    </row>
    <row r="84" spans="1:25" ht="98.25" customHeight="1">
      <c r="A84" s="4">
        <v>104021</v>
      </c>
      <c r="B84" s="4" t="s">
        <v>6</v>
      </c>
      <c r="C84" s="5" t="s">
        <v>111</v>
      </c>
      <c r="D84" s="4" t="s">
        <v>23</v>
      </c>
      <c r="E84" s="6">
        <v>3</v>
      </c>
      <c r="F84" s="7"/>
      <c r="G84" s="7"/>
      <c r="H84" s="8" t="s">
        <v>128</v>
      </c>
      <c r="I84" s="8" t="s">
        <v>96</v>
      </c>
      <c r="J84" s="7"/>
      <c r="K84" s="4"/>
      <c r="L84" s="4"/>
      <c r="M84" s="4"/>
      <c r="N84" s="4"/>
      <c r="O84" s="4"/>
      <c r="P84" s="7"/>
      <c r="Q84" s="3">
        <v>1096.3</v>
      </c>
      <c r="R84" s="11"/>
      <c r="S84" s="10">
        <f t="shared" si="6"/>
        <v>1096.3</v>
      </c>
      <c r="T84" s="3">
        <v>1096.3</v>
      </c>
      <c r="U84" s="3">
        <f t="shared" si="5"/>
        <v>0</v>
      </c>
      <c r="V84" s="7"/>
      <c r="W84" s="7"/>
      <c r="X84" s="7"/>
      <c r="Y84" s="4" t="s">
        <v>260</v>
      </c>
    </row>
    <row r="85" spans="1:25" ht="66.75" customHeight="1">
      <c r="A85" s="7"/>
      <c r="B85" s="7"/>
      <c r="C85" s="7"/>
      <c r="D85" s="7"/>
      <c r="E85" s="14"/>
      <c r="F85" s="7"/>
      <c r="G85" s="7"/>
      <c r="H85" s="7"/>
      <c r="I85" s="8" t="s">
        <v>99</v>
      </c>
      <c r="J85" s="8" t="s">
        <v>35</v>
      </c>
      <c r="K85" s="4">
        <v>1</v>
      </c>
      <c r="L85" s="4"/>
      <c r="M85" s="4">
        <f>K85+L85</f>
        <v>1</v>
      </c>
      <c r="N85" s="4">
        <v>1</v>
      </c>
      <c r="O85" s="4">
        <f>N85-M85</f>
        <v>0</v>
      </c>
      <c r="P85" s="7"/>
      <c r="Q85" s="11"/>
      <c r="R85" s="11"/>
      <c r="S85" s="10">
        <f t="shared" si="6"/>
        <v>0</v>
      </c>
      <c r="T85" s="11"/>
      <c r="U85" s="3">
        <f t="shared" si="5"/>
        <v>0</v>
      </c>
      <c r="V85" s="7"/>
      <c r="W85" s="7"/>
      <c r="X85" s="7"/>
      <c r="Y85" s="7"/>
    </row>
    <row r="86" spans="1:25" ht="85.5" customHeight="1">
      <c r="A86" s="4">
        <v>104021</v>
      </c>
      <c r="B86" s="4" t="s">
        <v>6</v>
      </c>
      <c r="C86" s="5" t="s">
        <v>111</v>
      </c>
      <c r="D86" s="4" t="s">
        <v>23</v>
      </c>
      <c r="E86" s="6">
        <v>4</v>
      </c>
      <c r="F86" s="7"/>
      <c r="G86" s="7"/>
      <c r="H86" s="8" t="s">
        <v>127</v>
      </c>
      <c r="I86" s="8" t="s">
        <v>96</v>
      </c>
      <c r="J86" s="7"/>
      <c r="K86" s="4"/>
      <c r="L86" s="4"/>
      <c r="M86" s="4"/>
      <c r="N86" s="4"/>
      <c r="O86" s="4"/>
      <c r="P86" s="7"/>
      <c r="Q86" s="3">
        <v>3023.7</v>
      </c>
      <c r="R86" s="11"/>
      <c r="S86" s="10">
        <f t="shared" si="6"/>
        <v>3023.7</v>
      </c>
      <c r="T86" s="3">
        <v>3023.7</v>
      </c>
      <c r="U86" s="3">
        <f t="shared" si="5"/>
        <v>0</v>
      </c>
      <c r="V86" s="7"/>
      <c r="W86" s="7"/>
      <c r="X86" s="7"/>
      <c r="Y86" s="4" t="s">
        <v>260</v>
      </c>
    </row>
    <row r="87" spans="1:25" ht="47.25" customHeight="1">
      <c r="A87" s="7"/>
      <c r="B87" s="7"/>
      <c r="C87" s="7"/>
      <c r="D87" s="7"/>
      <c r="E87" s="14"/>
      <c r="F87" s="7"/>
      <c r="G87" s="7"/>
      <c r="H87" s="7"/>
      <c r="I87" s="8" t="s">
        <v>99</v>
      </c>
      <c r="J87" s="8" t="s">
        <v>35</v>
      </c>
      <c r="K87" s="4">
        <v>1</v>
      </c>
      <c r="L87" s="4"/>
      <c r="M87" s="4">
        <f>K87+L87</f>
        <v>1</v>
      </c>
      <c r="N87" s="4">
        <v>1</v>
      </c>
      <c r="O87" s="4">
        <f>N87-M87</f>
        <v>0</v>
      </c>
      <c r="P87" s="7"/>
      <c r="Q87" s="11"/>
      <c r="R87" s="11"/>
      <c r="S87" s="10">
        <f t="shared" si="6"/>
        <v>0</v>
      </c>
      <c r="T87" s="11"/>
      <c r="U87" s="3">
        <f t="shared" si="5"/>
        <v>0</v>
      </c>
      <c r="V87" s="7"/>
      <c r="W87" s="7"/>
      <c r="X87" s="7"/>
      <c r="Y87" s="7"/>
    </row>
    <row r="88" spans="1:25" ht="99" customHeight="1">
      <c r="A88" s="4">
        <v>104021</v>
      </c>
      <c r="B88" s="4" t="s">
        <v>6</v>
      </c>
      <c r="C88" s="5" t="s">
        <v>111</v>
      </c>
      <c r="D88" s="4" t="s">
        <v>23</v>
      </c>
      <c r="E88" s="6">
        <v>5</v>
      </c>
      <c r="F88" s="7"/>
      <c r="G88" s="7"/>
      <c r="H88" s="8" t="s">
        <v>126</v>
      </c>
      <c r="I88" s="8" t="s">
        <v>96</v>
      </c>
      <c r="J88" s="24"/>
      <c r="K88" s="4"/>
      <c r="L88" s="4"/>
      <c r="M88" s="4"/>
      <c r="N88" s="4"/>
      <c r="O88" s="4"/>
      <c r="P88" s="7"/>
      <c r="Q88" s="3">
        <v>369.4</v>
      </c>
      <c r="R88" s="11"/>
      <c r="S88" s="10">
        <f t="shared" si="6"/>
        <v>369.4</v>
      </c>
      <c r="T88" s="3">
        <v>369.4</v>
      </c>
      <c r="U88" s="3">
        <f t="shared" si="5"/>
        <v>0</v>
      </c>
      <c r="V88" s="7"/>
      <c r="W88" s="7"/>
      <c r="X88" s="7"/>
      <c r="Y88" s="4" t="s">
        <v>260</v>
      </c>
    </row>
    <row r="89" spans="1:25" ht="67.5" customHeight="1">
      <c r="A89" s="4"/>
      <c r="B89" s="4"/>
      <c r="C89" s="5"/>
      <c r="D89" s="4"/>
      <c r="E89" s="6"/>
      <c r="F89" s="7"/>
      <c r="G89" s="7"/>
      <c r="H89" s="8"/>
      <c r="I89" s="8" t="s">
        <v>99</v>
      </c>
      <c r="J89" s="8" t="s">
        <v>35</v>
      </c>
      <c r="K89" s="4">
        <v>1</v>
      </c>
      <c r="L89" s="4"/>
      <c r="M89" s="4">
        <f>K89+L89</f>
        <v>1</v>
      </c>
      <c r="N89" s="4">
        <v>1</v>
      </c>
      <c r="O89" s="4">
        <f>N89-M89</f>
        <v>0</v>
      </c>
      <c r="P89" s="7"/>
      <c r="Q89" s="3"/>
      <c r="R89" s="11"/>
      <c r="S89" s="10">
        <f t="shared" si="6"/>
        <v>0</v>
      </c>
      <c r="T89" s="3"/>
      <c r="U89" s="3">
        <f t="shared" si="5"/>
        <v>0</v>
      </c>
      <c r="V89" s="7"/>
      <c r="W89" s="7"/>
      <c r="X89" s="7"/>
      <c r="Y89" s="7"/>
    </row>
    <row r="90" spans="1:25" ht="95.25" customHeight="1">
      <c r="A90" s="4">
        <v>104021</v>
      </c>
      <c r="B90" s="4" t="s">
        <v>6</v>
      </c>
      <c r="C90" s="5" t="s">
        <v>111</v>
      </c>
      <c r="D90" s="4" t="s">
        <v>23</v>
      </c>
      <c r="E90" s="6">
        <v>7</v>
      </c>
      <c r="F90" s="7"/>
      <c r="G90" s="7"/>
      <c r="H90" s="8" t="s">
        <v>191</v>
      </c>
      <c r="I90" s="8" t="s">
        <v>192</v>
      </c>
      <c r="J90" s="8"/>
      <c r="K90" s="4"/>
      <c r="L90" s="4"/>
      <c r="M90" s="4"/>
      <c r="N90" s="4"/>
      <c r="O90" s="4"/>
      <c r="P90" s="7"/>
      <c r="Q90" s="2">
        <v>19171.599999999999</v>
      </c>
      <c r="R90" s="11"/>
      <c r="S90" s="10">
        <f t="shared" si="6"/>
        <v>19171.599999999999</v>
      </c>
      <c r="T90" s="3">
        <v>7757.16</v>
      </c>
      <c r="U90" s="3">
        <f t="shared" si="5"/>
        <v>-11414.439999999999</v>
      </c>
      <c r="V90" s="8" t="s">
        <v>201</v>
      </c>
      <c r="W90" s="7"/>
      <c r="X90" s="7"/>
      <c r="Y90" s="4" t="s">
        <v>260</v>
      </c>
    </row>
    <row r="91" spans="1:25" ht="92.25" customHeight="1">
      <c r="A91" s="4"/>
      <c r="B91" s="4"/>
      <c r="C91" s="5"/>
      <c r="D91" s="4"/>
      <c r="E91" s="6"/>
      <c r="F91" s="7"/>
      <c r="G91" s="7"/>
      <c r="H91" s="8"/>
      <c r="I91" s="8" t="s">
        <v>193</v>
      </c>
      <c r="J91" s="8" t="s">
        <v>35</v>
      </c>
      <c r="K91" s="4">
        <v>1875</v>
      </c>
      <c r="L91" s="4"/>
      <c r="M91" s="4">
        <f>K91+L91</f>
        <v>1875</v>
      </c>
      <c r="N91" s="4">
        <v>1226</v>
      </c>
      <c r="O91" s="4">
        <f>N91-M91</f>
        <v>-649</v>
      </c>
      <c r="P91" s="8" t="s">
        <v>201</v>
      </c>
      <c r="Q91" s="3"/>
      <c r="R91" s="11"/>
      <c r="S91" s="10">
        <f t="shared" si="6"/>
        <v>0</v>
      </c>
      <c r="T91" s="3"/>
      <c r="U91" s="3">
        <f t="shared" si="5"/>
        <v>0</v>
      </c>
      <c r="V91" s="7"/>
      <c r="W91" s="7"/>
      <c r="X91" s="7"/>
      <c r="Y91" s="7"/>
    </row>
    <row r="92" spans="1:25" ht="125.25" customHeight="1">
      <c r="A92" s="4">
        <v>104021</v>
      </c>
      <c r="B92" s="4" t="s">
        <v>6</v>
      </c>
      <c r="C92" s="5" t="s">
        <v>112</v>
      </c>
      <c r="D92" s="4" t="s">
        <v>23</v>
      </c>
      <c r="E92" s="6">
        <v>2</v>
      </c>
      <c r="F92" s="7"/>
      <c r="G92" s="7"/>
      <c r="H92" s="8" t="s">
        <v>100</v>
      </c>
      <c r="I92" s="8" t="s">
        <v>101</v>
      </c>
      <c r="J92" s="24"/>
      <c r="K92" s="4"/>
      <c r="L92" s="4"/>
      <c r="M92" s="4"/>
      <c r="N92" s="4"/>
      <c r="O92" s="4"/>
      <c r="P92" s="7"/>
      <c r="Q92" s="3">
        <v>449300</v>
      </c>
      <c r="R92" s="3"/>
      <c r="S92" s="10">
        <f t="shared" si="6"/>
        <v>449300</v>
      </c>
      <c r="T92" s="3">
        <v>362626.89</v>
      </c>
      <c r="U92" s="3">
        <f t="shared" si="5"/>
        <v>-86673.109999999986</v>
      </c>
      <c r="V92" s="8" t="s">
        <v>146</v>
      </c>
      <c r="W92" s="7"/>
      <c r="X92" s="7"/>
      <c r="Y92" s="4" t="s">
        <v>260</v>
      </c>
    </row>
    <row r="93" spans="1:25" ht="84.75" customHeight="1">
      <c r="A93" s="4"/>
      <c r="B93" s="4"/>
      <c r="C93" s="5"/>
      <c r="D93" s="4"/>
      <c r="E93" s="6"/>
      <c r="F93" s="7"/>
      <c r="G93" s="7"/>
      <c r="H93" s="8"/>
      <c r="I93" s="8" t="s">
        <v>129</v>
      </c>
      <c r="J93" s="8" t="s">
        <v>35</v>
      </c>
      <c r="K93" s="4">
        <v>2270</v>
      </c>
      <c r="L93" s="4"/>
      <c r="M93" s="4">
        <f>K93+L93</f>
        <v>2270</v>
      </c>
      <c r="N93" s="4">
        <v>2095</v>
      </c>
      <c r="O93" s="4">
        <f>N93-M93</f>
        <v>-175</v>
      </c>
      <c r="P93" s="8" t="s">
        <v>146</v>
      </c>
      <c r="Q93" s="3"/>
      <c r="R93" s="3"/>
      <c r="S93" s="10">
        <f t="shared" si="6"/>
        <v>0</v>
      </c>
      <c r="T93" s="3"/>
      <c r="U93" s="3">
        <f t="shared" si="5"/>
        <v>0</v>
      </c>
      <c r="V93" s="8"/>
      <c r="W93" s="7"/>
      <c r="X93" s="7"/>
      <c r="Y93" s="7"/>
    </row>
    <row r="94" spans="1:25" ht="98.25" customHeight="1">
      <c r="A94" s="4">
        <v>104021</v>
      </c>
      <c r="B94" s="4" t="s">
        <v>6</v>
      </c>
      <c r="C94" s="5" t="s">
        <v>130</v>
      </c>
      <c r="D94" s="4" t="s">
        <v>23</v>
      </c>
      <c r="E94" s="6">
        <v>6</v>
      </c>
      <c r="F94" s="7"/>
      <c r="G94" s="7"/>
      <c r="H94" s="8" t="s">
        <v>131</v>
      </c>
      <c r="I94" s="8" t="s">
        <v>132</v>
      </c>
      <c r="J94" s="8"/>
      <c r="K94" s="4"/>
      <c r="L94" s="4"/>
      <c r="M94" s="4"/>
      <c r="N94" s="4"/>
      <c r="O94" s="4"/>
      <c r="P94" s="7"/>
      <c r="Q94" s="3">
        <v>18267400</v>
      </c>
      <c r="R94" s="3">
        <f>2600000-61000</f>
        <v>2539000</v>
      </c>
      <c r="S94" s="10">
        <f t="shared" si="6"/>
        <v>20806400</v>
      </c>
      <c r="T94" s="3">
        <v>20805508.350000001</v>
      </c>
      <c r="U94" s="3">
        <f t="shared" si="5"/>
        <v>-891.64999999850988</v>
      </c>
      <c r="V94" s="15" t="s">
        <v>286</v>
      </c>
      <c r="W94" s="7"/>
      <c r="X94" s="7"/>
      <c r="Y94" s="4" t="s">
        <v>260</v>
      </c>
    </row>
    <row r="95" spans="1:25" ht="95.25" customHeight="1">
      <c r="A95" s="4">
        <v>104021</v>
      </c>
      <c r="B95" s="4" t="s">
        <v>6</v>
      </c>
      <c r="C95" s="5" t="s">
        <v>133</v>
      </c>
      <c r="D95" s="4" t="s">
        <v>23</v>
      </c>
      <c r="E95" s="6">
        <v>11</v>
      </c>
      <c r="F95" s="7"/>
      <c r="G95" s="7"/>
      <c r="H95" s="8" t="s">
        <v>134</v>
      </c>
      <c r="I95" s="8" t="s">
        <v>135</v>
      </c>
      <c r="J95" s="8"/>
      <c r="K95" s="4"/>
      <c r="L95" s="4"/>
      <c r="M95" s="4"/>
      <c r="N95" s="4"/>
      <c r="O95" s="4"/>
      <c r="P95" s="7"/>
      <c r="Q95" s="3">
        <v>57600</v>
      </c>
      <c r="R95" s="3"/>
      <c r="S95" s="10">
        <f t="shared" si="6"/>
        <v>57600</v>
      </c>
      <c r="T95" s="3">
        <v>28229.25</v>
      </c>
      <c r="U95" s="3">
        <f t="shared" si="5"/>
        <v>-29370.75</v>
      </c>
      <c r="V95" s="8" t="s">
        <v>147</v>
      </c>
      <c r="W95" s="7"/>
      <c r="X95" s="7"/>
      <c r="Y95" s="4" t="s">
        <v>260</v>
      </c>
    </row>
    <row r="96" spans="1:25" ht="85.5" customHeight="1">
      <c r="A96" s="4"/>
      <c r="B96" s="4"/>
      <c r="C96" s="5"/>
      <c r="D96" s="4"/>
      <c r="E96" s="6"/>
      <c r="F96" s="7"/>
      <c r="G96" s="7"/>
      <c r="H96" s="8"/>
      <c r="I96" s="8" t="s">
        <v>136</v>
      </c>
      <c r="J96" s="8" t="s">
        <v>35</v>
      </c>
      <c r="K96" s="4">
        <v>3607</v>
      </c>
      <c r="L96" s="4"/>
      <c r="M96" s="4">
        <f>K96+L96</f>
        <v>3607</v>
      </c>
      <c r="N96" s="4">
        <v>5072</v>
      </c>
      <c r="O96" s="4">
        <f>N96-M96</f>
        <v>1465</v>
      </c>
      <c r="P96" s="8" t="s">
        <v>147</v>
      </c>
      <c r="Q96" s="3"/>
      <c r="R96" s="3"/>
      <c r="S96" s="10">
        <f t="shared" si="6"/>
        <v>0</v>
      </c>
      <c r="T96" s="3"/>
      <c r="U96" s="3">
        <f t="shared" si="5"/>
        <v>0</v>
      </c>
      <c r="V96" s="8"/>
      <c r="W96" s="7"/>
      <c r="X96" s="7"/>
      <c r="Y96" s="7"/>
    </row>
    <row r="97" spans="1:25" ht="84.75" customHeight="1">
      <c r="A97" s="4"/>
      <c r="B97" s="4"/>
      <c r="C97" s="5"/>
      <c r="D97" s="4"/>
      <c r="E97" s="6"/>
      <c r="F97" s="7"/>
      <c r="G97" s="7"/>
      <c r="H97" s="8"/>
      <c r="I97" s="8" t="s">
        <v>137</v>
      </c>
      <c r="J97" s="8" t="s">
        <v>35</v>
      </c>
      <c r="K97" s="4">
        <v>637</v>
      </c>
      <c r="L97" s="4"/>
      <c r="M97" s="4">
        <f>K97+L97</f>
        <v>637</v>
      </c>
      <c r="N97" s="4">
        <v>114</v>
      </c>
      <c r="O97" s="4">
        <f>N97-M97</f>
        <v>-523</v>
      </c>
      <c r="P97" s="8" t="s">
        <v>147</v>
      </c>
      <c r="Q97" s="3"/>
      <c r="R97" s="3"/>
      <c r="S97" s="10">
        <f t="shared" si="6"/>
        <v>0</v>
      </c>
      <c r="T97" s="3"/>
      <c r="U97" s="3">
        <f t="shared" si="5"/>
        <v>0</v>
      </c>
      <c r="V97" s="8"/>
      <c r="W97" s="7"/>
      <c r="X97" s="7"/>
      <c r="Y97" s="7"/>
    </row>
    <row r="98" spans="1:25" ht="110.25" customHeight="1">
      <c r="A98" s="4">
        <v>104021</v>
      </c>
      <c r="B98" s="4" t="s">
        <v>6</v>
      </c>
      <c r="C98" s="5" t="s">
        <v>107</v>
      </c>
      <c r="D98" s="4" t="s">
        <v>24</v>
      </c>
      <c r="E98" s="6">
        <v>1</v>
      </c>
      <c r="F98" s="7"/>
      <c r="G98" s="7"/>
      <c r="H98" s="8" t="s">
        <v>102</v>
      </c>
      <c r="I98" s="8" t="s">
        <v>103</v>
      </c>
      <c r="J98" s="7"/>
      <c r="K98" s="4"/>
      <c r="L98" s="4"/>
      <c r="M98" s="4"/>
      <c r="N98" s="4"/>
      <c r="O98" s="4"/>
      <c r="P98" s="7"/>
      <c r="Q98" s="3">
        <v>35155060.299999997</v>
      </c>
      <c r="R98" s="3">
        <v>-3019076.7</v>
      </c>
      <c r="S98" s="10">
        <f t="shared" si="6"/>
        <v>32135983.599999998</v>
      </c>
      <c r="T98" s="3">
        <v>32129344.460000001</v>
      </c>
      <c r="U98" s="3">
        <f t="shared" si="5"/>
        <v>-6639.1399999968708</v>
      </c>
      <c r="V98" s="8" t="s">
        <v>292</v>
      </c>
      <c r="W98" s="7"/>
      <c r="X98" s="7"/>
      <c r="Y98" s="4" t="s">
        <v>260</v>
      </c>
    </row>
    <row r="99" spans="1:25" ht="144" customHeight="1">
      <c r="A99" s="4">
        <v>104021</v>
      </c>
      <c r="B99" s="4" t="s">
        <v>6</v>
      </c>
      <c r="C99" s="5" t="s">
        <v>107</v>
      </c>
      <c r="D99" s="4" t="s">
        <v>24</v>
      </c>
      <c r="E99" s="6">
        <v>2</v>
      </c>
      <c r="F99" s="7"/>
      <c r="G99" s="7"/>
      <c r="H99" s="8" t="s">
        <v>104</v>
      </c>
      <c r="I99" s="8" t="s">
        <v>103</v>
      </c>
      <c r="J99" s="7"/>
      <c r="K99" s="4"/>
      <c r="L99" s="4"/>
      <c r="M99" s="4"/>
      <c r="N99" s="4"/>
      <c r="O99" s="4"/>
      <c r="P99" s="7"/>
      <c r="Q99" s="3">
        <v>21288341.699999999</v>
      </c>
      <c r="R99" s="3">
        <v>-2544821.2999999998</v>
      </c>
      <c r="S99" s="10">
        <f t="shared" si="6"/>
        <v>18743520.399999999</v>
      </c>
      <c r="T99" s="3">
        <v>18740161.309999999</v>
      </c>
      <c r="U99" s="3">
        <f t="shared" si="5"/>
        <v>-3359.089999999851</v>
      </c>
      <c r="V99" s="8" t="s">
        <v>293</v>
      </c>
      <c r="W99" s="7"/>
      <c r="X99" s="7"/>
      <c r="Y99" s="4" t="s">
        <v>260</v>
      </c>
    </row>
    <row r="100" spans="1:25" ht="102.75" customHeight="1">
      <c r="A100" s="4">
        <v>104021</v>
      </c>
      <c r="B100" s="4" t="s">
        <v>6</v>
      </c>
      <c r="C100" s="5" t="s">
        <v>107</v>
      </c>
      <c r="D100" s="4" t="s">
        <v>24</v>
      </c>
      <c r="E100" s="6">
        <v>3</v>
      </c>
      <c r="F100" s="7"/>
      <c r="G100" s="7"/>
      <c r="H100" s="8" t="s">
        <v>105</v>
      </c>
      <c r="I100" s="8" t="s">
        <v>103</v>
      </c>
      <c r="J100" s="7"/>
      <c r="K100" s="4"/>
      <c r="L100" s="4"/>
      <c r="M100" s="4"/>
      <c r="N100" s="4"/>
      <c r="O100" s="4"/>
      <c r="P100" s="7"/>
      <c r="Q100" s="3">
        <v>624.70000000000005</v>
      </c>
      <c r="R100" s="3">
        <v>103.5</v>
      </c>
      <c r="S100" s="10">
        <f t="shared" si="6"/>
        <v>728.2</v>
      </c>
      <c r="T100" s="3">
        <v>728.22</v>
      </c>
      <c r="U100" s="3">
        <f t="shared" si="5"/>
        <v>1.999999999998181E-2</v>
      </c>
      <c r="V100" s="8" t="s">
        <v>269</v>
      </c>
      <c r="W100" s="7"/>
      <c r="X100" s="7"/>
      <c r="Y100" s="4" t="s">
        <v>260</v>
      </c>
    </row>
    <row r="101" spans="1:25" ht="164.25" customHeight="1">
      <c r="A101" s="4">
        <v>104021</v>
      </c>
      <c r="B101" s="4" t="s">
        <v>6</v>
      </c>
      <c r="C101" s="5" t="s">
        <v>107</v>
      </c>
      <c r="D101" s="4" t="s">
        <v>24</v>
      </c>
      <c r="E101" s="6">
        <v>4</v>
      </c>
      <c r="F101" s="7"/>
      <c r="G101" s="7"/>
      <c r="H101" s="8" t="s">
        <v>142</v>
      </c>
      <c r="I101" s="8" t="s">
        <v>103</v>
      </c>
      <c r="J101" s="7"/>
      <c r="K101" s="4"/>
      <c r="L101" s="4"/>
      <c r="M101" s="4"/>
      <c r="N101" s="4"/>
      <c r="O101" s="4"/>
      <c r="P101" s="7"/>
      <c r="Q101" s="3">
        <v>45992.4</v>
      </c>
      <c r="R101" s="3">
        <v>6500</v>
      </c>
      <c r="S101" s="10">
        <f t="shared" si="6"/>
        <v>52492.4</v>
      </c>
      <c r="T101" s="3">
        <v>49351.5</v>
      </c>
      <c r="U101" s="3">
        <f t="shared" si="5"/>
        <v>-3140.9000000000015</v>
      </c>
      <c r="V101" s="8" t="s">
        <v>265</v>
      </c>
      <c r="W101" s="7"/>
      <c r="X101" s="7"/>
      <c r="Y101" s="4" t="s">
        <v>248</v>
      </c>
    </row>
    <row r="102" spans="1:25" ht="92.25" customHeight="1">
      <c r="A102" s="4">
        <v>104021</v>
      </c>
      <c r="B102" s="4" t="s">
        <v>6</v>
      </c>
      <c r="C102" s="5" t="s">
        <v>107</v>
      </c>
      <c r="D102" s="4" t="s">
        <v>24</v>
      </c>
      <c r="E102" s="6">
        <v>5</v>
      </c>
      <c r="F102" s="7"/>
      <c r="G102" s="7"/>
      <c r="H102" s="8" t="s">
        <v>138</v>
      </c>
      <c r="I102" s="8" t="s">
        <v>139</v>
      </c>
      <c r="J102" s="7"/>
      <c r="K102" s="4"/>
      <c r="L102" s="4"/>
      <c r="M102" s="4"/>
      <c r="N102" s="4"/>
      <c r="O102" s="4"/>
      <c r="P102" s="7"/>
      <c r="Q102" s="3">
        <v>17270820</v>
      </c>
      <c r="R102" s="2">
        <v>5894000</v>
      </c>
      <c r="S102" s="10">
        <f t="shared" si="6"/>
        <v>23164820</v>
      </c>
      <c r="T102" s="3">
        <v>23164521.609999999</v>
      </c>
      <c r="U102" s="3">
        <f t="shared" si="5"/>
        <v>-298.39000000059605</v>
      </c>
      <c r="V102" s="8" t="s">
        <v>294</v>
      </c>
      <c r="W102" s="7"/>
      <c r="X102" s="7"/>
      <c r="Y102" s="4" t="s">
        <v>260</v>
      </c>
    </row>
    <row r="103" spans="1:25" ht="54" customHeight="1">
      <c r="A103" s="4">
        <v>104021</v>
      </c>
      <c r="B103" s="4" t="s">
        <v>6</v>
      </c>
      <c r="C103" s="5" t="s">
        <v>143</v>
      </c>
      <c r="D103" s="4" t="s">
        <v>23</v>
      </c>
      <c r="E103" s="6">
        <v>1</v>
      </c>
      <c r="F103" s="7"/>
      <c r="G103" s="7"/>
      <c r="H103" s="8" t="s">
        <v>194</v>
      </c>
      <c r="I103" s="8" t="s">
        <v>195</v>
      </c>
      <c r="J103" s="7"/>
      <c r="K103" s="4"/>
      <c r="L103" s="4"/>
      <c r="M103" s="4"/>
      <c r="N103" s="4"/>
      <c r="O103" s="4"/>
      <c r="P103" s="7"/>
      <c r="Q103" s="11"/>
      <c r="R103" s="2">
        <f>435917.3+130000</f>
        <v>565917.30000000005</v>
      </c>
      <c r="S103" s="10">
        <f t="shared" si="6"/>
        <v>565917.30000000005</v>
      </c>
      <c r="T103" s="2">
        <f>435917.3+130000</f>
        <v>565917.30000000005</v>
      </c>
      <c r="U103" s="3">
        <f t="shared" si="5"/>
        <v>0</v>
      </c>
      <c r="V103" s="8" t="s">
        <v>257</v>
      </c>
      <c r="W103" s="7"/>
      <c r="X103" s="7"/>
      <c r="Y103" s="4" t="s">
        <v>261</v>
      </c>
    </row>
    <row r="104" spans="1:25" ht="42.75" customHeight="1">
      <c r="A104" s="7"/>
      <c r="B104" s="7"/>
      <c r="C104" s="7"/>
      <c r="D104" s="7"/>
      <c r="E104" s="14"/>
      <c r="F104" s="7"/>
      <c r="G104" s="7"/>
      <c r="H104" s="7"/>
      <c r="I104" s="8" t="s">
        <v>196</v>
      </c>
      <c r="J104" s="8" t="s">
        <v>35</v>
      </c>
      <c r="K104" s="4"/>
      <c r="L104" s="4"/>
      <c r="M104" s="4"/>
      <c r="N104" s="4"/>
      <c r="O104" s="4"/>
      <c r="P104" s="7"/>
      <c r="Q104" s="2"/>
      <c r="R104" s="2"/>
      <c r="S104" s="10">
        <f t="shared" si="6"/>
        <v>0</v>
      </c>
      <c r="T104" s="11"/>
      <c r="U104" s="3">
        <f t="shared" si="5"/>
        <v>0</v>
      </c>
      <c r="V104" s="7"/>
      <c r="W104" s="7"/>
      <c r="X104" s="7"/>
      <c r="Y104" s="7"/>
    </row>
    <row r="105" spans="1:25" ht="101.25" customHeight="1">
      <c r="A105" s="4">
        <v>104021</v>
      </c>
      <c r="B105" s="4" t="s">
        <v>6</v>
      </c>
      <c r="C105" s="5" t="s">
        <v>107</v>
      </c>
      <c r="D105" s="4" t="s">
        <v>23</v>
      </c>
      <c r="E105" s="6">
        <v>1</v>
      </c>
      <c r="F105" s="7"/>
      <c r="G105" s="7"/>
      <c r="H105" s="8" t="s">
        <v>102</v>
      </c>
      <c r="I105" s="8" t="s">
        <v>103</v>
      </c>
      <c r="J105" s="7"/>
      <c r="K105" s="4"/>
      <c r="L105" s="4"/>
      <c r="M105" s="4"/>
      <c r="N105" s="4"/>
      <c r="O105" s="4"/>
      <c r="P105" s="7"/>
      <c r="Q105" s="11"/>
      <c r="R105" s="3">
        <v>780000</v>
      </c>
      <c r="S105" s="10">
        <f t="shared" si="6"/>
        <v>780000</v>
      </c>
      <c r="T105" s="3">
        <v>734181.46</v>
      </c>
      <c r="U105" s="3">
        <f t="shared" si="5"/>
        <v>-45818.540000000037</v>
      </c>
      <c r="V105" s="8" t="s">
        <v>216</v>
      </c>
      <c r="W105" s="7"/>
      <c r="X105" s="7"/>
      <c r="Y105" s="4" t="s">
        <v>258</v>
      </c>
    </row>
    <row r="106" spans="1:25" ht="64.5" customHeight="1">
      <c r="A106" s="4">
        <v>104021</v>
      </c>
      <c r="B106" s="4" t="s">
        <v>6</v>
      </c>
      <c r="C106" s="5" t="s">
        <v>43</v>
      </c>
      <c r="D106" s="4" t="s">
        <v>22</v>
      </c>
      <c r="E106" s="6">
        <v>500</v>
      </c>
      <c r="F106" s="7"/>
      <c r="G106" s="7"/>
      <c r="H106" s="8" t="s">
        <v>226</v>
      </c>
      <c r="I106" s="8" t="s">
        <v>227</v>
      </c>
      <c r="J106" s="7"/>
      <c r="K106" s="4"/>
      <c r="L106" s="4"/>
      <c r="M106" s="4"/>
      <c r="N106" s="4"/>
      <c r="O106" s="4"/>
      <c r="P106" s="7"/>
      <c r="Q106" s="11"/>
      <c r="R106" s="2">
        <f>202230-66443.2</f>
        <v>135786.79999999999</v>
      </c>
      <c r="S106" s="10">
        <f t="shared" si="6"/>
        <v>135786.79999999999</v>
      </c>
      <c r="T106" s="2">
        <v>135786.75</v>
      </c>
      <c r="U106" s="3">
        <f t="shared" si="5"/>
        <v>-4.9999999988358468E-2</v>
      </c>
      <c r="V106" s="8" t="s">
        <v>273</v>
      </c>
      <c r="W106" s="7"/>
      <c r="X106" s="7"/>
      <c r="Y106" s="4" t="s">
        <v>259</v>
      </c>
    </row>
    <row r="107" spans="1:25" ht="87.75" customHeight="1">
      <c r="A107" s="4">
        <v>104021</v>
      </c>
      <c r="B107" s="4" t="s">
        <v>6</v>
      </c>
      <c r="C107" s="5" t="s">
        <v>143</v>
      </c>
      <c r="D107" s="4" t="s">
        <v>25</v>
      </c>
      <c r="E107" s="6">
        <v>11</v>
      </c>
      <c r="F107" s="7"/>
      <c r="G107" s="7"/>
      <c r="H107" s="8" t="s">
        <v>168</v>
      </c>
      <c r="I107" s="8" t="s">
        <v>243</v>
      </c>
      <c r="J107" s="7"/>
      <c r="K107" s="4"/>
      <c r="L107" s="4"/>
      <c r="M107" s="4"/>
      <c r="N107" s="4"/>
      <c r="O107" s="4"/>
      <c r="P107" s="7"/>
      <c r="Q107" s="11"/>
      <c r="R107" s="29">
        <v>1420000</v>
      </c>
      <c r="S107" s="10">
        <v>1420000</v>
      </c>
      <c r="T107" s="2">
        <v>2814422.22</v>
      </c>
      <c r="U107" s="3">
        <f t="shared" si="5"/>
        <v>1394422.2200000002</v>
      </c>
      <c r="V107" s="8" t="s">
        <v>247</v>
      </c>
      <c r="W107" s="7"/>
      <c r="X107" s="7"/>
      <c r="Y107" s="4" t="s">
        <v>250</v>
      </c>
    </row>
    <row r="108" spans="1:25" ht="21.75" customHeight="1">
      <c r="A108" s="4"/>
      <c r="B108" s="4"/>
      <c r="C108" s="5"/>
      <c r="D108" s="4"/>
      <c r="E108" s="6"/>
      <c r="F108" s="7"/>
      <c r="G108" s="7"/>
      <c r="H108" s="8"/>
      <c r="I108" s="8" t="s">
        <v>199</v>
      </c>
      <c r="J108" s="8" t="s">
        <v>1</v>
      </c>
      <c r="K108" s="4"/>
      <c r="L108" s="4"/>
      <c r="M108" s="4"/>
      <c r="N108" s="4"/>
      <c r="O108" s="4"/>
      <c r="P108" s="7"/>
      <c r="Q108" s="9"/>
      <c r="R108" s="29"/>
      <c r="S108" s="10"/>
      <c r="T108" s="2"/>
      <c r="U108" s="3">
        <f t="shared" si="5"/>
        <v>0</v>
      </c>
      <c r="V108" s="8"/>
      <c r="W108" s="7"/>
      <c r="X108" s="7"/>
      <c r="Y108" s="4"/>
    </row>
    <row r="109" spans="1:25" ht="60" customHeight="1">
      <c r="A109" s="4">
        <v>104021</v>
      </c>
      <c r="B109" s="4" t="s">
        <v>6</v>
      </c>
      <c r="C109" s="5" t="s">
        <v>143</v>
      </c>
      <c r="D109" s="4" t="s">
        <v>25</v>
      </c>
      <c r="E109" s="6">
        <v>12</v>
      </c>
      <c r="F109" s="7"/>
      <c r="G109" s="7"/>
      <c r="H109" s="8" t="s">
        <v>164</v>
      </c>
      <c r="I109" s="8" t="s">
        <v>243</v>
      </c>
      <c r="J109" s="7"/>
      <c r="K109" s="4"/>
      <c r="L109" s="4"/>
      <c r="M109" s="4"/>
      <c r="N109" s="4"/>
      <c r="O109" s="4"/>
      <c r="P109" s="7"/>
      <c r="Q109" s="9"/>
      <c r="R109" s="2">
        <v>573777.1</v>
      </c>
      <c r="S109" s="10">
        <v>573777.1</v>
      </c>
      <c r="T109" s="11"/>
      <c r="U109" s="3">
        <f t="shared" si="5"/>
        <v>-573777.1</v>
      </c>
      <c r="V109" s="8" t="s">
        <v>246</v>
      </c>
      <c r="W109" s="7"/>
      <c r="X109" s="7"/>
      <c r="Y109" s="4" t="s">
        <v>250</v>
      </c>
    </row>
    <row r="110" spans="1:25" ht="21" customHeight="1">
      <c r="A110" s="7"/>
      <c r="B110" s="7"/>
      <c r="C110" s="7"/>
      <c r="D110" s="7"/>
      <c r="E110" s="14"/>
      <c r="F110" s="7"/>
      <c r="G110" s="7"/>
      <c r="H110" s="7"/>
      <c r="I110" s="8" t="s">
        <v>199</v>
      </c>
      <c r="J110" s="8" t="s">
        <v>1</v>
      </c>
      <c r="K110" s="4"/>
      <c r="L110" s="4"/>
      <c r="M110" s="4"/>
      <c r="N110" s="4"/>
      <c r="O110" s="4"/>
      <c r="P110" s="7"/>
      <c r="Q110" s="9"/>
      <c r="R110" s="11"/>
      <c r="S110" s="10" t="s">
        <v>282</v>
      </c>
      <c r="T110" s="11"/>
      <c r="U110" s="3"/>
      <c r="V110" s="7"/>
      <c r="W110" s="7"/>
      <c r="X110" s="7"/>
      <c r="Y110" s="7"/>
    </row>
    <row r="111" spans="1:25" ht="51">
      <c r="A111" s="4">
        <v>104021</v>
      </c>
      <c r="B111" s="4" t="s">
        <v>6</v>
      </c>
      <c r="C111" s="5" t="s">
        <v>143</v>
      </c>
      <c r="D111" s="4" t="s">
        <v>25</v>
      </c>
      <c r="E111" s="6">
        <v>13</v>
      </c>
      <c r="F111" s="7"/>
      <c r="G111" s="7"/>
      <c r="H111" s="8" t="s">
        <v>164</v>
      </c>
      <c r="I111" s="8" t="s">
        <v>244</v>
      </c>
      <c r="J111" s="7"/>
      <c r="K111" s="4"/>
      <c r="L111" s="4"/>
      <c r="M111" s="4"/>
      <c r="N111" s="4"/>
      <c r="O111" s="4"/>
      <c r="P111" s="7"/>
      <c r="Q111" s="9"/>
      <c r="R111" s="2">
        <v>12825066.300000001</v>
      </c>
      <c r="S111" s="10">
        <v>12825066.300000001</v>
      </c>
      <c r="T111" s="2">
        <v>10318142.92</v>
      </c>
      <c r="U111" s="3">
        <f t="shared" si="5"/>
        <v>-2506923.3800000008</v>
      </c>
      <c r="V111" s="8" t="s">
        <v>279</v>
      </c>
      <c r="W111" s="7"/>
      <c r="X111" s="7"/>
      <c r="Y111" s="4" t="s">
        <v>250</v>
      </c>
    </row>
    <row r="112" spans="1:25" ht="20.25" customHeight="1">
      <c r="A112" s="4"/>
      <c r="B112" s="4"/>
      <c r="C112" s="5"/>
      <c r="D112" s="4"/>
      <c r="E112" s="6"/>
      <c r="F112" s="7"/>
      <c r="G112" s="7"/>
      <c r="H112" s="8"/>
      <c r="I112" s="8" t="s">
        <v>199</v>
      </c>
      <c r="J112" s="8" t="s">
        <v>1</v>
      </c>
      <c r="K112" s="4"/>
      <c r="L112" s="4"/>
      <c r="M112" s="4"/>
      <c r="N112" s="4"/>
      <c r="O112" s="4"/>
      <c r="P112" s="7"/>
      <c r="Q112" s="9"/>
      <c r="R112" s="11"/>
      <c r="S112" s="10" t="s">
        <v>282</v>
      </c>
      <c r="T112" s="11"/>
      <c r="U112" s="3"/>
      <c r="V112" s="7"/>
      <c r="W112" s="7"/>
      <c r="X112" s="7"/>
      <c r="Y112" s="7"/>
    </row>
    <row r="113" spans="1:25" ht="86.25" customHeight="1">
      <c r="A113" s="4">
        <v>104021</v>
      </c>
      <c r="B113" s="4" t="s">
        <v>6</v>
      </c>
      <c r="C113" s="5" t="s">
        <v>143</v>
      </c>
      <c r="D113" s="4" t="s">
        <v>25</v>
      </c>
      <c r="E113" s="6">
        <v>14</v>
      </c>
      <c r="F113" s="7"/>
      <c r="G113" s="7"/>
      <c r="H113" s="8" t="s">
        <v>283</v>
      </c>
      <c r="I113" s="8" t="s">
        <v>242</v>
      </c>
      <c r="J113" s="7"/>
      <c r="K113" s="4"/>
      <c r="L113" s="4"/>
      <c r="M113" s="4"/>
      <c r="N113" s="4"/>
      <c r="O113" s="4"/>
      <c r="P113" s="7"/>
      <c r="Q113" s="9"/>
      <c r="R113" s="2">
        <v>2348443.7000000002</v>
      </c>
      <c r="S113" s="10">
        <f>R113+Q113</f>
        <v>2348443.7000000002</v>
      </c>
      <c r="T113" s="2">
        <v>1596026.64</v>
      </c>
      <c r="U113" s="3">
        <f t="shared" si="5"/>
        <v>-752417.06000000029</v>
      </c>
      <c r="V113" s="8" t="s">
        <v>295</v>
      </c>
      <c r="W113" s="7"/>
      <c r="X113" s="7"/>
      <c r="Y113" s="4" t="s">
        <v>284</v>
      </c>
    </row>
    <row r="114" spans="1:25" ht="16.5" customHeight="1">
      <c r="A114" s="4"/>
      <c r="B114" s="4"/>
      <c r="C114" s="5"/>
      <c r="D114" s="4"/>
      <c r="E114" s="6"/>
      <c r="F114" s="7"/>
      <c r="G114" s="7"/>
      <c r="H114" s="8"/>
      <c r="I114" s="8" t="s">
        <v>199</v>
      </c>
      <c r="J114" s="7"/>
      <c r="K114" s="4"/>
      <c r="L114" s="4"/>
      <c r="M114" s="4"/>
      <c r="N114" s="4"/>
      <c r="O114" s="4"/>
      <c r="P114" s="7"/>
      <c r="Q114" s="9"/>
      <c r="R114" s="2"/>
      <c r="S114" s="10"/>
      <c r="T114" s="2"/>
      <c r="U114" s="3"/>
      <c r="V114" s="8"/>
      <c r="W114" s="7"/>
      <c r="X114" s="7"/>
      <c r="Y114" s="4"/>
    </row>
    <row r="115" spans="1:25" ht="86.25" customHeight="1">
      <c r="A115" s="4">
        <v>104021</v>
      </c>
      <c r="B115" s="4" t="s">
        <v>6</v>
      </c>
      <c r="C115" s="5" t="s">
        <v>143</v>
      </c>
      <c r="D115" s="4" t="s">
        <v>25</v>
      </c>
      <c r="E115" s="6">
        <v>14</v>
      </c>
      <c r="F115" s="7"/>
      <c r="G115" s="7"/>
      <c r="H115" s="8" t="s">
        <v>285</v>
      </c>
      <c r="I115" s="8" t="s">
        <v>242</v>
      </c>
      <c r="J115" s="7"/>
      <c r="K115" s="4"/>
      <c r="L115" s="4"/>
      <c r="M115" s="4"/>
      <c r="N115" s="4"/>
      <c r="O115" s="4"/>
      <c r="P115" s="7"/>
      <c r="Q115" s="9"/>
      <c r="R115" s="2">
        <v>4283580</v>
      </c>
      <c r="S115" s="10">
        <f>R115+Q115</f>
        <v>4283580</v>
      </c>
      <c r="T115" s="31">
        <v>3990077.6</v>
      </c>
      <c r="U115" s="3">
        <f t="shared" si="5"/>
        <v>-293502.39999999991</v>
      </c>
      <c r="V115" s="8" t="s">
        <v>295</v>
      </c>
      <c r="W115" s="7"/>
      <c r="X115" s="7"/>
      <c r="Y115" s="4" t="s">
        <v>284</v>
      </c>
    </row>
    <row r="116" spans="1:25">
      <c r="E116" s="42"/>
      <c r="Q116" s="45"/>
      <c r="S116" s="41"/>
      <c r="U116" s="45"/>
    </row>
    <row r="117" spans="1:25">
      <c r="E117" s="42"/>
      <c r="Q117" s="45"/>
      <c r="S117" s="41"/>
      <c r="U117" s="45"/>
    </row>
    <row r="118" spans="1:25">
      <c r="E118" s="42"/>
      <c r="Q118" s="45"/>
      <c r="S118" s="41"/>
      <c r="U118" s="45"/>
    </row>
    <row r="119" spans="1:25">
      <c r="E119" s="42"/>
      <c r="Q119" s="45"/>
      <c r="S119" s="45"/>
      <c r="U119" s="45"/>
    </row>
    <row r="120" spans="1:25">
      <c r="E120" s="42"/>
      <c r="Q120" s="45"/>
      <c r="S120" s="45"/>
      <c r="U120" s="45"/>
    </row>
    <row r="121" spans="1:25">
      <c r="E121" s="42"/>
      <c r="Q121" s="45"/>
      <c r="S121" s="45"/>
      <c r="U121" s="45"/>
    </row>
    <row r="122" spans="1:25">
      <c r="E122" s="42"/>
      <c r="Q122" s="45"/>
      <c r="S122" s="45"/>
      <c r="U122" s="45"/>
    </row>
    <row r="123" spans="1:25">
      <c r="E123" s="42"/>
      <c r="Q123" s="45"/>
      <c r="S123" s="45"/>
      <c r="U123" s="45"/>
    </row>
    <row r="124" spans="1:25">
      <c r="E124" s="42"/>
      <c r="Q124" s="45"/>
      <c r="S124" s="45"/>
      <c r="U124" s="45"/>
    </row>
    <row r="125" spans="1:25">
      <c r="E125" s="42"/>
      <c r="Q125" s="45"/>
      <c r="S125" s="45"/>
      <c r="U125" s="45"/>
    </row>
    <row r="126" spans="1:25">
      <c r="E126" s="42"/>
      <c r="Q126" s="45"/>
      <c r="S126" s="45"/>
      <c r="U126" s="45"/>
    </row>
    <row r="127" spans="1:25">
      <c r="E127" s="42"/>
      <c r="Q127" s="45"/>
      <c r="S127" s="45"/>
      <c r="U127" s="45"/>
    </row>
    <row r="128" spans="1:25">
      <c r="E128" s="42"/>
      <c r="Q128" s="45"/>
      <c r="S128" s="45"/>
      <c r="U128" s="45"/>
    </row>
    <row r="129" spans="5:21">
      <c r="E129" s="42"/>
      <c r="Q129" s="45"/>
      <c r="S129" s="45"/>
      <c r="U129" s="45"/>
    </row>
    <row r="130" spans="5:21">
      <c r="E130" s="42"/>
      <c r="Q130" s="45"/>
      <c r="S130" s="45"/>
      <c r="U130" s="45"/>
    </row>
    <row r="131" spans="5:21">
      <c r="E131" s="42"/>
      <c r="Q131" s="45"/>
      <c r="S131" s="45"/>
      <c r="U131" s="45"/>
    </row>
    <row r="132" spans="5:21">
      <c r="E132" s="42"/>
      <c r="Q132" s="45"/>
      <c r="S132" s="45"/>
      <c r="U132" s="45"/>
    </row>
    <row r="133" spans="5:21">
      <c r="E133" s="42"/>
      <c r="Q133" s="45"/>
      <c r="S133" s="45"/>
      <c r="U133" s="45"/>
    </row>
    <row r="134" spans="5:21">
      <c r="E134" s="42"/>
      <c r="Q134" s="45"/>
      <c r="S134" s="45"/>
      <c r="U134" s="45"/>
    </row>
    <row r="135" spans="5:21">
      <c r="E135" s="42"/>
      <c r="Q135" s="45"/>
      <c r="S135" s="45"/>
      <c r="U135" s="45"/>
    </row>
    <row r="136" spans="5:21">
      <c r="E136" s="42"/>
      <c r="Q136" s="45"/>
      <c r="S136" s="45"/>
      <c r="U136" s="45"/>
    </row>
    <row r="137" spans="5:21">
      <c r="E137" s="42"/>
      <c r="Q137" s="45"/>
      <c r="S137" s="45"/>
      <c r="U137" s="45"/>
    </row>
    <row r="138" spans="5:21">
      <c r="E138" s="42"/>
      <c r="Q138" s="45"/>
      <c r="S138" s="45"/>
      <c r="U138" s="45"/>
    </row>
    <row r="139" spans="5:21">
      <c r="E139" s="42"/>
      <c r="Q139" s="45"/>
      <c r="S139" s="45"/>
      <c r="U139" s="45"/>
    </row>
    <row r="140" spans="5:21">
      <c r="E140" s="42"/>
      <c r="Q140" s="45"/>
      <c r="S140" s="45"/>
      <c r="U140" s="45"/>
    </row>
    <row r="141" spans="5:21">
      <c r="E141" s="42"/>
      <c r="Q141" s="45"/>
      <c r="S141" s="45"/>
      <c r="U141" s="45"/>
    </row>
    <row r="142" spans="5:21">
      <c r="E142" s="42"/>
      <c r="Q142" s="45"/>
      <c r="S142" s="45"/>
      <c r="U142" s="45"/>
    </row>
    <row r="143" spans="5:21">
      <c r="E143" s="42"/>
      <c r="Q143" s="45"/>
      <c r="S143" s="45"/>
      <c r="U143" s="45"/>
    </row>
    <row r="144" spans="5:21">
      <c r="E144" s="42"/>
      <c r="Q144" s="45"/>
      <c r="S144" s="45"/>
      <c r="U144" s="45"/>
    </row>
    <row r="145" spans="5:21">
      <c r="E145" s="42"/>
      <c r="Q145" s="45"/>
      <c r="S145" s="45"/>
      <c r="U145" s="45"/>
    </row>
    <row r="146" spans="5:21">
      <c r="E146" s="42"/>
      <c r="Q146" s="45"/>
      <c r="S146" s="45"/>
      <c r="U146" s="45"/>
    </row>
    <row r="147" spans="5:21">
      <c r="E147" s="42"/>
      <c r="Q147" s="45"/>
      <c r="S147" s="45"/>
      <c r="U147" s="45"/>
    </row>
    <row r="148" spans="5:21">
      <c r="E148" s="42"/>
      <c r="Q148" s="45"/>
      <c r="S148" s="45"/>
      <c r="U148" s="45"/>
    </row>
    <row r="149" spans="5:21">
      <c r="E149" s="42"/>
      <c r="Q149" s="45"/>
      <c r="S149" s="45"/>
      <c r="U149" s="45"/>
    </row>
    <row r="150" spans="5:21">
      <c r="E150" s="42"/>
      <c r="Q150" s="45"/>
      <c r="S150" s="45"/>
      <c r="U150" s="45"/>
    </row>
    <row r="151" spans="5:21">
      <c r="E151" s="42"/>
      <c r="Q151" s="45"/>
      <c r="S151" s="45"/>
      <c r="U151" s="45"/>
    </row>
    <row r="152" spans="5:21">
      <c r="E152" s="42"/>
      <c r="Q152" s="45"/>
      <c r="S152" s="45"/>
      <c r="U152" s="45"/>
    </row>
    <row r="153" spans="5:21">
      <c r="E153" s="42"/>
      <c r="Q153" s="45"/>
      <c r="S153" s="45"/>
      <c r="U153" s="45"/>
    </row>
    <row r="154" spans="5:21">
      <c r="E154" s="42"/>
      <c r="Q154" s="45"/>
      <c r="S154" s="45"/>
      <c r="U154" s="45"/>
    </row>
    <row r="155" spans="5:21">
      <c r="E155" s="42"/>
      <c r="Q155" s="45"/>
      <c r="S155" s="45"/>
      <c r="U155" s="45"/>
    </row>
    <row r="156" spans="5:21">
      <c r="E156" s="42"/>
      <c r="Q156" s="45"/>
      <c r="S156" s="45"/>
      <c r="U156" s="45"/>
    </row>
    <row r="157" spans="5:21">
      <c r="E157" s="42"/>
      <c r="Q157" s="45"/>
      <c r="S157" s="45"/>
      <c r="U157" s="45"/>
    </row>
    <row r="158" spans="5:21">
      <c r="E158" s="42"/>
      <c r="Q158" s="45"/>
      <c r="S158" s="45"/>
      <c r="U158" s="45"/>
    </row>
    <row r="159" spans="5:21">
      <c r="E159" s="42"/>
      <c r="Q159" s="45"/>
      <c r="S159" s="45"/>
      <c r="U159" s="45"/>
    </row>
    <row r="160" spans="5:21">
      <c r="E160" s="42"/>
      <c r="Q160" s="45"/>
      <c r="S160" s="45"/>
      <c r="U160" s="45"/>
    </row>
    <row r="161" spans="5:21">
      <c r="E161" s="42"/>
      <c r="Q161" s="45"/>
      <c r="S161" s="45"/>
      <c r="U161" s="45"/>
    </row>
    <row r="162" spans="5:21">
      <c r="E162" s="42"/>
      <c r="Q162" s="45"/>
      <c r="S162" s="45"/>
      <c r="U162" s="45"/>
    </row>
    <row r="163" spans="5:21">
      <c r="E163" s="42"/>
      <c r="Q163" s="45"/>
      <c r="S163" s="45"/>
      <c r="U163" s="45"/>
    </row>
    <row r="164" spans="5:21">
      <c r="E164" s="42"/>
      <c r="Q164" s="45"/>
      <c r="S164" s="45"/>
      <c r="U164" s="45"/>
    </row>
    <row r="165" spans="5:21">
      <c r="E165" s="42"/>
      <c r="Q165" s="45"/>
      <c r="S165" s="45"/>
      <c r="U165" s="45"/>
    </row>
    <row r="166" spans="5:21">
      <c r="E166" s="42"/>
      <c r="Q166" s="45"/>
      <c r="S166" s="45"/>
      <c r="U166" s="45"/>
    </row>
    <row r="167" spans="5:21">
      <c r="E167" s="42"/>
      <c r="Q167" s="45"/>
      <c r="S167" s="45"/>
      <c r="U167" s="45"/>
    </row>
    <row r="168" spans="5:21">
      <c r="E168" s="42"/>
      <c r="Q168" s="45"/>
      <c r="S168" s="45"/>
      <c r="U168" s="45"/>
    </row>
    <row r="169" spans="5:21">
      <c r="E169" s="42"/>
      <c r="Q169" s="45"/>
      <c r="S169" s="45"/>
      <c r="U169" s="45"/>
    </row>
    <row r="170" spans="5:21">
      <c r="E170" s="42"/>
      <c r="Q170" s="45"/>
      <c r="S170" s="45"/>
      <c r="U170" s="45"/>
    </row>
    <row r="171" spans="5:21">
      <c r="E171" s="42"/>
      <c r="Q171" s="45"/>
      <c r="S171" s="45"/>
      <c r="U171" s="45"/>
    </row>
    <row r="172" spans="5:21">
      <c r="E172" s="42"/>
      <c r="Q172" s="45"/>
      <c r="S172" s="45"/>
      <c r="U172" s="45"/>
    </row>
    <row r="173" spans="5:21">
      <c r="E173" s="42"/>
      <c r="Q173" s="45"/>
      <c r="S173" s="45"/>
      <c r="U173" s="45"/>
    </row>
    <row r="174" spans="5:21">
      <c r="E174" s="42"/>
      <c r="Q174" s="45"/>
      <c r="S174" s="45"/>
      <c r="U174" s="45"/>
    </row>
    <row r="175" spans="5:21">
      <c r="E175" s="42"/>
      <c r="Q175" s="45"/>
      <c r="S175" s="45"/>
      <c r="U175" s="45"/>
    </row>
    <row r="176" spans="5:21">
      <c r="E176" s="42"/>
      <c r="Q176" s="45"/>
      <c r="S176" s="45"/>
      <c r="U176" s="45"/>
    </row>
    <row r="177" spans="5:21">
      <c r="E177" s="42"/>
      <c r="Q177" s="45"/>
      <c r="S177" s="45"/>
      <c r="U177" s="45"/>
    </row>
    <row r="178" spans="5:21">
      <c r="E178" s="42"/>
      <c r="Q178" s="45"/>
      <c r="S178" s="45"/>
      <c r="U178" s="45"/>
    </row>
    <row r="179" spans="5:21">
      <c r="E179" s="42"/>
      <c r="Q179" s="45"/>
      <c r="S179" s="45"/>
      <c r="U179" s="45"/>
    </row>
    <row r="180" spans="5:21">
      <c r="E180" s="42"/>
      <c r="Q180" s="45"/>
      <c r="S180" s="45"/>
      <c r="U180" s="45"/>
    </row>
    <row r="181" spans="5:21">
      <c r="E181" s="42"/>
      <c r="Q181" s="45"/>
      <c r="S181" s="45"/>
      <c r="U181" s="45"/>
    </row>
    <row r="182" spans="5:21">
      <c r="E182" s="42"/>
      <c r="Q182" s="45"/>
      <c r="S182" s="45"/>
      <c r="U182" s="45"/>
    </row>
    <row r="183" spans="5:21">
      <c r="E183" s="42"/>
      <c r="Q183" s="45"/>
      <c r="S183" s="45"/>
      <c r="U183" s="45"/>
    </row>
    <row r="184" spans="5:21">
      <c r="E184" s="42"/>
      <c r="Q184" s="45"/>
      <c r="S184" s="45"/>
      <c r="U184" s="45"/>
    </row>
    <row r="185" spans="5:21">
      <c r="E185" s="42"/>
      <c r="Q185" s="45"/>
      <c r="S185" s="45"/>
      <c r="U185" s="45"/>
    </row>
    <row r="186" spans="5:21">
      <c r="E186" s="42"/>
      <c r="Q186" s="45"/>
      <c r="S186" s="45"/>
      <c r="U186" s="45"/>
    </row>
    <row r="187" spans="5:21">
      <c r="E187" s="42"/>
      <c r="Q187" s="45"/>
      <c r="S187" s="45"/>
      <c r="U187" s="45"/>
    </row>
    <row r="188" spans="5:21">
      <c r="E188" s="42"/>
      <c r="Q188" s="45"/>
      <c r="S188" s="45"/>
      <c r="U188" s="45"/>
    </row>
    <row r="189" spans="5:21">
      <c r="E189" s="42"/>
      <c r="Q189" s="45"/>
      <c r="S189" s="45"/>
      <c r="U189" s="45"/>
    </row>
    <row r="190" spans="5:21">
      <c r="E190" s="42"/>
      <c r="Q190" s="45"/>
      <c r="S190" s="45"/>
      <c r="U190" s="45"/>
    </row>
    <row r="191" spans="5:21">
      <c r="E191" s="42"/>
      <c r="Q191" s="45"/>
      <c r="S191" s="45"/>
      <c r="U191" s="45"/>
    </row>
    <row r="192" spans="5:21">
      <c r="E192" s="42"/>
      <c r="Q192" s="45"/>
      <c r="S192" s="45"/>
      <c r="U192" s="45"/>
    </row>
    <row r="193" spans="5:21">
      <c r="E193" s="42"/>
      <c r="Q193" s="45"/>
      <c r="S193" s="45"/>
      <c r="U193" s="45"/>
    </row>
    <row r="194" spans="5:21">
      <c r="E194" s="42"/>
      <c r="Q194" s="45"/>
      <c r="S194" s="45"/>
      <c r="U194" s="45"/>
    </row>
    <row r="195" spans="5:21">
      <c r="E195" s="42"/>
      <c r="Q195" s="45"/>
      <c r="S195" s="45"/>
      <c r="U195" s="45"/>
    </row>
    <row r="196" spans="5:21">
      <c r="E196" s="42"/>
      <c r="Q196" s="45"/>
      <c r="S196" s="45"/>
      <c r="U196" s="45"/>
    </row>
    <row r="197" spans="5:21">
      <c r="E197" s="42"/>
      <c r="Q197" s="45"/>
      <c r="S197" s="45"/>
      <c r="U197" s="45"/>
    </row>
    <row r="198" spans="5:21">
      <c r="E198" s="42"/>
      <c r="Q198" s="45"/>
      <c r="S198" s="45"/>
      <c r="U198" s="45"/>
    </row>
    <row r="199" spans="5:21">
      <c r="E199" s="42"/>
      <c r="Q199" s="45"/>
      <c r="S199" s="45"/>
      <c r="U199" s="45"/>
    </row>
    <row r="200" spans="5:21">
      <c r="E200" s="42"/>
      <c r="Q200" s="45"/>
      <c r="S200" s="45"/>
      <c r="U200" s="45"/>
    </row>
    <row r="201" spans="5:21">
      <c r="E201" s="42"/>
      <c r="Q201" s="45"/>
      <c r="S201" s="45"/>
      <c r="U201" s="45"/>
    </row>
    <row r="202" spans="5:21">
      <c r="E202" s="42"/>
      <c r="Q202" s="45"/>
      <c r="S202" s="45"/>
      <c r="U202" s="45"/>
    </row>
    <row r="203" spans="5:21">
      <c r="E203" s="42"/>
      <c r="Q203" s="45"/>
      <c r="S203" s="45"/>
      <c r="U203" s="45"/>
    </row>
    <row r="204" spans="5:21">
      <c r="E204" s="42"/>
      <c r="Q204" s="45"/>
      <c r="S204" s="45"/>
      <c r="U204" s="45"/>
    </row>
    <row r="205" spans="5:21">
      <c r="E205" s="42"/>
      <c r="Q205" s="45"/>
      <c r="S205" s="45"/>
      <c r="U205" s="45"/>
    </row>
    <row r="206" spans="5:21">
      <c r="E206" s="42"/>
      <c r="Q206" s="45"/>
      <c r="S206" s="45"/>
      <c r="U206" s="45"/>
    </row>
    <row r="207" spans="5:21">
      <c r="E207" s="42"/>
      <c r="Q207" s="45"/>
      <c r="S207" s="45"/>
      <c r="U207" s="45"/>
    </row>
    <row r="208" spans="5:21">
      <c r="E208" s="42"/>
      <c r="Q208" s="45"/>
      <c r="S208" s="45"/>
      <c r="U208" s="45"/>
    </row>
    <row r="209" spans="5:21">
      <c r="E209" s="42"/>
      <c r="Q209" s="45"/>
      <c r="S209" s="45"/>
      <c r="U209" s="45"/>
    </row>
    <row r="210" spans="5:21">
      <c r="E210" s="42"/>
      <c r="Q210" s="45"/>
      <c r="S210" s="45"/>
      <c r="U210" s="45"/>
    </row>
    <row r="211" spans="5:21">
      <c r="E211" s="42"/>
      <c r="Q211" s="45"/>
      <c r="S211" s="45"/>
      <c r="U211" s="45"/>
    </row>
    <row r="212" spans="5:21">
      <c r="E212" s="42"/>
      <c r="Q212" s="45"/>
      <c r="S212" s="45"/>
      <c r="U212" s="45"/>
    </row>
    <row r="213" spans="5:21">
      <c r="E213" s="42"/>
      <c r="Q213" s="45"/>
      <c r="S213" s="45"/>
      <c r="U213" s="45"/>
    </row>
    <row r="214" spans="5:21">
      <c r="E214" s="42"/>
      <c r="Q214" s="45"/>
      <c r="S214" s="45"/>
      <c r="U214" s="45"/>
    </row>
    <row r="215" spans="5:21">
      <c r="E215" s="42"/>
      <c r="Q215" s="45"/>
      <c r="S215" s="45"/>
      <c r="U215" s="45"/>
    </row>
    <row r="216" spans="5:21">
      <c r="E216" s="42"/>
      <c r="Q216" s="45"/>
      <c r="S216" s="45"/>
      <c r="U216" s="45"/>
    </row>
    <row r="217" spans="5:21">
      <c r="E217" s="42"/>
      <c r="Q217" s="45"/>
      <c r="S217" s="45"/>
      <c r="U217" s="45"/>
    </row>
    <row r="218" spans="5:21">
      <c r="E218" s="42"/>
      <c r="Q218" s="45"/>
      <c r="S218" s="45"/>
      <c r="U218" s="45"/>
    </row>
    <row r="219" spans="5:21">
      <c r="E219" s="42"/>
      <c r="Q219" s="45"/>
      <c r="S219" s="45"/>
      <c r="U219" s="45"/>
    </row>
    <row r="220" spans="5:21">
      <c r="E220" s="42"/>
      <c r="Q220" s="45"/>
      <c r="S220" s="45"/>
      <c r="U220" s="45"/>
    </row>
    <row r="221" spans="5:21">
      <c r="E221" s="42"/>
      <c r="Q221" s="45"/>
      <c r="S221" s="45"/>
      <c r="U221" s="45"/>
    </row>
    <row r="222" spans="5:21">
      <c r="E222" s="42"/>
      <c r="Q222" s="45"/>
      <c r="S222" s="45"/>
      <c r="U222" s="45"/>
    </row>
    <row r="223" spans="5:21">
      <c r="E223" s="42"/>
      <c r="Q223" s="45"/>
      <c r="S223" s="45"/>
      <c r="U223" s="45"/>
    </row>
    <row r="224" spans="5:21">
      <c r="E224" s="42"/>
      <c r="Q224" s="45"/>
      <c r="S224" s="45"/>
      <c r="U224" s="45"/>
    </row>
    <row r="225" spans="5:21">
      <c r="E225" s="42"/>
      <c r="Q225" s="45"/>
      <c r="S225" s="45"/>
      <c r="U225" s="45"/>
    </row>
    <row r="226" spans="5:21">
      <c r="E226" s="42"/>
      <c r="Q226" s="45"/>
      <c r="S226" s="45"/>
      <c r="U226" s="45"/>
    </row>
    <row r="227" spans="5:21">
      <c r="E227" s="42"/>
      <c r="Q227" s="45"/>
      <c r="S227" s="45"/>
      <c r="U227" s="45"/>
    </row>
    <row r="228" spans="5:21">
      <c r="E228" s="42"/>
      <c r="Q228" s="45"/>
      <c r="S228" s="45"/>
      <c r="U228" s="45"/>
    </row>
    <row r="229" spans="5:21">
      <c r="E229" s="42"/>
      <c r="Q229" s="45"/>
      <c r="S229" s="45"/>
      <c r="U229" s="45"/>
    </row>
    <row r="230" spans="5:21">
      <c r="E230" s="42"/>
      <c r="Q230" s="45"/>
      <c r="S230" s="45"/>
      <c r="U230" s="45"/>
    </row>
    <row r="231" spans="5:21">
      <c r="E231" s="42"/>
      <c r="Q231" s="45"/>
      <c r="S231" s="45"/>
      <c r="U231" s="45"/>
    </row>
    <row r="232" spans="5:21">
      <c r="E232" s="42"/>
      <c r="Q232" s="45"/>
      <c r="S232" s="45"/>
      <c r="U232" s="45"/>
    </row>
    <row r="233" spans="5:21">
      <c r="E233" s="42"/>
      <c r="Q233" s="45"/>
      <c r="S233" s="45"/>
      <c r="U233" s="45"/>
    </row>
    <row r="234" spans="5:21">
      <c r="E234" s="42"/>
      <c r="Q234" s="45"/>
      <c r="S234" s="45"/>
      <c r="U234" s="45"/>
    </row>
    <row r="235" spans="5:21">
      <c r="E235" s="42"/>
      <c r="Q235" s="45"/>
      <c r="S235" s="45"/>
      <c r="U235" s="45"/>
    </row>
    <row r="236" spans="5:21">
      <c r="E236" s="42"/>
      <c r="Q236" s="45"/>
      <c r="S236" s="45"/>
      <c r="U236" s="45"/>
    </row>
    <row r="237" spans="5:21">
      <c r="E237" s="42"/>
      <c r="Q237" s="45"/>
      <c r="S237" s="45"/>
      <c r="U237" s="45"/>
    </row>
    <row r="238" spans="5:21">
      <c r="E238" s="42"/>
      <c r="Q238" s="45"/>
      <c r="S238" s="45"/>
      <c r="U238" s="45"/>
    </row>
    <row r="239" spans="5:21">
      <c r="E239" s="42"/>
      <c r="Q239" s="45"/>
      <c r="S239" s="45"/>
      <c r="U239" s="45"/>
    </row>
    <row r="240" spans="5:21">
      <c r="E240" s="42"/>
      <c r="Q240" s="45"/>
      <c r="S240" s="45"/>
      <c r="U240" s="45"/>
    </row>
    <row r="241" spans="5:21">
      <c r="E241" s="42"/>
      <c r="Q241" s="45"/>
      <c r="S241" s="45"/>
      <c r="U241" s="45"/>
    </row>
    <row r="242" spans="5:21">
      <c r="E242" s="42"/>
      <c r="Q242" s="45"/>
      <c r="S242" s="45"/>
      <c r="U242" s="45"/>
    </row>
    <row r="243" spans="5:21">
      <c r="E243" s="42"/>
      <c r="Q243" s="45"/>
      <c r="S243" s="45"/>
      <c r="U243" s="45"/>
    </row>
    <row r="244" spans="5:21">
      <c r="E244" s="42"/>
      <c r="Q244" s="45"/>
      <c r="S244" s="45"/>
      <c r="U244" s="45"/>
    </row>
    <row r="245" spans="5:21">
      <c r="E245" s="42"/>
      <c r="Q245" s="45"/>
      <c r="S245" s="45"/>
      <c r="U245" s="45"/>
    </row>
    <row r="246" spans="5:21">
      <c r="E246" s="42"/>
      <c r="Q246" s="45"/>
      <c r="S246" s="45"/>
      <c r="U246" s="45"/>
    </row>
    <row r="247" spans="5:21">
      <c r="E247" s="42"/>
      <c r="Q247" s="45"/>
      <c r="S247" s="45"/>
      <c r="U247" s="45"/>
    </row>
    <row r="248" spans="5:21">
      <c r="E248" s="42"/>
      <c r="Q248" s="45"/>
      <c r="S248" s="45"/>
      <c r="U248" s="45"/>
    </row>
    <row r="249" spans="5:21">
      <c r="E249" s="42"/>
      <c r="Q249" s="45"/>
      <c r="S249" s="45"/>
      <c r="U249" s="45"/>
    </row>
    <row r="250" spans="5:21">
      <c r="E250" s="42"/>
      <c r="Q250" s="45"/>
      <c r="S250" s="45"/>
      <c r="U250" s="45"/>
    </row>
    <row r="251" spans="5:21">
      <c r="E251" s="42"/>
      <c r="Q251" s="45"/>
      <c r="S251" s="45"/>
      <c r="U251" s="45"/>
    </row>
    <row r="252" spans="5:21">
      <c r="E252" s="42"/>
      <c r="Q252" s="45"/>
      <c r="S252" s="45"/>
      <c r="U252" s="45"/>
    </row>
    <row r="253" spans="5:21">
      <c r="E253" s="42"/>
      <c r="Q253" s="45"/>
      <c r="S253" s="45"/>
      <c r="U253" s="45"/>
    </row>
    <row r="254" spans="5:21">
      <c r="E254" s="42"/>
      <c r="Q254" s="45"/>
      <c r="S254" s="45"/>
      <c r="U254" s="45"/>
    </row>
    <row r="255" spans="5:21">
      <c r="E255" s="42"/>
      <c r="Q255" s="45"/>
      <c r="S255" s="45"/>
      <c r="U255" s="45"/>
    </row>
    <row r="256" spans="5:21">
      <c r="E256" s="42"/>
      <c r="Q256" s="45"/>
      <c r="S256" s="45"/>
      <c r="U256" s="45"/>
    </row>
    <row r="257" spans="5:21">
      <c r="E257" s="42"/>
      <c r="Q257" s="45"/>
      <c r="S257" s="45"/>
      <c r="U257" s="45"/>
    </row>
    <row r="258" spans="5:21">
      <c r="E258" s="42"/>
      <c r="Q258" s="45"/>
      <c r="S258" s="45"/>
      <c r="U258" s="45"/>
    </row>
    <row r="259" spans="5:21">
      <c r="E259" s="42"/>
      <c r="Q259" s="45"/>
      <c r="S259" s="45"/>
      <c r="U259" s="45"/>
    </row>
    <row r="260" spans="5:21">
      <c r="E260" s="42"/>
      <c r="Q260" s="45"/>
      <c r="S260" s="45"/>
      <c r="U260" s="45"/>
    </row>
    <row r="261" spans="5:21">
      <c r="E261" s="42"/>
      <c r="Q261" s="45"/>
      <c r="S261" s="45"/>
      <c r="U261" s="45"/>
    </row>
    <row r="262" spans="5:21">
      <c r="E262" s="42"/>
      <c r="Q262" s="45"/>
      <c r="S262" s="45"/>
      <c r="U262" s="45"/>
    </row>
    <row r="263" spans="5:21">
      <c r="E263" s="42"/>
      <c r="Q263" s="45"/>
      <c r="S263" s="45"/>
      <c r="U263" s="45"/>
    </row>
    <row r="264" spans="5:21">
      <c r="E264" s="42"/>
      <c r="Q264" s="45"/>
      <c r="S264" s="45"/>
      <c r="U264" s="45"/>
    </row>
    <row r="265" spans="5:21">
      <c r="E265" s="42"/>
      <c r="Q265" s="45"/>
      <c r="S265" s="45"/>
      <c r="U265" s="45"/>
    </row>
    <row r="266" spans="5:21">
      <c r="E266" s="42"/>
      <c r="Q266" s="45"/>
      <c r="S266" s="45"/>
      <c r="U266" s="45"/>
    </row>
    <row r="267" spans="5:21">
      <c r="E267" s="42"/>
      <c r="Q267" s="45"/>
      <c r="S267" s="45"/>
      <c r="U267" s="45"/>
    </row>
    <row r="268" spans="5:21">
      <c r="E268" s="42"/>
      <c r="Q268" s="45"/>
      <c r="S268" s="45"/>
      <c r="U268" s="45"/>
    </row>
    <row r="269" spans="5:21">
      <c r="E269" s="42"/>
      <c r="Q269" s="45"/>
      <c r="S269" s="45"/>
      <c r="U269" s="45"/>
    </row>
    <row r="270" spans="5:21">
      <c r="E270" s="42"/>
      <c r="Q270" s="45"/>
      <c r="S270" s="45"/>
      <c r="U270" s="45"/>
    </row>
    <row r="271" spans="5:21">
      <c r="E271" s="42"/>
      <c r="Q271" s="45"/>
      <c r="S271" s="45"/>
      <c r="U271" s="45"/>
    </row>
    <row r="272" spans="5:21">
      <c r="E272" s="42"/>
      <c r="Q272" s="45"/>
      <c r="S272" s="45"/>
      <c r="U272" s="45"/>
    </row>
    <row r="273" spans="5:21">
      <c r="E273" s="42"/>
      <c r="Q273" s="45"/>
      <c r="S273" s="45"/>
      <c r="U273" s="45"/>
    </row>
    <row r="274" spans="5:21">
      <c r="E274" s="42"/>
      <c r="Q274" s="45"/>
      <c r="S274" s="45"/>
      <c r="U274" s="45"/>
    </row>
    <row r="275" spans="5:21">
      <c r="E275" s="42"/>
      <c r="Q275" s="45"/>
      <c r="S275" s="45"/>
      <c r="U275" s="45"/>
    </row>
    <row r="276" spans="5:21">
      <c r="E276" s="42"/>
      <c r="Q276" s="45"/>
      <c r="S276" s="45"/>
      <c r="U276" s="45"/>
    </row>
    <row r="277" spans="5:21">
      <c r="E277" s="42"/>
      <c r="Q277" s="45"/>
      <c r="S277" s="45"/>
      <c r="U277" s="45"/>
    </row>
    <row r="278" spans="5:21">
      <c r="E278" s="42"/>
      <c r="Q278" s="45"/>
      <c r="S278" s="45"/>
      <c r="U278" s="45"/>
    </row>
    <row r="279" spans="5:21">
      <c r="E279" s="42"/>
      <c r="Q279" s="45"/>
      <c r="S279" s="45"/>
      <c r="U279" s="45"/>
    </row>
    <row r="280" spans="5:21">
      <c r="E280" s="42"/>
      <c r="Q280" s="45"/>
      <c r="S280" s="45"/>
      <c r="U280" s="45"/>
    </row>
    <row r="281" spans="5:21">
      <c r="E281" s="42"/>
      <c r="Q281" s="45"/>
      <c r="S281" s="45"/>
      <c r="U281" s="45"/>
    </row>
    <row r="282" spans="5:21">
      <c r="E282" s="42"/>
      <c r="Q282" s="45"/>
      <c r="S282" s="45"/>
      <c r="U282" s="45"/>
    </row>
    <row r="283" spans="5:21">
      <c r="E283" s="42"/>
      <c r="Q283" s="45"/>
      <c r="S283" s="45"/>
      <c r="U283" s="45"/>
    </row>
    <row r="284" spans="5:21">
      <c r="E284" s="42"/>
      <c r="Q284" s="45"/>
      <c r="S284" s="45"/>
      <c r="U284" s="45"/>
    </row>
    <row r="285" spans="5:21">
      <c r="E285" s="42"/>
      <c r="Q285" s="45"/>
      <c r="S285" s="45"/>
      <c r="U285" s="45"/>
    </row>
    <row r="286" spans="5:21">
      <c r="E286" s="42"/>
      <c r="Q286" s="45"/>
      <c r="S286" s="45"/>
      <c r="U286" s="45"/>
    </row>
    <row r="287" spans="5:21">
      <c r="E287" s="42"/>
      <c r="Q287" s="45"/>
      <c r="S287" s="45"/>
      <c r="U287" s="45"/>
    </row>
    <row r="288" spans="5:21">
      <c r="E288" s="42"/>
      <c r="Q288" s="45"/>
      <c r="S288" s="45"/>
      <c r="U288" s="45"/>
    </row>
    <row r="289" spans="5:21">
      <c r="E289" s="42"/>
      <c r="Q289" s="45"/>
      <c r="S289" s="45"/>
      <c r="U289" s="45"/>
    </row>
    <row r="290" spans="5:21">
      <c r="E290" s="42"/>
      <c r="Q290" s="45"/>
      <c r="S290" s="45"/>
      <c r="U290" s="45"/>
    </row>
    <row r="291" spans="5:21">
      <c r="E291" s="42"/>
      <c r="Q291" s="45"/>
      <c r="S291" s="45"/>
      <c r="U291" s="45"/>
    </row>
    <row r="292" spans="5:21">
      <c r="E292" s="42"/>
      <c r="Q292" s="45"/>
      <c r="S292" s="45"/>
      <c r="U292" s="45"/>
    </row>
    <row r="293" spans="5:21">
      <c r="E293" s="42"/>
      <c r="Q293" s="45"/>
      <c r="S293" s="45"/>
      <c r="U293" s="45"/>
    </row>
    <row r="294" spans="5:21">
      <c r="E294" s="42"/>
      <c r="Q294" s="45"/>
      <c r="S294" s="45"/>
      <c r="U294" s="45"/>
    </row>
    <row r="295" spans="5:21">
      <c r="E295" s="42"/>
      <c r="Q295" s="45"/>
      <c r="S295" s="45"/>
      <c r="U295" s="45"/>
    </row>
    <row r="296" spans="5:21">
      <c r="E296" s="42"/>
      <c r="Q296" s="45"/>
      <c r="S296" s="45"/>
      <c r="U296" s="45"/>
    </row>
    <row r="297" spans="5:21">
      <c r="E297" s="42"/>
      <c r="Q297" s="45"/>
      <c r="S297" s="45"/>
      <c r="U297" s="45"/>
    </row>
    <row r="298" spans="5:21">
      <c r="E298" s="42"/>
      <c r="Q298" s="45"/>
      <c r="S298" s="45"/>
      <c r="U298" s="45"/>
    </row>
    <row r="299" spans="5:21">
      <c r="E299" s="42"/>
      <c r="Q299" s="45"/>
      <c r="S299" s="45"/>
      <c r="U299" s="45"/>
    </row>
    <row r="300" spans="5:21">
      <c r="E300" s="42"/>
      <c r="Q300" s="45"/>
      <c r="S300" s="45"/>
      <c r="U300" s="45"/>
    </row>
    <row r="301" spans="5:21">
      <c r="E301" s="42"/>
      <c r="Q301" s="45"/>
      <c r="S301" s="45"/>
      <c r="U301" s="45"/>
    </row>
    <row r="302" spans="5:21">
      <c r="E302" s="42"/>
      <c r="Q302" s="45"/>
      <c r="S302" s="45"/>
      <c r="U302" s="45"/>
    </row>
    <row r="303" spans="5:21">
      <c r="E303" s="42"/>
      <c r="Q303" s="45"/>
      <c r="S303" s="45"/>
      <c r="U303" s="45"/>
    </row>
    <row r="304" spans="5:21">
      <c r="E304" s="42"/>
      <c r="Q304" s="45"/>
      <c r="S304" s="45"/>
      <c r="U304" s="45"/>
    </row>
    <row r="305" spans="5:21">
      <c r="E305" s="42"/>
      <c r="Q305" s="45"/>
      <c r="S305" s="45"/>
      <c r="U305" s="45"/>
    </row>
    <row r="306" spans="5:21">
      <c r="E306" s="42"/>
      <c r="Q306" s="45"/>
      <c r="S306" s="45"/>
      <c r="U306" s="45"/>
    </row>
    <row r="307" spans="5:21">
      <c r="E307" s="42"/>
      <c r="Q307" s="45"/>
      <c r="S307" s="45"/>
      <c r="U307" s="45"/>
    </row>
    <row r="308" spans="5:21">
      <c r="E308" s="42"/>
      <c r="Q308" s="45"/>
      <c r="S308" s="45"/>
      <c r="U308" s="45"/>
    </row>
    <row r="309" spans="5:21">
      <c r="E309" s="42"/>
      <c r="Q309" s="45"/>
      <c r="S309" s="45"/>
      <c r="U309" s="45"/>
    </row>
    <row r="310" spans="5:21">
      <c r="E310" s="42"/>
      <c r="Q310" s="45"/>
      <c r="S310" s="45"/>
      <c r="U310" s="45"/>
    </row>
    <row r="311" spans="5:21">
      <c r="E311" s="42"/>
      <c r="Q311" s="45"/>
      <c r="S311" s="45"/>
      <c r="U311" s="45"/>
    </row>
    <row r="312" spans="5:21">
      <c r="E312" s="42"/>
      <c r="Q312" s="45"/>
      <c r="S312" s="45"/>
      <c r="U312" s="45"/>
    </row>
    <row r="313" spans="5:21">
      <c r="E313" s="42"/>
      <c r="Q313" s="45"/>
      <c r="S313" s="45"/>
      <c r="U313" s="45"/>
    </row>
    <row r="314" spans="5:21">
      <c r="E314" s="42"/>
      <c r="Q314" s="45"/>
      <c r="S314" s="45"/>
      <c r="U314" s="45"/>
    </row>
    <row r="315" spans="5:21">
      <c r="E315" s="42"/>
      <c r="Q315" s="45"/>
      <c r="S315" s="45"/>
      <c r="U315" s="45"/>
    </row>
    <row r="316" spans="5:21">
      <c r="E316" s="42"/>
      <c r="Q316" s="45"/>
      <c r="S316" s="45"/>
      <c r="U316" s="45"/>
    </row>
    <row r="317" spans="5:21">
      <c r="E317" s="42"/>
      <c r="Q317" s="45"/>
      <c r="S317" s="45"/>
      <c r="U317" s="45"/>
    </row>
    <row r="318" spans="5:21">
      <c r="E318" s="42"/>
      <c r="Q318" s="45"/>
      <c r="S318" s="45"/>
      <c r="U318" s="45"/>
    </row>
    <row r="319" spans="5:21">
      <c r="E319" s="42"/>
      <c r="Q319" s="45"/>
      <c r="S319" s="45"/>
      <c r="U319" s="45"/>
    </row>
    <row r="320" spans="5:21">
      <c r="E320" s="42"/>
      <c r="Q320" s="45"/>
      <c r="S320" s="45"/>
      <c r="U320" s="45"/>
    </row>
    <row r="321" spans="5:21">
      <c r="E321" s="42"/>
      <c r="Q321" s="45"/>
      <c r="S321" s="45"/>
      <c r="U321" s="45"/>
    </row>
    <row r="322" spans="5:21">
      <c r="E322" s="42"/>
      <c r="Q322" s="45"/>
      <c r="S322" s="45"/>
      <c r="U322" s="45"/>
    </row>
    <row r="323" spans="5:21">
      <c r="E323" s="42"/>
      <c r="Q323" s="45"/>
      <c r="S323" s="45"/>
      <c r="U323" s="45"/>
    </row>
    <row r="324" spans="5:21">
      <c r="E324" s="42"/>
      <c r="Q324" s="45"/>
      <c r="S324" s="45"/>
      <c r="U324" s="45"/>
    </row>
    <row r="325" spans="5:21">
      <c r="E325" s="42"/>
      <c r="Q325" s="45"/>
      <c r="S325" s="45"/>
      <c r="U325" s="45"/>
    </row>
    <row r="326" spans="5:21">
      <c r="E326" s="42"/>
      <c r="Q326" s="45"/>
      <c r="S326" s="45"/>
      <c r="U326" s="45"/>
    </row>
    <row r="327" spans="5:21">
      <c r="E327" s="42"/>
      <c r="Q327" s="45"/>
      <c r="S327" s="45"/>
      <c r="U327" s="45"/>
    </row>
    <row r="328" spans="5:21">
      <c r="E328" s="42"/>
      <c r="Q328" s="45"/>
      <c r="S328" s="45"/>
      <c r="U328" s="45"/>
    </row>
    <row r="329" spans="5:21">
      <c r="E329" s="42"/>
      <c r="Q329" s="45"/>
      <c r="S329" s="45"/>
      <c r="U329" s="45"/>
    </row>
    <row r="330" spans="5:21">
      <c r="E330" s="42"/>
      <c r="Q330" s="45"/>
      <c r="S330" s="45"/>
      <c r="U330" s="45"/>
    </row>
    <row r="331" spans="5:21">
      <c r="E331" s="42"/>
      <c r="Q331" s="45"/>
      <c r="S331" s="45"/>
      <c r="U331" s="45"/>
    </row>
    <row r="332" spans="5:21">
      <c r="E332" s="42"/>
      <c r="Q332" s="45"/>
      <c r="S332" s="45"/>
      <c r="U332" s="45"/>
    </row>
    <row r="333" spans="5:21">
      <c r="E333" s="42"/>
      <c r="Q333" s="45"/>
      <c r="S333" s="45"/>
      <c r="U333" s="45"/>
    </row>
    <row r="334" spans="5:21">
      <c r="E334" s="42"/>
      <c r="Q334" s="45"/>
      <c r="S334" s="45"/>
      <c r="U334" s="45"/>
    </row>
    <row r="335" spans="5:21">
      <c r="E335" s="42"/>
      <c r="Q335" s="45"/>
      <c r="S335" s="45"/>
      <c r="U335" s="45"/>
    </row>
    <row r="336" spans="5:21">
      <c r="E336" s="42"/>
      <c r="Q336" s="45"/>
      <c r="S336" s="45"/>
      <c r="U336" s="45"/>
    </row>
    <row r="337" spans="5:21">
      <c r="E337" s="42"/>
      <c r="Q337" s="45"/>
      <c r="S337" s="45"/>
      <c r="U337" s="45"/>
    </row>
    <row r="338" spans="5:21">
      <c r="E338" s="42"/>
      <c r="Q338" s="45"/>
      <c r="S338" s="45"/>
      <c r="U338" s="45"/>
    </row>
    <row r="339" spans="5:21">
      <c r="E339" s="42"/>
      <c r="Q339" s="45"/>
      <c r="S339" s="45"/>
      <c r="U339" s="45"/>
    </row>
    <row r="340" spans="5:21">
      <c r="E340" s="42"/>
      <c r="Q340" s="45"/>
      <c r="S340" s="45"/>
      <c r="U340" s="45"/>
    </row>
    <row r="341" spans="5:21">
      <c r="E341" s="42"/>
      <c r="Q341" s="45"/>
      <c r="S341" s="45"/>
      <c r="U341" s="45"/>
    </row>
    <row r="342" spans="5:21">
      <c r="E342" s="42"/>
      <c r="Q342" s="45"/>
      <c r="S342" s="45"/>
      <c r="U342" s="45"/>
    </row>
    <row r="343" spans="5:21">
      <c r="E343" s="42"/>
      <c r="Q343" s="45"/>
      <c r="S343" s="45"/>
      <c r="U343" s="45"/>
    </row>
    <row r="344" spans="5:21">
      <c r="E344" s="42"/>
      <c r="Q344" s="45"/>
      <c r="S344" s="45"/>
      <c r="U344" s="45"/>
    </row>
    <row r="345" spans="5:21">
      <c r="E345" s="42"/>
      <c r="Q345" s="45"/>
      <c r="S345" s="45"/>
      <c r="U345" s="45"/>
    </row>
    <row r="346" spans="5:21">
      <c r="E346" s="42"/>
      <c r="Q346" s="45"/>
      <c r="S346" s="45"/>
      <c r="U346" s="45"/>
    </row>
    <row r="347" spans="5:21">
      <c r="E347" s="42"/>
      <c r="Q347" s="45"/>
      <c r="S347" s="45"/>
      <c r="U347" s="45"/>
    </row>
    <row r="348" spans="5:21">
      <c r="E348" s="42"/>
      <c r="Q348" s="45"/>
      <c r="S348" s="45"/>
      <c r="U348" s="45"/>
    </row>
    <row r="349" spans="5:21">
      <c r="E349" s="42"/>
      <c r="Q349" s="45"/>
      <c r="S349" s="45"/>
      <c r="U349" s="45"/>
    </row>
    <row r="350" spans="5:21">
      <c r="E350" s="42"/>
      <c r="Q350" s="45"/>
      <c r="S350" s="45"/>
      <c r="U350" s="45"/>
    </row>
    <row r="351" spans="5:21">
      <c r="E351" s="42"/>
      <c r="Q351" s="45"/>
      <c r="S351" s="45"/>
      <c r="U351" s="45"/>
    </row>
    <row r="352" spans="5:21">
      <c r="E352" s="42"/>
      <c r="Q352" s="45"/>
      <c r="S352" s="45"/>
      <c r="U352" s="45"/>
    </row>
    <row r="353" spans="5:21">
      <c r="E353" s="42"/>
      <c r="Q353" s="45"/>
      <c r="S353" s="45"/>
      <c r="U353" s="45"/>
    </row>
    <row r="354" spans="5:21">
      <c r="E354" s="42"/>
      <c r="Q354" s="45"/>
      <c r="S354" s="45"/>
      <c r="U354" s="45"/>
    </row>
    <row r="355" spans="5:21">
      <c r="E355" s="42"/>
      <c r="Q355" s="45"/>
      <c r="S355" s="45"/>
      <c r="U355" s="45"/>
    </row>
    <row r="356" spans="5:21">
      <c r="E356" s="42"/>
      <c r="Q356" s="45"/>
      <c r="S356" s="45"/>
      <c r="U356" s="45"/>
    </row>
    <row r="357" spans="5:21">
      <c r="E357" s="42"/>
      <c r="Q357" s="45"/>
      <c r="S357" s="45"/>
      <c r="U357" s="45"/>
    </row>
    <row r="358" spans="5:21">
      <c r="E358" s="42"/>
      <c r="Q358" s="45"/>
      <c r="S358" s="45"/>
      <c r="U358" s="45"/>
    </row>
    <row r="359" spans="5:21">
      <c r="E359" s="42"/>
      <c r="Q359" s="45"/>
      <c r="S359" s="45"/>
      <c r="U359" s="45"/>
    </row>
    <row r="360" spans="5:21">
      <c r="E360" s="42"/>
      <c r="Q360" s="45"/>
      <c r="S360" s="45"/>
      <c r="U360" s="45"/>
    </row>
    <row r="361" spans="5:21">
      <c r="E361" s="42"/>
      <c r="Q361" s="45"/>
      <c r="S361" s="45"/>
      <c r="U361" s="45"/>
    </row>
    <row r="362" spans="5:21">
      <c r="E362" s="42"/>
      <c r="Q362" s="45"/>
      <c r="S362" s="45"/>
      <c r="U362" s="45"/>
    </row>
    <row r="363" spans="5:21">
      <c r="E363" s="42"/>
      <c r="Q363" s="45"/>
      <c r="S363" s="45"/>
      <c r="U363" s="45"/>
    </row>
    <row r="364" spans="5:21">
      <c r="E364" s="42"/>
      <c r="Q364" s="45"/>
      <c r="S364" s="45"/>
      <c r="U364" s="45"/>
    </row>
    <row r="365" spans="5:21">
      <c r="E365" s="42"/>
      <c r="Q365" s="45"/>
      <c r="S365" s="45"/>
      <c r="U365" s="45"/>
    </row>
    <row r="366" spans="5:21">
      <c r="E366" s="42"/>
      <c r="Q366" s="45"/>
      <c r="S366" s="45"/>
      <c r="U366" s="45"/>
    </row>
    <row r="367" spans="5:21">
      <c r="E367" s="42"/>
      <c r="Q367" s="45"/>
      <c r="S367" s="45"/>
      <c r="U367" s="45"/>
    </row>
    <row r="368" spans="5:21">
      <c r="E368" s="42"/>
      <c r="Q368" s="45"/>
      <c r="S368" s="45"/>
      <c r="U368" s="45"/>
    </row>
    <row r="369" spans="5:21">
      <c r="E369" s="42"/>
      <c r="Q369" s="45"/>
      <c r="S369" s="45"/>
      <c r="U369" s="45"/>
    </row>
    <row r="370" spans="5:21">
      <c r="E370" s="42"/>
      <c r="Q370" s="45"/>
      <c r="S370" s="45"/>
      <c r="U370" s="45"/>
    </row>
    <row r="371" spans="5:21">
      <c r="E371" s="42"/>
      <c r="Q371" s="45"/>
      <c r="S371" s="45"/>
      <c r="U371" s="45"/>
    </row>
    <row r="372" spans="5:21">
      <c r="E372" s="42"/>
      <c r="Q372" s="45"/>
      <c r="S372" s="45"/>
      <c r="U372" s="45"/>
    </row>
    <row r="373" spans="5:21">
      <c r="E373" s="42"/>
      <c r="Q373" s="45"/>
      <c r="S373" s="45"/>
      <c r="U373" s="45"/>
    </row>
    <row r="374" spans="5:21">
      <c r="E374" s="42"/>
      <c r="Q374" s="45"/>
      <c r="S374" s="45"/>
      <c r="U374" s="45"/>
    </row>
    <row r="375" spans="5:21">
      <c r="E375" s="42"/>
      <c r="Q375" s="45"/>
      <c r="S375" s="45"/>
      <c r="U375" s="45"/>
    </row>
    <row r="376" spans="5:21">
      <c r="E376" s="42"/>
      <c r="Q376" s="45"/>
      <c r="S376" s="45"/>
      <c r="U376" s="45"/>
    </row>
    <row r="377" spans="5:21">
      <c r="E377" s="42"/>
      <c r="Q377" s="45"/>
      <c r="S377" s="45"/>
      <c r="U377" s="45"/>
    </row>
    <row r="378" spans="5:21">
      <c r="E378" s="42"/>
      <c r="Q378" s="45"/>
      <c r="S378" s="45"/>
      <c r="U378" s="45"/>
    </row>
    <row r="379" spans="5:21">
      <c r="E379" s="42"/>
      <c r="Q379" s="45"/>
      <c r="S379" s="45"/>
      <c r="U379" s="45"/>
    </row>
    <row r="380" spans="5:21">
      <c r="E380" s="42"/>
      <c r="Q380" s="45"/>
      <c r="S380" s="45"/>
      <c r="U380" s="45"/>
    </row>
    <row r="381" spans="5:21">
      <c r="E381" s="42"/>
      <c r="Q381" s="45"/>
      <c r="S381" s="45"/>
      <c r="U381" s="45"/>
    </row>
    <row r="382" spans="5:21">
      <c r="E382" s="42"/>
      <c r="Q382" s="45"/>
      <c r="S382" s="45"/>
      <c r="U382" s="45"/>
    </row>
    <row r="383" spans="5:21">
      <c r="E383" s="42"/>
      <c r="Q383" s="45"/>
      <c r="S383" s="45"/>
      <c r="U383" s="45"/>
    </row>
    <row r="384" spans="5:21">
      <c r="E384" s="42"/>
      <c r="Q384" s="45"/>
      <c r="S384" s="45"/>
      <c r="U384" s="45"/>
    </row>
    <row r="385" spans="5:21">
      <c r="E385" s="42"/>
      <c r="Q385" s="45"/>
      <c r="S385" s="45"/>
      <c r="U385" s="45"/>
    </row>
    <row r="386" spans="5:21">
      <c r="E386" s="42"/>
      <c r="Q386" s="45"/>
      <c r="S386" s="45"/>
      <c r="U386" s="45"/>
    </row>
    <row r="387" spans="5:21">
      <c r="E387" s="42"/>
      <c r="Q387" s="45"/>
      <c r="S387" s="45"/>
      <c r="U387" s="45"/>
    </row>
    <row r="388" spans="5:21">
      <c r="E388" s="42"/>
      <c r="Q388" s="45"/>
      <c r="S388" s="45"/>
      <c r="U388" s="45"/>
    </row>
    <row r="389" spans="5:21">
      <c r="E389" s="42"/>
      <c r="Q389" s="45"/>
      <c r="S389" s="45"/>
      <c r="U389" s="45"/>
    </row>
    <row r="390" spans="5:21">
      <c r="E390" s="42"/>
      <c r="Q390" s="45"/>
      <c r="S390" s="45"/>
      <c r="U390" s="45"/>
    </row>
    <row r="391" spans="5:21">
      <c r="E391" s="42"/>
      <c r="Q391" s="45"/>
      <c r="S391" s="45"/>
      <c r="U391" s="45"/>
    </row>
    <row r="392" spans="5:21">
      <c r="E392" s="42"/>
      <c r="Q392" s="45"/>
      <c r="S392" s="45"/>
      <c r="U392" s="45"/>
    </row>
    <row r="393" spans="5:21">
      <c r="E393" s="42"/>
      <c r="Q393" s="45"/>
      <c r="S393" s="45"/>
      <c r="U393" s="45"/>
    </row>
    <row r="394" spans="5:21">
      <c r="E394" s="42"/>
      <c r="Q394" s="45"/>
      <c r="S394" s="45"/>
      <c r="U394" s="45"/>
    </row>
    <row r="395" spans="5:21">
      <c r="E395" s="42"/>
      <c r="Q395" s="45"/>
      <c r="S395" s="45"/>
      <c r="U395" s="45"/>
    </row>
    <row r="396" spans="5:21">
      <c r="E396" s="42"/>
      <c r="Q396" s="45"/>
      <c r="S396" s="45"/>
      <c r="U396" s="45"/>
    </row>
    <row r="397" spans="5:21">
      <c r="E397" s="42"/>
      <c r="Q397" s="45"/>
      <c r="S397" s="45"/>
      <c r="U397" s="45"/>
    </row>
    <row r="398" spans="5:21">
      <c r="E398" s="42"/>
      <c r="Q398" s="45"/>
      <c r="S398" s="45"/>
      <c r="U398" s="45"/>
    </row>
    <row r="399" spans="5:21">
      <c r="E399" s="42"/>
      <c r="Q399" s="45"/>
      <c r="S399" s="45"/>
      <c r="U399" s="45"/>
    </row>
    <row r="400" spans="5:21">
      <c r="E400" s="42"/>
      <c r="Q400" s="45"/>
      <c r="S400" s="45"/>
      <c r="U400" s="45"/>
    </row>
    <row r="401" spans="5:21">
      <c r="E401" s="42"/>
      <c r="Q401" s="45"/>
      <c r="S401" s="45"/>
      <c r="U401" s="45"/>
    </row>
    <row r="402" spans="5:21">
      <c r="E402" s="42"/>
      <c r="Q402" s="45"/>
      <c r="S402" s="45"/>
      <c r="U402" s="45"/>
    </row>
    <row r="403" spans="5:21">
      <c r="E403" s="42"/>
      <c r="Q403" s="45"/>
      <c r="S403" s="45"/>
      <c r="U403" s="45"/>
    </row>
    <row r="404" spans="5:21">
      <c r="E404" s="42"/>
      <c r="Q404" s="45"/>
      <c r="S404" s="45"/>
      <c r="U404" s="45"/>
    </row>
    <row r="405" spans="5:21">
      <c r="E405" s="42"/>
      <c r="Q405" s="45"/>
      <c r="S405" s="45"/>
      <c r="U405" s="45"/>
    </row>
    <row r="406" spans="5:21">
      <c r="E406" s="42"/>
      <c r="Q406" s="45"/>
      <c r="S406" s="45"/>
      <c r="U406" s="45"/>
    </row>
    <row r="407" spans="5:21">
      <c r="E407" s="42"/>
      <c r="Q407" s="45"/>
      <c r="S407" s="45"/>
      <c r="U407" s="45"/>
    </row>
    <row r="408" spans="5:21">
      <c r="E408" s="42"/>
      <c r="Q408" s="45"/>
      <c r="S408" s="45"/>
      <c r="U408" s="45"/>
    </row>
    <row r="409" spans="5:21">
      <c r="E409" s="42"/>
      <c r="Q409" s="45"/>
      <c r="S409" s="45"/>
      <c r="U409" s="45"/>
    </row>
    <row r="410" spans="5:21">
      <c r="E410" s="42"/>
      <c r="Q410" s="45"/>
      <c r="S410" s="45"/>
      <c r="U410" s="45"/>
    </row>
    <row r="411" spans="5:21">
      <c r="E411" s="42"/>
      <c r="Q411" s="45"/>
      <c r="S411" s="45"/>
      <c r="U411" s="45"/>
    </row>
    <row r="412" spans="5:21">
      <c r="E412" s="42"/>
      <c r="Q412" s="45"/>
      <c r="S412" s="45"/>
      <c r="U412" s="45"/>
    </row>
    <row r="413" spans="5:21">
      <c r="E413" s="42"/>
      <c r="Q413" s="45"/>
      <c r="S413" s="45"/>
      <c r="U413" s="45"/>
    </row>
    <row r="414" spans="5:21">
      <c r="E414" s="42"/>
      <c r="Q414" s="45"/>
      <c r="S414" s="45"/>
      <c r="U414" s="45"/>
    </row>
    <row r="415" spans="5:21">
      <c r="E415" s="42"/>
      <c r="Q415" s="45"/>
      <c r="S415" s="45"/>
      <c r="U415" s="45"/>
    </row>
    <row r="416" spans="5:21">
      <c r="E416" s="42"/>
      <c r="Q416" s="45"/>
      <c r="S416" s="45"/>
      <c r="U416" s="45"/>
    </row>
    <row r="417" spans="5:21">
      <c r="E417" s="42"/>
      <c r="Q417" s="45"/>
      <c r="S417" s="45"/>
      <c r="U417" s="45"/>
    </row>
    <row r="418" spans="5:21">
      <c r="E418" s="42"/>
      <c r="Q418" s="45"/>
      <c r="S418" s="45"/>
      <c r="U418" s="45"/>
    </row>
    <row r="419" spans="5:21">
      <c r="E419" s="42"/>
      <c r="Q419" s="45"/>
      <c r="S419" s="45"/>
      <c r="U419" s="45"/>
    </row>
    <row r="420" spans="5:21">
      <c r="E420" s="42"/>
      <c r="Q420" s="45"/>
      <c r="S420" s="45"/>
      <c r="U420" s="45"/>
    </row>
    <row r="421" spans="5:21">
      <c r="E421" s="42"/>
      <c r="Q421" s="45"/>
      <c r="S421" s="45"/>
      <c r="U421" s="45"/>
    </row>
    <row r="422" spans="5:21">
      <c r="E422" s="42"/>
      <c r="Q422" s="45"/>
      <c r="S422" s="45"/>
      <c r="U422" s="45"/>
    </row>
    <row r="423" spans="5:21">
      <c r="E423" s="42"/>
      <c r="Q423" s="45"/>
      <c r="S423" s="45"/>
      <c r="U423" s="45"/>
    </row>
    <row r="424" spans="5:21">
      <c r="E424" s="42"/>
      <c r="Q424" s="45"/>
      <c r="S424" s="45"/>
      <c r="U424" s="45"/>
    </row>
    <row r="425" spans="5:21">
      <c r="E425" s="42"/>
      <c r="Q425" s="45"/>
      <c r="S425" s="45"/>
      <c r="U425" s="45"/>
    </row>
    <row r="426" spans="5:21">
      <c r="E426" s="42"/>
      <c r="Q426" s="45"/>
      <c r="S426" s="45"/>
      <c r="U426" s="45"/>
    </row>
    <row r="427" spans="5:21">
      <c r="E427" s="42"/>
      <c r="Q427" s="45"/>
      <c r="S427" s="45"/>
      <c r="U427" s="45"/>
    </row>
    <row r="428" spans="5:21">
      <c r="E428" s="42"/>
      <c r="Q428" s="45"/>
      <c r="S428" s="45"/>
      <c r="U428" s="45"/>
    </row>
    <row r="429" spans="5:21">
      <c r="E429" s="42"/>
      <c r="Q429" s="45"/>
      <c r="S429" s="45"/>
      <c r="U429" s="45"/>
    </row>
    <row r="430" spans="5:21">
      <c r="E430" s="42"/>
      <c r="Q430" s="45"/>
      <c r="S430" s="45"/>
      <c r="U430" s="45"/>
    </row>
    <row r="431" spans="5:21">
      <c r="E431" s="42"/>
      <c r="Q431" s="45"/>
      <c r="S431" s="45"/>
      <c r="U431" s="45"/>
    </row>
    <row r="432" spans="5:21">
      <c r="E432" s="42"/>
      <c r="Q432" s="45"/>
      <c r="S432" s="45"/>
      <c r="U432" s="45"/>
    </row>
    <row r="433" spans="5:21">
      <c r="E433" s="42"/>
      <c r="Q433" s="45"/>
      <c r="S433" s="45"/>
      <c r="U433" s="45"/>
    </row>
    <row r="434" spans="5:21">
      <c r="E434" s="42"/>
      <c r="Q434" s="45"/>
      <c r="S434" s="45"/>
      <c r="U434" s="45"/>
    </row>
    <row r="435" spans="5:21">
      <c r="E435" s="42"/>
      <c r="Q435" s="45"/>
      <c r="S435" s="45"/>
      <c r="U435" s="45"/>
    </row>
    <row r="436" spans="5:21">
      <c r="E436" s="42"/>
      <c r="Q436" s="45"/>
      <c r="S436" s="45"/>
      <c r="U436" s="45"/>
    </row>
    <row r="437" spans="5:21">
      <c r="E437" s="42"/>
      <c r="Q437" s="45"/>
      <c r="S437" s="45"/>
      <c r="U437" s="45"/>
    </row>
    <row r="438" spans="5:21">
      <c r="E438" s="42"/>
      <c r="Q438" s="45"/>
      <c r="S438" s="45"/>
      <c r="U438" s="45"/>
    </row>
    <row r="439" spans="5:21">
      <c r="E439" s="42"/>
      <c r="Q439" s="45"/>
      <c r="S439" s="45"/>
      <c r="U439" s="45"/>
    </row>
    <row r="440" spans="5:21">
      <c r="E440" s="42"/>
      <c r="Q440" s="45"/>
      <c r="S440" s="45"/>
      <c r="U440" s="45"/>
    </row>
    <row r="441" spans="5:21">
      <c r="E441" s="42"/>
      <c r="Q441" s="45"/>
      <c r="S441" s="45"/>
      <c r="U441" s="45"/>
    </row>
    <row r="442" spans="5:21">
      <c r="E442" s="42"/>
      <c r="Q442" s="45"/>
      <c r="S442" s="45"/>
      <c r="U442" s="45"/>
    </row>
    <row r="443" spans="5:21">
      <c r="E443" s="42"/>
      <c r="Q443" s="45"/>
      <c r="S443" s="45"/>
      <c r="U443" s="45"/>
    </row>
    <row r="444" spans="5:21">
      <c r="E444" s="42"/>
      <c r="Q444" s="45"/>
      <c r="S444" s="45"/>
      <c r="U444" s="45"/>
    </row>
    <row r="445" spans="5:21">
      <c r="E445" s="42"/>
      <c r="Q445" s="45"/>
      <c r="S445" s="45"/>
      <c r="U445" s="45"/>
    </row>
    <row r="446" spans="5:21">
      <c r="E446" s="42"/>
      <c r="Q446" s="45"/>
      <c r="S446" s="45"/>
      <c r="U446" s="45"/>
    </row>
    <row r="447" spans="5:21">
      <c r="E447" s="42"/>
      <c r="Q447" s="45"/>
      <c r="S447" s="45"/>
      <c r="U447" s="45"/>
    </row>
    <row r="448" spans="5:21">
      <c r="E448" s="42"/>
      <c r="Q448" s="45"/>
      <c r="S448" s="45"/>
      <c r="U448" s="45"/>
    </row>
    <row r="449" spans="5:21">
      <c r="E449" s="42"/>
      <c r="Q449" s="45"/>
      <c r="S449" s="45"/>
      <c r="U449" s="45"/>
    </row>
    <row r="450" spans="5:21">
      <c r="E450" s="42"/>
      <c r="Q450" s="45"/>
      <c r="S450" s="45"/>
      <c r="U450" s="45"/>
    </row>
    <row r="451" spans="5:21">
      <c r="E451" s="42"/>
      <c r="Q451" s="45"/>
      <c r="S451" s="45"/>
      <c r="U451" s="45"/>
    </row>
    <row r="452" spans="5:21">
      <c r="E452" s="42"/>
      <c r="Q452" s="45"/>
      <c r="S452" s="45"/>
      <c r="U452" s="45"/>
    </row>
    <row r="453" spans="5:21">
      <c r="E453" s="42"/>
      <c r="Q453" s="45"/>
      <c r="S453" s="45"/>
      <c r="U453" s="45"/>
    </row>
    <row r="454" spans="5:21">
      <c r="E454" s="42"/>
      <c r="Q454" s="45"/>
      <c r="S454" s="45"/>
      <c r="U454" s="45"/>
    </row>
    <row r="455" spans="5:21">
      <c r="E455" s="42"/>
      <c r="Q455" s="45"/>
      <c r="S455" s="45"/>
      <c r="U455" s="45"/>
    </row>
    <row r="456" spans="5:21">
      <c r="E456" s="42"/>
      <c r="Q456" s="45"/>
      <c r="S456" s="45"/>
      <c r="U456" s="45"/>
    </row>
    <row r="457" spans="5:21">
      <c r="E457" s="42"/>
      <c r="Q457" s="45"/>
      <c r="S457" s="45"/>
      <c r="U457" s="45"/>
    </row>
    <row r="458" spans="5:21">
      <c r="E458" s="42"/>
      <c r="Q458" s="45"/>
      <c r="S458" s="45"/>
      <c r="U458" s="45"/>
    </row>
    <row r="459" spans="5:21">
      <c r="E459" s="42"/>
      <c r="Q459" s="45"/>
      <c r="S459" s="45"/>
      <c r="U459" s="45"/>
    </row>
    <row r="460" spans="5:21">
      <c r="E460" s="42"/>
      <c r="Q460" s="45"/>
      <c r="S460" s="45"/>
      <c r="U460" s="45"/>
    </row>
    <row r="461" spans="5:21">
      <c r="E461" s="42"/>
      <c r="Q461" s="45"/>
      <c r="S461" s="45"/>
      <c r="U461" s="45"/>
    </row>
    <row r="462" spans="5:21">
      <c r="E462" s="42"/>
      <c r="Q462" s="45"/>
      <c r="S462" s="45"/>
      <c r="U462" s="45"/>
    </row>
    <row r="463" spans="5:21">
      <c r="E463" s="42"/>
      <c r="Q463" s="45"/>
      <c r="S463" s="45"/>
      <c r="U463" s="45"/>
    </row>
    <row r="464" spans="5:21">
      <c r="E464" s="42"/>
      <c r="Q464" s="45"/>
      <c r="S464" s="45"/>
      <c r="U464" s="45"/>
    </row>
    <row r="465" spans="5:21">
      <c r="E465" s="42"/>
      <c r="Q465" s="45"/>
      <c r="S465" s="45"/>
      <c r="U465" s="45"/>
    </row>
    <row r="466" spans="5:21">
      <c r="E466" s="42"/>
      <c r="Q466" s="45"/>
      <c r="S466" s="45"/>
      <c r="U466" s="45"/>
    </row>
    <row r="467" spans="5:21">
      <c r="E467" s="42"/>
      <c r="Q467" s="45"/>
      <c r="S467" s="45"/>
      <c r="U467" s="45"/>
    </row>
    <row r="468" spans="5:21">
      <c r="E468" s="42"/>
      <c r="Q468" s="45"/>
      <c r="S468" s="45"/>
      <c r="U468" s="45"/>
    </row>
    <row r="469" spans="5:21">
      <c r="E469" s="42"/>
      <c r="Q469" s="45"/>
      <c r="S469" s="45"/>
      <c r="U469" s="45"/>
    </row>
    <row r="470" spans="5:21">
      <c r="E470" s="42"/>
      <c r="Q470" s="45"/>
      <c r="S470" s="45"/>
      <c r="U470" s="45"/>
    </row>
    <row r="471" spans="5:21">
      <c r="E471" s="42"/>
      <c r="Q471" s="45"/>
      <c r="S471" s="45"/>
      <c r="U471" s="45"/>
    </row>
    <row r="472" spans="5:21">
      <c r="E472" s="42"/>
      <c r="Q472" s="45"/>
      <c r="S472" s="45"/>
      <c r="U472" s="45"/>
    </row>
    <row r="473" spans="5:21">
      <c r="E473" s="42"/>
      <c r="Q473" s="45"/>
      <c r="S473" s="45"/>
      <c r="U473" s="45"/>
    </row>
    <row r="474" spans="5:21">
      <c r="E474" s="42"/>
      <c r="Q474" s="45"/>
      <c r="S474" s="45"/>
      <c r="U474" s="45"/>
    </row>
    <row r="475" spans="5:21">
      <c r="E475" s="42"/>
      <c r="Q475" s="45"/>
      <c r="S475" s="45"/>
      <c r="U475" s="45"/>
    </row>
    <row r="476" spans="5:21">
      <c r="E476" s="42"/>
      <c r="Q476" s="45"/>
      <c r="S476" s="45"/>
      <c r="U476" s="45"/>
    </row>
    <row r="477" spans="5:21">
      <c r="E477" s="42"/>
      <c r="Q477" s="45"/>
      <c r="S477" s="45"/>
      <c r="U477" s="45"/>
    </row>
    <row r="478" spans="5:21">
      <c r="E478" s="42"/>
      <c r="Q478" s="45"/>
      <c r="S478" s="45"/>
      <c r="U478" s="45"/>
    </row>
    <row r="479" spans="5:21">
      <c r="E479" s="42"/>
      <c r="Q479" s="45"/>
      <c r="S479" s="45"/>
      <c r="U479" s="45"/>
    </row>
    <row r="480" spans="5:21">
      <c r="E480" s="42"/>
      <c r="Q480" s="45"/>
      <c r="S480" s="45"/>
      <c r="U480" s="45"/>
    </row>
    <row r="481" spans="5:21">
      <c r="E481" s="42"/>
      <c r="Q481" s="45"/>
      <c r="S481" s="45"/>
      <c r="U481" s="45"/>
    </row>
    <row r="482" spans="5:21">
      <c r="E482" s="42"/>
      <c r="Q482" s="45"/>
      <c r="S482" s="45"/>
      <c r="U482" s="45"/>
    </row>
    <row r="483" spans="5:21">
      <c r="E483" s="42"/>
      <c r="Q483" s="45"/>
      <c r="S483" s="45"/>
      <c r="U483" s="45"/>
    </row>
    <row r="484" spans="5:21">
      <c r="E484" s="42"/>
      <c r="Q484" s="45"/>
      <c r="S484" s="45"/>
      <c r="U484" s="45"/>
    </row>
    <row r="485" spans="5:21">
      <c r="E485" s="42"/>
      <c r="Q485" s="45"/>
      <c r="S485" s="45"/>
      <c r="U485" s="45"/>
    </row>
    <row r="486" spans="5:21">
      <c r="E486" s="42"/>
      <c r="Q486" s="45"/>
      <c r="S486" s="45"/>
      <c r="U486" s="45"/>
    </row>
    <row r="487" spans="5:21">
      <c r="E487" s="42"/>
      <c r="Q487" s="45"/>
      <c r="S487" s="45"/>
      <c r="U487" s="45"/>
    </row>
    <row r="488" spans="5:21">
      <c r="E488" s="42"/>
      <c r="Q488" s="45"/>
      <c r="S488" s="45"/>
      <c r="U488" s="45"/>
    </row>
    <row r="489" spans="5:21">
      <c r="E489" s="42"/>
      <c r="Q489" s="45"/>
      <c r="S489" s="45"/>
      <c r="U489" s="45"/>
    </row>
    <row r="490" spans="5:21">
      <c r="E490" s="42"/>
      <c r="Q490" s="45"/>
      <c r="S490" s="45"/>
      <c r="U490" s="45"/>
    </row>
    <row r="491" spans="5:21">
      <c r="E491" s="42"/>
      <c r="Q491" s="45"/>
      <c r="S491" s="45"/>
      <c r="U491" s="45"/>
    </row>
    <row r="492" spans="5:21">
      <c r="E492" s="42"/>
      <c r="Q492" s="45"/>
      <c r="S492" s="45"/>
      <c r="U492" s="45"/>
    </row>
    <row r="493" spans="5:21">
      <c r="E493" s="42"/>
      <c r="Q493" s="45"/>
      <c r="S493" s="45"/>
      <c r="U493" s="45"/>
    </row>
    <row r="494" spans="5:21">
      <c r="E494" s="42"/>
      <c r="Q494" s="45"/>
      <c r="S494" s="45"/>
      <c r="U494" s="45"/>
    </row>
    <row r="495" spans="5:21">
      <c r="E495" s="42"/>
      <c r="Q495" s="45"/>
      <c r="S495" s="45"/>
      <c r="U495" s="45"/>
    </row>
    <row r="496" spans="5:21">
      <c r="E496" s="42"/>
      <c r="Q496" s="45"/>
      <c r="S496" s="45"/>
      <c r="U496" s="45"/>
    </row>
    <row r="497" spans="5:21">
      <c r="E497" s="42"/>
      <c r="Q497" s="45"/>
      <c r="S497" s="45"/>
      <c r="U497" s="45"/>
    </row>
    <row r="498" spans="5:21">
      <c r="E498" s="42"/>
      <c r="Q498" s="45"/>
      <c r="S498" s="45"/>
      <c r="U498" s="45"/>
    </row>
    <row r="499" spans="5:21">
      <c r="E499" s="42"/>
      <c r="Q499" s="45"/>
      <c r="S499" s="45"/>
      <c r="U499" s="45"/>
    </row>
    <row r="500" spans="5:21">
      <c r="E500" s="42"/>
      <c r="Q500" s="45"/>
      <c r="S500" s="45"/>
      <c r="U500" s="45"/>
    </row>
    <row r="501" spans="5:21">
      <c r="E501" s="42"/>
      <c r="Q501" s="45"/>
      <c r="S501" s="45"/>
      <c r="U501" s="45"/>
    </row>
    <row r="502" spans="5:21">
      <c r="E502" s="42"/>
      <c r="Q502" s="45"/>
      <c r="S502" s="45"/>
      <c r="U502" s="45"/>
    </row>
    <row r="503" spans="5:21">
      <c r="E503" s="42"/>
      <c r="Q503" s="45"/>
      <c r="S503" s="45"/>
      <c r="U503" s="45"/>
    </row>
    <row r="504" spans="5:21">
      <c r="E504" s="42"/>
      <c r="Q504" s="45"/>
      <c r="S504" s="45"/>
      <c r="U504" s="45"/>
    </row>
    <row r="505" spans="5:21">
      <c r="E505" s="42"/>
      <c r="Q505" s="45"/>
      <c r="S505" s="45"/>
      <c r="U505" s="45"/>
    </row>
    <row r="506" spans="5:21">
      <c r="E506" s="42"/>
      <c r="Q506" s="45"/>
      <c r="S506" s="45"/>
      <c r="U506" s="45"/>
    </row>
    <row r="507" spans="5:21">
      <c r="E507" s="42"/>
      <c r="Q507" s="45"/>
      <c r="S507" s="45"/>
      <c r="U507" s="45"/>
    </row>
    <row r="508" spans="5:21">
      <c r="E508" s="42"/>
      <c r="Q508" s="45"/>
      <c r="S508" s="45"/>
      <c r="U508" s="45"/>
    </row>
    <row r="509" spans="5:21">
      <c r="E509" s="42"/>
      <c r="Q509" s="45"/>
      <c r="S509" s="45"/>
      <c r="U509" s="45"/>
    </row>
    <row r="510" spans="5:21">
      <c r="E510" s="42"/>
      <c r="Q510" s="45"/>
      <c r="S510" s="45"/>
      <c r="U510" s="45"/>
    </row>
    <row r="511" spans="5:21">
      <c r="E511" s="42"/>
      <c r="Q511" s="45"/>
      <c r="S511" s="45"/>
      <c r="U511" s="45"/>
    </row>
    <row r="512" spans="5:21">
      <c r="E512" s="42"/>
      <c r="Q512" s="45"/>
      <c r="S512" s="45"/>
      <c r="U512" s="45"/>
    </row>
    <row r="513" spans="5:21">
      <c r="E513" s="42"/>
      <c r="Q513" s="45"/>
      <c r="S513" s="45"/>
      <c r="U513" s="45"/>
    </row>
    <row r="514" spans="5:21">
      <c r="E514" s="42"/>
      <c r="Q514" s="45"/>
      <c r="S514" s="45"/>
      <c r="U514" s="45"/>
    </row>
    <row r="515" spans="5:21">
      <c r="E515" s="42"/>
      <c r="Q515" s="45"/>
      <c r="S515" s="45"/>
      <c r="U515" s="45"/>
    </row>
    <row r="516" spans="5:21">
      <c r="E516" s="42"/>
      <c r="Q516" s="45"/>
      <c r="S516" s="45"/>
      <c r="U516" s="45"/>
    </row>
    <row r="517" spans="5:21">
      <c r="E517" s="42"/>
      <c r="Q517" s="45"/>
      <c r="S517" s="45"/>
      <c r="U517" s="45"/>
    </row>
    <row r="518" spans="5:21">
      <c r="E518" s="42"/>
      <c r="Q518" s="45"/>
      <c r="S518" s="45"/>
      <c r="U518" s="45"/>
    </row>
    <row r="519" spans="5:21">
      <c r="E519" s="42"/>
      <c r="Q519" s="45"/>
      <c r="S519" s="45"/>
      <c r="U519" s="45"/>
    </row>
    <row r="520" spans="5:21">
      <c r="E520" s="42"/>
      <c r="Q520" s="45"/>
      <c r="S520" s="45"/>
      <c r="U520" s="45"/>
    </row>
    <row r="521" spans="5:21">
      <c r="E521" s="42"/>
      <c r="Q521" s="45"/>
      <c r="S521" s="45"/>
      <c r="U521" s="45"/>
    </row>
    <row r="522" spans="5:21">
      <c r="E522" s="42"/>
      <c r="Q522" s="45"/>
      <c r="S522" s="45"/>
      <c r="U522" s="45"/>
    </row>
    <row r="523" spans="5:21">
      <c r="E523" s="42"/>
      <c r="Q523" s="45"/>
      <c r="S523" s="45"/>
      <c r="U523" s="45"/>
    </row>
    <row r="524" spans="5:21">
      <c r="E524" s="42"/>
      <c r="Q524" s="45"/>
      <c r="S524" s="45"/>
      <c r="U524" s="45"/>
    </row>
    <row r="525" spans="5:21">
      <c r="E525" s="42"/>
      <c r="Q525" s="45"/>
      <c r="S525" s="45"/>
      <c r="U525" s="45"/>
    </row>
    <row r="526" spans="5:21">
      <c r="E526" s="42"/>
      <c r="Q526" s="45"/>
      <c r="S526" s="45"/>
      <c r="U526" s="45"/>
    </row>
    <row r="527" spans="5:21">
      <c r="E527" s="42"/>
      <c r="Q527" s="45"/>
      <c r="S527" s="45"/>
      <c r="U527" s="45"/>
    </row>
    <row r="528" spans="5:21">
      <c r="E528" s="42"/>
      <c r="Q528" s="45"/>
      <c r="S528" s="45"/>
      <c r="U528" s="45"/>
    </row>
    <row r="529" spans="5:21">
      <c r="E529" s="42"/>
      <c r="Q529" s="45"/>
      <c r="S529" s="45"/>
      <c r="U529" s="45"/>
    </row>
    <row r="530" spans="5:21">
      <c r="E530" s="42"/>
      <c r="Q530" s="45"/>
      <c r="S530" s="45"/>
      <c r="U530" s="45"/>
    </row>
    <row r="531" spans="5:21">
      <c r="E531" s="42"/>
      <c r="Q531" s="45"/>
      <c r="S531" s="45"/>
      <c r="U531" s="45"/>
    </row>
    <row r="532" spans="5:21">
      <c r="E532" s="42"/>
      <c r="Q532" s="45"/>
      <c r="S532" s="45"/>
      <c r="U532" s="45"/>
    </row>
    <row r="533" spans="5:21">
      <c r="E533" s="42"/>
      <c r="Q533" s="45"/>
      <c r="S533" s="45"/>
      <c r="U533" s="45"/>
    </row>
    <row r="534" spans="5:21">
      <c r="E534" s="42"/>
      <c r="Q534" s="45"/>
      <c r="S534" s="45"/>
      <c r="U534" s="45"/>
    </row>
    <row r="535" spans="5:21">
      <c r="E535" s="42"/>
      <c r="Q535" s="45"/>
      <c r="S535" s="45"/>
      <c r="U535" s="45"/>
    </row>
    <row r="536" spans="5:21">
      <c r="E536" s="42"/>
      <c r="Q536" s="45"/>
      <c r="S536" s="45"/>
      <c r="U536" s="45"/>
    </row>
    <row r="537" spans="5:21">
      <c r="E537" s="42"/>
      <c r="Q537" s="45"/>
      <c r="S537" s="45"/>
      <c r="U537" s="45"/>
    </row>
    <row r="538" spans="5:21">
      <c r="E538" s="42"/>
      <c r="Q538" s="45"/>
      <c r="S538" s="45"/>
      <c r="U538" s="45"/>
    </row>
    <row r="539" spans="5:21">
      <c r="E539" s="42"/>
      <c r="Q539" s="45"/>
      <c r="S539" s="45"/>
      <c r="U539" s="45"/>
    </row>
    <row r="540" spans="5:21">
      <c r="E540" s="42"/>
      <c r="Q540" s="45"/>
      <c r="S540" s="45"/>
      <c r="U540" s="45"/>
    </row>
    <row r="541" spans="5:21">
      <c r="E541" s="42"/>
      <c r="Q541" s="45"/>
      <c r="S541" s="45"/>
      <c r="U541" s="45"/>
    </row>
    <row r="542" spans="5:21">
      <c r="E542" s="42"/>
      <c r="Q542" s="45"/>
      <c r="S542" s="45"/>
      <c r="U542" s="45"/>
    </row>
    <row r="543" spans="5:21">
      <c r="E543" s="42"/>
      <c r="Q543" s="45"/>
      <c r="S543" s="45"/>
      <c r="U543" s="45"/>
    </row>
    <row r="544" spans="5:21">
      <c r="E544" s="42"/>
      <c r="Q544" s="45"/>
      <c r="S544" s="45"/>
      <c r="U544" s="45"/>
    </row>
    <row r="545" spans="5:21">
      <c r="E545" s="42"/>
      <c r="Q545" s="45"/>
      <c r="S545" s="45"/>
      <c r="U545" s="45"/>
    </row>
    <row r="546" spans="5:21">
      <c r="E546" s="42"/>
      <c r="Q546" s="45"/>
      <c r="S546" s="45"/>
      <c r="U546" s="45"/>
    </row>
    <row r="547" spans="5:21">
      <c r="E547" s="42"/>
      <c r="Q547" s="45"/>
      <c r="S547" s="45"/>
      <c r="U547" s="45"/>
    </row>
    <row r="548" spans="5:21">
      <c r="E548" s="42"/>
      <c r="Q548" s="45"/>
      <c r="S548" s="45"/>
      <c r="U548" s="45"/>
    </row>
    <row r="549" spans="5:21">
      <c r="E549" s="42"/>
      <c r="Q549" s="45"/>
      <c r="S549" s="45"/>
      <c r="U549" s="45"/>
    </row>
    <row r="550" spans="5:21">
      <c r="E550" s="42"/>
      <c r="Q550" s="45"/>
      <c r="S550" s="45"/>
      <c r="U550" s="45"/>
    </row>
    <row r="551" spans="5:21">
      <c r="E551" s="42"/>
      <c r="Q551" s="45"/>
      <c r="S551" s="45"/>
      <c r="U551" s="45"/>
    </row>
    <row r="552" spans="5:21">
      <c r="E552" s="42"/>
      <c r="Q552" s="45"/>
      <c r="S552" s="45"/>
      <c r="U552" s="45"/>
    </row>
    <row r="553" spans="5:21">
      <c r="E553" s="42"/>
      <c r="Q553" s="45"/>
      <c r="S553" s="45"/>
      <c r="U553" s="45"/>
    </row>
    <row r="554" spans="5:21">
      <c r="E554" s="42"/>
      <c r="Q554" s="45"/>
      <c r="S554" s="45"/>
      <c r="U554" s="45"/>
    </row>
    <row r="555" spans="5:21">
      <c r="E555" s="42"/>
      <c r="Q555" s="45"/>
      <c r="S555" s="45"/>
      <c r="U555" s="45"/>
    </row>
    <row r="556" spans="5:21">
      <c r="E556" s="42"/>
      <c r="Q556" s="45"/>
      <c r="S556" s="45"/>
      <c r="U556" s="45"/>
    </row>
    <row r="557" spans="5:21">
      <c r="E557" s="42"/>
      <c r="Q557" s="45"/>
      <c r="S557" s="45"/>
      <c r="U557" s="45"/>
    </row>
    <row r="558" spans="5:21">
      <c r="E558" s="42"/>
      <c r="Q558" s="45"/>
      <c r="S558" s="45"/>
      <c r="U558" s="45"/>
    </row>
    <row r="559" spans="5:21">
      <c r="E559" s="42"/>
      <c r="Q559" s="45"/>
      <c r="S559" s="45"/>
      <c r="U559" s="45"/>
    </row>
    <row r="560" spans="5:21">
      <c r="E560" s="42"/>
      <c r="Q560" s="45"/>
      <c r="S560" s="45"/>
      <c r="U560" s="45"/>
    </row>
    <row r="561" spans="5:21">
      <c r="E561" s="42"/>
      <c r="Q561" s="45"/>
      <c r="S561" s="45"/>
      <c r="U561" s="45"/>
    </row>
    <row r="562" spans="5:21">
      <c r="E562" s="42"/>
      <c r="Q562" s="45"/>
      <c r="S562" s="45"/>
      <c r="U562" s="45"/>
    </row>
    <row r="563" spans="5:21">
      <c r="E563" s="42"/>
      <c r="Q563" s="45"/>
      <c r="S563" s="45"/>
      <c r="U563" s="45"/>
    </row>
    <row r="564" spans="5:21">
      <c r="E564" s="42"/>
      <c r="Q564" s="45"/>
      <c r="S564" s="45"/>
      <c r="U564" s="45"/>
    </row>
    <row r="565" spans="5:21">
      <c r="E565" s="42"/>
      <c r="Q565" s="45"/>
      <c r="S565" s="45"/>
      <c r="U565" s="45"/>
    </row>
    <row r="566" spans="5:21">
      <c r="E566" s="42"/>
      <c r="Q566" s="45"/>
      <c r="S566" s="45"/>
      <c r="U566" s="45"/>
    </row>
    <row r="567" spans="5:21">
      <c r="E567" s="42"/>
      <c r="Q567" s="45"/>
      <c r="S567" s="45"/>
      <c r="U567" s="45"/>
    </row>
    <row r="568" spans="5:21">
      <c r="E568" s="42"/>
      <c r="Q568" s="45"/>
      <c r="S568" s="45"/>
      <c r="U568" s="45"/>
    </row>
    <row r="569" spans="5:21">
      <c r="E569" s="42"/>
      <c r="Q569" s="45"/>
      <c r="S569" s="45"/>
      <c r="U569" s="45"/>
    </row>
    <row r="570" spans="5:21">
      <c r="E570" s="42"/>
      <c r="Q570" s="45"/>
      <c r="S570" s="45"/>
      <c r="U570" s="45"/>
    </row>
    <row r="571" spans="5:21">
      <c r="E571" s="42"/>
      <c r="Q571" s="45"/>
      <c r="S571" s="45"/>
      <c r="U571" s="45"/>
    </row>
    <row r="572" spans="5:21">
      <c r="E572" s="42"/>
      <c r="Q572" s="45"/>
      <c r="S572" s="45"/>
      <c r="U572" s="45"/>
    </row>
    <row r="573" spans="5:21">
      <c r="E573" s="42"/>
      <c r="Q573" s="45"/>
      <c r="S573" s="45"/>
      <c r="U573" s="45"/>
    </row>
    <row r="574" spans="5:21">
      <c r="E574" s="42"/>
      <c r="Q574" s="45"/>
      <c r="S574" s="45"/>
      <c r="U574" s="45"/>
    </row>
    <row r="575" spans="5:21">
      <c r="E575" s="42"/>
      <c r="Q575" s="45"/>
      <c r="S575" s="45"/>
      <c r="U575" s="45"/>
    </row>
    <row r="576" spans="5:21">
      <c r="E576" s="42"/>
      <c r="Q576" s="45"/>
      <c r="S576" s="45"/>
      <c r="U576" s="45"/>
    </row>
    <row r="577" spans="5:21">
      <c r="E577" s="42"/>
      <c r="Q577" s="45"/>
      <c r="S577" s="45"/>
      <c r="U577" s="45"/>
    </row>
    <row r="578" spans="5:21">
      <c r="E578" s="42"/>
      <c r="Q578" s="45"/>
      <c r="S578" s="45"/>
      <c r="U578" s="45"/>
    </row>
    <row r="579" spans="5:21">
      <c r="E579" s="42"/>
      <c r="Q579" s="45"/>
      <c r="S579" s="45"/>
      <c r="U579" s="45"/>
    </row>
    <row r="580" spans="5:21">
      <c r="E580" s="42"/>
      <c r="Q580" s="45"/>
      <c r="S580" s="45"/>
      <c r="U580" s="45"/>
    </row>
    <row r="581" spans="5:21">
      <c r="E581" s="42"/>
      <c r="Q581" s="45"/>
      <c r="S581" s="45"/>
      <c r="U581" s="45"/>
    </row>
    <row r="582" spans="5:21">
      <c r="E582" s="42"/>
      <c r="Q582" s="45"/>
      <c r="S582" s="45"/>
      <c r="U582" s="45"/>
    </row>
    <row r="583" spans="5:21">
      <c r="E583" s="42"/>
      <c r="Q583" s="45"/>
      <c r="S583" s="45"/>
      <c r="U583" s="45"/>
    </row>
    <row r="584" spans="5:21">
      <c r="E584" s="42"/>
      <c r="Q584" s="45"/>
      <c r="S584" s="45"/>
      <c r="U584" s="45"/>
    </row>
    <row r="585" spans="5:21">
      <c r="E585" s="42"/>
      <c r="Q585" s="45"/>
      <c r="S585" s="45"/>
      <c r="U585" s="45"/>
    </row>
    <row r="586" spans="5:21">
      <c r="E586" s="42"/>
      <c r="Q586" s="45"/>
      <c r="S586" s="45"/>
      <c r="U586" s="45"/>
    </row>
    <row r="587" spans="5:21">
      <c r="E587" s="42"/>
      <c r="Q587" s="45"/>
      <c r="S587" s="45"/>
      <c r="U587" s="45"/>
    </row>
    <row r="588" spans="5:21">
      <c r="E588" s="42"/>
      <c r="Q588" s="45"/>
      <c r="S588" s="45"/>
      <c r="U588" s="45"/>
    </row>
    <row r="589" spans="5:21">
      <c r="E589" s="42"/>
      <c r="Q589" s="45"/>
      <c r="S589" s="45"/>
      <c r="U589" s="45"/>
    </row>
    <row r="590" spans="5:21">
      <c r="E590" s="42"/>
      <c r="Q590" s="45"/>
      <c r="S590" s="45"/>
      <c r="U590" s="45"/>
    </row>
    <row r="591" spans="5:21">
      <c r="E591" s="42"/>
      <c r="Q591" s="45"/>
      <c r="S591" s="45"/>
      <c r="U591" s="45"/>
    </row>
    <row r="592" spans="5:21">
      <c r="E592" s="42"/>
      <c r="Q592" s="45"/>
      <c r="S592" s="45"/>
      <c r="U592" s="45"/>
    </row>
    <row r="593" spans="5:21">
      <c r="E593" s="42"/>
      <c r="Q593" s="45"/>
      <c r="S593" s="45"/>
      <c r="U593" s="45"/>
    </row>
    <row r="594" spans="5:21">
      <c r="E594" s="42"/>
      <c r="Q594" s="45"/>
      <c r="S594" s="45"/>
      <c r="U594" s="45"/>
    </row>
    <row r="595" spans="5:21">
      <c r="E595" s="42"/>
      <c r="Q595" s="45"/>
      <c r="S595" s="45"/>
      <c r="U595" s="45"/>
    </row>
    <row r="596" spans="5:21">
      <c r="E596" s="42"/>
      <c r="Q596" s="45"/>
      <c r="S596" s="45"/>
      <c r="U596" s="45"/>
    </row>
    <row r="597" spans="5:21">
      <c r="E597" s="42"/>
      <c r="Q597" s="45"/>
      <c r="S597" s="45"/>
      <c r="U597" s="45"/>
    </row>
    <row r="598" spans="5:21">
      <c r="E598" s="42"/>
      <c r="Q598" s="45"/>
      <c r="S598" s="45"/>
      <c r="U598" s="45"/>
    </row>
    <row r="599" spans="5:21">
      <c r="E599" s="42"/>
      <c r="Q599" s="45"/>
      <c r="S599" s="45"/>
      <c r="U599" s="45"/>
    </row>
    <row r="600" spans="5:21">
      <c r="E600" s="42"/>
      <c r="Q600" s="45"/>
      <c r="S600" s="45"/>
      <c r="U600" s="45"/>
    </row>
    <row r="601" spans="5:21">
      <c r="E601" s="42"/>
      <c r="Q601" s="45"/>
      <c r="S601" s="45"/>
      <c r="U601" s="45"/>
    </row>
    <row r="602" spans="5:21">
      <c r="E602" s="42"/>
      <c r="Q602" s="45"/>
      <c r="S602" s="45"/>
      <c r="U602" s="45"/>
    </row>
    <row r="603" spans="5:21">
      <c r="E603" s="42"/>
      <c r="Q603" s="45"/>
      <c r="S603" s="45"/>
      <c r="U603" s="45"/>
    </row>
    <row r="604" spans="5:21">
      <c r="E604" s="42"/>
      <c r="Q604" s="45"/>
      <c r="S604" s="45"/>
      <c r="U604" s="45"/>
    </row>
    <row r="605" spans="5:21">
      <c r="E605" s="42"/>
      <c r="Q605" s="45"/>
      <c r="S605" s="45"/>
      <c r="U605" s="45"/>
    </row>
    <row r="606" spans="5:21">
      <c r="E606" s="42"/>
      <c r="Q606" s="45"/>
      <c r="S606" s="45"/>
      <c r="U606" s="45"/>
    </row>
    <row r="607" spans="5:21">
      <c r="E607" s="42"/>
      <c r="Q607" s="45"/>
      <c r="S607" s="45"/>
      <c r="U607" s="45"/>
    </row>
    <row r="608" spans="5:21">
      <c r="E608" s="42"/>
      <c r="Q608" s="45"/>
      <c r="S608" s="45"/>
      <c r="U608" s="45"/>
    </row>
    <row r="609" spans="5:21">
      <c r="E609" s="42"/>
      <c r="Q609" s="45"/>
      <c r="S609" s="45"/>
      <c r="U609" s="45"/>
    </row>
    <row r="610" spans="5:21">
      <c r="E610" s="42"/>
      <c r="Q610" s="45"/>
      <c r="S610" s="45"/>
      <c r="U610" s="45"/>
    </row>
    <row r="611" spans="5:21">
      <c r="E611" s="42"/>
      <c r="Q611" s="45"/>
      <c r="S611" s="45"/>
      <c r="U611" s="45"/>
    </row>
    <row r="612" spans="5:21">
      <c r="E612" s="42"/>
      <c r="Q612" s="45"/>
      <c r="S612" s="45"/>
      <c r="U612" s="45"/>
    </row>
    <row r="613" spans="5:21">
      <c r="E613" s="42"/>
      <c r="Q613" s="45"/>
      <c r="S613" s="45"/>
      <c r="U613" s="45"/>
    </row>
    <row r="614" spans="5:21">
      <c r="E614" s="42"/>
      <c r="Q614" s="45"/>
      <c r="S614" s="45"/>
      <c r="U614" s="45"/>
    </row>
    <row r="615" spans="5:21">
      <c r="E615" s="42"/>
      <c r="Q615" s="45"/>
      <c r="S615" s="45"/>
      <c r="U615" s="45"/>
    </row>
    <row r="616" spans="5:21">
      <c r="E616" s="42"/>
      <c r="Q616" s="45"/>
      <c r="S616" s="45"/>
      <c r="U616" s="45"/>
    </row>
    <row r="617" spans="5:21">
      <c r="E617" s="42"/>
      <c r="Q617" s="45"/>
      <c r="S617" s="45"/>
      <c r="U617" s="45"/>
    </row>
    <row r="618" spans="5:21">
      <c r="E618" s="42"/>
      <c r="Q618" s="45"/>
      <c r="S618" s="45"/>
      <c r="U618" s="45"/>
    </row>
    <row r="619" spans="5:21">
      <c r="E619" s="42"/>
      <c r="Q619" s="45"/>
      <c r="S619" s="45"/>
      <c r="U619" s="45"/>
    </row>
    <row r="620" spans="5:21">
      <c r="E620" s="42"/>
      <c r="Q620" s="45"/>
      <c r="S620" s="45"/>
      <c r="U620" s="45"/>
    </row>
    <row r="621" spans="5:21">
      <c r="E621" s="42"/>
      <c r="Q621" s="45"/>
      <c r="S621" s="45"/>
      <c r="U621" s="45"/>
    </row>
    <row r="622" spans="5:21">
      <c r="E622" s="42"/>
      <c r="Q622" s="45"/>
      <c r="S622" s="45"/>
      <c r="U622" s="45"/>
    </row>
    <row r="623" spans="5:21">
      <c r="E623" s="42"/>
      <c r="Q623" s="45"/>
      <c r="S623" s="45"/>
      <c r="U623" s="45"/>
    </row>
    <row r="624" spans="5:21">
      <c r="E624" s="42"/>
      <c r="Q624" s="45"/>
      <c r="S624" s="45"/>
      <c r="U624" s="45"/>
    </row>
    <row r="625" spans="5:21">
      <c r="E625" s="42"/>
      <c r="Q625" s="45"/>
      <c r="S625" s="45"/>
      <c r="U625" s="45"/>
    </row>
    <row r="626" spans="5:21">
      <c r="E626" s="42"/>
      <c r="Q626" s="45"/>
      <c r="S626" s="45"/>
      <c r="U626" s="45"/>
    </row>
    <row r="627" spans="5:21">
      <c r="E627" s="42"/>
      <c r="Q627" s="45"/>
      <c r="S627" s="45"/>
      <c r="U627" s="45"/>
    </row>
    <row r="628" spans="5:21">
      <c r="E628" s="42"/>
      <c r="Q628" s="45"/>
      <c r="S628" s="45"/>
      <c r="U628" s="45"/>
    </row>
    <row r="629" spans="5:21">
      <c r="E629" s="42"/>
      <c r="Q629" s="45"/>
      <c r="S629" s="45"/>
      <c r="U629" s="45"/>
    </row>
    <row r="630" spans="5:21">
      <c r="E630" s="42"/>
      <c r="Q630" s="45"/>
      <c r="S630" s="45"/>
      <c r="U630" s="45"/>
    </row>
    <row r="631" spans="5:21">
      <c r="E631" s="42"/>
      <c r="Q631" s="45"/>
      <c r="S631" s="45"/>
      <c r="U631" s="45"/>
    </row>
    <row r="632" spans="5:21">
      <c r="E632" s="42"/>
      <c r="Q632" s="45"/>
      <c r="S632" s="45"/>
      <c r="U632" s="45"/>
    </row>
    <row r="633" spans="5:21">
      <c r="E633" s="42"/>
      <c r="Q633" s="45"/>
      <c r="S633" s="45"/>
      <c r="U633" s="45"/>
    </row>
    <row r="634" spans="5:21">
      <c r="E634" s="42"/>
      <c r="Q634" s="45"/>
      <c r="S634" s="45"/>
      <c r="U634" s="45"/>
    </row>
    <row r="635" spans="5:21">
      <c r="E635" s="42"/>
      <c r="Q635" s="45"/>
      <c r="S635" s="45"/>
      <c r="U635" s="45"/>
    </row>
    <row r="636" spans="5:21">
      <c r="E636" s="42"/>
      <c r="Q636" s="45"/>
      <c r="S636" s="45"/>
      <c r="U636" s="45"/>
    </row>
    <row r="637" spans="5:21">
      <c r="E637" s="42"/>
      <c r="Q637" s="45"/>
      <c r="S637" s="45"/>
      <c r="U637" s="45"/>
    </row>
    <row r="638" spans="5:21">
      <c r="E638" s="42"/>
      <c r="Q638" s="45"/>
      <c r="S638" s="45"/>
      <c r="U638" s="45"/>
    </row>
    <row r="639" spans="5:21">
      <c r="E639" s="42"/>
      <c r="Q639" s="45"/>
      <c r="S639" s="45"/>
      <c r="U639" s="45"/>
    </row>
    <row r="640" spans="5:21">
      <c r="E640" s="42"/>
      <c r="Q640" s="45"/>
      <c r="S640" s="45"/>
      <c r="U640" s="45"/>
    </row>
    <row r="641" spans="5:21">
      <c r="E641" s="42"/>
      <c r="Q641" s="45"/>
      <c r="S641" s="45"/>
      <c r="U641" s="45"/>
    </row>
    <row r="642" spans="5:21">
      <c r="E642" s="42"/>
      <c r="Q642" s="45"/>
      <c r="S642" s="45"/>
      <c r="U642" s="45"/>
    </row>
    <row r="643" spans="5:21">
      <c r="E643" s="42"/>
      <c r="Q643" s="45"/>
      <c r="S643" s="45"/>
      <c r="U643" s="45"/>
    </row>
    <row r="644" spans="5:21">
      <c r="E644" s="42"/>
      <c r="Q644" s="45"/>
      <c r="S644" s="45"/>
      <c r="U644" s="45"/>
    </row>
    <row r="645" spans="5:21">
      <c r="E645" s="42"/>
      <c r="Q645" s="45"/>
      <c r="S645" s="45"/>
      <c r="U645" s="45"/>
    </row>
    <row r="646" spans="5:21">
      <c r="E646" s="42"/>
      <c r="Q646" s="45"/>
      <c r="S646" s="45"/>
      <c r="U646" s="45"/>
    </row>
    <row r="647" spans="5:21">
      <c r="E647" s="42"/>
      <c r="Q647" s="45"/>
      <c r="S647" s="45"/>
      <c r="U647" s="45"/>
    </row>
    <row r="648" spans="5:21">
      <c r="E648" s="42"/>
      <c r="Q648" s="45"/>
      <c r="S648" s="45"/>
      <c r="U648" s="45"/>
    </row>
    <row r="649" spans="5:21">
      <c r="E649" s="42"/>
      <c r="Q649" s="45"/>
      <c r="S649" s="45"/>
      <c r="U649" s="45"/>
    </row>
    <row r="650" spans="5:21">
      <c r="E650" s="42"/>
      <c r="Q650" s="45"/>
      <c r="S650" s="45"/>
      <c r="U650" s="45"/>
    </row>
    <row r="651" spans="5:21">
      <c r="E651" s="42"/>
      <c r="Q651" s="45"/>
      <c r="S651" s="45"/>
      <c r="U651" s="45"/>
    </row>
    <row r="652" spans="5:21">
      <c r="E652" s="42"/>
      <c r="Q652" s="45"/>
      <c r="S652" s="45"/>
      <c r="U652" s="45"/>
    </row>
    <row r="653" spans="5:21">
      <c r="E653" s="42"/>
      <c r="Q653" s="45"/>
      <c r="S653" s="45"/>
      <c r="U653" s="45"/>
    </row>
    <row r="654" spans="5:21">
      <c r="E654" s="42"/>
      <c r="Q654" s="45"/>
      <c r="S654" s="45"/>
      <c r="U654" s="45"/>
    </row>
    <row r="655" spans="5:21">
      <c r="E655" s="42"/>
      <c r="Q655" s="45"/>
      <c r="S655" s="45"/>
      <c r="U655" s="45"/>
    </row>
    <row r="656" spans="5:21">
      <c r="E656" s="42"/>
      <c r="Q656" s="45"/>
      <c r="S656" s="45"/>
      <c r="U656" s="45"/>
    </row>
    <row r="657" spans="5:21">
      <c r="E657" s="42"/>
      <c r="Q657" s="45"/>
      <c r="S657" s="45"/>
      <c r="U657" s="45"/>
    </row>
    <row r="658" spans="5:21">
      <c r="E658" s="42"/>
      <c r="Q658" s="45"/>
      <c r="S658" s="45"/>
      <c r="U658" s="45"/>
    </row>
    <row r="659" spans="5:21">
      <c r="E659" s="42"/>
      <c r="Q659" s="45"/>
      <c r="S659" s="45"/>
      <c r="U659" s="45"/>
    </row>
    <row r="660" spans="5:21">
      <c r="E660" s="42"/>
      <c r="Q660" s="45"/>
      <c r="S660" s="45"/>
      <c r="U660" s="45"/>
    </row>
    <row r="661" spans="5:21">
      <c r="E661" s="42"/>
      <c r="Q661" s="45"/>
      <c r="S661" s="45"/>
      <c r="U661" s="45"/>
    </row>
    <row r="662" spans="5:21">
      <c r="E662" s="42"/>
      <c r="Q662" s="45"/>
      <c r="S662" s="45"/>
      <c r="U662" s="45"/>
    </row>
    <row r="663" spans="5:21">
      <c r="E663" s="42"/>
      <c r="Q663" s="45"/>
      <c r="S663" s="45"/>
      <c r="U663" s="45"/>
    </row>
    <row r="664" spans="5:21">
      <c r="E664" s="42"/>
      <c r="Q664" s="45"/>
      <c r="S664" s="45"/>
      <c r="U664" s="45"/>
    </row>
    <row r="665" spans="5:21">
      <c r="E665" s="42"/>
      <c r="Q665" s="45"/>
      <c r="S665" s="45"/>
      <c r="U665" s="45"/>
    </row>
    <row r="666" spans="5:21">
      <c r="E666" s="42"/>
      <c r="Q666" s="45"/>
      <c r="S666" s="45"/>
      <c r="U666" s="45"/>
    </row>
    <row r="667" spans="5:21">
      <c r="E667" s="42"/>
      <c r="Q667" s="45"/>
      <c r="S667" s="45"/>
      <c r="U667" s="45"/>
    </row>
    <row r="668" spans="5:21">
      <c r="E668" s="42"/>
      <c r="Q668" s="45"/>
      <c r="S668" s="45"/>
      <c r="U668" s="45"/>
    </row>
    <row r="669" spans="5:21">
      <c r="E669" s="42"/>
      <c r="Q669" s="45"/>
      <c r="S669" s="45"/>
      <c r="U669" s="45"/>
    </row>
    <row r="670" spans="5:21">
      <c r="E670" s="42"/>
      <c r="Q670" s="45"/>
      <c r="S670" s="45"/>
      <c r="U670" s="45"/>
    </row>
    <row r="671" spans="5:21">
      <c r="E671" s="42"/>
      <c r="Q671" s="45"/>
      <c r="S671" s="45"/>
      <c r="U671" s="45"/>
    </row>
    <row r="672" spans="5:21">
      <c r="E672" s="42"/>
      <c r="Q672" s="45"/>
      <c r="S672" s="45"/>
      <c r="U672" s="45"/>
    </row>
    <row r="673" spans="5:21">
      <c r="E673" s="42"/>
      <c r="Q673" s="45"/>
      <c r="S673" s="45"/>
      <c r="U673" s="45"/>
    </row>
    <row r="674" spans="5:21">
      <c r="E674" s="42"/>
      <c r="Q674" s="45"/>
      <c r="S674" s="45"/>
      <c r="U674" s="45"/>
    </row>
    <row r="675" spans="5:21">
      <c r="E675" s="42"/>
      <c r="Q675" s="45"/>
      <c r="S675" s="45"/>
      <c r="U675" s="45"/>
    </row>
    <row r="676" spans="5:21">
      <c r="E676" s="42"/>
      <c r="Q676" s="45"/>
      <c r="S676" s="45"/>
      <c r="U676" s="45"/>
    </row>
    <row r="677" spans="5:21">
      <c r="E677" s="42"/>
      <c r="Q677" s="45"/>
      <c r="S677" s="45"/>
      <c r="U677" s="45"/>
    </row>
    <row r="678" spans="5:21">
      <c r="E678" s="42"/>
      <c r="Q678" s="45"/>
      <c r="S678" s="45"/>
      <c r="U678" s="45"/>
    </row>
    <row r="679" spans="5:21">
      <c r="E679" s="42"/>
      <c r="Q679" s="45"/>
      <c r="S679" s="45"/>
      <c r="U679" s="45"/>
    </row>
    <row r="680" spans="5:21">
      <c r="E680" s="42"/>
      <c r="Q680" s="45"/>
      <c r="S680" s="45"/>
      <c r="U680" s="45"/>
    </row>
    <row r="681" spans="5:21">
      <c r="E681" s="42"/>
      <c r="Q681" s="45"/>
      <c r="S681" s="45"/>
      <c r="U681" s="45"/>
    </row>
    <row r="682" spans="5:21">
      <c r="E682" s="42"/>
      <c r="Q682" s="45"/>
      <c r="S682" s="45"/>
      <c r="U682" s="45"/>
    </row>
    <row r="683" spans="5:21">
      <c r="E683" s="42"/>
      <c r="Q683" s="45"/>
      <c r="S683" s="45"/>
      <c r="U683" s="45"/>
    </row>
    <row r="684" spans="5:21">
      <c r="E684" s="42"/>
      <c r="Q684" s="45"/>
      <c r="S684" s="45"/>
      <c r="U684" s="45"/>
    </row>
    <row r="685" spans="5:21">
      <c r="E685" s="42"/>
      <c r="Q685" s="45"/>
      <c r="S685" s="45"/>
      <c r="U685" s="45"/>
    </row>
    <row r="686" spans="5:21">
      <c r="E686" s="42"/>
      <c r="Q686" s="45"/>
      <c r="S686" s="45"/>
      <c r="U686" s="45"/>
    </row>
    <row r="687" spans="5:21">
      <c r="E687" s="42"/>
      <c r="Q687" s="45"/>
      <c r="S687" s="45"/>
      <c r="U687" s="45"/>
    </row>
    <row r="688" spans="5:21">
      <c r="E688" s="42"/>
      <c r="Q688" s="45"/>
      <c r="S688" s="45"/>
      <c r="U688" s="45"/>
    </row>
    <row r="689" spans="5:21">
      <c r="E689" s="42"/>
      <c r="Q689" s="45"/>
      <c r="S689" s="45"/>
      <c r="U689" s="45"/>
    </row>
    <row r="690" spans="5:21">
      <c r="E690" s="42"/>
      <c r="Q690" s="45"/>
      <c r="S690" s="45"/>
      <c r="U690" s="45"/>
    </row>
    <row r="691" spans="5:21">
      <c r="E691" s="42"/>
      <c r="Q691" s="45"/>
      <c r="S691" s="45"/>
      <c r="U691" s="45"/>
    </row>
    <row r="692" spans="5:21">
      <c r="E692" s="42"/>
      <c r="Q692" s="45"/>
      <c r="S692" s="45"/>
      <c r="U692" s="45"/>
    </row>
    <row r="693" spans="5:21">
      <c r="E693" s="42"/>
      <c r="Q693" s="45"/>
      <c r="S693" s="45"/>
      <c r="U693" s="45"/>
    </row>
    <row r="694" spans="5:21">
      <c r="E694" s="42"/>
      <c r="Q694" s="45"/>
      <c r="S694" s="45"/>
      <c r="U694" s="45"/>
    </row>
    <row r="695" spans="5:21">
      <c r="E695" s="42"/>
      <c r="Q695" s="45"/>
      <c r="S695" s="45"/>
      <c r="U695" s="45"/>
    </row>
    <row r="696" spans="5:21">
      <c r="E696" s="42"/>
      <c r="Q696" s="45"/>
      <c r="S696" s="45"/>
      <c r="U696" s="45"/>
    </row>
    <row r="697" spans="5:21">
      <c r="E697" s="42"/>
      <c r="Q697" s="45"/>
      <c r="S697" s="45"/>
      <c r="U697" s="45"/>
    </row>
    <row r="698" spans="5:21">
      <c r="E698" s="42"/>
      <c r="Q698" s="45"/>
      <c r="S698" s="45"/>
      <c r="U698" s="45"/>
    </row>
    <row r="699" spans="5:21">
      <c r="E699" s="42"/>
      <c r="Q699" s="45"/>
      <c r="S699" s="45"/>
      <c r="U699" s="45"/>
    </row>
    <row r="700" spans="5:21">
      <c r="E700" s="42"/>
      <c r="Q700" s="45"/>
      <c r="S700" s="45"/>
      <c r="U700" s="45"/>
    </row>
    <row r="701" spans="5:21">
      <c r="E701" s="42"/>
      <c r="Q701" s="45"/>
      <c r="S701" s="45"/>
      <c r="U701" s="45"/>
    </row>
    <row r="702" spans="5:21">
      <c r="E702" s="42"/>
      <c r="Q702" s="45"/>
      <c r="S702" s="45"/>
      <c r="U702" s="45"/>
    </row>
    <row r="703" spans="5:21">
      <c r="E703" s="42"/>
      <c r="Q703" s="45"/>
      <c r="S703" s="45"/>
      <c r="U703" s="45"/>
    </row>
    <row r="704" spans="5:21">
      <c r="E704" s="42"/>
      <c r="Q704" s="45"/>
      <c r="S704" s="45"/>
      <c r="U704" s="45"/>
    </row>
    <row r="705" spans="5:21">
      <c r="E705" s="42"/>
      <c r="Q705" s="45"/>
      <c r="S705" s="45"/>
      <c r="U705" s="45"/>
    </row>
    <row r="706" spans="5:21">
      <c r="E706" s="42"/>
      <c r="Q706" s="45"/>
      <c r="S706" s="45"/>
      <c r="U706" s="45"/>
    </row>
    <row r="707" spans="5:21">
      <c r="E707" s="42"/>
      <c r="Q707" s="45"/>
      <c r="S707" s="45"/>
      <c r="U707" s="45"/>
    </row>
    <row r="708" spans="5:21">
      <c r="E708" s="42"/>
      <c r="Q708" s="45"/>
      <c r="S708" s="45"/>
      <c r="U708" s="45"/>
    </row>
    <row r="709" spans="5:21">
      <c r="E709" s="42"/>
      <c r="Q709" s="45"/>
      <c r="S709" s="45"/>
      <c r="U709" s="45"/>
    </row>
    <row r="710" spans="5:21">
      <c r="E710" s="42"/>
      <c r="Q710" s="45"/>
      <c r="S710" s="45"/>
      <c r="U710" s="45"/>
    </row>
    <row r="711" spans="5:21">
      <c r="E711" s="42"/>
      <c r="Q711" s="45"/>
      <c r="S711" s="45"/>
      <c r="U711" s="45"/>
    </row>
    <row r="712" spans="5:21">
      <c r="E712" s="42"/>
      <c r="Q712" s="45"/>
      <c r="S712" s="45"/>
      <c r="U712" s="45"/>
    </row>
    <row r="713" spans="5:21">
      <c r="E713" s="42"/>
      <c r="Q713" s="45"/>
      <c r="S713" s="45"/>
      <c r="U713" s="45"/>
    </row>
    <row r="714" spans="5:21">
      <c r="E714" s="42"/>
      <c r="Q714" s="45"/>
      <c r="S714" s="45"/>
      <c r="U714" s="45"/>
    </row>
    <row r="715" spans="5:21">
      <c r="E715" s="42"/>
      <c r="Q715" s="45"/>
      <c r="S715" s="45"/>
      <c r="U715" s="45"/>
    </row>
    <row r="716" spans="5:21">
      <c r="E716" s="42"/>
      <c r="Q716" s="45"/>
      <c r="S716" s="45"/>
      <c r="U716" s="45"/>
    </row>
    <row r="717" spans="5:21">
      <c r="E717" s="42"/>
      <c r="Q717" s="45"/>
      <c r="S717" s="45"/>
      <c r="U717" s="45"/>
    </row>
    <row r="718" spans="5:21">
      <c r="E718" s="42"/>
      <c r="Q718" s="45"/>
      <c r="S718" s="45"/>
      <c r="U718" s="45"/>
    </row>
    <row r="719" spans="5:21">
      <c r="E719" s="42"/>
      <c r="Q719" s="45"/>
      <c r="S719" s="45"/>
      <c r="U719" s="45"/>
    </row>
    <row r="720" spans="5:21">
      <c r="E720" s="42"/>
      <c r="Q720" s="45"/>
      <c r="S720" s="45"/>
      <c r="U720" s="45"/>
    </row>
    <row r="721" spans="5:21">
      <c r="E721" s="42"/>
      <c r="Q721" s="45"/>
      <c r="S721" s="45"/>
      <c r="U721" s="45"/>
    </row>
    <row r="722" spans="5:21">
      <c r="E722" s="42"/>
      <c r="Q722" s="45"/>
      <c r="S722" s="45"/>
      <c r="U722" s="45"/>
    </row>
    <row r="723" spans="5:21">
      <c r="E723" s="42"/>
      <c r="Q723" s="45"/>
      <c r="S723" s="45"/>
      <c r="U723" s="45"/>
    </row>
    <row r="724" spans="5:21">
      <c r="E724" s="42"/>
      <c r="Q724" s="45"/>
      <c r="S724" s="45"/>
      <c r="U724" s="45"/>
    </row>
    <row r="725" spans="5:21">
      <c r="E725" s="42"/>
      <c r="Q725" s="45"/>
      <c r="S725" s="45"/>
      <c r="U725" s="45"/>
    </row>
    <row r="726" spans="5:21">
      <c r="E726" s="42"/>
      <c r="Q726" s="45"/>
      <c r="S726" s="45"/>
      <c r="U726" s="45"/>
    </row>
    <row r="727" spans="5:21">
      <c r="E727" s="42"/>
      <c r="Q727" s="45"/>
      <c r="S727" s="45"/>
      <c r="U727" s="45"/>
    </row>
    <row r="728" spans="5:21">
      <c r="E728" s="42"/>
      <c r="Q728" s="45"/>
      <c r="S728" s="45"/>
      <c r="U728" s="45"/>
    </row>
    <row r="729" spans="5:21">
      <c r="E729" s="42"/>
      <c r="Q729" s="45"/>
      <c r="S729" s="45"/>
      <c r="U729" s="45"/>
    </row>
    <row r="730" spans="5:21">
      <c r="E730" s="42"/>
      <c r="Q730" s="45"/>
      <c r="S730" s="45"/>
      <c r="U730" s="45"/>
    </row>
    <row r="731" spans="5:21">
      <c r="E731" s="42"/>
      <c r="Q731" s="45"/>
      <c r="S731" s="45"/>
      <c r="U731" s="45"/>
    </row>
    <row r="732" spans="5:21">
      <c r="E732" s="42"/>
      <c r="Q732" s="45"/>
      <c r="S732" s="45"/>
      <c r="U732" s="45"/>
    </row>
    <row r="733" spans="5:21">
      <c r="E733" s="42"/>
      <c r="Q733" s="45"/>
      <c r="S733" s="45"/>
      <c r="U733" s="45"/>
    </row>
    <row r="734" spans="5:21">
      <c r="E734" s="42"/>
      <c r="Q734" s="45"/>
      <c r="S734" s="45"/>
      <c r="U734" s="45"/>
    </row>
    <row r="735" spans="5:21">
      <c r="E735" s="42"/>
      <c r="Q735" s="45"/>
      <c r="S735" s="45"/>
      <c r="U735" s="45"/>
    </row>
    <row r="736" spans="5:21">
      <c r="E736" s="42"/>
      <c r="Q736" s="45"/>
      <c r="S736" s="45"/>
      <c r="U736" s="45"/>
    </row>
    <row r="737" spans="5:21">
      <c r="E737" s="42"/>
      <c r="Q737" s="45"/>
      <c r="S737" s="45"/>
      <c r="U737" s="45"/>
    </row>
    <row r="738" spans="5:21">
      <c r="E738" s="42"/>
      <c r="Q738" s="45"/>
      <c r="S738" s="45"/>
      <c r="U738" s="45"/>
    </row>
    <row r="739" spans="5:21">
      <c r="E739" s="42"/>
      <c r="Q739" s="45"/>
      <c r="S739" s="45"/>
      <c r="U739" s="45"/>
    </row>
    <row r="740" spans="5:21">
      <c r="E740" s="42"/>
      <c r="Q740" s="45"/>
      <c r="S740" s="45"/>
      <c r="U740" s="45"/>
    </row>
    <row r="741" spans="5:21">
      <c r="E741" s="42"/>
      <c r="Q741" s="45"/>
      <c r="S741" s="45"/>
      <c r="U741" s="45"/>
    </row>
    <row r="742" spans="5:21">
      <c r="E742" s="42"/>
      <c r="Q742" s="45"/>
      <c r="S742" s="45"/>
      <c r="U742" s="45"/>
    </row>
    <row r="743" spans="5:21">
      <c r="E743" s="42"/>
      <c r="Q743" s="45"/>
      <c r="S743" s="45"/>
      <c r="U743" s="45"/>
    </row>
    <row r="744" spans="5:21">
      <c r="E744" s="42"/>
      <c r="Q744" s="45"/>
      <c r="S744" s="45"/>
      <c r="U744" s="45"/>
    </row>
    <row r="745" spans="5:21">
      <c r="E745" s="42"/>
      <c r="Q745" s="45"/>
      <c r="S745" s="45"/>
      <c r="U745" s="45"/>
    </row>
    <row r="746" spans="5:21">
      <c r="E746" s="42"/>
      <c r="Q746" s="45"/>
      <c r="S746" s="45"/>
      <c r="U746" s="45"/>
    </row>
    <row r="747" spans="5:21">
      <c r="E747" s="42"/>
      <c r="Q747" s="45"/>
      <c r="S747" s="45"/>
      <c r="U747" s="45"/>
    </row>
    <row r="748" spans="5:21">
      <c r="E748" s="42"/>
      <c r="Q748" s="45"/>
      <c r="S748" s="45"/>
      <c r="U748" s="45"/>
    </row>
    <row r="749" spans="5:21">
      <c r="E749" s="42"/>
      <c r="Q749" s="45"/>
      <c r="S749" s="45"/>
      <c r="U749" s="45"/>
    </row>
    <row r="750" spans="5:21">
      <c r="E750" s="42"/>
      <c r="Q750" s="45"/>
      <c r="S750" s="45"/>
      <c r="U750" s="45"/>
    </row>
    <row r="751" spans="5:21">
      <c r="E751" s="42"/>
      <c r="Q751" s="45"/>
      <c r="S751" s="45"/>
      <c r="U751" s="45"/>
    </row>
    <row r="752" spans="5:21">
      <c r="E752" s="42"/>
      <c r="Q752" s="45"/>
      <c r="S752" s="45"/>
      <c r="U752" s="45"/>
    </row>
    <row r="753" spans="5:21">
      <c r="E753" s="42"/>
      <c r="Q753" s="45"/>
      <c r="S753" s="45"/>
      <c r="U753" s="45"/>
    </row>
    <row r="754" spans="5:21">
      <c r="E754" s="42"/>
      <c r="Q754" s="45"/>
      <c r="S754" s="45"/>
      <c r="U754" s="45"/>
    </row>
    <row r="755" spans="5:21">
      <c r="E755" s="42"/>
      <c r="Q755" s="45"/>
      <c r="S755" s="45"/>
      <c r="U755" s="45"/>
    </row>
    <row r="756" spans="5:21">
      <c r="E756" s="42"/>
      <c r="Q756" s="45"/>
      <c r="S756" s="45"/>
      <c r="U756" s="45"/>
    </row>
    <row r="757" spans="5:21">
      <c r="E757" s="42"/>
      <c r="Q757" s="45"/>
      <c r="S757" s="45"/>
      <c r="U757" s="45"/>
    </row>
    <row r="758" spans="5:21">
      <c r="E758" s="42"/>
      <c r="Q758" s="45"/>
      <c r="S758" s="45"/>
      <c r="U758" s="45"/>
    </row>
    <row r="759" spans="5:21">
      <c r="E759" s="42"/>
      <c r="Q759" s="45"/>
      <c r="S759" s="45"/>
      <c r="U759" s="45"/>
    </row>
    <row r="760" spans="5:21">
      <c r="E760" s="42"/>
      <c r="Q760" s="45"/>
      <c r="S760" s="45"/>
      <c r="U760" s="45"/>
    </row>
    <row r="761" spans="5:21">
      <c r="E761" s="42"/>
      <c r="Q761" s="45"/>
      <c r="S761" s="45"/>
      <c r="U761" s="45"/>
    </row>
    <row r="762" spans="5:21">
      <c r="E762" s="42"/>
      <c r="Q762" s="45"/>
      <c r="S762" s="45"/>
      <c r="U762" s="45"/>
    </row>
    <row r="763" spans="5:21">
      <c r="E763" s="42"/>
      <c r="Q763" s="45"/>
      <c r="S763" s="45"/>
      <c r="U763" s="45"/>
    </row>
    <row r="764" spans="5:21">
      <c r="E764" s="42"/>
      <c r="Q764" s="45"/>
      <c r="S764" s="45"/>
      <c r="U764" s="45"/>
    </row>
    <row r="765" spans="5:21">
      <c r="E765" s="42"/>
      <c r="Q765" s="45"/>
      <c r="S765" s="45"/>
      <c r="U765" s="45"/>
    </row>
    <row r="766" spans="5:21">
      <c r="E766" s="42"/>
      <c r="Q766" s="45"/>
      <c r="S766" s="45"/>
      <c r="U766" s="45"/>
    </row>
    <row r="767" spans="5:21">
      <c r="E767" s="42"/>
      <c r="Q767" s="45"/>
      <c r="S767" s="45"/>
      <c r="U767" s="45"/>
    </row>
    <row r="768" spans="5:21">
      <c r="E768" s="42"/>
      <c r="Q768" s="45"/>
      <c r="S768" s="45"/>
      <c r="U768" s="45"/>
    </row>
    <row r="769" spans="5:21">
      <c r="E769" s="42"/>
      <c r="Q769" s="45"/>
      <c r="S769" s="45"/>
      <c r="U769" s="45"/>
    </row>
    <row r="770" spans="5:21">
      <c r="E770" s="42"/>
      <c r="Q770" s="45"/>
      <c r="S770" s="45"/>
      <c r="U770" s="45"/>
    </row>
    <row r="771" spans="5:21">
      <c r="E771" s="42"/>
      <c r="Q771" s="45"/>
      <c r="S771" s="45"/>
      <c r="U771" s="45"/>
    </row>
    <row r="772" spans="5:21">
      <c r="E772" s="42"/>
      <c r="Q772" s="45"/>
      <c r="S772" s="45"/>
      <c r="U772" s="45"/>
    </row>
    <row r="773" spans="5:21">
      <c r="E773" s="42"/>
      <c r="Q773" s="45"/>
      <c r="S773" s="45"/>
      <c r="U773" s="45"/>
    </row>
    <row r="774" spans="5:21">
      <c r="E774" s="42"/>
      <c r="Q774" s="45"/>
      <c r="S774" s="45"/>
      <c r="U774" s="45"/>
    </row>
    <row r="775" spans="5:21">
      <c r="E775" s="42"/>
      <c r="Q775" s="45"/>
      <c r="S775" s="45"/>
      <c r="U775" s="45"/>
    </row>
    <row r="776" spans="5:21">
      <c r="E776" s="42"/>
      <c r="Q776" s="45"/>
      <c r="S776" s="45"/>
      <c r="U776" s="45"/>
    </row>
    <row r="777" spans="5:21">
      <c r="E777" s="42"/>
      <c r="Q777" s="45"/>
      <c r="S777" s="45"/>
      <c r="U777" s="45"/>
    </row>
    <row r="778" spans="5:21">
      <c r="E778" s="42"/>
      <c r="Q778" s="45"/>
      <c r="S778" s="45"/>
      <c r="U778" s="45"/>
    </row>
    <row r="779" spans="5:21">
      <c r="E779" s="42"/>
      <c r="Q779" s="45"/>
      <c r="S779" s="45"/>
      <c r="U779" s="45"/>
    </row>
    <row r="780" spans="5:21">
      <c r="E780" s="42"/>
      <c r="Q780" s="45"/>
      <c r="S780" s="45"/>
      <c r="U780" s="45"/>
    </row>
    <row r="781" spans="5:21">
      <c r="E781" s="42"/>
      <c r="Q781" s="45"/>
      <c r="S781" s="45"/>
      <c r="U781" s="45"/>
    </row>
    <row r="782" spans="5:21">
      <c r="E782" s="42"/>
      <c r="Q782" s="45"/>
      <c r="S782" s="45"/>
      <c r="U782" s="45"/>
    </row>
    <row r="783" spans="5:21">
      <c r="E783" s="42"/>
      <c r="Q783" s="45"/>
      <c r="S783" s="45"/>
      <c r="U783" s="45"/>
    </row>
    <row r="784" spans="5:21">
      <c r="E784" s="42"/>
      <c r="Q784" s="45"/>
      <c r="S784" s="45"/>
      <c r="U784" s="45"/>
    </row>
    <row r="785" spans="5:21">
      <c r="E785" s="42"/>
      <c r="Q785" s="45"/>
      <c r="S785" s="45"/>
      <c r="U785" s="45"/>
    </row>
    <row r="786" spans="5:21">
      <c r="E786" s="42"/>
      <c r="Q786" s="45"/>
      <c r="S786" s="45"/>
      <c r="U786" s="45"/>
    </row>
    <row r="787" spans="5:21">
      <c r="E787" s="42"/>
      <c r="Q787" s="45"/>
      <c r="S787" s="45"/>
      <c r="U787" s="45"/>
    </row>
    <row r="788" spans="5:21">
      <c r="E788" s="42"/>
      <c r="Q788" s="45"/>
      <c r="S788" s="45"/>
      <c r="U788" s="45"/>
    </row>
    <row r="789" spans="5:21">
      <c r="E789" s="42"/>
      <c r="Q789" s="45"/>
      <c r="S789" s="45"/>
      <c r="U789" s="45"/>
    </row>
    <row r="790" spans="5:21">
      <c r="E790" s="42"/>
      <c r="Q790" s="45"/>
      <c r="S790" s="45"/>
      <c r="U790" s="45"/>
    </row>
    <row r="791" spans="5:21">
      <c r="E791" s="42"/>
      <c r="Q791" s="45"/>
      <c r="S791" s="45"/>
      <c r="U791" s="45"/>
    </row>
    <row r="792" spans="5:21">
      <c r="E792" s="42"/>
      <c r="Q792" s="45"/>
      <c r="S792" s="45"/>
      <c r="U792" s="45"/>
    </row>
    <row r="793" spans="5:21">
      <c r="E793" s="42"/>
      <c r="Q793" s="45"/>
      <c r="S793" s="45"/>
      <c r="U793" s="45"/>
    </row>
    <row r="794" spans="5:21">
      <c r="E794" s="42"/>
      <c r="Q794" s="45"/>
      <c r="S794" s="45"/>
      <c r="U794" s="45"/>
    </row>
    <row r="795" spans="5:21">
      <c r="E795" s="42"/>
      <c r="Q795" s="45"/>
      <c r="S795" s="45"/>
      <c r="U795" s="45"/>
    </row>
    <row r="796" spans="5:21">
      <c r="E796" s="42"/>
      <c r="Q796" s="45"/>
      <c r="S796" s="45"/>
      <c r="U796" s="45"/>
    </row>
    <row r="797" spans="5:21">
      <c r="E797" s="42"/>
      <c r="Q797" s="45"/>
      <c r="S797" s="45"/>
      <c r="U797" s="45"/>
    </row>
    <row r="798" spans="5:21">
      <c r="E798" s="42"/>
      <c r="Q798" s="45"/>
      <c r="S798" s="45"/>
      <c r="U798" s="45"/>
    </row>
    <row r="799" spans="5:21">
      <c r="E799" s="42"/>
      <c r="Q799" s="45"/>
      <c r="S799" s="45"/>
      <c r="U799" s="45"/>
    </row>
    <row r="800" spans="5:21">
      <c r="E800" s="42"/>
      <c r="Q800" s="45"/>
      <c r="S800" s="45"/>
      <c r="U800" s="45"/>
    </row>
    <row r="801" spans="5:21">
      <c r="E801" s="42"/>
      <c r="Q801" s="45"/>
      <c r="S801" s="45"/>
      <c r="U801" s="45"/>
    </row>
    <row r="802" spans="5:21">
      <c r="E802" s="42"/>
      <c r="Q802" s="45"/>
      <c r="S802" s="45"/>
      <c r="U802" s="45"/>
    </row>
    <row r="803" spans="5:21">
      <c r="E803" s="42"/>
      <c r="Q803" s="45"/>
      <c r="S803" s="45"/>
      <c r="U803" s="45"/>
    </row>
    <row r="804" spans="5:21">
      <c r="E804" s="42"/>
      <c r="Q804" s="45"/>
      <c r="S804" s="45"/>
      <c r="U804" s="45"/>
    </row>
    <row r="805" spans="5:21">
      <c r="E805" s="42"/>
      <c r="Q805" s="45"/>
      <c r="S805" s="45"/>
      <c r="U805" s="45"/>
    </row>
    <row r="806" spans="5:21">
      <c r="E806" s="42"/>
      <c r="Q806" s="45"/>
      <c r="S806" s="45"/>
      <c r="U806" s="45"/>
    </row>
    <row r="807" spans="5:21">
      <c r="E807" s="42"/>
      <c r="Q807" s="45"/>
      <c r="S807" s="45"/>
      <c r="U807" s="45"/>
    </row>
    <row r="808" spans="5:21">
      <c r="E808" s="42"/>
      <c r="Q808" s="45"/>
      <c r="S808" s="45"/>
      <c r="U808" s="45"/>
    </row>
    <row r="809" spans="5:21">
      <c r="E809" s="42"/>
      <c r="Q809" s="45"/>
      <c r="S809" s="45"/>
      <c r="U809" s="45"/>
    </row>
    <row r="810" spans="5:21">
      <c r="E810" s="42"/>
      <c r="Q810" s="45"/>
      <c r="S810" s="45"/>
      <c r="U810" s="45"/>
    </row>
    <row r="811" spans="5:21">
      <c r="E811" s="42"/>
      <c r="Q811" s="45"/>
      <c r="S811" s="45"/>
      <c r="U811" s="45"/>
    </row>
    <row r="812" spans="5:21">
      <c r="E812" s="42"/>
      <c r="Q812" s="45"/>
      <c r="S812" s="45"/>
      <c r="U812" s="45"/>
    </row>
    <row r="813" spans="5:21">
      <c r="E813" s="42"/>
      <c r="Q813" s="45"/>
      <c r="S813" s="45"/>
      <c r="U813" s="45"/>
    </row>
    <row r="814" spans="5:21">
      <c r="E814" s="42"/>
      <c r="Q814" s="45"/>
      <c r="S814" s="45"/>
      <c r="U814" s="45"/>
    </row>
    <row r="815" spans="5:21">
      <c r="E815" s="42"/>
      <c r="Q815" s="45"/>
      <c r="S815" s="45"/>
      <c r="U815" s="45"/>
    </row>
    <row r="816" spans="5:21">
      <c r="E816" s="42"/>
      <c r="Q816" s="45"/>
      <c r="S816" s="45"/>
      <c r="U816" s="45"/>
    </row>
    <row r="817" spans="5:21">
      <c r="E817" s="42"/>
      <c r="Q817" s="45"/>
      <c r="S817" s="45"/>
      <c r="U817" s="45"/>
    </row>
    <row r="818" spans="5:21">
      <c r="E818" s="42"/>
      <c r="Q818" s="45"/>
      <c r="S818" s="45"/>
      <c r="U818" s="45"/>
    </row>
    <row r="819" spans="5:21">
      <c r="E819" s="42"/>
      <c r="Q819" s="45"/>
      <c r="S819" s="45"/>
      <c r="U819" s="45"/>
    </row>
    <row r="820" spans="5:21">
      <c r="E820" s="42"/>
      <c r="Q820" s="45"/>
      <c r="S820" s="45"/>
      <c r="U820" s="45"/>
    </row>
    <row r="821" spans="5:21">
      <c r="E821" s="42"/>
      <c r="Q821" s="45"/>
      <c r="S821" s="45"/>
      <c r="U821" s="45"/>
    </row>
    <row r="822" spans="5:21">
      <c r="E822" s="42"/>
      <c r="Q822" s="45"/>
      <c r="S822" s="45"/>
      <c r="U822" s="45"/>
    </row>
    <row r="823" spans="5:21">
      <c r="E823" s="42"/>
      <c r="Q823" s="45"/>
      <c r="S823" s="45"/>
      <c r="U823" s="45"/>
    </row>
    <row r="824" spans="5:21">
      <c r="E824" s="42"/>
      <c r="Q824" s="45"/>
      <c r="S824" s="45"/>
      <c r="U824" s="45"/>
    </row>
    <row r="825" spans="5:21">
      <c r="E825" s="42"/>
      <c r="Q825" s="45"/>
      <c r="S825" s="45"/>
      <c r="U825" s="45"/>
    </row>
    <row r="826" spans="5:21">
      <c r="E826" s="42"/>
      <c r="Q826" s="45"/>
      <c r="S826" s="45"/>
      <c r="U826" s="45"/>
    </row>
    <row r="827" spans="5:21">
      <c r="E827" s="42"/>
      <c r="Q827" s="45"/>
      <c r="S827" s="45"/>
      <c r="U827" s="45"/>
    </row>
    <row r="828" spans="5:21">
      <c r="E828" s="42"/>
      <c r="Q828" s="45"/>
      <c r="S828" s="45"/>
      <c r="U828" s="45"/>
    </row>
    <row r="829" spans="5:21">
      <c r="E829" s="42"/>
      <c r="Q829" s="45"/>
      <c r="S829" s="45"/>
      <c r="U829" s="45"/>
    </row>
    <row r="830" spans="5:21">
      <c r="E830" s="42"/>
      <c r="Q830" s="45"/>
      <c r="S830" s="45"/>
      <c r="U830" s="45"/>
    </row>
    <row r="831" spans="5:21">
      <c r="E831" s="42"/>
      <c r="Q831" s="45"/>
      <c r="S831" s="45"/>
      <c r="U831" s="45"/>
    </row>
    <row r="832" spans="5:21">
      <c r="E832" s="42"/>
      <c r="Q832" s="45"/>
      <c r="S832" s="45"/>
      <c r="U832" s="45"/>
    </row>
    <row r="833" spans="5:21">
      <c r="E833" s="42"/>
      <c r="Q833" s="45"/>
      <c r="S833" s="45"/>
      <c r="U833" s="45"/>
    </row>
    <row r="834" spans="5:21">
      <c r="E834" s="42"/>
      <c r="Q834" s="45"/>
      <c r="S834" s="45"/>
      <c r="U834" s="45"/>
    </row>
    <row r="835" spans="5:21">
      <c r="E835" s="42"/>
      <c r="Q835" s="45"/>
      <c r="S835" s="45"/>
      <c r="U835" s="45"/>
    </row>
    <row r="836" spans="5:21">
      <c r="E836" s="42"/>
      <c r="Q836" s="45"/>
      <c r="S836" s="45"/>
      <c r="U836" s="45"/>
    </row>
    <row r="837" spans="5:21">
      <c r="E837" s="42"/>
      <c r="Q837" s="45"/>
      <c r="S837" s="45"/>
      <c r="U837" s="45"/>
    </row>
    <row r="838" spans="5:21">
      <c r="E838" s="42"/>
      <c r="Q838" s="45"/>
      <c r="S838" s="45"/>
      <c r="U838" s="45"/>
    </row>
    <row r="839" spans="5:21">
      <c r="E839" s="42"/>
      <c r="Q839" s="45"/>
      <c r="S839" s="45"/>
      <c r="U839" s="45"/>
    </row>
    <row r="840" spans="5:21">
      <c r="E840" s="42"/>
      <c r="Q840" s="45"/>
      <c r="S840" s="45"/>
      <c r="U840" s="45"/>
    </row>
    <row r="841" spans="5:21">
      <c r="E841" s="42"/>
      <c r="Q841" s="45"/>
      <c r="S841" s="45"/>
      <c r="U841" s="45"/>
    </row>
    <row r="842" spans="5:21">
      <c r="E842" s="42"/>
      <c r="Q842" s="45"/>
      <c r="S842" s="45"/>
      <c r="U842" s="45"/>
    </row>
    <row r="843" spans="5:21">
      <c r="E843" s="42"/>
      <c r="Q843" s="45"/>
      <c r="S843" s="45"/>
      <c r="U843" s="45"/>
    </row>
    <row r="844" spans="5:21">
      <c r="E844" s="42"/>
      <c r="Q844" s="45"/>
      <c r="S844" s="45"/>
      <c r="U844" s="45"/>
    </row>
    <row r="845" spans="5:21">
      <c r="E845" s="42"/>
      <c r="Q845" s="45"/>
      <c r="S845" s="45"/>
      <c r="U845" s="45"/>
    </row>
    <row r="846" spans="5:21">
      <c r="E846" s="42"/>
      <c r="Q846" s="45"/>
      <c r="S846" s="45"/>
      <c r="U846" s="45"/>
    </row>
    <row r="847" spans="5:21">
      <c r="E847" s="42"/>
      <c r="Q847" s="45"/>
      <c r="S847" s="45"/>
      <c r="U847" s="45"/>
    </row>
    <row r="848" spans="5:21">
      <c r="E848" s="42"/>
      <c r="Q848" s="45"/>
      <c r="S848" s="45"/>
      <c r="U848" s="45"/>
    </row>
    <row r="849" spans="5:21">
      <c r="E849" s="42"/>
      <c r="Q849" s="45"/>
      <c r="S849" s="45"/>
      <c r="U849" s="45"/>
    </row>
    <row r="850" spans="5:21">
      <c r="E850" s="42"/>
      <c r="Q850" s="45"/>
      <c r="S850" s="45"/>
      <c r="U850" s="45"/>
    </row>
    <row r="851" spans="5:21">
      <c r="E851" s="42"/>
      <c r="Q851" s="45"/>
      <c r="S851" s="45"/>
      <c r="U851" s="45"/>
    </row>
    <row r="852" spans="5:21">
      <c r="E852" s="42"/>
      <c r="Q852" s="45"/>
      <c r="S852" s="45"/>
      <c r="U852" s="45"/>
    </row>
    <row r="853" spans="5:21">
      <c r="E853" s="42"/>
      <c r="Q853" s="45"/>
      <c r="S853" s="45"/>
      <c r="U853" s="45"/>
    </row>
    <row r="854" spans="5:21">
      <c r="E854" s="42"/>
      <c r="Q854" s="45"/>
      <c r="S854" s="45"/>
      <c r="U854" s="45"/>
    </row>
    <row r="855" spans="5:21">
      <c r="E855" s="42"/>
      <c r="Q855" s="45"/>
      <c r="S855" s="45"/>
      <c r="U855" s="45"/>
    </row>
    <row r="856" spans="5:21">
      <c r="E856" s="42"/>
      <c r="Q856" s="45"/>
      <c r="S856" s="45"/>
      <c r="U856" s="45"/>
    </row>
    <row r="857" spans="5:21">
      <c r="E857" s="42"/>
      <c r="Q857" s="45"/>
      <c r="S857" s="45"/>
      <c r="U857" s="45"/>
    </row>
    <row r="858" spans="5:21">
      <c r="E858" s="42"/>
      <c r="Q858" s="45"/>
      <c r="S858" s="45"/>
      <c r="U858" s="45"/>
    </row>
    <row r="859" spans="5:21">
      <c r="E859" s="42"/>
      <c r="Q859" s="45"/>
      <c r="S859" s="45"/>
      <c r="U859" s="45"/>
    </row>
    <row r="860" spans="5:21">
      <c r="E860" s="42"/>
      <c r="Q860" s="45"/>
      <c r="S860" s="45"/>
      <c r="U860" s="45"/>
    </row>
    <row r="861" spans="5:21">
      <c r="E861" s="42"/>
      <c r="Q861" s="45"/>
      <c r="S861" s="45"/>
      <c r="U861" s="45"/>
    </row>
    <row r="862" spans="5:21">
      <c r="E862" s="42"/>
      <c r="Q862" s="45"/>
      <c r="S862" s="45"/>
      <c r="U862" s="45"/>
    </row>
    <row r="863" spans="5:21">
      <c r="E863" s="42"/>
      <c r="Q863" s="45"/>
      <c r="S863" s="45"/>
      <c r="U863" s="45"/>
    </row>
    <row r="864" spans="5:21">
      <c r="E864" s="42"/>
      <c r="Q864" s="45"/>
      <c r="S864" s="45"/>
      <c r="U864" s="45"/>
    </row>
    <row r="865" spans="5:21">
      <c r="E865" s="42"/>
      <c r="Q865" s="45"/>
      <c r="S865" s="45"/>
      <c r="U865" s="45"/>
    </row>
    <row r="866" spans="5:21">
      <c r="E866" s="42"/>
      <c r="Q866" s="45"/>
      <c r="S866" s="45"/>
      <c r="U866" s="45"/>
    </row>
    <row r="867" spans="5:21">
      <c r="E867" s="42"/>
      <c r="Q867" s="45"/>
      <c r="S867" s="45"/>
      <c r="U867" s="45"/>
    </row>
    <row r="868" spans="5:21">
      <c r="E868" s="42"/>
      <c r="Q868" s="45"/>
      <c r="S868" s="45"/>
      <c r="U868" s="45"/>
    </row>
    <row r="869" spans="5:21">
      <c r="E869" s="42"/>
      <c r="Q869" s="45"/>
      <c r="S869" s="45"/>
      <c r="U869" s="45"/>
    </row>
    <row r="870" spans="5:21">
      <c r="E870" s="42"/>
      <c r="Q870" s="45"/>
      <c r="S870" s="45"/>
      <c r="U870" s="45"/>
    </row>
    <row r="871" spans="5:21">
      <c r="E871" s="42"/>
      <c r="Q871" s="45"/>
      <c r="S871" s="45"/>
      <c r="U871" s="45"/>
    </row>
    <row r="872" spans="5:21">
      <c r="E872" s="42"/>
      <c r="Q872" s="45"/>
      <c r="S872" s="45"/>
      <c r="U872" s="45"/>
    </row>
    <row r="873" spans="5:21">
      <c r="E873" s="42"/>
      <c r="Q873" s="45"/>
      <c r="S873" s="45"/>
      <c r="U873" s="45"/>
    </row>
    <row r="874" spans="5:21">
      <c r="E874" s="42"/>
      <c r="Q874" s="45"/>
      <c r="S874" s="45"/>
      <c r="U874" s="45"/>
    </row>
    <row r="875" spans="5:21">
      <c r="E875" s="42"/>
      <c r="Q875" s="45"/>
      <c r="S875" s="45"/>
      <c r="U875" s="45"/>
    </row>
    <row r="876" spans="5:21">
      <c r="E876" s="42"/>
      <c r="Q876" s="45"/>
      <c r="S876" s="45"/>
      <c r="U876" s="45"/>
    </row>
    <row r="877" spans="5:21">
      <c r="E877" s="42"/>
      <c r="Q877" s="45"/>
      <c r="S877" s="45"/>
      <c r="U877" s="45"/>
    </row>
    <row r="878" spans="5:21">
      <c r="E878" s="42"/>
      <c r="Q878" s="45"/>
      <c r="S878" s="45"/>
      <c r="U878" s="45"/>
    </row>
    <row r="879" spans="5:21">
      <c r="E879" s="42"/>
      <c r="Q879" s="45"/>
      <c r="S879" s="45"/>
      <c r="U879" s="45"/>
    </row>
    <row r="880" spans="5:21">
      <c r="E880" s="42"/>
      <c r="Q880" s="45"/>
      <c r="S880" s="45"/>
      <c r="U880" s="45"/>
    </row>
    <row r="881" spans="5:21">
      <c r="E881" s="42"/>
      <c r="Q881" s="45"/>
      <c r="S881" s="45"/>
      <c r="U881" s="45"/>
    </row>
    <row r="882" spans="5:21">
      <c r="E882" s="42"/>
      <c r="Q882" s="45"/>
      <c r="S882" s="45"/>
      <c r="U882" s="45"/>
    </row>
    <row r="883" spans="5:21">
      <c r="E883" s="42"/>
      <c r="Q883" s="45"/>
      <c r="S883" s="45"/>
      <c r="U883" s="45"/>
    </row>
    <row r="884" spans="5:21">
      <c r="E884" s="42"/>
      <c r="Q884" s="45"/>
      <c r="S884" s="45"/>
      <c r="U884" s="45"/>
    </row>
    <row r="885" spans="5:21">
      <c r="E885" s="42"/>
      <c r="Q885" s="45"/>
      <c r="S885" s="45"/>
      <c r="U885" s="45"/>
    </row>
    <row r="886" spans="5:21">
      <c r="E886" s="42"/>
      <c r="Q886" s="45"/>
      <c r="S886" s="45"/>
      <c r="U886" s="45"/>
    </row>
    <row r="887" spans="5:21">
      <c r="E887" s="42"/>
      <c r="Q887" s="45"/>
      <c r="S887" s="45"/>
      <c r="U887" s="45"/>
    </row>
    <row r="888" spans="5:21">
      <c r="E888" s="42"/>
      <c r="Q888" s="45"/>
      <c r="S888" s="45"/>
      <c r="U888" s="45"/>
    </row>
    <row r="889" spans="5:21">
      <c r="E889" s="42"/>
      <c r="Q889" s="45"/>
      <c r="S889" s="45"/>
      <c r="U889" s="45"/>
    </row>
    <row r="890" spans="5:21">
      <c r="E890" s="42"/>
      <c r="Q890" s="45"/>
      <c r="S890" s="45"/>
      <c r="U890" s="45"/>
    </row>
    <row r="891" spans="5:21">
      <c r="E891" s="42"/>
      <c r="Q891" s="45"/>
      <c r="S891" s="45"/>
      <c r="U891" s="45"/>
    </row>
    <row r="892" spans="5:21">
      <c r="E892" s="42"/>
      <c r="Q892" s="45"/>
      <c r="S892" s="45"/>
      <c r="U892" s="45"/>
    </row>
    <row r="893" spans="5:21">
      <c r="E893" s="42"/>
      <c r="Q893" s="45"/>
      <c r="S893" s="45"/>
      <c r="U893" s="45"/>
    </row>
    <row r="894" spans="5:21">
      <c r="E894" s="42"/>
      <c r="Q894" s="45"/>
      <c r="S894" s="45"/>
      <c r="U894" s="45"/>
    </row>
    <row r="895" spans="5:21">
      <c r="E895" s="42"/>
      <c r="Q895" s="45"/>
      <c r="S895" s="45"/>
      <c r="U895" s="45"/>
    </row>
    <row r="896" spans="5:21">
      <c r="E896" s="42"/>
      <c r="Q896" s="45"/>
      <c r="S896" s="45"/>
      <c r="U896" s="45"/>
    </row>
    <row r="897" spans="5:21">
      <c r="E897" s="42"/>
      <c r="Q897" s="45"/>
      <c r="S897" s="45"/>
      <c r="U897" s="45"/>
    </row>
    <row r="898" spans="5:21">
      <c r="E898" s="42"/>
      <c r="Q898" s="45"/>
      <c r="S898" s="45"/>
      <c r="U898" s="45"/>
    </row>
    <row r="899" spans="5:21">
      <c r="E899" s="42"/>
      <c r="Q899" s="45"/>
      <c r="S899" s="45"/>
      <c r="U899" s="45"/>
    </row>
    <row r="900" spans="5:21">
      <c r="E900" s="42"/>
      <c r="Q900" s="45"/>
      <c r="S900" s="45"/>
      <c r="U900" s="45"/>
    </row>
    <row r="901" spans="5:21">
      <c r="E901" s="42"/>
      <c r="Q901" s="45"/>
      <c r="S901" s="45"/>
      <c r="U901" s="45"/>
    </row>
    <row r="902" spans="5:21">
      <c r="E902" s="42"/>
      <c r="Q902" s="45"/>
      <c r="S902" s="45"/>
      <c r="U902" s="45"/>
    </row>
    <row r="903" spans="5:21">
      <c r="E903" s="42"/>
      <c r="Q903" s="45"/>
      <c r="S903" s="45"/>
      <c r="U903" s="45"/>
    </row>
    <row r="904" spans="5:21">
      <c r="E904" s="42"/>
      <c r="Q904" s="45"/>
      <c r="S904" s="45"/>
      <c r="U904" s="45"/>
    </row>
    <row r="905" spans="5:21">
      <c r="E905" s="42"/>
      <c r="Q905" s="45"/>
      <c r="S905" s="45"/>
      <c r="U905" s="45"/>
    </row>
    <row r="906" spans="5:21">
      <c r="E906" s="42"/>
      <c r="Q906" s="45"/>
      <c r="S906" s="45"/>
      <c r="U906" s="45"/>
    </row>
    <row r="907" spans="5:21">
      <c r="E907" s="42"/>
      <c r="Q907" s="45"/>
      <c r="S907" s="45"/>
      <c r="U907" s="45"/>
    </row>
    <row r="908" spans="5:21">
      <c r="E908" s="42"/>
      <c r="Q908" s="45"/>
      <c r="S908" s="45"/>
      <c r="U908" s="45"/>
    </row>
    <row r="909" spans="5:21">
      <c r="E909" s="42"/>
      <c r="Q909" s="45"/>
      <c r="S909" s="45"/>
      <c r="U909" s="45"/>
    </row>
    <row r="910" spans="5:21">
      <c r="E910" s="42"/>
      <c r="Q910" s="45"/>
      <c r="S910" s="45"/>
      <c r="U910" s="45"/>
    </row>
    <row r="911" spans="5:21">
      <c r="E911" s="42"/>
      <c r="Q911" s="45"/>
      <c r="S911" s="45"/>
      <c r="U911" s="45"/>
    </row>
    <row r="912" spans="5:21">
      <c r="E912" s="42"/>
      <c r="Q912" s="45"/>
      <c r="S912" s="45"/>
      <c r="U912" s="45"/>
    </row>
    <row r="913" spans="5:21">
      <c r="E913" s="42"/>
      <c r="Q913" s="45"/>
      <c r="S913" s="45"/>
      <c r="U913" s="45"/>
    </row>
    <row r="914" spans="5:21">
      <c r="E914" s="42"/>
      <c r="Q914" s="45"/>
      <c r="S914" s="45"/>
      <c r="U914" s="45"/>
    </row>
    <row r="915" spans="5:21">
      <c r="E915" s="42"/>
      <c r="Q915" s="45"/>
      <c r="S915" s="45"/>
      <c r="U915" s="45"/>
    </row>
    <row r="916" spans="5:21">
      <c r="E916" s="42"/>
      <c r="Q916" s="45"/>
      <c r="S916" s="45"/>
      <c r="U916" s="45"/>
    </row>
    <row r="917" spans="5:21">
      <c r="E917" s="42"/>
      <c r="Q917" s="45"/>
      <c r="S917" s="45"/>
      <c r="U917" s="45"/>
    </row>
    <row r="918" spans="5:21">
      <c r="E918" s="42"/>
      <c r="Q918" s="45"/>
      <c r="S918" s="45"/>
      <c r="U918" s="45"/>
    </row>
    <row r="919" spans="5:21">
      <c r="E919" s="42"/>
      <c r="Q919" s="45"/>
      <c r="S919" s="45"/>
      <c r="U919" s="45"/>
    </row>
    <row r="920" spans="5:21">
      <c r="E920" s="42"/>
      <c r="Q920" s="45"/>
      <c r="S920" s="45"/>
      <c r="U920" s="45"/>
    </row>
    <row r="921" spans="5:21">
      <c r="E921" s="42"/>
      <c r="Q921" s="45"/>
      <c r="S921" s="45"/>
      <c r="U921" s="45"/>
    </row>
    <row r="922" spans="5:21">
      <c r="E922" s="42"/>
      <c r="Q922" s="45"/>
      <c r="S922" s="45"/>
      <c r="U922" s="45"/>
    </row>
    <row r="923" spans="5:21">
      <c r="E923" s="42"/>
      <c r="Q923" s="45"/>
      <c r="S923" s="45"/>
      <c r="U923" s="45"/>
    </row>
    <row r="924" spans="5:21">
      <c r="E924" s="42"/>
      <c r="Q924" s="45"/>
      <c r="S924" s="45"/>
      <c r="U924" s="45"/>
    </row>
    <row r="925" spans="5:21">
      <c r="E925" s="42"/>
      <c r="Q925" s="45"/>
      <c r="S925" s="45"/>
      <c r="U925" s="45"/>
    </row>
    <row r="926" spans="5:21">
      <c r="E926" s="42"/>
      <c r="Q926" s="45"/>
      <c r="S926" s="45"/>
      <c r="U926" s="45"/>
    </row>
    <row r="927" spans="5:21">
      <c r="E927" s="42"/>
      <c r="Q927" s="45"/>
      <c r="S927" s="45"/>
      <c r="U927" s="45"/>
    </row>
    <row r="928" spans="5:21">
      <c r="E928" s="42"/>
      <c r="Q928" s="45"/>
      <c r="S928" s="45"/>
      <c r="U928" s="45"/>
    </row>
    <row r="929" spans="5:21">
      <c r="E929" s="42"/>
      <c r="Q929" s="45"/>
      <c r="S929" s="45"/>
      <c r="U929" s="45"/>
    </row>
    <row r="930" spans="5:21">
      <c r="E930" s="42"/>
      <c r="Q930" s="45"/>
      <c r="S930" s="45"/>
      <c r="U930" s="45"/>
    </row>
    <row r="931" spans="5:21">
      <c r="E931" s="42"/>
      <c r="Q931" s="45"/>
      <c r="S931" s="45"/>
      <c r="U931" s="45"/>
    </row>
    <row r="932" spans="5:21">
      <c r="E932" s="42"/>
      <c r="Q932" s="45"/>
      <c r="S932" s="45"/>
      <c r="U932" s="45"/>
    </row>
    <row r="933" spans="5:21">
      <c r="E933" s="42"/>
      <c r="Q933" s="45"/>
      <c r="S933" s="45"/>
      <c r="U933" s="45"/>
    </row>
    <row r="934" spans="5:21">
      <c r="E934" s="42"/>
      <c r="Q934" s="45"/>
      <c r="S934" s="45"/>
      <c r="U934" s="45"/>
    </row>
    <row r="935" spans="5:21">
      <c r="E935" s="42"/>
      <c r="Q935" s="45"/>
      <c r="S935" s="45"/>
      <c r="U935" s="45"/>
    </row>
    <row r="936" spans="5:21">
      <c r="E936" s="42"/>
      <c r="Q936" s="45"/>
      <c r="S936" s="45"/>
      <c r="U936" s="45"/>
    </row>
    <row r="937" spans="5:21">
      <c r="E937" s="42"/>
      <c r="Q937" s="45"/>
      <c r="S937" s="45"/>
      <c r="U937" s="45"/>
    </row>
    <row r="938" spans="5:21">
      <c r="E938" s="42"/>
      <c r="Q938" s="45"/>
      <c r="S938" s="45"/>
      <c r="U938" s="45"/>
    </row>
    <row r="939" spans="5:21">
      <c r="E939" s="42"/>
      <c r="Q939" s="45"/>
      <c r="S939" s="45"/>
      <c r="U939" s="45"/>
    </row>
    <row r="940" spans="5:21">
      <c r="E940" s="42"/>
      <c r="Q940" s="45"/>
      <c r="S940" s="45"/>
      <c r="U940" s="45"/>
    </row>
    <row r="941" spans="5:21">
      <c r="E941" s="42"/>
      <c r="Q941" s="45"/>
      <c r="S941" s="45"/>
      <c r="U941" s="45"/>
    </row>
    <row r="942" spans="5:21">
      <c r="E942" s="42"/>
      <c r="Q942" s="45"/>
      <c r="S942" s="45"/>
      <c r="U942" s="45"/>
    </row>
    <row r="943" spans="5:21">
      <c r="E943" s="42"/>
      <c r="Q943" s="45"/>
      <c r="S943" s="45"/>
      <c r="U943" s="45"/>
    </row>
    <row r="944" spans="5:21">
      <c r="E944" s="42"/>
      <c r="Q944" s="45"/>
      <c r="S944" s="45"/>
      <c r="U944" s="45"/>
    </row>
    <row r="945" spans="5:21">
      <c r="E945" s="42"/>
      <c r="Q945" s="45"/>
      <c r="S945" s="45"/>
      <c r="U945" s="45"/>
    </row>
    <row r="946" spans="5:21">
      <c r="E946" s="42"/>
      <c r="Q946" s="45"/>
      <c r="S946" s="45"/>
      <c r="U946" s="45"/>
    </row>
    <row r="947" spans="5:21">
      <c r="E947" s="42"/>
      <c r="Q947" s="45"/>
      <c r="S947" s="45"/>
      <c r="U947" s="45"/>
    </row>
    <row r="948" spans="5:21">
      <c r="E948" s="42"/>
      <c r="Q948" s="45"/>
      <c r="S948" s="45"/>
      <c r="U948" s="45"/>
    </row>
    <row r="949" spans="5:21">
      <c r="E949" s="42"/>
      <c r="Q949" s="45"/>
      <c r="S949" s="45"/>
      <c r="U949" s="45"/>
    </row>
    <row r="950" spans="5:21">
      <c r="E950" s="42"/>
      <c r="Q950" s="45"/>
      <c r="S950" s="45"/>
      <c r="U950" s="45"/>
    </row>
    <row r="951" spans="5:21">
      <c r="E951" s="42"/>
      <c r="Q951" s="45"/>
      <c r="S951" s="45"/>
      <c r="U951" s="45"/>
    </row>
    <row r="952" spans="5:21">
      <c r="E952" s="42"/>
      <c r="Q952" s="45"/>
      <c r="S952" s="45"/>
      <c r="U952" s="45"/>
    </row>
    <row r="953" spans="5:21">
      <c r="E953" s="42"/>
      <c r="Q953" s="45"/>
      <c r="S953" s="45"/>
      <c r="U953" s="45"/>
    </row>
    <row r="954" spans="5:21">
      <c r="E954" s="42"/>
      <c r="Q954" s="45"/>
      <c r="S954" s="45"/>
      <c r="U954" s="45"/>
    </row>
    <row r="955" spans="5:21">
      <c r="E955" s="42"/>
      <c r="Q955" s="45"/>
      <c r="S955" s="45"/>
      <c r="U955" s="45"/>
    </row>
    <row r="956" spans="5:21">
      <c r="E956" s="42"/>
      <c r="Q956" s="45"/>
      <c r="S956" s="45"/>
      <c r="U956" s="45"/>
    </row>
    <row r="957" spans="5:21">
      <c r="E957" s="42"/>
      <c r="Q957" s="45"/>
      <c r="S957" s="45"/>
      <c r="U957" s="45"/>
    </row>
    <row r="958" spans="5:21">
      <c r="E958" s="42"/>
      <c r="Q958" s="45"/>
      <c r="S958" s="45"/>
      <c r="U958" s="45"/>
    </row>
    <row r="959" spans="5:21">
      <c r="E959" s="42"/>
      <c r="Q959" s="45"/>
      <c r="S959" s="45"/>
      <c r="U959" s="45"/>
    </row>
    <row r="960" spans="5:21">
      <c r="E960" s="42"/>
      <c r="Q960" s="45"/>
      <c r="S960" s="45"/>
      <c r="U960" s="45"/>
    </row>
    <row r="961" spans="5:21">
      <c r="E961" s="42"/>
      <c r="Q961" s="45"/>
      <c r="S961" s="45"/>
      <c r="U961" s="45"/>
    </row>
    <row r="962" spans="5:21">
      <c r="E962" s="42"/>
      <c r="Q962" s="45"/>
      <c r="S962" s="45"/>
      <c r="U962" s="45"/>
    </row>
    <row r="963" spans="5:21">
      <c r="E963" s="42"/>
      <c r="Q963" s="45"/>
      <c r="S963" s="45"/>
      <c r="U963" s="45"/>
    </row>
    <row r="964" spans="5:21">
      <c r="E964" s="42"/>
      <c r="Q964" s="45"/>
      <c r="S964" s="45"/>
      <c r="U964" s="45"/>
    </row>
    <row r="965" spans="5:21">
      <c r="E965" s="42"/>
      <c r="Q965" s="45"/>
      <c r="S965" s="45"/>
      <c r="U965" s="45"/>
    </row>
    <row r="966" spans="5:21">
      <c r="E966" s="42"/>
      <c r="Q966" s="45"/>
      <c r="S966" s="45"/>
      <c r="U966" s="45"/>
    </row>
    <row r="967" spans="5:21">
      <c r="E967" s="42"/>
      <c r="Q967" s="45"/>
      <c r="S967" s="45"/>
      <c r="U967" s="45"/>
    </row>
    <row r="968" spans="5:21">
      <c r="E968" s="42"/>
      <c r="Q968" s="45"/>
      <c r="S968" s="45"/>
      <c r="U968" s="45"/>
    </row>
    <row r="969" spans="5:21">
      <c r="E969" s="42"/>
      <c r="Q969" s="45"/>
      <c r="S969" s="45"/>
      <c r="U969" s="45"/>
    </row>
    <row r="970" spans="5:21">
      <c r="E970" s="42"/>
      <c r="Q970" s="45"/>
      <c r="S970" s="45"/>
      <c r="U970" s="45"/>
    </row>
    <row r="971" spans="5:21">
      <c r="E971" s="42"/>
      <c r="Q971" s="45"/>
      <c r="S971" s="45"/>
      <c r="U971" s="45"/>
    </row>
    <row r="972" spans="5:21">
      <c r="E972" s="42"/>
      <c r="Q972" s="45"/>
      <c r="S972" s="45"/>
      <c r="U972" s="45"/>
    </row>
    <row r="973" spans="5:21">
      <c r="E973" s="42"/>
      <c r="Q973" s="45"/>
      <c r="S973" s="45"/>
      <c r="U973" s="45"/>
    </row>
    <row r="974" spans="5:21">
      <c r="E974" s="42"/>
      <c r="Q974" s="45"/>
      <c r="S974" s="45"/>
      <c r="U974" s="45"/>
    </row>
    <row r="975" spans="5:21">
      <c r="E975" s="42"/>
      <c r="Q975" s="45"/>
      <c r="S975" s="45"/>
      <c r="U975" s="45"/>
    </row>
    <row r="976" spans="5:21">
      <c r="E976" s="42"/>
      <c r="Q976" s="45"/>
      <c r="S976" s="45"/>
      <c r="U976" s="45"/>
    </row>
    <row r="977" spans="5:21">
      <c r="E977" s="42"/>
      <c r="Q977" s="45"/>
      <c r="S977" s="45"/>
      <c r="U977" s="45"/>
    </row>
    <row r="978" spans="5:21">
      <c r="E978" s="42"/>
      <c r="Q978" s="45"/>
      <c r="S978" s="45"/>
      <c r="U978" s="45"/>
    </row>
    <row r="979" spans="5:21">
      <c r="E979" s="42"/>
      <c r="Q979" s="45"/>
      <c r="S979" s="45"/>
      <c r="U979" s="45"/>
    </row>
    <row r="980" spans="5:21">
      <c r="E980" s="42"/>
      <c r="Q980" s="45"/>
      <c r="S980" s="45"/>
      <c r="U980" s="45"/>
    </row>
    <row r="981" spans="5:21">
      <c r="E981" s="42"/>
      <c r="Q981" s="45"/>
      <c r="S981" s="45"/>
      <c r="U981" s="45"/>
    </row>
    <row r="982" spans="5:21">
      <c r="E982" s="42"/>
      <c r="Q982" s="45"/>
      <c r="S982" s="45"/>
      <c r="U982" s="45"/>
    </row>
    <row r="983" spans="5:21">
      <c r="E983" s="42"/>
      <c r="Q983" s="45"/>
      <c r="S983" s="45"/>
      <c r="U983" s="45"/>
    </row>
    <row r="984" spans="5:21">
      <c r="E984" s="42"/>
      <c r="Q984" s="45"/>
      <c r="S984" s="45"/>
      <c r="U984" s="45"/>
    </row>
    <row r="985" spans="5:21">
      <c r="E985" s="42"/>
      <c r="Q985" s="45"/>
      <c r="S985" s="45"/>
      <c r="U985" s="45"/>
    </row>
    <row r="986" spans="5:21">
      <c r="E986" s="42"/>
      <c r="Q986" s="45"/>
      <c r="S986" s="45"/>
      <c r="U986" s="45"/>
    </row>
    <row r="987" spans="5:21">
      <c r="E987" s="42"/>
      <c r="Q987" s="45"/>
      <c r="S987" s="45"/>
      <c r="U987" s="45"/>
    </row>
    <row r="988" spans="5:21">
      <c r="E988" s="42"/>
      <c r="Q988" s="45"/>
      <c r="S988" s="45"/>
      <c r="U988" s="45"/>
    </row>
    <row r="989" spans="5:21">
      <c r="E989" s="42"/>
      <c r="Q989" s="45"/>
      <c r="S989" s="45"/>
      <c r="U989" s="45"/>
    </row>
    <row r="990" spans="5:21">
      <c r="E990" s="42"/>
      <c r="Q990" s="45"/>
      <c r="S990" s="45"/>
      <c r="U990" s="45"/>
    </row>
    <row r="991" spans="5:21">
      <c r="E991" s="42"/>
      <c r="Q991" s="45"/>
      <c r="S991" s="45"/>
      <c r="U991" s="45"/>
    </row>
    <row r="992" spans="5:21">
      <c r="E992" s="42"/>
      <c r="Q992" s="45"/>
      <c r="S992" s="45"/>
      <c r="U992" s="45"/>
    </row>
    <row r="993" spans="5:21">
      <c r="E993" s="42"/>
      <c r="Q993" s="45"/>
      <c r="S993" s="45"/>
      <c r="U993" s="45"/>
    </row>
    <row r="994" spans="5:21">
      <c r="E994" s="42"/>
      <c r="Q994" s="45"/>
      <c r="S994" s="45"/>
      <c r="U994" s="45"/>
    </row>
  </sheetData>
  <mergeCells count="11">
    <mergeCell ref="J1:J2"/>
    <mergeCell ref="A1:A2"/>
    <mergeCell ref="B1:B2"/>
    <mergeCell ref="C1:E1"/>
    <mergeCell ref="F1:F2"/>
    <mergeCell ref="K1:P1"/>
    <mergeCell ref="Q1:V1"/>
    <mergeCell ref="D2:E2"/>
    <mergeCell ref="G1:G2"/>
    <mergeCell ref="H1:H2"/>
    <mergeCell ref="I1:I2"/>
  </mergeCells>
  <phoneticPr fontId="4" type="noConversion"/>
  <dataValidations count="7">
    <dataValidation type="whole" allowBlank="1" showInputMessage="1" showErrorMessage="1" sqref="C195:C994">
      <formula1>1000</formula1>
      <formula2>9999</formula2>
    </dataValidation>
    <dataValidation type="list" allowBlank="1" showInputMessage="1" showErrorMessage="1" sqref="J89:J91 J93:J994 J4:J47 J50:J87">
      <formula1>$AA$63:$AA$77</formula1>
    </dataValidation>
    <dataValidation type="list" allowBlank="1" showInputMessage="1" showErrorMessage="1" sqref="G4:G47 G56:G994">
      <formula1>$AA$56:$AA$58</formula1>
    </dataValidation>
    <dataValidation type="whole" allowBlank="1" showInputMessage="1" showErrorMessage="1" sqref="E4:E994">
      <formula1>1</formula1>
      <formula2>999</formula2>
    </dataValidation>
    <dataValidation type="list" allowBlank="1" showInputMessage="1" showErrorMessage="1" sqref="D4:D994">
      <formula1>$AA$9:$AA$49</formula1>
    </dataValidation>
    <dataValidation type="list" allowBlank="1" showInputMessage="1" showErrorMessage="1" sqref="B4:B994">
      <formula1>$AA$4:$AA$7</formula1>
    </dataValidation>
    <dataValidation type="decimal" allowBlank="1" showInputMessage="1" showErrorMessage="1" sqref="R3">
      <formula1>-10000000000000000</formula1>
      <formula2>99999999999999</formula2>
    </dataValidation>
  </dataValidations>
  <pageMargins left="0.25" right="0.25" top="0.25" bottom="0.38" header="0.25" footer="0.19"/>
  <pageSetup paperSize="9" scale="65" firstPageNumber="2314" orientation="landscape" useFirstPageNumber="1" verticalDpi="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2016-04-19T11:03:14Z</cp:lastPrinted>
  <dcterms:created xsi:type="dcterms:W3CDTF">2007-06-08T11:55:52Z</dcterms:created>
  <dcterms:modified xsi:type="dcterms:W3CDTF">2016-06-23T06:56:42Z</dcterms:modified>
</cp:coreProperties>
</file>